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LENOVO\Downloads\ADVANCE EXCEL ASSIGNMENT\"/>
    </mc:Choice>
  </mc:AlternateContent>
  <xr:revisionPtr revIDLastSave="0" documentId="13_ncr:1_{A0FBB3DA-08B6-456C-873F-B88F57D81F17}" xr6:coauthVersionLast="47" xr6:coauthVersionMax="47" xr10:uidLastSave="{00000000-0000-0000-0000-000000000000}"/>
  <bookViews>
    <workbookView xWindow="-108" yWindow="-108" windowWidth="23256" windowHeight="12456" activeTab="6" xr2:uid="{00000000-000D-0000-FFFF-FFFF00000000}"/>
  </bookViews>
  <sheets>
    <sheet name="Sheet1" sheetId="1" r:id="rId1"/>
    <sheet name="orders" sheetId="2" r:id="rId2"/>
    <sheet name="return" sheetId="3" r:id="rId3"/>
    <sheet name="users" sheetId="4" r:id="rId4"/>
    <sheet name="Sheet2" sheetId="14" r:id="rId5"/>
    <sheet name="Pivot Tble" sheetId="5" r:id="rId6"/>
    <sheet name="Dashboard" sheetId="8" r:id="rId7"/>
  </sheets>
  <definedNames>
    <definedName name="_xlnm._FilterDatabase" localSheetId="5" hidden="1">'Pivot Tble'!#REF!</definedName>
    <definedName name="_xlchart.v1.4" hidden="1">'Pivot Tble'!$J$2:$J$5</definedName>
    <definedName name="_xlchart.v1.5" hidden="1">'Pivot Tble'!$K$2:$K$5</definedName>
    <definedName name="_xlchart.v5.0" hidden="1">'Pivot Tble'!$A$32</definedName>
    <definedName name="_xlchart.v5.1" hidden="1">'Pivot Tble'!$A$33:$A$81</definedName>
    <definedName name="_xlchart.v5.2" hidden="1">'Pivot Tble'!$B$32</definedName>
    <definedName name="_xlchart.v5.3" hidden="1">'Pivot Tble'!$B$33:$B$81</definedName>
    <definedName name="ExternalData_1" localSheetId="1" hidden="1">orders!$A$1:$AA$1953</definedName>
    <definedName name="ExternalData_1" localSheetId="2" hidden="1">return!$A$1:$B$1635</definedName>
    <definedName name="ExternalData_1" localSheetId="3" hidden="1">users!$A$1:$B$6</definedName>
    <definedName name="Slicer_Customer_Segment">#N/A</definedName>
    <definedName name="Slicer_Months">#N/A</definedName>
    <definedName name="Slicer_Region">#N/A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7" i="8" l="1"/>
  <c r="J49" i="8"/>
  <c r="J51" i="8"/>
  <c r="J53" i="8"/>
  <c r="J55" i="8"/>
  <c r="J42" i="8"/>
  <c r="J45" i="8"/>
  <c r="J43" i="8"/>
  <c r="Q42" i="8"/>
  <c r="N42" i="8"/>
  <c r="C8" i="5"/>
  <c r="C11" i="5" s="1"/>
  <c r="D8" i="5"/>
  <c r="D11" i="5" s="1"/>
  <c r="E8" i="5"/>
  <c r="E11" i="5" s="1"/>
  <c r="B8" i="5"/>
  <c r="B11" i="5" s="1"/>
  <c r="Q55" i="8"/>
  <c r="Q53" i="8"/>
  <c r="Q51" i="8"/>
  <c r="Q49" i="8"/>
  <c r="Q47" i="8"/>
  <c r="Q45" i="8"/>
  <c r="Q43" i="8"/>
  <c r="N55" i="8"/>
  <c r="N53" i="8"/>
  <c r="N51" i="8"/>
  <c r="N49" i="8"/>
  <c r="N47" i="8"/>
  <c r="N45" i="8"/>
  <c r="N43" i="8"/>
  <c r="I18" i="5"/>
  <c r="K4" i="5"/>
  <c r="I25" i="5"/>
  <c r="I19" i="5"/>
  <c r="K2" i="5"/>
  <c r="I22" i="5"/>
  <c r="I17" i="5"/>
  <c r="K5" i="5"/>
  <c r="I29" i="5"/>
  <c r="I27" i="5"/>
  <c r="I28" i="5"/>
  <c r="I23" i="5"/>
  <c r="K3" i="5"/>
  <c r="I21" i="5"/>
  <c r="I24" i="5"/>
  <c r="I20" i="5"/>
  <c r="I26" i="5"/>
  <c r="K6"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36FB6A-3CFC-4E2E-BB7F-ED61A4F7EE31}"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11F253F3-0CB0-40B6-8DC0-52B82FEEDCF3}"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7E455DDC-FA7C-41DD-85A6-BDDAAC04C610}"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s>
</file>

<file path=xl/sharedStrings.xml><?xml version="1.0" encoding="utf-8"?>
<sst xmlns="http://schemas.openxmlformats.org/spreadsheetml/2006/main" count="29888" uniqueCount="3252">
  <si>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</si>
  <si>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</si>
  <si>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</si>
  <si>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</si>
  <si>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</si>
  <si>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</si>
  <si>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</si>
  <si>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</si>
  <si>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</si>
  <si>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</si>
  <si>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</si>
  <si>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</si>
  <si>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</si>
  <si>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Column1</t>
  </si>
  <si>
    <t>Column2</t>
  </si>
  <si>
    <t>Column26</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</si>
  <si>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</si>
  <si>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</si>
  <si>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</si>
  <si>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</si>
  <si>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</si>
  <si>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</si>
  <si>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</si>
  <si>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</si>
  <si>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</si>
  <si>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</si>
  <si>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</si>
  <si>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</si>
  <si>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</si>
  <si>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</si>
  <si>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</si>
  <si>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</si>
  <si>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</si>
  <si>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</si>
  <si>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</si>
  <si>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</si>
  <si>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</si>
  <si>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</si>
  <si>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</si>
  <si>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</si>
  <si>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</si>
  <si>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Column27</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</si>
  <si>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</si>
  <si>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</si>
  <si>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</si>
  <si>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</si>
  <si>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</si>
  <si>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</si>
  <si>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</si>
  <si>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</si>
  <si>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</si>
  <si>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</si>
  <si>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</si>
  <si>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</si>
  <si>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</si>
  <si>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</si>
  <si>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</si>
  <si>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</si>
  <si>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</si>
  <si>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</si>
  <si>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</si>
  <si>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</si>
  <si>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</si>
  <si>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</si>
  <si>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</si>
  <si>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</si>
  <si>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</si>
  <si>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</si>
  <si>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</si>
  <si>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</si>
  <si>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</si>
  <si>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</si>
  <si>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</si>
  <si>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</si>
  <si>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</si>
  <si>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</si>
  <si>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</si>
  <si>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</si>
  <si>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</si>
  <si>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</si>
  <si>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</si>
  <si>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</si>
  <si>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Status</t>
  </si>
  <si>
    <t>Returned</t>
  </si>
  <si>
    <t>Manager</t>
  </si>
  <si>
    <t>Chris</t>
  </si>
  <si>
    <t>Erin</t>
  </si>
  <si>
    <t>South</t>
  </si>
  <si>
    <t>Sam</t>
  </si>
  <si>
    <t>William</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</si>
  <si>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</si>
  <si>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</si>
  <si>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</si>
  <si>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</si>
  <si>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</si>
  <si>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</si>
  <si>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</si>
  <si>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</si>
  <si>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</si>
  <si>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</si>
  <si>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</si>
  <si>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</si>
  <si>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</si>
  <si>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</si>
  <si>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</si>
  <si>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</si>
  <si>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</si>
  <si>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</si>
  <si>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</si>
  <si>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</si>
  <si>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</si>
  <si>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</si>
  <si>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</si>
  <si>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</si>
  <si>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</si>
  <si>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</si>
  <si>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</si>
  <si>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</si>
  <si>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</si>
  <si>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</si>
  <si>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</si>
  <si>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</si>
  <si>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</si>
  <si>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</si>
  <si>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</si>
  <si>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</si>
  <si>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</si>
  <si>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</si>
  <si>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</si>
  <si>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</si>
  <si>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</si>
  <si>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</si>
  <si>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</si>
  <si>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</si>
  <si>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</si>
  <si>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</si>
  <si>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</si>
  <si>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</si>
  <si>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</si>
  <si>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</si>
  <si>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</si>
  <si>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</si>
  <si>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</si>
  <si>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</si>
  <si>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</si>
  <si>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</si>
  <si>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</si>
  <si>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</si>
  <si>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</si>
  <si>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</si>
  <si>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</si>
  <si>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</si>
  <si>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</si>
  <si>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</si>
  <si>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</si>
  <si>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</si>
  <si>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</si>
  <si>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</si>
  <si>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</si>
  <si>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</si>
  <si>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</si>
  <si>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</si>
  <si>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</si>
  <si>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</si>
  <si>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</si>
  <si>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</si>
  <si>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</si>
  <si>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</si>
  <si>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</si>
  <si>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</si>
  <si>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</si>
  <si>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</si>
  <si>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</si>
  <si>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</si>
  <si>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</si>
  <si>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</si>
  <si>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</si>
  <si>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</si>
  <si>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</si>
  <si>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</si>
  <si>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</si>
  <si>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</si>
  <si>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</si>
  <si>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</si>
  <si>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</si>
  <si>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</si>
  <si>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</si>
  <si>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</si>
  <si>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</si>
  <si>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</si>
  <si>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</si>
  <si>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</si>
  <si>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</si>
  <si>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</si>
  <si>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</si>
  <si>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</si>
  <si>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</si>
  <si>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</si>
  <si>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</si>
  <si>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</si>
  <si>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</si>
  <si>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</si>
  <si>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</si>
  <si>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</si>
  <si>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</si>
  <si>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</si>
  <si>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</si>
  <si>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</si>
  <si>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</si>
  <si>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</si>
  <si>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</si>
  <si>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</si>
  <si>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</si>
  <si>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</si>
  <si>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</si>
  <si>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</si>
  <si>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</si>
  <si>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</si>
  <si>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</si>
  <si>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</si>
  <si>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</si>
  <si>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</si>
  <si>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</si>
  <si>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</si>
  <si>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</si>
  <si>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</si>
  <si>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</si>
  <si>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</si>
  <si>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</si>
  <si>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</si>
  <si>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</si>
  <si>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</si>
  <si>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</si>
  <si>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</si>
  <si>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</si>
  <si>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</si>
  <si>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</si>
  <si>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</si>
  <si>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</si>
  <si>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</si>
  <si>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</si>
  <si>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</si>
  <si>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</si>
  <si>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</si>
  <si>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</si>
  <si>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</si>
  <si>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</si>
  <si>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</si>
  <si>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</si>
  <si>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</si>
  <si>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</si>
  <si>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</si>
  <si>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</si>
  <si>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</si>
  <si>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</si>
  <si>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</si>
  <si>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</si>
  <si>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</si>
  <si>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</si>
  <si>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</si>
  <si>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</si>
  <si>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</si>
  <si>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</si>
  <si>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</si>
  <si>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</si>
  <si>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</si>
  <si>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</si>
  <si>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</si>
  <si>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</si>
  <si>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</si>
  <si>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</si>
  <si>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</si>
  <si>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</si>
  <si>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</si>
  <si>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</si>
  <si>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</si>
  <si>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</si>
  <si>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</si>
  <si>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</si>
  <si>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</si>
  <si>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</si>
  <si>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</si>
  <si>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</si>
  <si>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</si>
  <si>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</si>
  <si>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</si>
  <si>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</si>
  <si>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</si>
  <si>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</si>
  <si>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</si>
  <si>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</si>
  <si>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</si>
  <si>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</si>
  <si>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</si>
  <si>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</si>
  <si>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</si>
  <si>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</si>
  <si>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</si>
  <si>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</si>
  <si>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</si>
  <si>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</si>
  <si>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</si>
  <si>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</si>
  <si>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</si>
  <si>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</si>
  <si>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</si>
  <si>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</si>
  <si>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</si>
  <si>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</si>
  <si>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</si>
  <si>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</si>
  <si>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</si>
  <si>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</si>
  <si>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</si>
  <si>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</si>
  <si>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</si>
  <si>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</si>
  <si>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</si>
  <si>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</si>
  <si>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</si>
  <si>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</si>
  <si>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</si>
  <si>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</si>
  <si>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</si>
  <si>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</si>
  <si>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</si>
  <si>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</si>
  <si>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</si>
  <si>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</si>
  <si>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</si>
  <si>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</si>
  <si>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</si>
  <si>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</si>
  <si>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</si>
  <si>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</si>
  <si>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</si>
  <si>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</si>
  <si>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</si>
  <si>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</si>
  <si>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</si>
  <si>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</si>
  <si>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</si>
  <si>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</si>
  <si>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</si>
  <si>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</si>
  <si>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</si>
  <si>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</si>
  <si>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</si>
  <si>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</si>
  <si>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</si>
  <si>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</si>
  <si>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</si>
  <si>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</si>
  <si>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</si>
  <si>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</si>
  <si>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</si>
  <si>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</si>
  <si>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</si>
  <si>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</si>
  <si>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</si>
  <si>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</si>
  <si>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</si>
  <si>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</si>
  <si>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</si>
  <si>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</si>
  <si>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</si>
  <si>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</si>
  <si>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</si>
  <si>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</si>
  <si>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</si>
  <si>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</si>
  <si>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</si>
  <si>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</si>
  <si>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</si>
  <si>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</si>
  <si>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</si>
  <si>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</si>
  <si>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</si>
  <si>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</si>
  <si>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</si>
  <si>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</si>
  <si>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</si>
  <si>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</si>
  <si>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</si>
  <si>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</si>
  <si>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</si>
  <si>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</si>
  <si>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</si>
  <si>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</si>
  <si>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</si>
  <si>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</si>
  <si>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</si>
  <si>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</si>
  <si>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</si>
  <si>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</si>
  <si>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</si>
  <si>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</si>
  <si>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</si>
  <si>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</si>
  <si>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</si>
  <si>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</si>
  <si>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</si>
  <si>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</si>
  <si>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</si>
  <si>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</si>
  <si>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</si>
  <si>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</si>
  <si>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</si>
  <si>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</si>
  <si>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</si>
  <si>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</si>
  <si>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</si>
  <si>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</si>
  <si>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</si>
  <si>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</si>
  <si>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</si>
  <si>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</si>
  <si>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</si>
  <si>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</si>
  <si>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</si>
  <si>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</si>
  <si>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</si>
  <si>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</si>
  <si>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</si>
  <si>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</si>
  <si>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</si>
  <si>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</si>
  <si>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</si>
  <si>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</si>
  <si>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</si>
  <si>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</si>
  <si>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</si>
  <si>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</si>
  <si>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</si>
  <si>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</si>
  <si>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</si>
  <si>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</si>
  <si>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</si>
  <si>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</si>
  <si>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</si>
  <si>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</si>
  <si>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</si>
  <si>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</si>
  <si>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</si>
  <si>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</si>
  <si>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</si>
  <si>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</si>
  <si>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</si>
  <si>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</si>
  <si>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</si>
  <si>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</si>
  <si>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</si>
  <si>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</si>
  <si>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</si>
  <si>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</si>
  <si>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</si>
  <si>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</si>
  <si>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</si>
  <si>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</si>
  <si>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</si>
  <si>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</si>
  <si>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</si>
  <si>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</si>
  <si>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</si>
  <si>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</si>
  <si>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</si>
  <si>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</si>
  <si>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</si>
  <si>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</si>
  <si>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</si>
  <si>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</si>
  <si>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</si>
  <si>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</si>
  <si>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</si>
  <si>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</si>
  <si>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</si>
  <si>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</si>
  <si>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</si>
  <si>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</si>
  <si>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</si>
  <si>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</si>
  <si>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</si>
  <si>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</si>
  <si>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</si>
  <si>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</si>
  <si>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</si>
  <si>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</si>
  <si>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</si>
  <si>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</si>
  <si>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</si>
  <si>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</si>
  <si>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</si>
  <si>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</si>
  <si>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</si>
  <si>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</si>
  <si>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</si>
  <si>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</si>
  <si>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</si>
  <si>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</si>
  <si>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</si>
  <si>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</si>
  <si>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</si>
  <si>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</si>
  <si>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</si>
  <si>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</si>
  <si>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</si>
  <si>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</si>
  <si>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</si>
  <si>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</si>
  <si>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</si>
  <si>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</si>
  <si>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</si>
  <si>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</si>
  <si>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</si>
  <si>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</si>
  <si>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</si>
  <si>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</si>
  <si>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</si>
  <si>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</si>
  <si>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</si>
  <si>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</si>
  <si>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</si>
  <si>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</si>
  <si>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</si>
  <si>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</si>
  <si>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</si>
  <si>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</si>
  <si>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</si>
  <si>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</si>
  <si>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</si>
  <si>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</si>
  <si>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</si>
  <si>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</si>
  <si>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</si>
  <si>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</si>
  <si>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</si>
  <si>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</si>
  <si>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</si>
  <si>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</si>
  <si>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</si>
  <si>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</si>
  <si>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</si>
  <si>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</si>
  <si>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</si>
  <si>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</si>
  <si>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</si>
  <si>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</si>
  <si>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</si>
  <si>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</si>
  <si>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</si>
  <si>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</si>
  <si>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</si>
  <si>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</si>
  <si>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</si>
  <si>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</si>
  <si>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</si>
  <si>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</si>
  <si>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</si>
  <si>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</si>
  <si>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</si>
  <si>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</si>
  <si>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</si>
  <si>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</si>
  <si>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</si>
  <si>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</si>
  <si>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</si>
  <si>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</si>
  <si>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</si>
  <si>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</si>
  <si>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</si>
  <si>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</si>
  <si>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</si>
  <si>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</si>
  <si>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</si>
  <si>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</si>
  <si>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</si>
  <si>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</si>
  <si>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</si>
  <si>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</si>
  <si>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</si>
  <si>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</si>
  <si>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</si>
  <si>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</si>
  <si>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</si>
  <si>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</si>
  <si>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</si>
  <si>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</si>
  <si>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</si>
  <si>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</si>
  <si>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</si>
  <si>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</si>
  <si>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</si>
  <si>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</si>
  <si>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</si>
  <si>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</si>
  <si>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</si>
  <si>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</si>
  <si>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</si>
  <si>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</si>
  <si>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</si>
  <si>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</si>
  <si>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</si>
  <si>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</si>
  <si>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</si>
  <si>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</si>
  <si>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</si>
  <si>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</si>
  <si>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</si>
  <si>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</si>
  <si>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</si>
  <si>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</si>
  <si>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</si>
  <si>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</si>
  <si>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</si>
  <si>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</si>
  <si>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</si>
  <si>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</si>
  <si>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</si>
  <si>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</si>
  <si>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</si>
  <si>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</si>
  <si>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</si>
  <si>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</si>
  <si>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</si>
  <si>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</si>
  <si>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</si>
  <si>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</si>
  <si>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</si>
  <si>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</si>
  <si>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</si>
  <si>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</si>
  <si>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</si>
  <si>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</si>
  <si>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</si>
  <si>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</si>
  <si>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</si>
  <si>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</si>
  <si>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</si>
  <si>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</si>
  <si>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</si>
  <si>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</si>
  <si>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</si>
  <si>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</si>
  <si>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</si>
  <si>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</si>
  <si>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</si>
  <si>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</si>
  <si>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</si>
  <si>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</si>
  <si>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</si>
  <si>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</si>
  <si>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</si>
  <si>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</si>
  <si>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</si>
  <si>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</si>
  <si>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</si>
  <si>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</si>
  <si>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</si>
  <si>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</si>
  <si>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</si>
  <si>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</si>
  <si>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</si>
  <si>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</si>
  <si>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</si>
  <si>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</si>
  <si>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</si>
  <si>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</si>
  <si>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</si>
  <si>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</si>
  <si>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</si>
  <si>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</si>
  <si>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</si>
  <si>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</si>
  <si>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</si>
  <si>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</si>
  <si>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</si>
  <si>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</si>
  <si>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</si>
  <si>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</si>
  <si>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</si>
  <si>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</si>
  <si>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</si>
  <si>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</si>
  <si>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</si>
  <si>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</si>
  <si>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</si>
  <si>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</si>
  <si>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</si>
  <si>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</si>
  <si>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</si>
  <si>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</si>
  <si>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</si>
  <si>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</si>
  <si>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</si>
  <si>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</si>
  <si>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</si>
  <si>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</si>
  <si>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</si>
  <si>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</si>
  <si>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</si>
  <si>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</si>
  <si>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</si>
  <si>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</si>
  <si>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</si>
  <si>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</si>
  <si>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</si>
  <si>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</si>
  <si>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</si>
  <si>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</si>
  <si>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</si>
  <si>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</si>
  <si>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</si>
  <si>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</si>
  <si>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</si>
  <si>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</si>
  <si>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</si>
  <si>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</si>
  <si>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</si>
  <si>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</si>
  <si>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</si>
  <si>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</si>
  <si>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</si>
  <si>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</si>
  <si>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</si>
  <si>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</si>
  <si>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</si>
  <si>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</si>
  <si>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</si>
  <si>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</si>
  <si>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</si>
  <si>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</si>
  <si>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</si>
  <si>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</si>
  <si>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</si>
  <si>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</si>
  <si>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</si>
  <si>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</si>
  <si>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</si>
  <si>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</si>
  <si>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</si>
  <si>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</si>
  <si>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</si>
  <si>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</si>
  <si>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</si>
  <si>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</si>
  <si>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</si>
  <si>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</si>
  <si>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</si>
  <si>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</si>
  <si>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</si>
  <si>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</si>
  <si>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</si>
  <si>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</si>
  <si>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</si>
  <si>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</si>
  <si>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</si>
  <si>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</si>
  <si>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</si>
  <si>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</si>
  <si>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</si>
  <si>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</si>
  <si>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</si>
  <si>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</si>
  <si>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</si>
  <si>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</si>
  <si>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</si>
  <si>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</si>
  <si>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</si>
  <si>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</si>
  <si>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</si>
  <si>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</si>
  <si>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</si>
  <si>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</si>
  <si>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</si>
  <si>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</si>
  <si>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</si>
  <si>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</si>
  <si>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</si>
  <si>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</si>
  <si>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</si>
  <si>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</si>
  <si>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</si>
  <si>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</si>
  <si>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</si>
  <si>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</si>
  <si>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</si>
  <si>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</si>
  <si>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</si>
  <si>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</si>
  <si>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</si>
  <si>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</si>
  <si>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</si>
  <si>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</si>
  <si>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</si>
  <si>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</si>
  <si>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</si>
  <si>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</si>
  <si>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</si>
  <si>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</si>
  <si>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</si>
  <si>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</si>
  <si>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</si>
  <si>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</si>
  <si>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</si>
  <si>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</si>
  <si>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</si>
  <si>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</si>
  <si>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</si>
  <si>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</si>
  <si>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</si>
  <si>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</si>
  <si>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</si>
  <si>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</si>
  <si>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</si>
  <si>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</si>
  <si>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</si>
  <si>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</si>
  <si>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</si>
  <si>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</si>
  <si>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</si>
  <si>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</si>
  <si>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</si>
  <si>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</si>
  <si>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</si>
  <si>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</si>
  <si>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</si>
  <si>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</si>
  <si>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</si>
  <si>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</si>
  <si>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</si>
  <si>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</si>
  <si>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</si>
  <si>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</si>
  <si>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</si>
  <si>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</si>
  <si>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</si>
  <si>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</si>
  <si>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</si>
  <si>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</si>
  <si>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</si>
  <si>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</si>
  <si>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</si>
  <si>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</si>
  <si>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</si>
  <si>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</si>
  <si>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</si>
  <si>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</si>
  <si>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</si>
  <si>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</si>
  <si>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</si>
  <si>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</si>
  <si>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</si>
  <si>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</si>
  <si>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</si>
  <si>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</si>
  <si>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</si>
  <si>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</si>
  <si>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</si>
  <si>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</si>
  <si>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</si>
  <si>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</si>
  <si>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</si>
  <si>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</si>
  <si>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</si>
  <si>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</si>
  <si>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</si>
  <si>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</si>
  <si>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</si>
  <si>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</si>
  <si>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</si>
  <si>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</si>
  <si>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</si>
  <si>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</si>
  <si>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</si>
  <si>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</si>
  <si>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</si>
  <si>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</si>
  <si>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</si>
  <si>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</si>
  <si>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</si>
  <si>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</si>
  <si>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</si>
  <si>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</si>
  <si>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</si>
  <si>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</si>
  <si>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</si>
  <si>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</si>
  <si>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</si>
  <si>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</si>
  <si>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</si>
  <si>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</si>
  <si>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</si>
  <si>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</si>
  <si>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</si>
  <si>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</si>
  <si>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</si>
  <si>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</si>
  <si>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</si>
  <si>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</si>
  <si>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</si>
  <si>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</si>
  <si>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</si>
  <si>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</si>
  <si>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</si>
  <si>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</si>
  <si>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</si>
  <si>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</si>
  <si>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</si>
  <si>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</si>
  <si>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</si>
  <si>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</si>
  <si>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</si>
  <si>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</si>
  <si>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</si>
  <si>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</si>
  <si>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</si>
  <si>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</si>
  <si>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</si>
  <si>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</si>
  <si>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</si>
  <si>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</si>
  <si>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</si>
  <si>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</si>
  <si>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</si>
  <si>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</si>
  <si>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</si>
  <si>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</si>
  <si>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</si>
  <si>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</si>
  <si>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</si>
  <si>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</si>
  <si>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</si>
  <si>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</si>
  <si>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</si>
  <si>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</si>
  <si>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</si>
  <si>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</si>
  <si>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</si>
  <si>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</si>
  <si>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</si>
  <si>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</si>
  <si>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</si>
  <si>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</si>
  <si>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</si>
  <si>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</si>
  <si>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</si>
  <si>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</si>
  <si>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</si>
  <si>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</si>
  <si>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</si>
  <si>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</si>
  <si>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</si>
  <si>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</si>
  <si>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</si>
  <si>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</si>
  <si>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</si>
  <si>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</si>
  <si>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</si>
  <si>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</si>
  <si>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</si>
  <si>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</si>
  <si>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</si>
  <si>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</si>
  <si>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</si>
  <si>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</si>
  <si>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</si>
  <si>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</si>
  <si>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</si>
  <si>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</si>
  <si>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</si>
  <si>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</si>
  <si>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</si>
  <si>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</si>
  <si>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</si>
  <si>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</si>
  <si>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</si>
  <si>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</si>
  <si>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</si>
  <si>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</si>
  <si>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</si>
  <si>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</si>
  <si>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</si>
  <si>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</si>
  <si>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</si>
  <si>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</si>
  <si>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</si>
  <si>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</si>
  <si>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</si>
  <si>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</si>
  <si>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</si>
  <si>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</si>
  <si>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</si>
  <si>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</si>
  <si>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</si>
  <si>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</si>
  <si>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</si>
  <si>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</si>
  <si>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</si>
  <si>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</si>
  <si>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</si>
  <si>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</si>
  <si>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</si>
  <si>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</si>
  <si>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</si>
  <si>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</si>
  <si>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</si>
  <si>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</si>
  <si>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</si>
  <si>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</si>
  <si>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</si>
  <si>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</si>
  <si>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</si>
  <si>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</si>
  <si>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</si>
  <si>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</si>
  <si>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</si>
  <si>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</si>
  <si>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</si>
  <si>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</si>
  <si>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</si>
  <si>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</si>
  <si>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</si>
  <si>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</si>
  <si>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</si>
  <si>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</si>
  <si>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</si>
  <si>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</si>
  <si>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</si>
  <si>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</si>
  <si>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</si>
  <si>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</si>
  <si>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</si>
  <si>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</si>
  <si>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</si>
  <si>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</si>
  <si>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</si>
  <si>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</si>
  <si>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</si>
  <si>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</si>
  <si>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</si>
  <si>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</si>
  <si>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</si>
  <si>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</si>
  <si>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</si>
  <si>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</si>
  <si>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</si>
  <si>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</si>
  <si>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</si>
  <si>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</si>
  <si>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</si>
  <si>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</si>
  <si>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</si>
  <si>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</si>
  <si>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</si>
  <si>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</si>
  <si>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</si>
  <si>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</si>
  <si>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</si>
  <si>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</si>
  <si>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</si>
  <si>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</si>
  <si>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</si>
  <si>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</si>
  <si>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</si>
  <si>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</si>
  <si>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</si>
  <si>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</si>
  <si>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</si>
  <si>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</si>
  <si>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</si>
  <si>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</si>
  <si>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</si>
  <si>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</si>
  <si>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</si>
  <si>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</si>
  <si>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</si>
  <si>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</si>
  <si>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</si>
  <si>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</si>
  <si>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</si>
  <si>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</si>
  <si>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</si>
  <si>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</si>
  <si>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</si>
  <si>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</si>
  <si>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</si>
  <si>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</si>
  <si>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</si>
  <si>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</si>
  <si>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</si>
  <si>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</si>
  <si>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</si>
  <si>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</si>
  <si>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</si>
  <si>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</si>
  <si>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</si>
  <si>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</si>
  <si>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</si>
  <si>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</si>
  <si>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</si>
  <si>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</si>
  <si>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</si>
  <si>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</si>
  <si>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</si>
  <si>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</si>
  <si>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</si>
  <si>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</si>
  <si>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</si>
  <si>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</si>
  <si>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</si>
  <si>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</si>
  <si>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</si>
  <si>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</si>
  <si>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</si>
  <si>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</si>
  <si>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</si>
  <si>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</si>
  <si>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</si>
  <si>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</si>
  <si>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</si>
  <si>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</si>
  <si>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</si>
  <si>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</si>
  <si>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</si>
  <si>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</si>
  <si>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</si>
  <si>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</si>
  <si>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</si>
  <si>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</si>
  <si>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</si>
  <si>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</si>
  <si>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</si>
  <si>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</si>
  <si>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</si>
  <si>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</si>
  <si>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</si>
  <si>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</si>
  <si>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</si>
  <si>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</si>
  <si>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</si>
  <si>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</si>
  <si>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</si>
  <si>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</si>
  <si>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</si>
  <si>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</si>
  <si>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</si>
  <si>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</si>
  <si>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</si>
  <si>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</si>
  <si>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</si>
  <si>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</si>
  <si>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</si>
  <si>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</si>
  <si>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</si>
  <si>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</si>
  <si>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</si>
  <si>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</si>
  <si>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</si>
  <si>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</si>
  <si>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</si>
  <si>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</si>
  <si>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</si>
  <si>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</si>
  <si>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</si>
  <si>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</si>
  <si>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</si>
  <si>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</si>
  <si>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</si>
  <si>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</si>
  <si>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</si>
  <si>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</si>
  <si>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</si>
  <si>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</si>
  <si>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</si>
  <si>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</si>
  <si>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</si>
  <si>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</si>
  <si>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</si>
  <si>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</si>
  <si>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</si>
  <si>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</si>
  <si>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</si>
  <si>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</si>
  <si>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</si>
  <si>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</si>
  <si>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</si>
  <si>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</si>
  <si>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</si>
  <si>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</si>
  <si>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</si>
  <si>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</si>
  <si>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</si>
  <si>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</si>
  <si>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</si>
  <si>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</si>
  <si>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</si>
  <si>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</si>
  <si>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</si>
  <si>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</si>
  <si>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</si>
  <si>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</si>
  <si>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</si>
  <si>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</si>
  <si>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</si>
  <si>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</si>
  <si>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</si>
  <si>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</si>
  <si>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</si>
  <si>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</si>
  <si>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</si>
  <si>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</si>
  <si>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</si>
  <si>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</si>
  <si>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</si>
  <si>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</si>
  <si>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</si>
  <si>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</si>
  <si>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</si>
  <si>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</si>
  <si>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</si>
  <si>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</si>
  <si>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</si>
  <si>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</si>
  <si>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</si>
  <si>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</si>
  <si>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</si>
  <si>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</si>
  <si>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</si>
  <si>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</si>
  <si>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</si>
  <si>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</si>
  <si>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</si>
  <si>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</si>
  <si>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</si>
  <si>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</si>
  <si>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</si>
  <si>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</si>
  <si>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</si>
  <si>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</si>
  <si>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</si>
  <si>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</si>
  <si>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</si>
  <si>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</si>
  <si>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</si>
  <si>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</si>
  <si>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</si>
  <si>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</si>
  <si>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</si>
  <si>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</si>
  <si>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</si>
  <si>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</si>
  <si>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</si>
  <si>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</si>
  <si>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</si>
  <si>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</si>
  <si>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</si>
  <si>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</si>
  <si>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</si>
  <si>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</si>
  <si>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</si>
  <si>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</si>
  <si>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</si>
  <si>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</si>
  <si>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</si>
  <si>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</si>
  <si>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</si>
  <si>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</si>
  <si>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</si>
  <si>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</si>
  <si>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</si>
  <si>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</si>
  <si>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</si>
  <si>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</si>
  <si>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</si>
  <si>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</si>
  <si>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</si>
  <si>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</si>
  <si>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</si>
  <si>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</si>
  <si>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</si>
  <si>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</si>
  <si>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</si>
  <si>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</si>
  <si>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</si>
  <si>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</si>
  <si>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</si>
  <si>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</si>
  <si>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</si>
  <si>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</si>
  <si>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</si>
  <si>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</si>
  <si>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</si>
  <si>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</si>
  <si>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</si>
  <si>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</si>
  <si>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</si>
  <si>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</si>
  <si>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</si>
  <si>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</si>
  <si>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</si>
  <si>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</si>
  <si>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</si>
  <si>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</si>
  <si>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</si>
  <si>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</si>
  <si>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</si>
  <si>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</si>
  <si>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</si>
  <si>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</si>
  <si>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</si>
  <si>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</si>
  <si>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</si>
  <si>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</si>
  <si>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</si>
  <si>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</si>
  <si>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</si>
  <si>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</si>
  <si>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</si>
  <si>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</si>
  <si>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</si>
  <si>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</si>
  <si>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</si>
  <si>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</si>
  <si>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</si>
  <si>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</si>
  <si>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</si>
  <si>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</si>
  <si>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</si>
  <si>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</si>
  <si>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</si>
  <si>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</si>
  <si>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</si>
  <si>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</si>
  <si>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</si>
  <si>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</si>
  <si>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</si>
  <si>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</si>
  <si>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</si>
  <si>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</si>
  <si>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</si>
  <si>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</si>
  <si>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</si>
  <si>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</si>
  <si>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</si>
  <si>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</si>
  <si>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</si>
  <si>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</si>
  <si>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</si>
  <si>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</si>
  <si>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</si>
  <si>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</si>
  <si>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</si>
  <si>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</si>
  <si>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</si>
  <si>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</si>
  <si>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</si>
  <si>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</si>
  <si>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</si>
  <si>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</si>
  <si>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</si>
  <si>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</si>
  <si>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</si>
  <si>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</si>
  <si>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</si>
  <si>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</si>
  <si>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</si>
  <si>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</si>
  <si>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</si>
  <si>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</si>
  <si>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</si>
  <si>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</si>
  <si>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</si>
  <si>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</si>
  <si>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</si>
  <si>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</si>
  <si>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</si>
  <si>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</si>
  <si>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</si>
  <si>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</si>
  <si>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</si>
  <si>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</si>
  <si>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</si>
  <si>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</si>
  <si>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</si>
  <si>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</si>
  <si>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</si>
  <si>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</si>
  <si>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</si>
  <si>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</si>
  <si>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</si>
  <si>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</si>
  <si>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</si>
  <si>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</si>
  <si>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</si>
  <si>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</si>
  <si>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</si>
  <si>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</si>
  <si>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</si>
  <si>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</si>
  <si>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</si>
  <si>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</si>
  <si>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</si>
  <si>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</si>
  <si>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</si>
  <si>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</si>
  <si>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</si>
  <si>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</si>
  <si>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</si>
  <si>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</si>
  <si>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</si>
  <si>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</si>
  <si>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</si>
  <si>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</si>
  <si>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</si>
  <si>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</si>
  <si>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</si>
  <si>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</si>
  <si>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</si>
  <si>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</si>
  <si>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</si>
  <si>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</si>
  <si>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</si>
  <si>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</si>
  <si>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</si>
  <si>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</si>
  <si>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</si>
  <si>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</si>
  <si>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</si>
  <si>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</si>
  <si>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</si>
  <si>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</si>
  <si>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</si>
  <si>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</si>
  <si>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</si>
  <si>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</si>
  <si>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</si>
  <si>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</si>
  <si>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</si>
  <si>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</si>
  <si>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</si>
  <si>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</si>
  <si>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</si>
  <si>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</si>
  <si>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</si>
  <si>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</si>
  <si>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</si>
  <si>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</si>
  <si>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</si>
  <si>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</si>
  <si>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</si>
  <si>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</si>
  <si>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</si>
  <si>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</si>
  <si>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</si>
  <si>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</si>
  <si>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</si>
  <si>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</si>
  <si>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</si>
  <si>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</si>
  <si>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</si>
  <si>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</si>
  <si>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</si>
  <si>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</si>
  <si>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</si>
  <si>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</si>
  <si>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</si>
  <si>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</si>
  <si>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</si>
  <si>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</si>
  <si>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</si>
  <si>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</si>
  <si>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</si>
  <si>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</si>
  <si>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</si>
  <si>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</si>
  <si>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</si>
  <si>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</si>
  <si>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</si>
  <si>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</si>
  <si>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</si>
  <si>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</si>
  <si>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</si>
  <si>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</si>
  <si>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</si>
  <si>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</si>
  <si>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</si>
  <si>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</si>
  <si>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</si>
  <si>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</si>
  <si>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</si>
  <si>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</si>
  <si>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</si>
  <si>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</si>
  <si>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</si>
  <si>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</si>
  <si>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</si>
  <si>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</si>
  <si>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</si>
  <si>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</si>
  <si>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</si>
  <si>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</si>
  <si>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</si>
  <si>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</si>
  <si>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</si>
  <si>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</si>
  <si>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</si>
  <si>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</si>
  <si>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</si>
  <si>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</si>
  <si>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</si>
  <si>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</si>
  <si>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</si>
  <si>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</si>
  <si>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</si>
  <si>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</si>
  <si>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</si>
  <si>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</si>
  <si>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</si>
  <si>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</si>
  <si>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</si>
  <si>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</si>
  <si>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</si>
  <si>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</si>
  <si>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</si>
  <si>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</si>
  <si>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</si>
  <si>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</si>
  <si>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</si>
  <si>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</si>
  <si>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</si>
  <si>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</si>
  <si>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</si>
  <si>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</si>
  <si>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</si>
  <si>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</si>
  <si>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</si>
  <si>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</si>
  <si>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</si>
  <si>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</si>
  <si>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</si>
  <si>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</si>
  <si>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</si>
  <si>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</si>
  <si>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</si>
  <si>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</si>
  <si>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</si>
  <si>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</si>
  <si>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</si>
  <si>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</si>
  <si>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</si>
  <si>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</si>
  <si>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</si>
  <si>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</si>
  <si>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</si>
  <si>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</si>
  <si>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</si>
  <si>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</si>
  <si>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</si>
  <si>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</si>
  <si>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</si>
  <si>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</si>
  <si>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</si>
  <si>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</si>
  <si>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</si>
  <si>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</si>
  <si>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</si>
  <si>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</si>
  <si>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</si>
  <si>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</si>
  <si>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</si>
  <si>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</si>
  <si>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</si>
  <si>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</si>
  <si>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</si>
  <si>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</si>
  <si>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</si>
  <si>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</si>
  <si>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</si>
  <si>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</si>
  <si>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</si>
  <si>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</si>
  <si>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</si>
  <si>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</si>
  <si>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</si>
  <si>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</si>
  <si>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</si>
  <si>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</si>
  <si>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</si>
  <si>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</si>
  <si>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</si>
  <si>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</si>
  <si>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</si>
  <si>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</si>
  <si>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</si>
  <si>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</si>
  <si>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</si>
  <si>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</si>
  <si>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</si>
  <si>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</si>
  <si>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</si>
  <si>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</si>
  <si>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</si>
  <si>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</si>
  <si>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</si>
  <si>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</si>
  <si>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</si>
  <si>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</si>
  <si>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</si>
  <si>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</si>
  <si>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</si>
  <si>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</si>
  <si>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</si>
  <si>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</si>
  <si>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</si>
  <si>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</si>
  <si>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</si>
  <si>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</si>
  <si>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</si>
  <si>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</si>
  <si>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</si>
  <si>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</si>
  <si>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</si>
  <si>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</si>
  <si>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</si>
  <si>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</si>
  <si>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</si>
  <si>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</si>
  <si>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</si>
  <si>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</si>
  <si>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</si>
  <si>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</si>
  <si>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</si>
  <si>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</si>
  <si>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</si>
  <si>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</si>
  <si>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</si>
  <si>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</si>
  <si>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</si>
  <si>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</si>
  <si>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</si>
  <si>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</si>
  <si>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</si>
  <si>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</si>
  <si>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</si>
  <si>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</si>
  <si>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</si>
  <si>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</si>
  <si>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</si>
  <si>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</si>
  <si>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</si>
  <si>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</si>
  <si>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</si>
  <si>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</si>
  <si>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</si>
  <si>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</si>
  <si>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</si>
  <si>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</si>
  <si>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</si>
  <si>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</si>
  <si>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</si>
  <si>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</si>
  <si>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</si>
  <si>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</si>
  <si>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</si>
  <si>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</si>
  <si>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</si>
  <si>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</si>
  <si>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</si>
  <si>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</si>
  <si>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</si>
  <si>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</si>
  <si>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</si>
  <si>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</si>
  <si>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</si>
  <si>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</si>
  <si>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</si>
  <si>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</si>
  <si>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</si>
  <si>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</si>
  <si>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</si>
  <si>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</si>
  <si>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</si>
  <si>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</si>
  <si>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</si>
  <si>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</si>
  <si>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</si>
  <si>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</si>
  <si>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</si>
  <si>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</si>
  <si>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</si>
  <si>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</si>
  <si>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</si>
  <si>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</si>
  <si>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</si>
  <si>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</si>
  <si>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</si>
  <si>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</si>
  <si>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</si>
  <si>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</si>
  <si>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</si>
  <si>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</si>
  <si>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</si>
  <si>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</si>
  <si>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</si>
  <si>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</si>
  <si>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</si>
  <si>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</si>
  <si>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</si>
  <si>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</si>
  <si>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</si>
  <si>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</si>
  <si>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</si>
  <si>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</si>
  <si>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</si>
  <si>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</si>
  <si>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</si>
  <si>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</si>
  <si>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</si>
  <si>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</si>
  <si>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</si>
  <si>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</si>
  <si>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</si>
  <si>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</si>
  <si>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</si>
  <si>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</si>
  <si>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</si>
  <si>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</si>
  <si>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</si>
  <si>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</si>
  <si>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</si>
  <si>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</si>
  <si>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</si>
  <si>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</si>
  <si>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</si>
  <si>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</si>
  <si>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</si>
  <si>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</si>
  <si>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</si>
  <si>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</si>
  <si>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</si>
  <si>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</si>
  <si>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</si>
  <si>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</si>
  <si>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</si>
  <si>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</si>
  <si>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</si>
  <si>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</si>
  <si>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</si>
  <si>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</si>
  <si>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</si>
  <si>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</si>
  <si>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</si>
  <si>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</si>
  <si>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</si>
  <si>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</si>
  <si>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</si>
  <si>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</si>
  <si>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</si>
  <si>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</si>
  <si>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</si>
  <si>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</si>
  <si>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</si>
  <si>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</si>
  <si>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</si>
  <si>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</si>
  <si>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</si>
  <si>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</si>
  <si>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</si>
  <si>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</si>
  <si>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</si>
  <si>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</si>
  <si>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</si>
  <si>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</si>
  <si>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</si>
  <si>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</si>
  <si>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</si>
  <si>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</si>
  <si>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</si>
  <si>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</si>
  <si>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</si>
  <si>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</si>
  <si>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</si>
  <si>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</si>
  <si>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</si>
  <si>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</si>
  <si>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</si>
  <si>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</si>
  <si>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</si>
  <si>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</si>
  <si>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</si>
  <si>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</si>
  <si>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</si>
  <si>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</si>
  <si>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</si>
  <si>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</si>
  <si>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</si>
  <si>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</si>
  <si>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</si>
  <si>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</si>
  <si>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</si>
  <si>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</si>
  <si>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</si>
  <si>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</si>
  <si>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</si>
  <si>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</si>
  <si>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</si>
  <si>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</si>
  <si>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</si>
  <si>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</si>
  <si>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</si>
  <si>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</si>
  <si>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</si>
  <si>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</si>
  <si>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</si>
  <si>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</si>
  <si>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</si>
  <si>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</si>
  <si>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</si>
  <si>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</si>
  <si>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</si>
  <si>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</si>
  <si>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</si>
  <si>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</si>
  <si>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</si>
  <si>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</si>
  <si>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</si>
  <si>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</si>
  <si>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</si>
  <si>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</si>
  <si>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</si>
  <si>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</si>
  <si>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</si>
  <si>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</si>
  <si>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</si>
  <si>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</si>
  <si>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</si>
  <si>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</si>
  <si>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</si>
  <si>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</si>
  <si>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</si>
  <si>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</si>
  <si>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</si>
  <si>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</si>
  <si>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</si>
  <si>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</si>
  <si>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</si>
  <si>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</si>
  <si>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</si>
  <si>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</si>
  <si>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</si>
  <si>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</si>
  <si>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</si>
  <si>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</si>
  <si>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</si>
  <si>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</si>
  <si>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</si>
  <si>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</si>
  <si>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</si>
  <si>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</si>
  <si>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</si>
  <si>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</si>
  <si>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</si>
  <si>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</si>
  <si>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</si>
  <si>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</si>
  <si>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</si>
  <si>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</si>
  <si>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</si>
  <si>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</si>
  <si>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</si>
  <si>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</si>
  <si>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</si>
  <si>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</si>
  <si>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</si>
  <si>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</si>
  <si>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</si>
  <si>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</si>
  <si>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</si>
  <si>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</si>
  <si>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</si>
  <si>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</si>
  <si>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</si>
  <si>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</si>
  <si>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</si>
  <si>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</si>
  <si>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</si>
  <si>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</si>
  <si>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</si>
  <si>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</si>
  <si>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</si>
  <si>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</si>
  <si>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</si>
  <si>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</si>
  <si>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</si>
  <si>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</si>
  <si>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</si>
  <si>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</si>
  <si>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</si>
  <si>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</si>
  <si>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</si>
  <si>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</si>
  <si>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</si>
  <si>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</si>
  <si>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</si>
  <si>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</si>
  <si>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</si>
  <si>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</si>
  <si>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</si>
  <si>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</si>
  <si>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</si>
  <si>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</si>
  <si>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</si>
  <si>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</si>
  <si>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</si>
  <si>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</si>
  <si>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</si>
  <si>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</si>
  <si>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</si>
  <si>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</si>
  <si>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</si>
  <si>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</si>
  <si>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</si>
  <si>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</si>
  <si>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</si>
  <si>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</si>
  <si>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</si>
  <si>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</si>
  <si>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</si>
  <si>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</si>
  <si>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</si>
  <si>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</si>
  <si>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</si>
  <si>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</si>
  <si>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</si>
  <si>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</si>
  <si>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</si>
  <si>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</si>
  <si>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</si>
  <si>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</si>
  <si>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</si>
  <si>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</si>
  <si>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</si>
  <si>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</si>
  <si>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</si>
  <si>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</si>
  <si>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</si>
  <si>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</si>
  <si>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</si>
  <si>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</si>
  <si>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</si>
  <si>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</si>
  <si>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</si>
  <si>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</si>
  <si>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</si>
  <si>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</si>
  <si>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</si>
  <si>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</si>
  <si>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</si>
  <si>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</si>
  <si>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</si>
  <si>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</si>
  <si>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</si>
  <si>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</si>
  <si>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</si>
  <si>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</si>
  <si>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</si>
  <si>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</si>
  <si>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</si>
  <si>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</si>
  <si>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</si>
  <si>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</si>
  <si>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</si>
  <si>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</si>
  <si>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</si>
  <si>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</si>
  <si>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</si>
  <si>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</si>
  <si>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</si>
  <si>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</si>
  <si>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</si>
  <si>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</si>
  <si>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</si>
  <si>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</si>
  <si>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</si>
  <si>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</si>
  <si>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</si>
  <si>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</si>
  <si>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</si>
  <si>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</si>
  <si>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</si>
  <si>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</si>
  <si>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</si>
  <si>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</si>
  <si>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</si>
  <si>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</si>
  <si>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</si>
  <si>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</si>
  <si>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</si>
  <si>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</si>
  <si>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</si>
  <si>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</si>
  <si>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</si>
  <si>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</si>
  <si>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</si>
  <si>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</si>
  <si>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</si>
  <si>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</si>
  <si>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</si>
  <si>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</si>
  <si>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</si>
  <si>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</si>
  <si>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</si>
  <si>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</si>
  <si>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</si>
  <si>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</si>
  <si>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</si>
  <si>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</si>
  <si>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</si>
  <si>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</si>
  <si>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</si>
  <si>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</si>
  <si>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</si>
  <si>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</si>
  <si>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</si>
  <si>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</si>
  <si>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</si>
  <si>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</si>
  <si>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</si>
  <si>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</si>
  <si>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</si>
  <si>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</si>
  <si>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</si>
  <si>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</si>
  <si>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</si>
  <si>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</si>
  <si>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</si>
  <si>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</si>
  <si>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</si>
  <si>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</si>
  <si>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</si>
  <si>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</si>
  <si>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</si>
  <si>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</si>
  <si>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</si>
  <si>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</si>
  <si>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</si>
  <si>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</si>
  <si>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</si>
  <si>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</si>
  <si>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</si>
  <si>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</si>
  <si>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</si>
  <si>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</si>
  <si>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</si>
  <si>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</si>
  <si>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</si>
  <si>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</si>
  <si>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</si>
  <si>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</si>
  <si>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</si>
  <si>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</si>
  <si>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</si>
  <si>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</si>
  <si>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</si>
  <si>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</si>
  <si>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</si>
  <si>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</si>
  <si>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</si>
  <si>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</si>
  <si>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</si>
  <si>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</si>
  <si>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</si>
  <si>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</si>
  <si>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</si>
  <si>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</si>
  <si>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</si>
  <si>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</si>
  <si>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</si>
  <si>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</si>
  <si>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</si>
  <si>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</si>
  <si>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</si>
  <si>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</si>
  <si>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</si>
  <si>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</si>
  <si>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</si>
  <si>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</si>
  <si>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</si>
  <si>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</si>
  <si>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</si>
  <si>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</si>
  <si>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</si>
  <si>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</si>
  <si>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</si>
  <si>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</si>
  <si>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</si>
  <si>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</si>
  <si>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</si>
  <si>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</si>
  <si>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</si>
  <si>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</si>
  <si>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</si>
  <si>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</si>
  <si>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</si>
  <si>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</si>
  <si>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</si>
  <si>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</si>
  <si>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</si>
  <si>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</si>
  <si>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</si>
  <si>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</si>
  <si>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</si>
  <si>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</si>
  <si>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</si>
  <si>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</si>
  <si>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</si>
  <si>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</si>
  <si>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</si>
  <si>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</si>
  <si>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</si>
  <si>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</si>
  <si>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</si>
  <si>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</si>
  <si>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</si>
  <si>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</si>
  <si>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</si>
  <si>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</si>
  <si>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</si>
  <si>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</si>
  <si>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</si>
  <si>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</si>
  <si>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</si>
  <si>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</si>
  <si>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</si>
  <si>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</si>
  <si>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</si>
  <si>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</si>
  <si>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</si>
  <si>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</si>
  <si>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</si>
  <si>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</si>
  <si>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</si>
  <si>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</si>
  <si>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</si>
  <si>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</si>
  <si>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</si>
  <si>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</si>
  <si>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</si>
  <si>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</si>
  <si>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</si>
  <si>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</si>
  <si>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</si>
  <si>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</si>
  <si>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</si>
  <si>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</si>
  <si>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</si>
  <si>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</si>
  <si>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</si>
  <si>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</si>
  <si>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</si>
  <si>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</si>
  <si>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</si>
  <si>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</si>
  <si>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</si>
  <si>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</si>
  <si>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</si>
  <si>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</si>
  <si>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</si>
  <si>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</si>
  <si>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</si>
  <si>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</si>
  <si>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</si>
  <si>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</si>
  <si>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</si>
  <si>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</si>
  <si>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</si>
  <si>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</si>
  <si>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</si>
  <si>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</si>
  <si>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</si>
  <si>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</si>
  <si>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</si>
  <si>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</si>
  <si>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</si>
  <si>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</si>
  <si>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</si>
  <si>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</si>
  <si>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</si>
  <si>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</si>
  <si>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</si>
  <si>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</si>
  <si>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</si>
  <si>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</si>
  <si>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</si>
  <si>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</si>
  <si>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</si>
  <si>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</si>
  <si>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</si>
  <si>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</si>
  <si>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</si>
  <si>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</si>
  <si>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</si>
  <si>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</si>
  <si>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</si>
  <si>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</si>
  <si>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</si>
  <si>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</si>
  <si>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</si>
  <si>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</si>
  <si>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</si>
  <si>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</si>
  <si>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</si>
  <si>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</si>
  <si>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</si>
  <si>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</si>
  <si>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</si>
  <si>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</si>
  <si>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</si>
  <si>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</si>
  <si>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</si>
  <si>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</si>
  <si>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</si>
  <si>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</si>
  <si>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</si>
  <si>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</si>
  <si>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</si>
  <si>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</si>
  <si>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</si>
  <si>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</si>
  <si>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</si>
  <si>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</si>
  <si>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</si>
  <si>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</si>
  <si>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</si>
  <si>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</si>
  <si>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</si>
  <si>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</si>
  <si>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</si>
  <si>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</si>
  <si>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</si>
  <si>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</si>
  <si>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</si>
  <si>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</si>
  <si>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</si>
  <si>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</si>
  <si>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</si>
  <si>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</si>
  <si>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</si>
  <si>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</si>
  <si>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</si>
  <si>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</si>
  <si>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</si>
  <si>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</si>
  <si>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</si>
  <si>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</si>
  <si>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</si>
  <si>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</si>
  <si>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</si>
  <si>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</si>
  <si>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</si>
  <si>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</si>
  <si>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</si>
  <si>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</si>
  <si>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</si>
  <si>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</si>
  <si>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</si>
  <si>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</si>
  <si>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</si>
  <si>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</si>
  <si>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</si>
  <si>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</si>
  <si>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</si>
  <si>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</si>
  <si>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</si>
  <si>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</si>
  <si>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</si>
  <si>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</si>
  <si>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</si>
  <si>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</si>
  <si>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</si>
  <si>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</si>
  <si>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</si>
  <si>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</si>
  <si>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</si>
  <si>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</si>
  <si>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</si>
  <si>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</si>
  <si>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</si>
  <si>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</si>
  <si>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</si>
  <si>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</si>
  <si>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</si>
  <si>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</si>
  <si>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</si>
  <si>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</si>
  <si>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</si>
  <si>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</si>
  <si>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</si>
  <si>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</si>
  <si>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</si>
  <si>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</si>
  <si>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</si>
  <si>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</si>
  <si>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</si>
  <si>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</si>
  <si>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</si>
  <si>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</si>
  <si>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</si>
  <si>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</si>
  <si>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</si>
  <si>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</si>
  <si>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</si>
  <si>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</si>
  <si>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</si>
  <si>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</si>
  <si>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</si>
  <si>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</si>
  <si>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</si>
  <si>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</si>
  <si>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</si>
  <si>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</si>
  <si>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</si>
  <si>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</si>
  <si>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</si>
  <si>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</si>
  <si>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</si>
  <si>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</si>
  <si>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</si>
  <si>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</si>
  <si>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</si>
  <si>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</si>
  <si>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</si>
  <si>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</si>
  <si>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</si>
  <si>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</si>
  <si>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</si>
  <si>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</si>
  <si>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</si>
  <si>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</si>
  <si>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</si>
  <si>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</si>
  <si>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</si>
  <si>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</si>
  <si>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</si>
  <si>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</si>
  <si>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</si>
  <si>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</si>
  <si>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</si>
  <si>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</si>
  <si>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</si>
  <si>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</si>
  <si>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</si>
  <si>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</si>
  <si>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</si>
  <si>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</si>
  <si>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</si>
  <si>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</si>
  <si>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</si>
  <si>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</si>
  <si>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</si>
  <si>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</si>
  <si>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</si>
  <si>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</si>
  <si>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</si>
  <si>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</si>
  <si>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</si>
  <si>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</si>
  <si>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</si>
  <si>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</si>
  <si>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</si>
  <si>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</si>
  <si>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</si>
  <si>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</si>
  <si>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</si>
  <si>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</si>
  <si>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</si>
  <si>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</si>
  <si>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</si>
  <si>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</si>
  <si>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</si>
  <si>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</si>
  <si>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</si>
  <si>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</si>
  <si>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</si>
  <si>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</si>
  <si>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</si>
  <si>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</si>
  <si>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</si>
  <si>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</si>
  <si>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</si>
  <si>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</si>
  <si>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</si>
  <si>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</si>
  <si>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</si>
  <si>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</si>
  <si>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</si>
  <si>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</si>
  <si>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</si>
  <si>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</si>
  <si>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</si>
  <si>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</si>
  <si>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</si>
  <si>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</si>
  <si>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</si>
  <si>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</si>
  <si>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</si>
  <si>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</si>
  <si>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</si>
  <si>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</si>
  <si>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</si>
  <si>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</si>
  <si>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</si>
  <si>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</si>
  <si>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</si>
  <si>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</si>
  <si>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</si>
  <si>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</si>
  <si>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</si>
  <si>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</si>
  <si>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</si>
  <si>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</si>
  <si>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</si>
  <si>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</si>
  <si>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</si>
  <si>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</si>
  <si>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</si>
  <si>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</si>
  <si>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</si>
  <si>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</si>
  <si>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</si>
  <si>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</si>
  <si>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</si>
  <si>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</si>
  <si>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</si>
  <si>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</si>
  <si>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</si>
  <si>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</si>
  <si>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</si>
  <si>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</si>
  <si>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</si>
  <si>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</si>
  <si>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</si>
  <si>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</si>
  <si>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</si>
  <si>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</si>
  <si>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</si>
  <si>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</si>
  <si>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</si>
  <si>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</si>
  <si>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</si>
  <si>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</si>
  <si>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</si>
  <si>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</si>
  <si>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</si>
  <si>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</si>
  <si>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</si>
  <si>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</si>
  <si>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</si>
  <si>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</si>
  <si>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</si>
  <si>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</si>
  <si>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</si>
  <si>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</si>
  <si>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</si>
  <si>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</si>
  <si>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</si>
  <si>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</si>
  <si>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</si>
  <si>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</si>
  <si>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</si>
  <si>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</si>
  <si>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</si>
  <si>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</si>
  <si>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</si>
  <si>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</si>
  <si>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</si>
  <si>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</si>
  <si>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</si>
  <si>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</si>
  <si>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</si>
  <si>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</si>
  <si>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</si>
  <si>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</si>
  <si>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</si>
  <si>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</si>
  <si>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</si>
  <si>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</si>
  <si>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</si>
  <si>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</si>
  <si>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</si>
  <si>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</si>
  <si>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</si>
  <si>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</si>
  <si>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</si>
  <si>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</si>
  <si>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</si>
  <si>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</si>
  <si>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</si>
  <si>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</si>
  <si>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</si>
  <si>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</si>
  <si>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</si>
  <si>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</si>
  <si>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</si>
  <si>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</si>
  <si>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</si>
  <si>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</si>
  <si>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</si>
  <si>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</si>
  <si>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</si>
  <si>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</si>
  <si>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</si>
  <si>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</si>
  <si>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</si>
  <si>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</si>
  <si>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</si>
  <si>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</si>
  <si>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</si>
  <si>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</si>
  <si>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</si>
  <si>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</si>
  <si>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</si>
  <si>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</si>
  <si>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</si>
  <si>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</si>
  <si>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</si>
  <si>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</si>
  <si>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</si>
  <si>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</si>
  <si>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</si>
  <si>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</si>
  <si>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</si>
  <si>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</si>
  <si>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</si>
  <si>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</si>
  <si>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</si>
  <si>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</si>
  <si>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</si>
  <si>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</si>
  <si>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</si>
  <si>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</si>
  <si>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</si>
  <si>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</si>
  <si>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</si>
  <si>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</si>
  <si>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</si>
  <si>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</si>
  <si>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</si>
  <si>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</si>
  <si>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</si>
  <si>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</si>
  <si>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</si>
  <si>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</si>
  <si>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</si>
  <si>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</si>
  <si>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</si>
  <si>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</si>
  <si>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</si>
  <si>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</si>
  <si>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</si>
  <si>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</si>
  <si>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</si>
  <si>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</si>
  <si>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</si>
  <si>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</si>
  <si>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</si>
  <si>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</si>
  <si>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</si>
  <si>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</si>
  <si>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</si>
  <si>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</si>
  <si>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</si>
  <si>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</si>
  <si>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</si>
  <si>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</si>
  <si>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</si>
  <si>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</si>
  <si>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</si>
  <si>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</si>
  <si>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</si>
  <si>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</si>
  <si>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</si>
  <si>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</si>
  <si>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</si>
  <si>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</si>
  <si>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</si>
  <si>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</si>
  <si>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</si>
  <si>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</si>
  <si>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</si>
  <si>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</si>
  <si>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</si>
  <si>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</si>
  <si>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</si>
  <si>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</si>
  <si>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</si>
  <si>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</si>
  <si>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</si>
  <si>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</si>
  <si>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</si>
  <si>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</si>
  <si>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</si>
  <si>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</si>
  <si>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</si>
  <si>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</si>
  <si>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</si>
  <si>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</si>
  <si>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</si>
  <si>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</si>
  <si>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</si>
  <si>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</si>
  <si>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</si>
  <si>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</si>
  <si>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</si>
  <si>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</si>
  <si>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</si>
  <si>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</si>
  <si>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</si>
  <si>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</si>
  <si>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</si>
  <si>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</si>
  <si>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</si>
  <si>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</si>
  <si>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</si>
  <si>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</si>
  <si>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</si>
  <si>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</si>
  <si>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</si>
  <si>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</si>
  <si>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</si>
  <si>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</si>
  <si>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</si>
  <si>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</si>
  <si>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</si>
  <si>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</si>
  <si>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</si>
  <si>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</si>
  <si>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</si>
  <si>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</si>
  <si>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</si>
  <si>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</si>
  <si>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</si>
  <si>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</si>
  <si>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</si>
  <si>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</si>
  <si>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</si>
  <si>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</si>
  <si>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</si>
  <si>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</si>
  <si>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</si>
  <si>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</si>
  <si>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</si>
  <si>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</si>
  <si>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</si>
  <si>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</si>
  <si>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</si>
  <si>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</si>
  <si>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</si>
  <si>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</si>
  <si>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</si>
  <si>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</si>
  <si>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</si>
  <si>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</si>
  <si>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</si>
  <si>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</si>
  <si>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</si>
  <si>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</si>
  <si>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</si>
  <si>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</si>
  <si>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</si>
  <si>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</si>
  <si>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</si>
  <si>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</si>
  <si>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</si>
  <si>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</si>
  <si>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</si>
  <si>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</si>
  <si>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</si>
  <si>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</si>
  <si>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</si>
  <si>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</si>
  <si>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</si>
  <si>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</si>
  <si>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</si>
  <si>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</si>
  <si>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</si>
  <si>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</si>
  <si>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</si>
  <si>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</si>
  <si>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</si>
  <si>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</si>
  <si>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</si>
  <si>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</si>
  <si>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</si>
  <si>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</si>
  <si>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</si>
  <si>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</si>
  <si>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</si>
  <si>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</si>
  <si>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</si>
  <si>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</si>
  <si>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</si>
  <si>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</si>
  <si>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</si>
  <si>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</si>
  <si>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</si>
  <si>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</si>
  <si>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</si>
  <si>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</si>
  <si>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</si>
  <si>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</si>
  <si>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</si>
  <si>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</si>
  <si>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</si>
  <si>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</si>
  <si>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</si>
  <si>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</si>
  <si>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</si>
  <si>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</si>
  <si>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</si>
  <si>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</si>
  <si>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</si>
  <si>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</si>
  <si>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</si>
  <si>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</si>
  <si>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</si>
  <si>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</si>
  <si>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</si>
  <si>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</si>
  <si>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</si>
  <si>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</si>
  <si>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</si>
  <si>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</si>
  <si>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</si>
  <si>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</si>
  <si>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</si>
  <si>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</si>
  <si>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</si>
  <si>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</si>
  <si>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</si>
  <si>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</si>
  <si>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</si>
  <si>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</si>
  <si>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</si>
  <si>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</si>
  <si>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</si>
  <si>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</si>
  <si>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</si>
  <si>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</si>
  <si>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</si>
  <si>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</si>
  <si>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</si>
  <si>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</si>
  <si>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</si>
  <si>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</si>
  <si>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</si>
  <si>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</si>
  <si>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</si>
  <si>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</si>
  <si>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</si>
  <si>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</si>
  <si>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</si>
  <si>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</si>
  <si>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</si>
  <si>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</si>
  <si>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</si>
  <si>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</si>
  <si>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</si>
  <si>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</si>
  <si>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</si>
  <si>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</si>
  <si>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</si>
  <si>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</si>
  <si>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</si>
  <si>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</si>
  <si>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</si>
  <si>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</si>
  <si>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</si>
  <si>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</si>
  <si>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</si>
  <si>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</si>
  <si>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</si>
  <si>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</si>
  <si>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</si>
  <si>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</si>
  <si>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</si>
  <si>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</si>
  <si>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</si>
  <si>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</si>
  <si>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</si>
  <si>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</si>
  <si>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</si>
  <si>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</si>
  <si>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</si>
  <si>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</si>
  <si>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</si>
  <si>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</si>
  <si>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</si>
  <si>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</si>
  <si>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</si>
  <si>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</si>
  <si>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</si>
  <si>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</si>
  <si>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</si>
  <si>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</si>
  <si>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</si>
  <si>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</si>
  <si>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</si>
  <si>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</si>
  <si>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</si>
  <si>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</si>
  <si>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</si>
  <si>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</si>
  <si>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</si>
  <si>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</si>
  <si>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</si>
  <si>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</si>
  <si>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</si>
  <si>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</si>
  <si>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</si>
  <si>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</si>
  <si>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</si>
  <si>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</si>
  <si>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</si>
  <si>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</si>
  <si>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</si>
  <si>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</si>
  <si>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</si>
  <si>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</si>
  <si>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</si>
  <si>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</si>
  <si>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</si>
  <si>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</si>
  <si>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</si>
  <si>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</si>
  <si>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</si>
  <si>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</si>
  <si>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</si>
  <si>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</si>
  <si>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</si>
  <si>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</si>
  <si>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</si>
  <si>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</si>
  <si>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</si>
  <si>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</si>
  <si>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</si>
  <si>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</si>
  <si>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</si>
  <si>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</si>
  <si>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</si>
  <si>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</si>
  <si>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</si>
  <si>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</si>
  <si>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</si>
  <si>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</si>
  <si>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</si>
  <si>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</si>
  <si>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</si>
  <si>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</si>
  <si>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</si>
  <si>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</si>
  <si>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</si>
  <si>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</si>
  <si>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</si>
  <si>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</si>
  <si>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</si>
  <si>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</si>
  <si>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</si>
  <si>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</si>
  <si>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</si>
  <si>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</si>
  <si>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</si>
  <si>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</si>
  <si>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</si>
  <si>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</si>
  <si>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</si>
  <si>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</si>
  <si>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</si>
  <si>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</si>
  <si>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</si>
  <si>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</si>
  <si>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</si>
  <si>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</si>
  <si>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</si>
  <si>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</si>
  <si>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</si>
  <si>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</si>
  <si>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</si>
  <si>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</si>
  <si>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</si>
  <si>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</si>
  <si>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</si>
  <si>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</si>
  <si>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</si>
  <si>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</si>
  <si>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</si>
  <si>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</si>
  <si>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</si>
  <si>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</si>
  <si>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</si>
  <si>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</si>
  <si>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</si>
  <si>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</si>
  <si>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</si>
  <si>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</si>
  <si>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</si>
  <si>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</si>
  <si>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</si>
  <si>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</si>
  <si>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</si>
  <si>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</si>
  <si>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</si>
  <si>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</si>
  <si>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</si>
  <si>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</si>
  <si>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</si>
  <si>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</si>
  <si>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</si>
  <si>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</si>
  <si>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</si>
  <si>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</si>
  <si>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</si>
  <si>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</si>
  <si>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</si>
  <si>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</si>
  <si>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</si>
  <si>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</si>
  <si>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</si>
  <si>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</si>
  <si>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</si>
  <si>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</si>
  <si>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</si>
  <si>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</si>
  <si>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</si>
  <si>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</si>
  <si>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</si>
  <si>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</si>
  <si>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</si>
  <si>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</si>
  <si>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</si>
  <si>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</si>
  <si>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</si>
  <si>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</si>
  <si>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</si>
  <si>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</si>
  <si>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</si>
  <si>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</si>
  <si>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</si>
  <si>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</si>
  <si>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</si>
  <si>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</si>
  <si>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</si>
  <si>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</si>
  <si>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</si>
  <si>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</si>
  <si>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</si>
  <si>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</si>
  <si>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</si>
  <si>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</si>
  <si>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</si>
  <si>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</si>
  <si>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</si>
  <si>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</si>
  <si>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</si>
  <si>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</si>
  <si>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</si>
  <si>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</si>
  <si>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</si>
  <si>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</si>
  <si>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</si>
  <si>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</si>
  <si>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</si>
  <si>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</si>
  <si>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</si>
  <si>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</si>
  <si>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</si>
  <si>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</si>
  <si>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</si>
  <si>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</si>
  <si>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</si>
  <si>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</si>
  <si>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</si>
  <si>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</si>
  <si>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</si>
  <si>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</si>
  <si>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</si>
  <si>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</si>
  <si>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</si>
  <si>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</si>
  <si>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</si>
  <si>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</si>
  <si>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</si>
  <si>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</si>
  <si>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</si>
  <si>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</si>
  <si>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</si>
  <si>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</si>
  <si>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</si>
  <si>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</si>
  <si>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</si>
  <si>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</si>
  <si>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</si>
  <si>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</si>
  <si>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</si>
  <si>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</si>
  <si>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</si>
  <si>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</si>
  <si>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</si>
  <si>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</si>
  <si>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</si>
  <si>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</si>
  <si>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</si>
  <si>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</si>
  <si>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</si>
  <si>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</si>
  <si>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</si>
  <si>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</si>
  <si>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</si>
  <si>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</si>
  <si>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</si>
  <si>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</si>
  <si>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</si>
  <si>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</si>
  <si>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</si>
  <si>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</si>
  <si>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</si>
  <si>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</si>
  <si>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</si>
  <si>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</si>
  <si>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</si>
  <si>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</si>
  <si>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</si>
  <si>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</si>
  <si>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</si>
  <si>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</si>
  <si>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</si>
  <si>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</si>
  <si>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</si>
  <si>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</si>
  <si>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</si>
  <si>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</si>
  <si>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</si>
  <si>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</si>
  <si>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</si>
  <si>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</si>
  <si>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</si>
  <si>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</si>
  <si>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</si>
  <si>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</si>
  <si>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</si>
  <si>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</si>
  <si>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</si>
  <si>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</si>
  <si>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Sum of Profit</t>
  </si>
  <si>
    <t>Row Labels</t>
  </si>
  <si>
    <t xml:space="preserve"> Profit</t>
  </si>
  <si>
    <t>Min of Profit</t>
  </si>
  <si>
    <t>Jan</t>
  </si>
  <si>
    <t>Feb</t>
  </si>
  <si>
    <t>Mar</t>
  </si>
  <si>
    <t>Apr</t>
  </si>
  <si>
    <t>May</t>
  </si>
  <si>
    <t>Jun</t>
  </si>
  <si>
    <t>Sum of Quantity ordered new</t>
  </si>
  <si>
    <t xml:space="preserve">  Sales</t>
  </si>
  <si>
    <t>Order</t>
  </si>
  <si>
    <t xml:space="preserve"> Quantity</t>
  </si>
  <si>
    <t>Grand Total</t>
  </si>
  <si>
    <t>States</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</si>
  <si>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</si>
  <si>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</si>
  <si>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</si>
  <si>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</si>
  <si>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</si>
  <si>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</si>
  <si>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</si>
  <si>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</si>
  <si>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</si>
  <si>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</si>
  <si>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</si>
  <si>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</si>
  <si>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</si>
  <si>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</si>
  <si>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</si>
  <si>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</si>
  <si>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</si>
  <si>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</si>
  <si>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</si>
  <si>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</si>
  <si>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</si>
  <si>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</si>
  <si>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</si>
  <si>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</si>
  <si>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</si>
  <si>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</si>
  <si>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</si>
  <si>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</si>
  <si>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</si>
  <si>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</si>
  <si>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</si>
  <si>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</si>
  <si>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</si>
  <si>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</si>
  <si>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</si>
  <si>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</si>
  <si>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</si>
  <si>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</si>
  <si>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</si>
  <si>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</si>
  <si>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</si>
  <si>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</si>
  <si>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</si>
  <si>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</si>
  <si>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</si>
  <si>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</si>
  <si>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</si>
  <si>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</si>
  <si>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</si>
  <si>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</si>
  <si>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</si>
  <si>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</si>
  <si>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</si>
  <si>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</si>
  <si>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</si>
  <si>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</si>
  <si>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</si>
  <si>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</si>
  <si>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</si>
  <si>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</si>
  <si>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</si>
  <si>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</si>
  <si>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</si>
  <si>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</si>
  <si>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</si>
  <si>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</si>
  <si>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</si>
  <si>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</si>
  <si>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</si>
  <si>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</si>
  <si>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</si>
  <si>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</si>
  <si>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</si>
  <si>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</si>
  <si>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</si>
  <si>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</si>
  <si>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</si>
  <si>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</si>
  <si>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</si>
  <si>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</si>
  <si>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</si>
  <si>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</si>
  <si>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</si>
  <si>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</si>
  <si>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</si>
  <si>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</si>
  <si>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</si>
  <si>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</si>
  <si>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</si>
  <si>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</si>
  <si>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01-Apr</t>
  </si>
  <si>
    <t>02-Apr</t>
  </si>
  <si>
    <t>04-Apr</t>
  </si>
  <si>
    <t>05-Apr</t>
  </si>
  <si>
    <t>06-Apr</t>
  </si>
  <si>
    <t>07-Apr</t>
  </si>
  <si>
    <t>08-Apr</t>
  </si>
  <si>
    <t>09-Apr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</si>
  <si>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</si>
  <si>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</si>
  <si>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</si>
  <si>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</si>
  <si>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</si>
  <si>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</si>
  <si>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</si>
  <si>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</si>
  <si>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</si>
  <si>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</si>
  <si>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</si>
  <si>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</si>
  <si>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</si>
  <si>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</si>
  <si>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</si>
  <si>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</si>
  <si>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</si>
  <si>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</si>
  <si>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</si>
  <si>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</si>
  <si>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</si>
  <si>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01-May</t>
  </si>
  <si>
    <t>02-May</t>
  </si>
  <si>
    <t>03-May</t>
  </si>
  <si>
    <t>04-May</t>
  </si>
  <si>
    <t>05-May</t>
  </si>
  <si>
    <t>06-May</t>
  </si>
  <si>
    <t>07-May</t>
  </si>
  <si>
    <t>08-May</t>
  </si>
  <si>
    <t>09-May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</si>
  <si>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</si>
  <si>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</si>
  <si>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</si>
  <si>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</si>
  <si>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</si>
  <si>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</si>
  <si>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</si>
  <si>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</si>
  <si>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</si>
  <si>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</si>
  <si>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</si>
  <si>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</si>
  <si>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</si>
  <si>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</si>
  <si>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</si>
  <si>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</si>
  <si>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</si>
  <si>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</si>
  <si>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</si>
  <si>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</si>
  <si>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</si>
  <si>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01-Jun</t>
  </si>
  <si>
    <t>02-Jun</t>
  </si>
  <si>
    <t>03-Jun</t>
  </si>
  <si>
    <t>04-Jun</t>
  </si>
  <si>
    <t>05-Jun</t>
  </si>
  <si>
    <t>06-Jun</t>
  </si>
  <si>
    <t>07-Jun</t>
  </si>
  <si>
    <t>08-Jun</t>
  </si>
  <si>
    <t>09-Jun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</si>
  <si>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</si>
  <si>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</si>
  <si>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</si>
  <si>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</si>
  <si>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</si>
  <si>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</si>
  <si>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</si>
  <si>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</si>
  <si>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</si>
  <si>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</si>
  <si>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</si>
  <si>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</si>
  <si>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</si>
  <si>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</si>
  <si>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</si>
  <si>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</si>
  <si>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</si>
  <si>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</si>
  <si>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</si>
  <si>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</si>
  <si>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</si>
  <si>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Sum of Sales</t>
  </si>
  <si>
    <t>PROFITS</t>
  </si>
  <si>
    <t xml:space="preserve">SALES </t>
  </si>
  <si>
    <t xml:space="preserve"> CONTAINERS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</si>
</sst>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4009]\ #,##0"/>
  </numFmts>
  <fonts count="8" x14ac:knownFonts="1">
    <font>
      <sz val="11"/>
      <color theme="1"/>
      <name val="Calibri"/>
      <family val="2"/>
      <scheme val="minor"/>
    </font>
    <font>
      <b/>
      <sz val="11"/>
      <color rgb="FFFF0000"/>
      <name val="Calibri"/>
      <family val="2"/>
      <scheme val="minor"/>
    </font>
    <font>
      <sz val="8"/>
      <name val="Calibri"/>
      <family val="2"/>
      <scheme val="minor"/>
    </font>
    <font>
      <sz val="11"/>
      <color theme="9" tint="0.59999389629810485"/>
      <name val="Calibri"/>
      <family val="2"/>
      <scheme val="minor"/>
    </font>
    <font>
      <b/>
      <sz val="11"/>
      <color theme="1"/>
      <name val="Calibri"/>
      <family val="2"/>
      <scheme val="minor"/>
    </font>
    <font>
      <sz val="18"/>
      <color theme="1"/>
      <name val="Calibri"/>
      <family val="2"/>
      <scheme val="minor"/>
    </font>
    <font>
      <sz val="11"/>
      <name val="Calibri"/>
      <family val="2"/>
      <scheme val="minor"/>
    </font>
    <font>
      <b/>
      <sz val="18"/>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7" tint="0.59999389629810485"/>
        <bgColor indexed="64"/>
      </patternFill>
    </fill>
    <fill>
      <patternFill patternType="solid">
        <fgColor rgb="FFFFFFCC"/>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5">
    <xf numFmtId="0" fontId="0" fillId="0" borderId="0" xfId="0"/>
    <xf numFmtId="0" fontId="1" fillId="0" borderId="0" xfId="0" applyFont="1"/>
    <xf numFmtId="0" fontId="1" fillId="0" borderId="0" xfId="0" quotePrefix="1" applyFon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3" fillId="2" borderId="0" xfId="0" applyFont="1" applyFill="1"/>
    <xf numFmtId="0" fontId="0" fillId="2" borderId="0" xfId="0" applyFill="1"/>
    <xf numFmtId="0" fontId="0" fillId="0" borderId="0" xfId="0" applyNumberFormat="1"/>
    <xf numFmtId="0" fontId="4" fillId="0" borderId="0" xfId="0" applyFont="1"/>
    <xf numFmtId="164" fontId="4" fillId="0" borderId="0" xfId="0" applyNumberFormat="1" applyFont="1"/>
    <xf numFmtId="165" fontId="0" fillId="0" borderId="0" xfId="0" applyNumberFormat="1"/>
    <xf numFmtId="165" fontId="4" fillId="0" borderId="0" xfId="0" applyNumberFormat="1" applyFont="1"/>
    <xf numFmtId="0" fontId="4" fillId="0" borderId="0" xfId="0" applyFont="1" applyAlignment="1">
      <alignment horizontal="left"/>
    </xf>
    <xf numFmtId="0" fontId="3" fillId="0" borderId="0" xfId="0" applyFont="1" applyFill="1"/>
    <xf numFmtId="0" fontId="0" fillId="0" borderId="1" xfId="0" applyBorder="1" applyAlignment="1">
      <alignment horizontal="left"/>
    </xf>
    <xf numFmtId="0" fontId="0" fillId="0" borderId="1" xfId="0" applyBorder="1"/>
    <xf numFmtId="0" fontId="0" fillId="0" borderId="0" xfId="0" applyBorder="1" applyAlignment="1">
      <alignment horizontal="left"/>
    </xf>
    <xf numFmtId="0" fontId="0" fillId="0" borderId="0" xfId="0" applyBorder="1"/>
    <xf numFmtId="0" fontId="5" fillId="0" borderId="0" xfId="0" applyFont="1"/>
    <xf numFmtId="14" fontId="0" fillId="0" borderId="0" xfId="0" applyNumberFormat="1" applyAlignment="1">
      <alignment horizontal="left"/>
    </xf>
    <xf numFmtId="0" fontId="6" fillId="2" borderId="0" xfId="0" applyFont="1" applyFill="1" applyBorder="1" applyAlignment="1"/>
    <xf numFmtId="0" fontId="6" fillId="2" borderId="0" xfId="0" applyFont="1" applyFill="1" applyBorder="1"/>
    <xf numFmtId="0" fontId="3" fillId="2" borderId="0" xfId="0" applyFont="1" applyFill="1" applyBorder="1"/>
    <xf numFmtId="0" fontId="7" fillId="3" borderId="8" xfId="0" applyFont="1" applyFill="1" applyBorder="1" applyAlignment="1">
      <alignment horizontal="center"/>
    </xf>
    <xf numFmtId="0" fontId="7" fillId="3" borderId="9" xfId="0" applyFont="1" applyFill="1" applyBorder="1" applyAlignment="1">
      <alignment horizontal="center"/>
    </xf>
    <xf numFmtId="0" fontId="7" fillId="3" borderId="10" xfId="0" applyFont="1" applyFill="1" applyBorder="1" applyAlignment="1">
      <alignment horizontal="center"/>
    </xf>
    <xf numFmtId="0" fontId="7" fillId="3" borderId="11" xfId="0" applyFont="1" applyFill="1" applyBorder="1" applyAlignment="1">
      <alignment horizontal="center"/>
    </xf>
    <xf numFmtId="0" fontId="7" fillId="3" borderId="12" xfId="0" applyFont="1" applyFill="1" applyBorder="1" applyAlignment="1">
      <alignment horizontal="center"/>
    </xf>
    <xf numFmtId="0" fontId="7" fillId="4" borderId="13" xfId="0" applyFont="1" applyFill="1" applyBorder="1" applyAlignment="1">
      <alignment horizontal="center"/>
    </xf>
    <xf numFmtId="0" fontId="7" fillId="4" borderId="7" xfId="0" applyFont="1" applyFill="1" applyBorder="1" applyAlignment="1">
      <alignment horizontal="center"/>
    </xf>
    <xf numFmtId="0" fontId="7" fillId="4" borderId="3" xfId="0" applyFont="1" applyFill="1" applyBorder="1" applyAlignment="1">
      <alignment horizontal="center"/>
    </xf>
    <xf numFmtId="0" fontId="7" fillId="4" borderId="2" xfId="0" applyFont="1" applyFill="1" applyBorder="1" applyAlignment="1">
      <alignment horizontal="center"/>
    </xf>
    <xf numFmtId="0" fontId="7" fillId="4" borderId="14" xfId="0" applyFont="1" applyFill="1" applyBorder="1" applyAlignment="1">
      <alignment horizontal="center"/>
    </xf>
    <xf numFmtId="0" fontId="7" fillId="4" borderId="15" xfId="0" applyFont="1" applyFill="1" applyBorder="1" applyAlignment="1">
      <alignment horizontal="center"/>
    </xf>
    <xf numFmtId="0" fontId="7" fillId="4" borderId="6" xfId="0" applyFont="1" applyFill="1" applyBorder="1" applyAlignment="1">
      <alignment horizontal="center"/>
    </xf>
    <xf numFmtId="0" fontId="7" fillId="4" borderId="5" xfId="0" applyFont="1" applyFill="1" applyBorder="1" applyAlignment="1">
      <alignment horizontal="center"/>
    </xf>
    <xf numFmtId="0" fontId="7" fillId="4" borderId="4" xfId="0" applyFont="1" applyFill="1" applyBorder="1" applyAlignment="1">
      <alignment horizontal="center"/>
    </xf>
    <xf numFmtId="0" fontId="7" fillId="4" borderId="16" xfId="0" applyFont="1" applyFill="1" applyBorder="1" applyAlignment="1">
      <alignment horizontal="center"/>
    </xf>
    <xf numFmtId="0" fontId="7" fillId="4" borderId="17" xfId="0" applyFont="1" applyFill="1" applyBorder="1" applyAlignment="1">
      <alignment horizontal="center"/>
    </xf>
    <xf numFmtId="0" fontId="7" fillId="4" borderId="18" xfId="0" applyFont="1" applyFill="1" applyBorder="1" applyAlignment="1">
      <alignment horizontal="center"/>
    </xf>
    <xf numFmtId="0" fontId="7" fillId="4" borderId="19" xfId="0" applyFont="1" applyFill="1" applyBorder="1" applyAlignment="1">
      <alignment horizontal="center"/>
    </xf>
    <xf numFmtId="0" fontId="7" fillId="4" borderId="20" xfId="0" applyFont="1" applyFill="1" applyBorder="1" applyAlignment="1">
      <alignment horizontal="center"/>
    </xf>
    <xf numFmtId="0" fontId="7" fillId="4" borderId="21" xfId="0" applyFont="1" applyFill="1" applyBorder="1" applyAlignment="1">
      <alignment horizontal="center"/>
    </xf>
  </cellXfs>
  <cellStyles count="1">
    <cellStyle name="Normal" xfId="0" builtinId="0"/>
  </cellStyles>
  <dxfs count="22">
    <dxf>
      <numFmt numFmtId="164" formatCode="&quot;$&quot;#,##0"/>
    </dxf>
    <dxf>
      <numFmt numFmtId="164" formatCode="&quot;$&quot;#,##0"/>
    </dxf>
    <dxf>
      <numFmt numFmtId="166" formatCode="[$₹-4009]\ #,##0.00"/>
    </dxf>
    <dxf>
      <numFmt numFmtId="19" formatCode="dd/mm/yy"/>
    </dxf>
    <dxf>
      <numFmt numFmtId="19" formatCode="dd/mm/yy"/>
    </dxf>
    <dxf>
      <numFmt numFmtId="0" formatCode="General"/>
    </dxf>
    <dxf>
      <numFmt numFmtId="0" formatCode="General"/>
    </dxf>
    <dxf>
      <numFmt numFmtId="0" formatCode="General"/>
    </dxf>
    <dxf>
      <numFmt numFmtId="19" formatCode="dd/mm/yy"/>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FFCC"/>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5.xlsx]Pivot Tble!PivotTable1</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mOST  USED SHIPMENT MODE</a:t>
            </a:r>
          </a:p>
        </c:rich>
      </c:tx>
      <c:layout>
        <c:manualLayout>
          <c:xMode val="edge"/>
          <c:yMode val="edge"/>
          <c:x val="3.75083009202163E-2"/>
          <c:y val="3.794037940379403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120766530689688"/>
          <c:y val="0.16797046710624583"/>
          <c:w val="0.59664808689958526"/>
          <c:h val="0.78383180043671008"/>
        </c:manualLayout>
      </c:layout>
      <c:doughnutChart>
        <c:varyColors val="1"/>
        <c:ser>
          <c:idx val="0"/>
          <c:order val="0"/>
          <c:tx>
            <c:strRef>
              <c:f>'Pivot Tble'!$C$15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15D-42D3-AD21-2E55749E5F6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15D-42D3-AD21-2E55749E5F6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15D-42D3-AD21-2E55749E5F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Tble'!$B$16:$B$18</c:f>
              <c:strCache>
                <c:ptCount val="3"/>
                <c:pt idx="0">
                  <c:v>Delivery Truck</c:v>
                </c:pt>
                <c:pt idx="1">
                  <c:v>Express Air</c:v>
                </c:pt>
                <c:pt idx="2">
                  <c:v>Regular Air</c:v>
                </c:pt>
              </c:strCache>
            </c:strRef>
          </c:cat>
          <c:val>
            <c:numRef>
              <c:f>'Pivot Tble'!$C$16:$C$18</c:f>
              <c:numCache>
                <c:formatCode>General</c:formatCode>
                <c:ptCount val="3"/>
                <c:pt idx="0">
                  <c:v>58758.022440830006</c:v>
                </c:pt>
                <c:pt idx="1">
                  <c:v>15567.797499999999</c:v>
                </c:pt>
                <c:pt idx="2">
                  <c:v>149751.7918963198</c:v>
                </c:pt>
              </c:numCache>
            </c:numRef>
          </c:val>
          <c:extLst>
            <c:ext xmlns:c16="http://schemas.microsoft.com/office/drawing/2014/chart" uri="{C3380CC4-5D6E-409C-BE32-E72D297353CC}">
              <c16:uniqueId val="{00000008-675D-4F51-AE1C-C4611DC9686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521950417450719"/>
          <c:y val="0.14686760466417106"/>
          <c:w val="0.18726405067135204"/>
          <c:h val="0.21695748228330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[Assignment 5.xlsx]Pivot Tble!PivotTable5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PROFITIABLE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Tble'!$H$9</c:f>
              <c:strCache>
                <c:ptCount val="1"/>
                <c:pt idx="0">
                  <c:v>Total</c:v>
                </c:pt>
              </c:strCache>
            </c:strRef>
          </c:tx>
          <c:spPr>
            <a:solidFill>
              <a:schemeClr val="accent5"/>
            </a:solidFill>
            <a:ln w="25400">
              <a:noFill/>
            </a:ln>
            <a:effectLst/>
          </c:spPr>
          <c:cat>
            <c:strRef>
              <c:f>'Pivot Tble'!$G$10:$G$14</c:f>
              <c:strCache>
                <c:ptCount val="5"/>
                <c:pt idx="0">
                  <c:v>California</c:v>
                </c:pt>
                <c:pt idx="1">
                  <c:v>New York</c:v>
                </c:pt>
                <c:pt idx="2">
                  <c:v>Ohio</c:v>
                </c:pt>
                <c:pt idx="3">
                  <c:v>Oregon</c:v>
                </c:pt>
                <c:pt idx="4">
                  <c:v>Texas</c:v>
                </c:pt>
              </c:strCache>
            </c:strRef>
          </c:cat>
          <c:val>
            <c:numRef>
              <c:f>'Pivot Tble'!$H$10:$H$14</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2-D58A-470E-A435-F537AAC5F10F}"/>
            </c:ext>
          </c:extLst>
        </c:ser>
        <c:dLbls>
          <c:showLegendKey val="0"/>
          <c:showVal val="0"/>
          <c:showCatName val="0"/>
          <c:showSerName val="0"/>
          <c:showPercent val="0"/>
          <c:showBubbleSize val="0"/>
        </c:dLbls>
        <c:axId val="1525015888"/>
        <c:axId val="1525018384"/>
      </c:areaChart>
      <c:catAx>
        <c:axId val="1525015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018384"/>
        <c:crosses val="autoZero"/>
        <c:auto val="1"/>
        <c:lblAlgn val="ctr"/>
        <c:lblOffset val="100"/>
        <c:noMultiLvlLbl val="0"/>
      </c:catAx>
      <c:valAx>
        <c:axId val="152501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0158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5.xlsx]Pivot Tble!PivotTable6</c:name>
    <c:fmtId val="1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3 LEAST PROFITABLE SUB-CATEGORY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0657748049052396E-2"/>
              <c:y val="-6.361323155216284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870680044593088E-2"/>
              <c:y val="-0.15903257798882009"/>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7870680044593088E-2"/>
              <c:y val="-0.15903257798882009"/>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0657748049052396E-2"/>
              <c:y val="-6.361323155216284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2.7870680044593088E-2"/>
              <c:y val="-0.159032577988820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3.0657748049052396E-2"/>
              <c:y val="-6.36132315521628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Tble'!$K$9</c:f>
              <c:strCache>
                <c:ptCount val="1"/>
                <c:pt idx="0">
                  <c:v>Total</c:v>
                </c:pt>
              </c:strCache>
            </c:strRef>
          </c:tx>
          <c:spPr>
            <a:solidFill>
              <a:schemeClr val="accent1"/>
            </a:solidFill>
            <a:ln>
              <a:noFill/>
            </a:ln>
            <a:effectLst/>
            <a:sp3d/>
          </c:spPr>
          <c:invertIfNegative val="0"/>
          <c:dPt>
            <c:idx val="1"/>
            <c:invertIfNegative val="0"/>
            <c:bubble3D val="0"/>
            <c:spPr>
              <a:solidFill>
                <a:schemeClr val="accent1"/>
              </a:solidFill>
              <a:ln>
                <a:noFill/>
              </a:ln>
              <a:effectLst/>
              <a:sp3d/>
            </c:spPr>
            <c:extLst>
              <c:ext xmlns:c16="http://schemas.microsoft.com/office/drawing/2014/chart" uri="{C3380CC4-5D6E-409C-BE32-E72D297353CC}">
                <c16:uniqueId val="{00000001-618E-4ACC-B669-F2559FB608FA}"/>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3-618E-4ACC-B669-F2559FB608FA}"/>
              </c:ext>
            </c:extLst>
          </c:dPt>
          <c:dLbls>
            <c:dLbl>
              <c:idx val="1"/>
              <c:layout>
                <c:manualLayout>
                  <c:x val="2.7870680044593088E-2"/>
                  <c:y val="-0.159032577988820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8E-4ACC-B669-F2559FB608FA}"/>
                </c:ext>
              </c:extLst>
            </c:dLbl>
            <c:dLbl>
              <c:idx val="2"/>
              <c:layout>
                <c:manualLayout>
                  <c:x val="3.0657748049052396E-2"/>
                  <c:y val="-6.36132315521628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8E-4ACC-B669-F2559FB608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Tble'!$J$10:$J$12</c:f>
              <c:strCache>
                <c:ptCount val="3"/>
                <c:pt idx="0">
                  <c:v>Appliances</c:v>
                </c:pt>
                <c:pt idx="1">
                  <c:v>Binders and Binder Accessories</c:v>
                </c:pt>
                <c:pt idx="2">
                  <c:v>Labels</c:v>
                </c:pt>
              </c:strCache>
            </c:strRef>
          </c:cat>
          <c:val>
            <c:numRef>
              <c:f>'Pivot Tble'!$K$10:$K$12</c:f>
              <c:numCache>
                <c:formatCode>General</c:formatCode>
                <c:ptCount val="3"/>
                <c:pt idx="0">
                  <c:v>-1069.72</c:v>
                </c:pt>
                <c:pt idx="1">
                  <c:v>-352.81399999999996</c:v>
                </c:pt>
                <c:pt idx="2">
                  <c:v>-464.28200000000004</c:v>
                </c:pt>
              </c:numCache>
            </c:numRef>
          </c:val>
          <c:extLst>
            <c:ext xmlns:c16="http://schemas.microsoft.com/office/drawing/2014/chart" uri="{C3380CC4-5D6E-409C-BE32-E72D297353CC}">
              <c16:uniqueId val="{00000006-9FCA-496A-A4EB-74250D41934C}"/>
            </c:ext>
          </c:extLst>
        </c:ser>
        <c:dLbls>
          <c:showLegendKey val="0"/>
          <c:showVal val="1"/>
          <c:showCatName val="0"/>
          <c:showSerName val="0"/>
          <c:showPercent val="0"/>
          <c:showBubbleSize val="0"/>
        </c:dLbls>
        <c:gapWidth val="150"/>
        <c:shape val="box"/>
        <c:axId val="774317824"/>
        <c:axId val="774318656"/>
        <c:axId val="0"/>
      </c:bar3DChart>
      <c:catAx>
        <c:axId val="774317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74318656"/>
        <c:crosses val="autoZero"/>
        <c:auto val="1"/>
        <c:lblAlgn val="ctr"/>
        <c:lblOffset val="100"/>
        <c:noMultiLvlLbl val="0"/>
      </c:catAx>
      <c:valAx>
        <c:axId val="7743186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31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00043476160572"/>
          <c:y val="8.1832409837659187E-2"/>
          <c:w val="0.81610192475940513"/>
          <c:h val="0.8416746864975212"/>
        </c:manualLayout>
      </c:layout>
      <c:barChart>
        <c:barDir val="col"/>
        <c:grouping val="clustered"/>
        <c:varyColors val="0"/>
        <c:ser>
          <c:idx val="0"/>
          <c:order val="0"/>
          <c:spPr>
            <a:solidFill>
              <a:schemeClr val="accent1"/>
            </a:solidFill>
            <a:ln>
              <a:noFill/>
            </a:ln>
            <a:effectLst/>
          </c:spPr>
          <c:invertIfNegative val="0"/>
          <c:val>
            <c:numRef>
              <c:f>'Pivot Tble'!$H$17:$H$29</c:f>
              <c:numCache>
                <c:formatCode>General</c:formatCode>
                <c:ptCount val="13"/>
                <c:pt idx="0">
                  <c:v>0</c:v>
                </c:pt>
                <c:pt idx="1">
                  <c:v>0.01</c:v>
                </c:pt>
                <c:pt idx="2">
                  <c:v>0.02</c:v>
                </c:pt>
                <c:pt idx="3">
                  <c:v>0.03</c:v>
                </c:pt>
                <c:pt idx="4">
                  <c:v>0.04</c:v>
                </c:pt>
                <c:pt idx="5">
                  <c:v>0.05</c:v>
                </c:pt>
                <c:pt idx="6">
                  <c:v>0.06</c:v>
                </c:pt>
                <c:pt idx="7">
                  <c:v>7.0000000000000007E-2</c:v>
                </c:pt>
                <c:pt idx="8">
                  <c:v>0.08</c:v>
                </c:pt>
                <c:pt idx="9">
                  <c:v>0.09</c:v>
                </c:pt>
                <c:pt idx="10">
                  <c:v>0.1</c:v>
                </c:pt>
                <c:pt idx="11">
                  <c:v>0.17</c:v>
                </c:pt>
                <c:pt idx="12">
                  <c:v>0.21</c:v>
                </c:pt>
              </c:numCache>
            </c:numRef>
          </c:val>
          <c:extLst>
            <c:ext xmlns:c16="http://schemas.microsoft.com/office/drawing/2014/chart" uri="{C3380CC4-5D6E-409C-BE32-E72D297353CC}">
              <c16:uniqueId val="{00000000-0AAC-4CC2-94AB-41528A02901A}"/>
            </c:ext>
          </c:extLst>
        </c:ser>
        <c:dLbls>
          <c:showLegendKey val="0"/>
          <c:showVal val="0"/>
          <c:showCatName val="0"/>
          <c:showSerName val="0"/>
          <c:showPercent val="0"/>
          <c:showBubbleSize val="0"/>
        </c:dLbls>
        <c:gapWidth val="219"/>
        <c:overlap val="-27"/>
        <c:axId val="1796602223"/>
        <c:axId val="1796596815"/>
      </c:barChart>
      <c:lineChart>
        <c:grouping val="standard"/>
        <c:varyColors val="0"/>
        <c:ser>
          <c:idx val="1"/>
          <c:order val="1"/>
          <c:spPr>
            <a:ln w="28575" cap="rnd">
              <a:solidFill>
                <a:schemeClr val="accent2"/>
              </a:solidFill>
              <a:round/>
            </a:ln>
            <a:effectLst/>
          </c:spPr>
          <c:marker>
            <c:symbol val="none"/>
          </c:marker>
          <c:val>
            <c:numRef>
              <c:f>'Pivot Tble'!$I$17:$I$29</c:f>
              <c:numCache>
                <c:formatCode>General</c:formatCode>
                <c:ptCount val="13"/>
                <c:pt idx="0">
                  <c:v>29472.378890919994</c:v>
                </c:pt>
                <c:pt idx="1">
                  <c:v>23015.237296999989</c:v>
                </c:pt>
                <c:pt idx="2">
                  <c:v>42716.792630999997</c:v>
                </c:pt>
                <c:pt idx="3">
                  <c:v>59886.172476</c:v>
                </c:pt>
                <c:pt idx="4">
                  <c:v>-4665.6010589999978</c:v>
                </c:pt>
                <c:pt idx="5">
                  <c:v>36108.973346680024</c:v>
                </c:pt>
                <c:pt idx="6">
                  <c:v>31025.76036800001</c:v>
                </c:pt>
                <c:pt idx="7">
                  <c:v>12959.156939999997</c:v>
                </c:pt>
                <c:pt idx="8">
                  <c:v>7326.3388279999981</c:v>
                </c:pt>
                <c:pt idx="9">
                  <c:v>-18024.83264905</c:v>
                </c:pt>
                <c:pt idx="10">
                  <c:v>4284.1147675999964</c:v>
                </c:pt>
                <c:pt idx="11">
                  <c:v>-9.1300000000000008</c:v>
                </c:pt>
                <c:pt idx="12">
                  <c:v>-17.75</c:v>
                </c:pt>
              </c:numCache>
            </c:numRef>
          </c:val>
          <c:smooth val="0"/>
          <c:extLst>
            <c:ext xmlns:c16="http://schemas.microsoft.com/office/drawing/2014/chart" uri="{C3380CC4-5D6E-409C-BE32-E72D297353CC}">
              <c16:uniqueId val="{00000001-0AAC-4CC2-94AB-41528A02901A}"/>
            </c:ext>
          </c:extLst>
        </c:ser>
        <c:dLbls>
          <c:showLegendKey val="0"/>
          <c:showVal val="0"/>
          <c:showCatName val="0"/>
          <c:showSerName val="0"/>
          <c:showPercent val="0"/>
          <c:showBubbleSize val="0"/>
        </c:dLbls>
        <c:marker val="1"/>
        <c:smooth val="0"/>
        <c:axId val="1796605967"/>
        <c:axId val="1796605551"/>
      </c:lineChart>
      <c:catAx>
        <c:axId val="17966022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596815"/>
        <c:crosses val="autoZero"/>
        <c:auto val="1"/>
        <c:lblAlgn val="ctr"/>
        <c:lblOffset val="100"/>
        <c:noMultiLvlLbl val="0"/>
      </c:catAx>
      <c:valAx>
        <c:axId val="1796596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602223"/>
        <c:crosses val="autoZero"/>
        <c:crossBetween val="between"/>
      </c:valAx>
      <c:valAx>
        <c:axId val="17966055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noFill/>
                <a:latin typeface="+mn-lt"/>
                <a:ea typeface="+mn-ea"/>
                <a:cs typeface="+mn-cs"/>
              </a:defRPr>
            </a:pPr>
            <a:endParaRPr lang="en-US"/>
          </a:p>
        </c:txPr>
        <c:crossAx val="1796605967"/>
        <c:crosses val="max"/>
        <c:crossBetween val="between"/>
      </c:valAx>
      <c:catAx>
        <c:axId val="1796605967"/>
        <c:scaling>
          <c:orientation val="minMax"/>
        </c:scaling>
        <c:delete val="1"/>
        <c:axPos val="b"/>
        <c:majorTickMark val="out"/>
        <c:minorTickMark val="none"/>
        <c:tickLblPos val="nextTo"/>
        <c:crossAx val="179660555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5.xlsx]Pivot Tble!PivotTable4</c:name>
    <c:fmtId val="10"/>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719851241165397E-2"/>
          <c:y val="6.5047933855051601E-2"/>
          <c:w val="0.93395447826075007"/>
          <c:h val="0.86990413228989683"/>
        </c:manualLayout>
      </c:layout>
      <c:barChart>
        <c:barDir val="col"/>
        <c:grouping val="clustered"/>
        <c:varyColors val="0"/>
        <c:ser>
          <c:idx val="0"/>
          <c:order val="0"/>
          <c:tx>
            <c:strRef>
              <c:f>'Pivot Tble'!$H$32</c:f>
              <c:strCache>
                <c:ptCount val="1"/>
                <c:pt idx="0">
                  <c:v>Sum of Sales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Tble'!$G$33:$G$212</c:f>
              <c:strCache>
                <c:ptCount val="17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01-Apr</c:v>
                </c:pt>
                <c:pt idx="91">
                  <c:v>02-Apr</c:v>
                </c:pt>
                <c:pt idx="92">
                  <c:v>04-Apr</c:v>
                </c:pt>
                <c:pt idx="93">
                  <c:v>05-Apr</c:v>
                </c:pt>
                <c:pt idx="94">
                  <c:v>06-Apr</c:v>
                </c:pt>
                <c:pt idx="95">
                  <c:v>07-Apr</c:v>
                </c:pt>
                <c:pt idx="96">
                  <c:v>08-Apr</c:v>
                </c:pt>
                <c:pt idx="97">
                  <c:v>09-Apr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01-May</c:v>
                </c:pt>
                <c:pt idx="120">
                  <c:v>02-May</c:v>
                </c:pt>
                <c:pt idx="121">
                  <c:v>03-May</c:v>
                </c:pt>
                <c:pt idx="122">
                  <c:v>04-May</c:v>
                </c:pt>
                <c:pt idx="123">
                  <c:v>05-May</c:v>
                </c:pt>
                <c:pt idx="124">
                  <c:v>06-May</c:v>
                </c:pt>
                <c:pt idx="125">
                  <c:v>07-May</c:v>
                </c:pt>
                <c:pt idx="126">
                  <c:v>08-May</c:v>
                </c:pt>
                <c:pt idx="127">
                  <c:v>09-May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01-Jun</c:v>
                </c:pt>
                <c:pt idx="150">
                  <c:v>02-Jun</c:v>
                </c:pt>
                <c:pt idx="151">
                  <c:v>03-Jun</c:v>
                </c:pt>
                <c:pt idx="152">
                  <c:v>04-Jun</c:v>
                </c:pt>
                <c:pt idx="153">
                  <c:v>05-Jun</c:v>
                </c:pt>
                <c:pt idx="154">
                  <c:v>06-Jun</c:v>
                </c:pt>
                <c:pt idx="155">
                  <c:v>07-Jun</c:v>
                </c:pt>
                <c:pt idx="156">
                  <c:v>08-Jun</c:v>
                </c:pt>
                <c:pt idx="157">
                  <c:v>09-Jun</c:v>
                </c:pt>
                <c:pt idx="158">
                  <c:v>10-Jun</c:v>
                </c:pt>
                <c:pt idx="159">
                  <c:v>11-Jun</c:v>
                </c:pt>
                <c:pt idx="160">
                  <c:v>12-Jun</c:v>
                </c:pt>
                <c:pt idx="161">
                  <c:v>13-Jun</c:v>
                </c:pt>
                <c:pt idx="162">
                  <c:v>14-Jun</c:v>
                </c:pt>
                <c:pt idx="163">
                  <c:v>15-Jun</c:v>
                </c:pt>
                <c:pt idx="164">
                  <c:v>16-Jun</c:v>
                </c:pt>
                <c:pt idx="165">
                  <c:v>17-Jun</c:v>
                </c:pt>
                <c:pt idx="166">
                  <c:v>18-Jun</c:v>
                </c:pt>
                <c:pt idx="167">
                  <c:v>19-Jun</c:v>
                </c:pt>
                <c:pt idx="168">
                  <c:v>20-Jun</c:v>
                </c:pt>
                <c:pt idx="169">
                  <c:v>21-Jun</c:v>
                </c:pt>
                <c:pt idx="170">
                  <c:v>22-Jun</c:v>
                </c:pt>
                <c:pt idx="171">
                  <c:v>23-Jun</c:v>
                </c:pt>
                <c:pt idx="172">
                  <c:v>24-Jun</c:v>
                </c:pt>
                <c:pt idx="173">
                  <c:v>25-Jun</c:v>
                </c:pt>
                <c:pt idx="174">
                  <c:v>26-Jun</c:v>
                </c:pt>
                <c:pt idx="175">
                  <c:v>27-Jun</c:v>
                </c:pt>
                <c:pt idx="176">
                  <c:v>28-Jun</c:v>
                </c:pt>
                <c:pt idx="177">
                  <c:v>29-Jun</c:v>
                </c:pt>
                <c:pt idx="178">
                  <c:v>30-Jun</c:v>
                </c:pt>
              </c:strCache>
            </c:strRef>
          </c:cat>
          <c:val>
            <c:numRef>
              <c:f>'Pivot Tble'!$H$33:$H$212</c:f>
              <c:numCache>
                <c:formatCode>General</c:formatCode>
                <c:ptCount val="179"/>
                <c:pt idx="0">
                  <c:v>8860.0600000000013</c:v>
                </c:pt>
                <c:pt idx="1">
                  <c:v>24319.919999999995</c:v>
                </c:pt>
                <c:pt idx="2">
                  <c:v>10134.42</c:v>
                </c:pt>
                <c:pt idx="3">
                  <c:v>5470.58</c:v>
                </c:pt>
                <c:pt idx="4">
                  <c:v>20160.509999999998</c:v>
                </c:pt>
                <c:pt idx="5">
                  <c:v>11123.409999999998</c:v>
                </c:pt>
                <c:pt idx="6">
                  <c:v>16551.82</c:v>
                </c:pt>
                <c:pt idx="7">
                  <c:v>5388.8399999999992</c:v>
                </c:pt>
                <c:pt idx="8">
                  <c:v>13926.83</c:v>
                </c:pt>
                <c:pt idx="9">
                  <c:v>11520.37</c:v>
                </c:pt>
                <c:pt idx="10">
                  <c:v>3355.12</c:v>
                </c:pt>
                <c:pt idx="11">
                  <c:v>14882.67</c:v>
                </c:pt>
                <c:pt idx="12">
                  <c:v>1772.04</c:v>
                </c:pt>
                <c:pt idx="13">
                  <c:v>5200.1900000000005</c:v>
                </c:pt>
                <c:pt idx="14">
                  <c:v>4829.95</c:v>
                </c:pt>
                <c:pt idx="15">
                  <c:v>3964.13</c:v>
                </c:pt>
                <c:pt idx="16">
                  <c:v>6667.69</c:v>
                </c:pt>
                <c:pt idx="17">
                  <c:v>2987.38</c:v>
                </c:pt>
                <c:pt idx="18">
                  <c:v>1652.8899999999999</c:v>
                </c:pt>
                <c:pt idx="19">
                  <c:v>6109.01</c:v>
                </c:pt>
                <c:pt idx="20">
                  <c:v>12281.509999999998</c:v>
                </c:pt>
                <c:pt idx="21">
                  <c:v>13513.640000000001</c:v>
                </c:pt>
                <c:pt idx="22">
                  <c:v>765.90000000000009</c:v>
                </c:pt>
                <c:pt idx="23">
                  <c:v>16805.47</c:v>
                </c:pt>
                <c:pt idx="24">
                  <c:v>445.25</c:v>
                </c:pt>
                <c:pt idx="25">
                  <c:v>7035.73</c:v>
                </c:pt>
                <c:pt idx="26">
                  <c:v>4036.3900000000003</c:v>
                </c:pt>
                <c:pt idx="27">
                  <c:v>6617.65</c:v>
                </c:pt>
                <c:pt idx="28">
                  <c:v>11666.609999999999</c:v>
                </c:pt>
                <c:pt idx="29">
                  <c:v>5276.23</c:v>
                </c:pt>
                <c:pt idx="30">
                  <c:v>17444.71</c:v>
                </c:pt>
                <c:pt idx="31">
                  <c:v>7529.0300000000007</c:v>
                </c:pt>
                <c:pt idx="32">
                  <c:v>20691.02</c:v>
                </c:pt>
                <c:pt idx="33">
                  <c:v>3485.71</c:v>
                </c:pt>
                <c:pt idx="34">
                  <c:v>8893.91</c:v>
                </c:pt>
                <c:pt idx="35">
                  <c:v>17906.150000000001</c:v>
                </c:pt>
                <c:pt idx="36">
                  <c:v>9149.27</c:v>
                </c:pt>
                <c:pt idx="37">
                  <c:v>4720.29</c:v>
                </c:pt>
                <c:pt idx="38">
                  <c:v>1404.04</c:v>
                </c:pt>
                <c:pt idx="39">
                  <c:v>570.13999999999987</c:v>
                </c:pt>
                <c:pt idx="40">
                  <c:v>13160.580000000002</c:v>
                </c:pt>
                <c:pt idx="41">
                  <c:v>23856.93</c:v>
                </c:pt>
                <c:pt idx="42">
                  <c:v>3233.9</c:v>
                </c:pt>
                <c:pt idx="43">
                  <c:v>14090.400000000001</c:v>
                </c:pt>
                <c:pt idx="44">
                  <c:v>22401.479999999996</c:v>
                </c:pt>
                <c:pt idx="45">
                  <c:v>16533.18</c:v>
                </c:pt>
                <c:pt idx="46">
                  <c:v>16120.570000000002</c:v>
                </c:pt>
                <c:pt idx="47">
                  <c:v>1076.3899999999999</c:v>
                </c:pt>
                <c:pt idx="48">
                  <c:v>28264.329999999998</c:v>
                </c:pt>
                <c:pt idx="49">
                  <c:v>2676.2300000000005</c:v>
                </c:pt>
                <c:pt idx="50">
                  <c:v>5978.24</c:v>
                </c:pt>
                <c:pt idx="51">
                  <c:v>56764.539999999986</c:v>
                </c:pt>
                <c:pt idx="52">
                  <c:v>11464.769999999999</c:v>
                </c:pt>
                <c:pt idx="53">
                  <c:v>6812.6400000000012</c:v>
                </c:pt>
                <c:pt idx="54">
                  <c:v>5759.99</c:v>
                </c:pt>
                <c:pt idx="55">
                  <c:v>10752.130000000001</c:v>
                </c:pt>
                <c:pt idx="56">
                  <c:v>5425.5</c:v>
                </c:pt>
                <c:pt idx="57">
                  <c:v>3537.4999999999995</c:v>
                </c:pt>
                <c:pt idx="58">
                  <c:v>3842.6099999999997</c:v>
                </c:pt>
                <c:pt idx="59">
                  <c:v>14138.970000000001</c:v>
                </c:pt>
                <c:pt idx="60">
                  <c:v>6407.9499999999989</c:v>
                </c:pt>
                <c:pt idx="61">
                  <c:v>262.78000000000003</c:v>
                </c:pt>
                <c:pt idx="62">
                  <c:v>14738.710000000003</c:v>
                </c:pt>
                <c:pt idx="63">
                  <c:v>9151.69</c:v>
                </c:pt>
                <c:pt idx="64">
                  <c:v>6137.2300000000005</c:v>
                </c:pt>
                <c:pt idx="65">
                  <c:v>2711.04</c:v>
                </c:pt>
                <c:pt idx="66">
                  <c:v>5373.5199999999995</c:v>
                </c:pt>
                <c:pt idx="67">
                  <c:v>3255.53</c:v>
                </c:pt>
                <c:pt idx="68">
                  <c:v>7421.79</c:v>
                </c:pt>
                <c:pt idx="69">
                  <c:v>2619.37</c:v>
                </c:pt>
                <c:pt idx="70">
                  <c:v>6679.6599999999989</c:v>
                </c:pt>
                <c:pt idx="71">
                  <c:v>6648.4900000000007</c:v>
                </c:pt>
                <c:pt idx="72">
                  <c:v>25783.090000000004</c:v>
                </c:pt>
                <c:pt idx="73">
                  <c:v>2943.8199999999997</c:v>
                </c:pt>
                <c:pt idx="74">
                  <c:v>16728.53</c:v>
                </c:pt>
                <c:pt idx="75">
                  <c:v>5244.5199999999995</c:v>
                </c:pt>
                <c:pt idx="76">
                  <c:v>16840.650000000001</c:v>
                </c:pt>
                <c:pt idx="77">
                  <c:v>5402.4800000000005</c:v>
                </c:pt>
                <c:pt idx="78">
                  <c:v>16675.579999999998</c:v>
                </c:pt>
                <c:pt idx="79">
                  <c:v>25857.3</c:v>
                </c:pt>
                <c:pt idx="80">
                  <c:v>9403.5600000000013</c:v>
                </c:pt>
                <c:pt idx="81">
                  <c:v>3850.97</c:v>
                </c:pt>
                <c:pt idx="82">
                  <c:v>7449.4500000000007</c:v>
                </c:pt>
                <c:pt idx="83">
                  <c:v>9686.0699999999979</c:v>
                </c:pt>
                <c:pt idx="84">
                  <c:v>5237.6000000000004</c:v>
                </c:pt>
                <c:pt idx="85">
                  <c:v>15468.49</c:v>
                </c:pt>
                <c:pt idx="86">
                  <c:v>2783.9299999999994</c:v>
                </c:pt>
                <c:pt idx="87">
                  <c:v>1516.49</c:v>
                </c:pt>
                <c:pt idx="88">
                  <c:v>15175.699999999997</c:v>
                </c:pt>
                <c:pt idx="89">
                  <c:v>101.71000000000001</c:v>
                </c:pt>
                <c:pt idx="90">
                  <c:v>5203.5199999999986</c:v>
                </c:pt>
                <c:pt idx="91">
                  <c:v>25267.499999999996</c:v>
                </c:pt>
                <c:pt idx="92">
                  <c:v>67267.76999999999</c:v>
                </c:pt>
                <c:pt idx="93">
                  <c:v>10775.67</c:v>
                </c:pt>
                <c:pt idx="94">
                  <c:v>16890.22</c:v>
                </c:pt>
                <c:pt idx="95">
                  <c:v>13355.85</c:v>
                </c:pt>
                <c:pt idx="96">
                  <c:v>3637.02</c:v>
                </c:pt>
                <c:pt idx="97">
                  <c:v>22016.77</c:v>
                </c:pt>
                <c:pt idx="98">
                  <c:v>13636.13</c:v>
                </c:pt>
                <c:pt idx="99">
                  <c:v>954.93999999999994</c:v>
                </c:pt>
                <c:pt idx="100">
                  <c:v>490</c:v>
                </c:pt>
                <c:pt idx="101">
                  <c:v>3318.9299999999994</c:v>
                </c:pt>
                <c:pt idx="102">
                  <c:v>1809.72</c:v>
                </c:pt>
                <c:pt idx="103">
                  <c:v>6553.2499999999991</c:v>
                </c:pt>
                <c:pt idx="104">
                  <c:v>5886.630000000001</c:v>
                </c:pt>
                <c:pt idx="105">
                  <c:v>13273.29</c:v>
                </c:pt>
                <c:pt idx="106">
                  <c:v>10871.13</c:v>
                </c:pt>
                <c:pt idx="107">
                  <c:v>7818.2999999999993</c:v>
                </c:pt>
                <c:pt idx="108">
                  <c:v>22736.909999999996</c:v>
                </c:pt>
                <c:pt idx="109">
                  <c:v>23413.180000000004</c:v>
                </c:pt>
                <c:pt idx="110">
                  <c:v>2565.9</c:v>
                </c:pt>
                <c:pt idx="111">
                  <c:v>10621.210000000001</c:v>
                </c:pt>
                <c:pt idx="112">
                  <c:v>2152.5299999999997</c:v>
                </c:pt>
                <c:pt idx="113">
                  <c:v>37768.200000000004</c:v>
                </c:pt>
                <c:pt idx="114">
                  <c:v>12354.36</c:v>
                </c:pt>
                <c:pt idx="115">
                  <c:v>5296.63</c:v>
                </c:pt>
                <c:pt idx="116">
                  <c:v>31319.000000000004</c:v>
                </c:pt>
                <c:pt idx="117">
                  <c:v>3561.5899999999997</c:v>
                </c:pt>
                <c:pt idx="118">
                  <c:v>9015.7999999999993</c:v>
                </c:pt>
                <c:pt idx="119">
                  <c:v>1701.6000000000001</c:v>
                </c:pt>
                <c:pt idx="120">
                  <c:v>12530.77</c:v>
                </c:pt>
                <c:pt idx="121">
                  <c:v>27397.569999999996</c:v>
                </c:pt>
                <c:pt idx="122">
                  <c:v>11200.539999999999</c:v>
                </c:pt>
                <c:pt idx="123">
                  <c:v>25136.129999999997</c:v>
                </c:pt>
                <c:pt idx="124">
                  <c:v>992.07</c:v>
                </c:pt>
                <c:pt idx="125">
                  <c:v>3652.4900000000002</c:v>
                </c:pt>
                <c:pt idx="126">
                  <c:v>8591.7799999999988</c:v>
                </c:pt>
                <c:pt idx="127">
                  <c:v>909.08999999999992</c:v>
                </c:pt>
                <c:pt idx="128">
                  <c:v>4957.9900000000007</c:v>
                </c:pt>
                <c:pt idx="129">
                  <c:v>11588.34</c:v>
                </c:pt>
                <c:pt idx="130">
                  <c:v>6543.61</c:v>
                </c:pt>
                <c:pt idx="131">
                  <c:v>2629.9399999999996</c:v>
                </c:pt>
                <c:pt idx="132">
                  <c:v>7935.95</c:v>
                </c:pt>
                <c:pt idx="133">
                  <c:v>6688.9900000000007</c:v>
                </c:pt>
                <c:pt idx="134">
                  <c:v>10835.31</c:v>
                </c:pt>
                <c:pt idx="135">
                  <c:v>7930.9</c:v>
                </c:pt>
                <c:pt idx="136">
                  <c:v>1916.8</c:v>
                </c:pt>
                <c:pt idx="137">
                  <c:v>7445.03</c:v>
                </c:pt>
                <c:pt idx="138">
                  <c:v>24061.330000000005</c:v>
                </c:pt>
                <c:pt idx="139">
                  <c:v>6585.4000000000005</c:v>
                </c:pt>
                <c:pt idx="140">
                  <c:v>13664.440000000002</c:v>
                </c:pt>
                <c:pt idx="141">
                  <c:v>20716.769999999997</c:v>
                </c:pt>
                <c:pt idx="142">
                  <c:v>11562.929999999998</c:v>
                </c:pt>
                <c:pt idx="143">
                  <c:v>12568.219999999998</c:v>
                </c:pt>
                <c:pt idx="144">
                  <c:v>8859.1899999999987</c:v>
                </c:pt>
                <c:pt idx="145">
                  <c:v>1071.55</c:v>
                </c:pt>
                <c:pt idx="146">
                  <c:v>5378.7100000000009</c:v>
                </c:pt>
                <c:pt idx="147">
                  <c:v>36735.800000000003</c:v>
                </c:pt>
                <c:pt idx="148">
                  <c:v>4782.83</c:v>
                </c:pt>
                <c:pt idx="149">
                  <c:v>6929.82</c:v>
                </c:pt>
                <c:pt idx="150">
                  <c:v>4790.6900000000005</c:v>
                </c:pt>
                <c:pt idx="151">
                  <c:v>10096.130000000001</c:v>
                </c:pt>
                <c:pt idx="152">
                  <c:v>4178.57</c:v>
                </c:pt>
                <c:pt idx="153">
                  <c:v>30105.89</c:v>
                </c:pt>
                <c:pt idx="154">
                  <c:v>23121.020000000008</c:v>
                </c:pt>
                <c:pt idx="155">
                  <c:v>16260.81</c:v>
                </c:pt>
                <c:pt idx="156">
                  <c:v>5137.93</c:v>
                </c:pt>
                <c:pt idx="157">
                  <c:v>1229.07</c:v>
                </c:pt>
                <c:pt idx="158">
                  <c:v>1807.72</c:v>
                </c:pt>
                <c:pt idx="159">
                  <c:v>19228.73</c:v>
                </c:pt>
                <c:pt idx="160">
                  <c:v>26689.09</c:v>
                </c:pt>
                <c:pt idx="161">
                  <c:v>10284.630000000001</c:v>
                </c:pt>
                <c:pt idx="162">
                  <c:v>26719.229999999996</c:v>
                </c:pt>
                <c:pt idx="163">
                  <c:v>3011.6000000000004</c:v>
                </c:pt>
                <c:pt idx="164">
                  <c:v>3219.89</c:v>
                </c:pt>
                <c:pt idx="165">
                  <c:v>3968.53</c:v>
                </c:pt>
                <c:pt idx="166">
                  <c:v>10185.36</c:v>
                </c:pt>
                <c:pt idx="167">
                  <c:v>12684.679999999998</c:v>
                </c:pt>
                <c:pt idx="168">
                  <c:v>49028.219999999994</c:v>
                </c:pt>
                <c:pt idx="169">
                  <c:v>2367.9899999999998</c:v>
                </c:pt>
                <c:pt idx="170">
                  <c:v>13650.95</c:v>
                </c:pt>
                <c:pt idx="171">
                  <c:v>15196.84</c:v>
                </c:pt>
                <c:pt idx="172">
                  <c:v>572.28</c:v>
                </c:pt>
                <c:pt idx="173">
                  <c:v>10768.77</c:v>
                </c:pt>
                <c:pt idx="174">
                  <c:v>7888.86</c:v>
                </c:pt>
                <c:pt idx="175">
                  <c:v>338.41</c:v>
                </c:pt>
                <c:pt idx="176">
                  <c:v>7990.09</c:v>
                </c:pt>
                <c:pt idx="177">
                  <c:v>3635.91</c:v>
                </c:pt>
                <c:pt idx="178">
                  <c:v>24281.09</c:v>
                </c:pt>
              </c:numCache>
            </c:numRef>
          </c:val>
          <c:extLst>
            <c:ext xmlns:c16="http://schemas.microsoft.com/office/drawing/2014/chart" uri="{C3380CC4-5D6E-409C-BE32-E72D297353CC}">
              <c16:uniqueId val="{00000000-CFBA-4311-B56F-E9403B250D98}"/>
            </c:ext>
          </c:extLst>
        </c:ser>
        <c:dLbls>
          <c:showLegendKey val="0"/>
          <c:showVal val="0"/>
          <c:showCatName val="0"/>
          <c:showSerName val="0"/>
          <c:showPercent val="0"/>
          <c:showBubbleSize val="0"/>
        </c:dLbls>
        <c:gapWidth val="219"/>
        <c:overlap val="-27"/>
        <c:axId val="1872326559"/>
        <c:axId val="1872324895"/>
      </c:barChart>
      <c:lineChart>
        <c:grouping val="standard"/>
        <c:varyColors val="0"/>
        <c:ser>
          <c:idx val="1"/>
          <c:order val="1"/>
          <c:tx>
            <c:strRef>
              <c:f>'Pivot Tble'!$I$32</c:f>
              <c:strCache>
                <c:ptCount val="1"/>
                <c:pt idx="0">
                  <c:v>Sum of Profit</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'Pivot Tble'!$G$33:$G$212</c:f>
              <c:strCache>
                <c:ptCount val="17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01-Apr</c:v>
                </c:pt>
                <c:pt idx="91">
                  <c:v>02-Apr</c:v>
                </c:pt>
                <c:pt idx="92">
                  <c:v>04-Apr</c:v>
                </c:pt>
                <c:pt idx="93">
                  <c:v>05-Apr</c:v>
                </c:pt>
                <c:pt idx="94">
                  <c:v>06-Apr</c:v>
                </c:pt>
                <c:pt idx="95">
                  <c:v>07-Apr</c:v>
                </c:pt>
                <c:pt idx="96">
                  <c:v>08-Apr</c:v>
                </c:pt>
                <c:pt idx="97">
                  <c:v>09-Apr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01-May</c:v>
                </c:pt>
                <c:pt idx="120">
                  <c:v>02-May</c:v>
                </c:pt>
                <c:pt idx="121">
                  <c:v>03-May</c:v>
                </c:pt>
                <c:pt idx="122">
                  <c:v>04-May</c:v>
                </c:pt>
                <c:pt idx="123">
                  <c:v>05-May</c:v>
                </c:pt>
                <c:pt idx="124">
                  <c:v>06-May</c:v>
                </c:pt>
                <c:pt idx="125">
                  <c:v>07-May</c:v>
                </c:pt>
                <c:pt idx="126">
                  <c:v>08-May</c:v>
                </c:pt>
                <c:pt idx="127">
                  <c:v>09-May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01-Jun</c:v>
                </c:pt>
                <c:pt idx="150">
                  <c:v>02-Jun</c:v>
                </c:pt>
                <c:pt idx="151">
                  <c:v>03-Jun</c:v>
                </c:pt>
                <c:pt idx="152">
                  <c:v>04-Jun</c:v>
                </c:pt>
                <c:pt idx="153">
                  <c:v>05-Jun</c:v>
                </c:pt>
                <c:pt idx="154">
                  <c:v>06-Jun</c:v>
                </c:pt>
                <c:pt idx="155">
                  <c:v>07-Jun</c:v>
                </c:pt>
                <c:pt idx="156">
                  <c:v>08-Jun</c:v>
                </c:pt>
                <c:pt idx="157">
                  <c:v>09-Jun</c:v>
                </c:pt>
                <c:pt idx="158">
                  <c:v>10-Jun</c:v>
                </c:pt>
                <c:pt idx="159">
                  <c:v>11-Jun</c:v>
                </c:pt>
                <c:pt idx="160">
                  <c:v>12-Jun</c:v>
                </c:pt>
                <c:pt idx="161">
                  <c:v>13-Jun</c:v>
                </c:pt>
                <c:pt idx="162">
                  <c:v>14-Jun</c:v>
                </c:pt>
                <c:pt idx="163">
                  <c:v>15-Jun</c:v>
                </c:pt>
                <c:pt idx="164">
                  <c:v>16-Jun</c:v>
                </c:pt>
                <c:pt idx="165">
                  <c:v>17-Jun</c:v>
                </c:pt>
                <c:pt idx="166">
                  <c:v>18-Jun</c:v>
                </c:pt>
                <c:pt idx="167">
                  <c:v>19-Jun</c:v>
                </c:pt>
                <c:pt idx="168">
                  <c:v>20-Jun</c:v>
                </c:pt>
                <c:pt idx="169">
                  <c:v>21-Jun</c:v>
                </c:pt>
                <c:pt idx="170">
                  <c:v>22-Jun</c:v>
                </c:pt>
                <c:pt idx="171">
                  <c:v>23-Jun</c:v>
                </c:pt>
                <c:pt idx="172">
                  <c:v>24-Jun</c:v>
                </c:pt>
                <c:pt idx="173">
                  <c:v>25-Jun</c:v>
                </c:pt>
                <c:pt idx="174">
                  <c:v>26-Jun</c:v>
                </c:pt>
                <c:pt idx="175">
                  <c:v>27-Jun</c:v>
                </c:pt>
                <c:pt idx="176">
                  <c:v>28-Jun</c:v>
                </c:pt>
                <c:pt idx="177">
                  <c:v>29-Jun</c:v>
                </c:pt>
                <c:pt idx="178">
                  <c:v>30-Jun</c:v>
                </c:pt>
              </c:strCache>
            </c:strRef>
          </c:cat>
          <c:val>
            <c:numRef>
              <c:f>'Pivot Tble'!$I$33:$I$212</c:f>
              <c:numCache>
                <c:formatCode>General</c:formatCode>
                <c:ptCount val="179"/>
                <c:pt idx="0">
                  <c:v>-1957.0881000000004</c:v>
                </c:pt>
                <c:pt idx="1">
                  <c:v>4732.3343200000008</c:v>
                </c:pt>
                <c:pt idx="2">
                  <c:v>-1846.3482200000001</c:v>
                </c:pt>
                <c:pt idx="3">
                  <c:v>516.22190000000023</c:v>
                </c:pt>
                <c:pt idx="4">
                  <c:v>85.87731199999962</c:v>
                </c:pt>
                <c:pt idx="5">
                  <c:v>-14013.903899999994</c:v>
                </c:pt>
                <c:pt idx="6">
                  <c:v>-3779.0007400000018</c:v>
                </c:pt>
                <c:pt idx="7">
                  <c:v>3447.4977999999992</c:v>
                </c:pt>
                <c:pt idx="8">
                  <c:v>-176.99526000000003</c:v>
                </c:pt>
                <c:pt idx="9">
                  <c:v>-1623.0807</c:v>
                </c:pt>
                <c:pt idx="10">
                  <c:v>-137.4919000000001</c:v>
                </c:pt>
                <c:pt idx="11">
                  <c:v>5081.0147000000006</c:v>
                </c:pt>
                <c:pt idx="12">
                  <c:v>282.39959999999985</c:v>
                </c:pt>
                <c:pt idx="13">
                  <c:v>1000.9828160000002</c:v>
                </c:pt>
                <c:pt idx="14">
                  <c:v>-3549.8535400000001</c:v>
                </c:pt>
                <c:pt idx="15">
                  <c:v>-823.30615732000012</c:v>
                </c:pt>
                <c:pt idx="16">
                  <c:v>-1565.7061300000005</c:v>
                </c:pt>
                <c:pt idx="17">
                  <c:v>2760.4045399999995</c:v>
                </c:pt>
                <c:pt idx="18">
                  <c:v>539.44622000000004</c:v>
                </c:pt>
                <c:pt idx="19">
                  <c:v>641.34899999999993</c:v>
                </c:pt>
                <c:pt idx="20">
                  <c:v>959.18362399999978</c:v>
                </c:pt>
                <c:pt idx="21">
                  <c:v>4737.4732800000002</c:v>
                </c:pt>
                <c:pt idx="22">
                  <c:v>-181.04520000000002</c:v>
                </c:pt>
                <c:pt idx="23">
                  <c:v>2065.4642999999996</c:v>
                </c:pt>
                <c:pt idx="24">
                  <c:v>-12.061199999999999</c:v>
                </c:pt>
                <c:pt idx="25">
                  <c:v>-1561.5387000000005</c:v>
                </c:pt>
                <c:pt idx="26">
                  <c:v>4441.4325400000007</c:v>
                </c:pt>
                <c:pt idx="27">
                  <c:v>-9411.1713799999998</c:v>
                </c:pt>
                <c:pt idx="28">
                  <c:v>-1215.0591999999999</c:v>
                </c:pt>
                <c:pt idx="29">
                  <c:v>3101.0900999999994</c:v>
                </c:pt>
                <c:pt idx="30">
                  <c:v>8505.1557749999993</c:v>
                </c:pt>
                <c:pt idx="31">
                  <c:v>918.2595</c:v>
                </c:pt>
                <c:pt idx="32">
                  <c:v>-1674.3463710000008</c:v>
                </c:pt>
                <c:pt idx="33">
                  <c:v>290.33600000000001</c:v>
                </c:pt>
                <c:pt idx="34">
                  <c:v>-2903.3084920000001</c:v>
                </c:pt>
                <c:pt idx="35">
                  <c:v>7315.8926999999994</c:v>
                </c:pt>
                <c:pt idx="36">
                  <c:v>-1083.0096832000004</c:v>
                </c:pt>
                <c:pt idx="37">
                  <c:v>715.13743999999986</c:v>
                </c:pt>
                <c:pt idx="38">
                  <c:v>-646.52010000000018</c:v>
                </c:pt>
                <c:pt idx="39">
                  <c:v>-40.449620000000003</c:v>
                </c:pt>
                <c:pt idx="40">
                  <c:v>1029.4508599999999</c:v>
                </c:pt>
                <c:pt idx="41">
                  <c:v>-2239.0020999999997</c:v>
                </c:pt>
                <c:pt idx="42">
                  <c:v>1262.8296199999995</c:v>
                </c:pt>
                <c:pt idx="43">
                  <c:v>3811.8667000000005</c:v>
                </c:pt>
                <c:pt idx="44">
                  <c:v>3537.2705799999999</c:v>
                </c:pt>
                <c:pt idx="45">
                  <c:v>2709.6407159999999</c:v>
                </c:pt>
                <c:pt idx="46">
                  <c:v>170.10927091999986</c:v>
                </c:pt>
                <c:pt idx="47">
                  <c:v>516.97569999999996</c:v>
                </c:pt>
                <c:pt idx="48">
                  <c:v>3792.8698599999998</c:v>
                </c:pt>
                <c:pt idx="49">
                  <c:v>1117.3809200000001</c:v>
                </c:pt>
                <c:pt idx="50">
                  <c:v>-1926.2887800000003</c:v>
                </c:pt>
                <c:pt idx="51">
                  <c:v>11176.579539999999</c:v>
                </c:pt>
                <c:pt idx="52">
                  <c:v>3269.594399999999</c:v>
                </c:pt>
                <c:pt idx="53">
                  <c:v>-1711.4147204000001</c:v>
                </c:pt>
                <c:pt idx="54">
                  <c:v>2391.9670999999998</c:v>
                </c:pt>
                <c:pt idx="55">
                  <c:v>1202.8010999999999</c:v>
                </c:pt>
                <c:pt idx="56">
                  <c:v>2364.9735999999998</c:v>
                </c:pt>
                <c:pt idx="57">
                  <c:v>328.58537999999993</c:v>
                </c:pt>
                <c:pt idx="58">
                  <c:v>246.47766000000001</c:v>
                </c:pt>
                <c:pt idx="59">
                  <c:v>3159.7701999999995</c:v>
                </c:pt>
                <c:pt idx="60">
                  <c:v>1761.5608000000002</c:v>
                </c:pt>
                <c:pt idx="61">
                  <c:v>-38.389999999999986</c:v>
                </c:pt>
                <c:pt idx="62">
                  <c:v>8819.4932999999983</c:v>
                </c:pt>
                <c:pt idx="63">
                  <c:v>1905.491</c:v>
                </c:pt>
                <c:pt idx="64">
                  <c:v>-3707.7409999999995</c:v>
                </c:pt>
                <c:pt idx="65">
                  <c:v>819.88599999999997</c:v>
                </c:pt>
                <c:pt idx="66">
                  <c:v>2831.3709999999996</c:v>
                </c:pt>
                <c:pt idx="67">
                  <c:v>-1479.0493999999999</c:v>
                </c:pt>
                <c:pt idx="68">
                  <c:v>-14020.7996</c:v>
                </c:pt>
                <c:pt idx="69">
                  <c:v>-608.8664</c:v>
                </c:pt>
                <c:pt idx="70">
                  <c:v>3976.8537999999994</c:v>
                </c:pt>
                <c:pt idx="71">
                  <c:v>2137.4774999999995</c:v>
                </c:pt>
                <c:pt idx="72">
                  <c:v>-5722.5105660000017</c:v>
                </c:pt>
                <c:pt idx="73">
                  <c:v>-1092.9195060000002</c:v>
                </c:pt>
                <c:pt idx="74">
                  <c:v>1146.3709000000003</c:v>
                </c:pt>
                <c:pt idx="75">
                  <c:v>2574.7194</c:v>
                </c:pt>
                <c:pt idx="76">
                  <c:v>4184.2209999999995</c:v>
                </c:pt>
                <c:pt idx="77">
                  <c:v>-1589.3171400000001</c:v>
                </c:pt>
                <c:pt idx="78">
                  <c:v>-1875.101799999999</c:v>
                </c:pt>
                <c:pt idx="79">
                  <c:v>3199.0790999999995</c:v>
                </c:pt>
                <c:pt idx="80">
                  <c:v>-109.37840000000051</c:v>
                </c:pt>
                <c:pt idx="81">
                  <c:v>1368.4157</c:v>
                </c:pt>
                <c:pt idx="82">
                  <c:v>-1726.2517012500002</c:v>
                </c:pt>
                <c:pt idx="83">
                  <c:v>2354.2009999999991</c:v>
                </c:pt>
                <c:pt idx="84">
                  <c:v>-233.75350000000026</c:v>
                </c:pt>
                <c:pt idx="85">
                  <c:v>3420.5684999999989</c:v>
                </c:pt>
                <c:pt idx="86">
                  <c:v>-16596.205899999997</c:v>
                </c:pt>
                <c:pt idx="87">
                  <c:v>-536.11419999999998</c:v>
                </c:pt>
                <c:pt idx="88">
                  <c:v>7059.8765000000021</c:v>
                </c:pt>
                <c:pt idx="89">
                  <c:v>-1279.797</c:v>
                </c:pt>
                <c:pt idx="90">
                  <c:v>-1327.6013399999999</c:v>
                </c:pt>
                <c:pt idx="91">
                  <c:v>-1485.3228920000001</c:v>
                </c:pt>
                <c:pt idx="92">
                  <c:v>18782.274939999999</c:v>
                </c:pt>
                <c:pt idx="93">
                  <c:v>1891.0971440000003</c:v>
                </c:pt>
                <c:pt idx="94">
                  <c:v>4243.2276999999995</c:v>
                </c:pt>
                <c:pt idx="95">
                  <c:v>1396.6821</c:v>
                </c:pt>
                <c:pt idx="96">
                  <c:v>823.54313999999999</c:v>
                </c:pt>
                <c:pt idx="97">
                  <c:v>3566.8214599999992</c:v>
                </c:pt>
                <c:pt idx="98">
                  <c:v>1562.5688999999998</c:v>
                </c:pt>
                <c:pt idx="99">
                  <c:v>166.29429999999996</c:v>
                </c:pt>
                <c:pt idx="100">
                  <c:v>-945.4892880000001</c:v>
                </c:pt>
                <c:pt idx="101">
                  <c:v>1204.0263599999998</c:v>
                </c:pt>
                <c:pt idx="102">
                  <c:v>-932.17820600000039</c:v>
                </c:pt>
                <c:pt idx="103">
                  <c:v>-1574.1900479999999</c:v>
                </c:pt>
                <c:pt idx="104">
                  <c:v>-3995.89</c:v>
                </c:pt>
                <c:pt idx="105">
                  <c:v>-15762.591587999998</c:v>
                </c:pt>
                <c:pt idx="106">
                  <c:v>1143.7615000000001</c:v>
                </c:pt>
                <c:pt idx="107">
                  <c:v>-1162.3787800000002</c:v>
                </c:pt>
                <c:pt idx="108">
                  <c:v>7272.1812799999998</c:v>
                </c:pt>
                <c:pt idx="109">
                  <c:v>11619.664060000001</c:v>
                </c:pt>
                <c:pt idx="110">
                  <c:v>681.11919999999986</c:v>
                </c:pt>
                <c:pt idx="111">
                  <c:v>-594.80456000000049</c:v>
                </c:pt>
                <c:pt idx="112">
                  <c:v>1136.6989999999998</c:v>
                </c:pt>
                <c:pt idx="113">
                  <c:v>10634.296399999999</c:v>
                </c:pt>
                <c:pt idx="114">
                  <c:v>3162.2311</c:v>
                </c:pt>
                <c:pt idx="115">
                  <c:v>1465.79036</c:v>
                </c:pt>
                <c:pt idx="116">
                  <c:v>4706.2472200000002</c:v>
                </c:pt>
                <c:pt idx="117">
                  <c:v>667.25720000000001</c:v>
                </c:pt>
                <c:pt idx="118">
                  <c:v>4801.0758399999995</c:v>
                </c:pt>
                <c:pt idx="119">
                  <c:v>-770.36460000000011</c:v>
                </c:pt>
                <c:pt idx="120">
                  <c:v>988.12240000000031</c:v>
                </c:pt>
                <c:pt idx="121">
                  <c:v>2557.0829000000003</c:v>
                </c:pt>
                <c:pt idx="122">
                  <c:v>6395.0362000000014</c:v>
                </c:pt>
                <c:pt idx="123">
                  <c:v>7753.8048999999983</c:v>
                </c:pt>
                <c:pt idx="124">
                  <c:v>-640.10440000000006</c:v>
                </c:pt>
                <c:pt idx="125">
                  <c:v>-934.82810000000006</c:v>
                </c:pt>
                <c:pt idx="126">
                  <c:v>1396.5057000000002</c:v>
                </c:pt>
                <c:pt idx="127">
                  <c:v>-384.05230000000006</c:v>
                </c:pt>
                <c:pt idx="128">
                  <c:v>680.46445999999992</c:v>
                </c:pt>
                <c:pt idx="129">
                  <c:v>4830.5168999999987</c:v>
                </c:pt>
                <c:pt idx="130">
                  <c:v>-1166.8614999999998</c:v>
                </c:pt>
                <c:pt idx="131">
                  <c:v>700.7734999999999</c:v>
                </c:pt>
                <c:pt idx="132">
                  <c:v>744.44990000000007</c:v>
                </c:pt>
                <c:pt idx="133">
                  <c:v>2094.3652000000002</c:v>
                </c:pt>
                <c:pt idx="134">
                  <c:v>2517.1756999999998</c:v>
                </c:pt>
                <c:pt idx="135">
                  <c:v>4618.9149999999991</c:v>
                </c:pt>
                <c:pt idx="136">
                  <c:v>818.43549999999982</c:v>
                </c:pt>
                <c:pt idx="137">
                  <c:v>1442.5620000000006</c:v>
                </c:pt>
                <c:pt idx="138">
                  <c:v>4955.3722354000001</c:v>
                </c:pt>
                <c:pt idx="139">
                  <c:v>818.88679999999988</c:v>
                </c:pt>
                <c:pt idx="140">
                  <c:v>2413.3752999999997</c:v>
                </c:pt>
                <c:pt idx="141">
                  <c:v>7920.5575999999992</c:v>
                </c:pt>
                <c:pt idx="142">
                  <c:v>2504.865863</c:v>
                </c:pt>
                <c:pt idx="143">
                  <c:v>5923.3522999999986</c:v>
                </c:pt>
                <c:pt idx="144">
                  <c:v>4706.4287999999997</c:v>
                </c:pt>
                <c:pt idx="145">
                  <c:v>103.14739999999999</c:v>
                </c:pt>
                <c:pt idx="146">
                  <c:v>782.60900000000015</c:v>
                </c:pt>
                <c:pt idx="147">
                  <c:v>764.35759999999993</c:v>
                </c:pt>
                <c:pt idx="148">
                  <c:v>2467.7806</c:v>
                </c:pt>
                <c:pt idx="149">
                  <c:v>-2598.637400000001</c:v>
                </c:pt>
                <c:pt idx="150">
                  <c:v>764.93802000000005</c:v>
                </c:pt>
                <c:pt idx="151">
                  <c:v>2179.1922</c:v>
                </c:pt>
                <c:pt idx="152">
                  <c:v>-2047.4391999999998</c:v>
                </c:pt>
                <c:pt idx="153">
                  <c:v>12962.2354</c:v>
                </c:pt>
                <c:pt idx="154">
                  <c:v>1944.0435</c:v>
                </c:pt>
                <c:pt idx="155">
                  <c:v>5163.2089999999989</c:v>
                </c:pt>
                <c:pt idx="156">
                  <c:v>3545.1716999999999</c:v>
                </c:pt>
                <c:pt idx="157">
                  <c:v>-89.617950000000008</c:v>
                </c:pt>
                <c:pt idx="158">
                  <c:v>-136.99259999999998</c:v>
                </c:pt>
                <c:pt idx="159">
                  <c:v>2333.3247000000001</c:v>
                </c:pt>
                <c:pt idx="160">
                  <c:v>3430.2475399999989</c:v>
                </c:pt>
                <c:pt idx="161">
                  <c:v>4493.8972500000009</c:v>
                </c:pt>
                <c:pt idx="162">
                  <c:v>3746.3144500000008</c:v>
                </c:pt>
                <c:pt idx="163">
                  <c:v>119.04580000000016</c:v>
                </c:pt>
                <c:pt idx="164">
                  <c:v>-56.559099999999958</c:v>
                </c:pt>
                <c:pt idx="165">
                  <c:v>680.72239999999977</c:v>
                </c:pt>
                <c:pt idx="166">
                  <c:v>-396.2953</c:v>
                </c:pt>
                <c:pt idx="167">
                  <c:v>532.16377499999976</c:v>
                </c:pt>
                <c:pt idx="168">
                  <c:v>7631.531899999999</c:v>
                </c:pt>
                <c:pt idx="169">
                  <c:v>145.33089999999979</c:v>
                </c:pt>
                <c:pt idx="170">
                  <c:v>7508.1702000000014</c:v>
                </c:pt>
                <c:pt idx="171">
                  <c:v>-2806.4076000000005</c:v>
                </c:pt>
                <c:pt idx="172">
                  <c:v>-225.53025</c:v>
                </c:pt>
                <c:pt idx="173">
                  <c:v>3544.8427749999996</c:v>
                </c:pt>
                <c:pt idx="174">
                  <c:v>398.10109999999997</c:v>
                </c:pt>
                <c:pt idx="175">
                  <c:v>-395.27629999999999</c:v>
                </c:pt>
                <c:pt idx="176">
                  <c:v>1187.9525999999996</c:v>
                </c:pt>
                <c:pt idx="177">
                  <c:v>711.39549999999986</c:v>
                </c:pt>
                <c:pt idx="178">
                  <c:v>12567.895599999998</c:v>
                </c:pt>
              </c:numCache>
            </c:numRef>
          </c:val>
          <c:smooth val="0"/>
          <c:extLst>
            <c:ext xmlns:c16="http://schemas.microsoft.com/office/drawing/2014/chart" uri="{C3380CC4-5D6E-409C-BE32-E72D297353CC}">
              <c16:uniqueId val="{00000001-CFBA-4311-B56F-E9403B250D98}"/>
            </c:ext>
          </c:extLst>
        </c:ser>
        <c:dLbls>
          <c:showLegendKey val="0"/>
          <c:showVal val="0"/>
          <c:showCatName val="0"/>
          <c:showSerName val="0"/>
          <c:showPercent val="0"/>
          <c:showBubbleSize val="0"/>
        </c:dLbls>
        <c:marker val="1"/>
        <c:smooth val="0"/>
        <c:axId val="1886145871"/>
        <c:axId val="1872325727"/>
      </c:lineChart>
      <c:catAx>
        <c:axId val="187232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72324895"/>
        <c:crosses val="autoZero"/>
        <c:auto val="1"/>
        <c:lblAlgn val="ctr"/>
        <c:lblOffset val="100"/>
        <c:noMultiLvlLbl val="0"/>
      </c:catAx>
      <c:valAx>
        <c:axId val="1872324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72326559"/>
        <c:crosses val="autoZero"/>
        <c:crossBetween val="between"/>
      </c:valAx>
      <c:valAx>
        <c:axId val="1872325727"/>
        <c:scaling>
          <c:orientation val="minMax"/>
        </c:scaling>
        <c:delete val="1"/>
        <c:axPos val="r"/>
        <c:numFmt formatCode="General" sourceLinked="1"/>
        <c:majorTickMark val="none"/>
        <c:minorTickMark val="none"/>
        <c:tickLblPos val="nextTo"/>
        <c:crossAx val="1886145871"/>
        <c:crosses val="max"/>
        <c:crossBetween val="between"/>
      </c:valAx>
      <c:catAx>
        <c:axId val="1886145871"/>
        <c:scaling>
          <c:orientation val="minMax"/>
        </c:scaling>
        <c:delete val="1"/>
        <c:axPos val="b"/>
        <c:numFmt formatCode="General" sourceLinked="1"/>
        <c:majorTickMark val="none"/>
        <c:minorTickMark val="none"/>
        <c:tickLblPos val="nextTo"/>
        <c:crossAx val="187232572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AE1B870A-DF55-4A1D-9B5B-8B621DCB873F}">
          <cx:dataLabels pos="inEnd">
            <cx:visibility seriesName="0" categoryName="1" value="0"/>
            <cx:dataLabel idx="0">
              <cx:visibility seriesName="0" categoryName="1" value="1"/>
              <cx:separator>, </cx:separator>
            </cx:dataLabel>
            <cx:dataLabel idx="1">
              <cx:visibility seriesName="0" categoryName="1" value="1"/>
              <cx:separator>, </cx:separator>
            </cx:dataLabel>
            <cx:dataLabel idx="2">
              <cx:visibility seriesName="0" categoryName="1" value="1"/>
              <cx:separator>, </cx:separator>
            </cx:dataLabel>
            <cx:dataLabel idx="3">
              <cx:visibility seriesName="0" categoryName="1" value="1"/>
              <cx:separator>, </cx:separator>
            </cx:dataLabel>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Profits Of States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Profits Of States</a:t>
          </a:r>
        </a:p>
      </cx:txPr>
    </cx:title>
    <cx:plotArea>
      <cx:plotAreaRegion>
        <cx:series layoutId="regionMap" uniqueId="{A4A6C030-D2F8-44D7-9A92-6E94A15E2327}">
          <cx:tx>
            <cx:txData>
              <cx:f>_xlchart.v5.2</cx:f>
              <cx:v>Sum of Profit</cx:v>
            </cx:txData>
          </cx:tx>
          <cx:dataId val="0"/>
          <cx:layoutPr>
            <cx:geography cultureLanguage="en-US" cultureRegion="IN" attribution="Powered by Bing">
              <cx:geoCache provider="{E9337A44-BEBE-4D9F-B70C-5C5E7DAFC167}">
                <cx:binary>1H1pc+O4ku1fqajPj26CAAnwxvRENMBFuyzv9heGbMvc952/flJeqm1e+ZYn2hMvpO6oxRSkBA4y
8+QC1H89dP96iHbb4kcXR0n5r4fuz59eVWX/+uOP8sHbxdvyJPYfirRMn6qThzT+I3168h92fzwW
29ZP3D8UGZE/HrxtUe26n//9X/Bp7i5dpA/byk+TTb0r+rNdWUdV+R+eHXz0Y/sY+4nhl1XhP1To
z59L/8Hz3W3y88cuqfyqv+iz3Z8/P7zr548/xp/1b9/7IwLRqvoRxhJywiihOmVIf36xnz+iNHFf
H0tMPaFY1qmuvz7X3r57tY1h/FckepZn+/hY7MoSpvT8+/uRH+SHB9OfPx7SOqn26+bCEv758zLx
q93jj/NqW+3Knz/8MhUvbxDpfhKX58+z/uPjyv/3f41+AOsw+sk7cMaL9rtH/4bNX0W4TcotiPdd
2GDARteZjJF6EBtdOSFYR6qqMvn5pb599ws2X5HoMDZ/jxxh89fZUWJjRWnhP27fluefq43CTlRd
VZGC9ZG+ACaMYqIw/IIJfvvSF0y+IMlhSH4NHCFiLY4Skb+i7f02/kZEsHJCNY0omqz/WvgPhkw7
YUTGWJGVF2UC4F4U9VVZfi/QYWB+zWQEzF9HCkzhD2nyncCQE0XHisIQeVl4+lFjEEInAJyqa6r2
jBwaAfN7gT4B5m3gGJi7o9SY1e6+2JbhNyJD0ImqUIQpfVl4WfmIjK6fMCRT0JfD/uUrEh2G5u+R
I2xW5lFiI7aR/5QWif+N6GB6oqhE04B4vRg00Iv3Bg0h/URDVKG6/KpYH/XmazIdxuf92BFC4q+j
RGiVFpX3w9iGafWNGBF6QoiGZYbwL6fyASNZPiHa3vq9sueR0/mqVIdR+jh6hNPKOEqcRApUbfuY
vu3lf07VMDsBA6aqMlEO65GsnqiEMqyNqNpXRDkMzN8jR6CI9ZGCkiS7h8p/qKvvw2XvfaiKVIzV
g7hQIHSYAW1QRmGNSL8kzWfQvBs8RufiKNF5yw/8SJ9+wM6r4/tvdUOgPjKhlKqvvHlE3yg9kZGm
MEZfg9QRWv9b6Q7DdvhTRvgZ4jjx20Xbdlvsvk+1sH4iy4xqCn7FZBSkUhW8EtMIRpBf2L/GmH1B
ok9w+jVyjI15lNhM0/Y76YJyIlOiqZSQF5MHHuc9XdDxyd4Wakh+fT5Ktv1OmsOYvIwa4TE9Thpn
79LC/VbzppxoBLwM24c5+9fIvDEMDI9gSuTXGGhEEr4g0GFUfg0cAWMfJzDTx633jaQN0tKY6RB7
ksNpaYTIiabqmAKre7ObL3mc3wpyGI7XYSMwpsdJoq93ZfXjygdN+d6IlIGuKCqUCj7RFRkCUkyx
LqNf5u19iu3LYh2GaDR8BNX11XE6mCjyk9Qv3zbxP493iHyCQG0IRDwvFm1c0dFPEGEaVtnf5OA9
StMvSHQYoL9HjrCZHmcq9MyD6tKPaRltk8dvxAfSnQpTdPWVe+kjfCjERYgxeZ8SfX6NPM5XpTqM
0cfRI5zOpsepQ8mjv/3WlLV+si93QmbtBQF9xJ+ZdgJxKUCkv4au5G17vPqg3wt0GJ3p28ARMNPV
UQIz/+6CKIPiGgGmRunBlIHOgDXIAMxb3ANk7r1p+708h2F5GzdCZX5+lKisi52bfmcLAT7RMYN4
Emuv6vIxqkGKfAIlaoQw+gjH7wU5DMfbuBEc6+OsTc9hh9YPYf+2Nv+cAUDlAOo6WGHktXIwqutA
T4fCQIUgdf0C2Mh8fUWiw8j8PXKEzfz2KFVlkdZ++c2+RT7RoaomMxX8+ofgH0G3B2JQKH31OiNU
viTLYVjeDR3hsjjOaHO59ZNvzJcR9QRDpY2o7/zGe2g0/URBGiKQvDmoML8V5zAsr8NGkCyPM1O2
3Bb99xLlfeFmb8fUEfui2gmVIQTF+isaI4L8FUk+A+RtDmNMjKM0X8ttWW4fvLrcVVX5ff6FKCdQ
d8aqqkHe+L2eQOiiyUCJoaTzoicQ2rznX1+W5zN4PkxnjNFxmrKrXRGnSfW2UP/c+0PqTIZiDfw3
cjBQUNM0RdM19lqsBvTeo/MFSQ7j8mvgCJGri+PUGh9KhOX39glo4GB0BN2ar1lkYMLvFUcnJ0iH
jkFoFPiIyfIrshxG5d3QES7L44wml35ZpnXhv63QP1cV8DBYo9A9S14TliOivG+wpRQaA95yNaN6
zFck+gyct7mMsTnODoH9Suz/z7LvhAc6ABSoY/5KVI6IAIMGKFVToATw2tlxAJ4vCPU5Qr8Gj0E6
P07DBn7mW/Nk0P609/VIh/LY82vkcZAMCBHoktbwKJhZ/l6UT2B5GziG5Dh9zdrzv7NqBt1mcBwA
XM1rfmyEBwOFknWwZp+0o/1OmsOQvIwa4bGeHKWKrHbN9jvPCUAnBlY1Ar7/9TjAyPEjpIENU/H+
LMGzBsHz95zs9/IcxuRt3AiV1XEWyVa79sdkG2el539nmwzBJxpTNQQacdB87Ssx0ButQBng5fmI
nH1ZrM8w+jCrMVTHqUCnuyQp+6jZfmvlGWqaTIdW6Ff2LMsjNYImNIYZ29cFDgaeX5XqMFAfR49w
Ov3rSA1d+2O2K8pd/2Zw/jmd3leeofivq/gwnabQswFkDo5LvoCkj0jBXp9+L9NhjN6PHSG0mh0t
Qstd5z98I0GAE4VEgRYNRF5PfIwIApK1EyRDfgA62t/2xUtJc7++v5fmc2zexo6xWR4tNrdpEb6t
0TfojgJFNF2BjsxRAxr0akKIIxMGNPv5Napp7oH5nSifw/IycgzK7XGC8nzEQ2yLFFpqtt8HDYbz
ARhazVQ4B/2GwPvkDYWGGqYSRKHw/Pwa04Qvy/UJTqPxY7TEUaK1DiPoGPzWE6CAE8NQ1Hxlc2OS
oENZFGybLFM4zf78etsjLybuKxIdRujvkSNs1vOjxOY8reGw1P+BJkGngAxlGwW9EoSR+2F7mged
tnAk9AWgUULn63Idxmk8foTW+XFq0susvv1oG1AFDDVPiIBesBj5JUDwRMFw9BBpIxr3VXn+E0Zv
sxkjZBylPl1AUAR3X+y+sWQNTokRaMOFcxwv8Iy6CKFFDRMMB0g/iV2/JNJhhN4NHcFzcZyFhYtd
963XdiA4XYMZATP2wgdGwSocq8ZwDwEEq69t1KMq6W/F+QyW51mMIbk5So25rLbem3f+5+R6n4VT
MAV69lqXHtuy/RUEFFpvFG3kcX4nx2EoXkaNkLg8jgz1w3+8eeclN/mCyId3/i+vHQJEVOjS1DQ4
LfD8GiECOgJ9nBju6jjMBEYXAn0u1icAfbxP6MNMjuO2of+D0x1Aj6GrRt4zsOfXiJxROP2hQzYU
2Nsvs/Y+Vf0ViQ6j8ffIkcpcHWdu7XoLierErb61yRZuGoAOWoqhC+35NSpVvzTZgtuBK4neDOdL
WPM1aQ4j837sCJvrI8XGLx/SpPS/s/8Z0ppgxVQMVw+9vD42d0CZGppxocKjH74S6vorIn2Cz99D
x/BMj9LvX/cp3Hjnvu3gf+76oVcNMIG2p0/uUIP7baA5HRECSYM38N5btS8I9Ak0bzMZA/P/Kbn2
+c13v64HNLbV1ny+V/Dd5Xf/+enz3OG2w9HQH+8d8ocFeEN2+vjnTwgf98dtf91XuP+Q15F/J53/
re73buRuW1Z//pTo/twhYhCIytr+sogWjj/uf6zsjx2AaqrQf6BBdg54drLPpcGth9DwC8esgQ3u
DSr0/QJFL/dJD3gEXXI6nHHUMaTJoVIu419XOp6mUQ8nJ36tyOvffyR1fJr6SVX++XPfc5e9vG0v
pwp3wVH4JA2iAWj5hhNDIEP2sD2DPQ7vRv+PSFrn5owOE90t7dDXljj2TOab0mW+iCZUE4Ni5XTm
KGaaG/VFtSUP7kV1RVKeJEav205vdYOg0nWVzWvHRhpHiZ3pQi18Lk/0wIglIwm5dxlWPE+mmXMW
2bGhWMkWBxxjEwU8dgzvEj3mc92gU91QA/4OkwNzRPKhOeoMlk0Fkq3p4Jrez7FwlB4pMRsm8kCv
aoTOvHqwc4ZPg5Y81EX9JElSy7PQv1V9dPafv5zsj8v92wpD1wPcPwH92bKKR9+exk6XBy4eJuxS
b+fyU3pWrIkn5LvKip88hycOr5/oOTlLHYPMPV2E55LFlvo5o2JY55lJNqhYokU+U7bxapiGm7A2
ypVf8HZTZ6I0/VW/ZYT3BVfPaWAPgZFOuof0ylvgU9nO2M4FnmtK+nAV7sLW1E7JbWm0Ke9TPsCY
ZRXzgXIuuby+yy/jy6YUEp6qMY+pSXUDDxxlAhV8yIUb8HIRL1pLfux4gycV5Sw3EmpIIWdGcZ6v
UCjQvLTZDBvxXXqJZO49BBcwHau7Tp4GWzobfMtfOhOt5qHCm63LJu2iXgemzKxg109iozaG3vQd
Hmb8SZnnpah0lwfSVHZ5eT+0vKZcMuL7kvKOGNK0uGuYEStmccliHhGuKKbicfciTbl+6ZR2FGz6
04EKd+lqomAX6SbcuYR3MZeW6YVqD2cs4cl13F7ILU8DA5bDXfQ3yVaz2lA4PlefglzQpaZNGzQL
XTMJhOtOGma1LSyI0bkcUx4SrvU3TQx7ejmgiEfITOQNka2+5nRT3LVz7T49ddZVulLOW8wZ5k06
8V3hVUI/821pFc/alTtrhol7qs2bVPSGFokSi2wbzXLGa497m9TAT4HpWkptxQWXY97eV4EZNpYX
8kAzVOHcKKWZpaf+ReUt2Zz0Bm1FoonArMxkPtjE8kxSCj0w/YSrt+jRWWYK15bDTely3YjXjoju
vKWyxC4sbZkZUiIGxGOVOwMPbLroEE8Cu5+zaz3gCTH61Ih2xSbqeLdSfE7W8q3SmOqZO6UF9yjH
vkgV0SKhXzSwEgEPK0HpIq+4Mgm29bQQ8Vo5Qxlnl+69tqrLeSVx/9q5ZJvB57C1M9FURq1yPNVW
8bqdypUZ4wXdlMSUIjObJPetlWQimOST6EY3wJ7oE68WwVI/1a+GnKe1TTPRmZWIQTt4tGtWBFZz
rgQXQSrydTrV1mVkDSqXax77nIaz9kbZg0ZKo264wlvHiMxqq018I8o5MnVPDGYpidTSN+rMrbm3
LDOhxVxtp8gkPtceCtHvJ6hZiUmnTcDdARaSo9YOlv3EySaE8kIUqzgW9dRbhoFABGwgroxeFk1j
OrKoNaNxTVfm6DG69Mxogm/Dgke2wvtJdxpGXLN7T6jT4LK6641JP/EuiSykjCeucNe0MtyKqxfO
tnySylldcGXZNNP+Opt1JtG5vqkd3nVcsvtiKvu8sztXlApna1xf6ptmWd16s0Dj9LY/k69lIzY8
wuUztC7a3xhncH8freP+/iQCnRGQUwc3p0J+471tVqKBqa2m5JPSrYxEH2wlptfMLyHR+ssvH/AB
/2aE91+j6vvL6MDZwSWcH7+mKKS+lh2UT1TUXuy/Qu+7ae92u6H0Y97HlZCHHNKj/+k7leeO9vHs
4FYvKL5pcIEXnHYDN/5+dtjNidbpZTlBUnyNe98x1S4JJlnnFjzRsHSH1JJHemQ52VXg6sRAbJvi
NjEcrRQNlbQpyfqL1HGaycAUULUoHaxaTXjlY3kR1t26c6VC5KwoLYR7VfiyT0zWKcwqFJRZw5C2
PMzLVdWByYiGyNBTMpdxFKyTAecL0vbMwAGdhZrl5GV5pWS1KjTq57yRa11ESSqZmA1nVRw7Fuxy
Krn9RMEN71l6Wam0PnfVUlnqUTLPg6wx4pBKvCBuNtWrctHRxLd7FxyZI2e3epNOXXUduTG1IvWh
dluRJ3VkFZqU867mUhpbaV7N5DhENpaHKa2TwdLCIOMkKWxJc2rRFoXIdMkXbRuBbiTNqZ/AFAD2
CswB44leWnmBpFkqx7lgnn6tZIVkFPqQGajwn+qiCldKW5TcT+XzUHPI0m9ywpNBa8BQKRlPVWkW
sn6i5sVGi/xQyH1sdX7ucaImGIRkT8qFhxywqYnXGbDlHO5GVWqoLsJckQZikzxmVicnlqSEHseB
TJdVSZcBGRKDyi04PkrWfYF7W5PIfat3ZKVXJomUmDs1jSZNo0hcrtRyGpbI7NrgFKfSg66AZIk6
XKjK1gV5ecrixyIlzkTNNPBng7IOmmrpSWosqlRTLcXXrmpfHUwSg6Nweo9HGpCEpgSOVpCBD5p2
rg7uuZwVIgjRSmbeROrVU9Q95p16NmQStonbX3dadpV1UC1d17IXm2VXnnVech447oXil48B63I+
wAYeSB0Ktbze/5m0Jmp9Zg6+FFhqjA23G5ChyhJMMSSTBlxCotemOmhYQEbHIEpcm3EQYFEE7srL
1EtfGZaSJNeC6IA0U2ZpkEq2FBFpUqSFGTRtKXAol7yo26ski4XM2lR0mcssqdv1sNVlKbroMuXR
of2s7ZMCDF8Yczm0pbDuuebWBTgK7VSmzOU9eIZq1QACveMCixh4NCxRnxlZ5lp1e56RTFSZB3KE
RlZHBuk9O5FrY4+Z7EhWF+30yLUoqQX2VKNNqFkMkahYPiGnWpaAB9V5QweRpLnIwtxgcS1U5PC2
ozwopnCsQMStLxx0pzaSoIXMQyBeiboLvO3QnQ+NauCuuWRlu9CxN2VUtkjmCxoOvBx6XgJFazpf
m8e00ObYdYntx/G699Qg5a5DFZPRvdMoarxwpJrV3KWrARtB2rdTtSJOxDO1MfoE5VNFS/pJENeT
MnRIxlXU1fMkL86k1HVskrqu0YVBIVLVQzO3HNAsA8vHM8xKgzWKO+mbZobqkvDQ6RyRZYkJ5039
WZ/6Fi0lZfb8i9YryizyC+Bsil55dl6xU6dqEpFIamkEqCw46XFmtp4czjvShjOqbYPQAdL6/COf
XSdNnMxSP47mzz9RPT18+VOjPIBGBPNBTVRBXSSLOCeN6RY44l4Vgfns9MiZebWyy11FshSl8c1T
X0Q9l9fDWdkKoItAAbIJM8plutFj7tsNFUAZnVvlcpgot0FmlkaxjJbdEm2jkJfzMhSabuing8TB
doe3/Tnofr7oPNE9FTYyG2AIC7xitzzdeIzLt1IHbMnblgtidcta5s4qvY/nQNllrkZcuQGMtBs2
L8+9CTF8wikFO7+mmU1LDpY+RkZMYKGEXBktMYpS0JV8qoccAT0NjUKbAZ1tXO5FnNEp2jADCL5M
eHGLStHTBQKbQAwKBFFoAVfv2Sl7ZNN85ze33mCEgUEqQWoY2Dzl2FSv2oVSi6Tnki6SEFiPCCsj
Wuk2vUovgMi7p4x3V9Smtrz2bVoICk4sAaKBn6K7IbATwe6Hu2Dg1M5LM1WAafMefBO4PM2o5tUE
5RCqWM1c6WapO4saMKC6YMGKpkah2hqat6HpKlbfTjpmYWBXrYnLOSJTNYDpmEU11x0hL4uGgy1V
ZZ4SXuY8y02/4xnb83PJbLVTFYkOprfJwTbNY7M1fWZ5EqctGATwJ6JIRJcbJaxhZrrXUWVnhgrk
dMVAcgwkNAt4caNkNkZW0oq0FyzkkSokj6trZcb8KfyyTGB6JZccrjKL5Vwz2htY4xD0q7crmRd4
osB6aIuutpRWBB6PG7OXeFVx3/Q3KawWsMud6ghczIv7NN/Dk/OyM+WQd2DG17o2C3MOUYiWnLXN
tNNvpRWYMH2lqjPtVsrMZgLbIpamsMTU5bF7TlfksanA+pkQklXZrGg8XiExAGdkF3SVFLwMVsyf
a4+qKW2GK2cN8VN5W8QQtZ9VF11hwHe7d0B9b5JFNm0eISZLSkF22PJX2jLe1qmQMa+u20u/E74m
9BWoTWhW6YS1QktEeplZxbkHoVbF2S1oAL6PIVgLjAaJOgfQINwU+WXumsRQV+GlClR1MBQ01wJT
z0zHKK4byt12koH8M5BXrpdKsA/jgEJJZldxKvOLIhR5zmlu55fI4707hWnCRzfNaYpu0lQkjDO2
cFXDD80gFLCIFALJVVgIdYFyk86dGYMIlEFcA0hZ8Bl5aABAiSE7V3V45Q52rAkttKN6Lt2TxPTP
XDSpB6Hqdg5EbKWv+9iUBx53y27aLMKSp64FO5dwR+K5Xczr0Opm1SxcBq4BzCZ67HUR3Mj6Ilo4
yQRiW80RCZDtZJreFzl3IJrjHnATl9Mb2Ff9IDqfN7UoUi5NFLAZ9X1gkklSQmTuTZKOU2aEN5Fd
aQLIAARgrdld+RkP15XtxEJqjRDzsuGSJxSFS0y0DLaIcDWzXeQQkCfGsNRh10CICnkBM7orJAhc
RKcKbwMReTILw4vGBpanXzBd1NcpMJzOZgJPS4FukKXY2mVkQzLnNpb5AO5jGi19C18mkFcw6WKe
InM4b2OzO81lnp9GG4hnbisrmPq+IMsQzJhrZIYOhvvR87k7iVcEPre5ITa7gzlsINJlycSbNXYz
cDeDWUexMZj6NE2Nbu0i0RdCplaSWvLKOatyXokaorpMtAaE5dVZuZZu87l6XsNfbthGT/mdNy3n
DiRSgCZsnM7Uawi2RdecB73F7AGM/lS39HvFjK/AhVanicfRorPSlbsqHgbMewrRVegLfS1hQYBu
XWb3taEuwcKSC7zyL8O5OyHKzMUz0ptOz5We9/IkChdZNc3kU21DlvQ8vYpLDgQT/r2VxDUc2HXq
pHiE0MCDhEoxRTe0nA1rCOlW4GEgFQIxon9f6bxSuO6aHigrNWgtIiLi2MicGax7bJCbfJ74PCNm
cYOwiTFsA7ZSK1Egi0p240w8adIhC3ByPAvmkoYbuVukZKoEAoLUBjIKtZUsIa3SpkAWFhBVoscy
vwdWoedGWi3IxruQOGYcWWyj2Po58ow84qnGXVkoISe+8M2i5sXUUwxc827hT3xgBPoqXxUeOKRV
rgkEWvnUFAaewrZzr4eHePVs5ojpzuI7yK60AUd3sTsBWqSb/Wlsp7Nw4/ozjO49SQRs47ZL/64F
4hXNh2JWeTyo5iyrgfEuwfjX/cwN5057USPY6dITb3KbUTMNTsH+6H0PIdhFOGvOe9N7QNeSbkBE
0C6jW8hA4Bu0hgRIgzlaR9PByjeo4gHwuY17B34JjAHGW72x6mWzTs/8kqsPleWWIr6WZcF0Q5OF
DgvQ8gBcGdhHF0JBl2vIjC677NJlwMJFqNo6+JbUAqeCwNrdBncVFeFaAV666W4c51zyIRsmqimG
HRsohloYtTnU3LlzXR6GPEFmdp9fpnepsyBXmX8WnLJsrqsTdRLc7omnZPnbLuUk4o1vFIiHs2A9
4MkAjuIaTTKL2LXoY+5BQmQi29UUwtN66YeGV9i5YtU7phpVwsFsujmXA17fsnN5WDnnyYSazm29
qzKeAQu4aFIeRxwXBiiKu5LN+JLKwjlNN0S4Z9kiHkS41UKeP2Grvssgv/HUz+KtgjexL0oI6gZY
9mbetrCleXQOPs/f6KI/bWRb9afVzDf7O1Ib+SVYdRyDmRQu5MZW4bw4b7IZeBE8YVcapCljrq8h
obTFlryDvyDVbt1pB3lmSLF2thPwIDcjJJwLBbKXc/Usg2SJZ3nRJt7hAVisGe9UypNwM+jzEFmS
yRIL05XLs+a00aYOuMVeviOQbonIfTPIEJzInLg3gxYbRQgOiphpaaWgej4Eti0BS9cqIqwLIwIK
lPsFBOomzVpwug6k1ZDCybKHAP0mSYSzLPBTWTwUnlGcwpx68FGNcKbuDjhMsi6AJGxwwh1XRMAS
ZrQyi8LUQ5HdBjVwXE52DsCYzNQQwg9eX7Yhh33sXTSL5pE+tHeOxkNXDPf5DqJGvTTSQjhPpWZ1
4GhaiJlnkEtWr92Og8+SE4FsOhuWvREvYjsGdmm0Gm9XIdCMIjMTYqeShRojm1cNz1e+Oci8RxZ5
lKdAEX27iIU7J8t8Agk/MC+56a6i22Qa2F4nyvs6MymkNS/yeVqKqOXgKdbMzleMzWW72zU7toJd
KbkivhiW3jJ50C/cdbWMA07u9al/VSwa2AUOz6+63uqTJzSc9ipPIgGhVx9Mk5T7hdU9UGZnUKbQ
IZThLoONLpVG58dYNMxVBOl6eT4oBNa5y1V3NkAU66lUnrduhObd8wMkV8smriRbLvvCrOAf6eL1
/unzL8/ve/7T8zDaumDIw7AEo1yjud75KH95d0qHbOb0p5FbTdo48DaljAxX7bABt4Zx3wM7U+Ul
MZhcKCZVYL0y7HZ2nGnICLoYuDwTVA3WrteBYsdlI+IM+YZKw42ve3NNZSCbXkHmlsSy1UjgQQY4
kMSdJCdGFWYhV5owhvyRAsZDSy1fCYBRSbSynF42S8oKHhYyJKN0FfKcjueaVVDdolDzzLwu23MU
e9yPk8jKFciwQ7nSERUUtozcCTqIhIvzssTMSB22VTwCjkvKDLfHBo0K13CLSDGg56ww26iApLni
xBb2O+/K9y01J0RIAUWW71aFaLBTWLnqR0A9wRWmeVqd5cCOGPYMXQ8YLzoXgrWOQLhWtnNSg1/P
wgESKayde0G0kZx8EI2MnKVX4luNDA0fwD4EdehNkx4ymUQKzrK0nbGMzik4J8fL5w2WDTREFfBH
YMht6mwi37kjOCxnlZJAsr6D8DkA+1cOqhWFVuumxUyh6TR05xBfn1aZHBkKGSAlrsSh2fsxRCI9
kIq4IlO31S+9mHoi8GvLa9ispO7CybobLUyUadNKUCertFMn2EZ1UcwcHe1IFkFY1rDObPogsGXH
B/8r2UFNolu4PhMIQNjoYmCZxOOhKkzJ6c4GdxMniXoT1zellMqik6vbpB4gvdwafuBc5OoTkrKC
Yze6arwI/GoedpBT05/yhM5R2RVckhzInCQgQ9wjM++I2SpMgtB3uJYq1kyqDvs8l72nwVEhjQTR
EHMjw2sbb+JALi+vh8ucEjapA6kUucQg9621UGFw2+t+/2WKAtEp6oWiOzFkoCOVF4Nual5lwU27
kvADRealp0zkDNLTPtbtISSpCBOv4oUyr4frNpeum8RbaeBDGx1DtrFJr6sKgrHnsXGgPslsGqIM
jHUL8Tvk03zaQcgfsXWkyTkvevmikslN0oWTOje1WkgE6H0OXqcf9Cuwyh6vmQsS0AfklNep2v4P
e1/WJKeOrfuLuAFifrkRF0hyqrlctssvhIdtJCRAAiQQv/58UD67fNynO7rfb0QFAQKUVCZIa33D
4kJbJMSyQ4jq99NLpxyBycdHrD2n34al8Fj1LYgQGjOjr3GPgFm2YBCCrE+D11R4nwcNxJEHILAm
Nud8tje90WUtkTIQCgqlUSw+MCGO3tDW5ycaglTqLTI6TtWx9xiSmdHNiIofUxt/dJoZaVM8IJ52
X7mcvzULZpqkq442BR7UTueQTZeB6A5EjwmzoHlRUS+yxseQIlxky3QUfUHZepha3x6UJdMpYSrK
0o5FF+NhAojrD3oJ6DH2jwZ5aTMZN/cc93HBNDWO6ZQ77ENFm6/wnXRAn2J+SKbpTITPj/4oMS9C
W5r7BriFU/vdeVRA9BgYRAyRB9+qNBsqXbg++LZay/sk7R7ZPLx4ym4wmU0yO3oZ9aandB5H3G/z
SxtMTcZIhEwmtlFGRtAW1ZQ3cw862Y3rk7SAYCOnlF7/6OOrxd1JutMQIKQNh2DMDNefml4gHhHg
YjCGtzep+ugnSNG8rnmNpxT0VVPZu6Br86ZOPpi5uVmjsahIwMukc499j1x6MZQcQsexRcMtuZfg
AR23N2WUsigTsZ/zdK2zgC/PTaIAKYj0qxLIXHvaviwaM5LBbwU7z5DZZVrzgKs7CZhhmqq/aBQU
vtGfZN80+WiDJotE0xykBbHmBstlNJdkJF/ogkBWTq9udK09eQde4yRjhRtgGv9KFxD37Vi4o0KA
39321gc209a3+VOfhOdWqWc3Te4WORzNHIFpm9z53A7DDykuqXW/1nWL6bTTTpawtcmcUQBsisUr
d8qRg/0dQnorekMAjwoEPEhx7OvXyKY2DxUC+5GqvDPASX2H3EwaqMjgbLlqMj+xpEPg0bBHd6jz
UITtyVegfZde52ufPtdD05ZCW0ysXJ7GcT1PkblUzeBe+8Hp88YVT4uZXo1sVKbaFeEJqZEsIyZq
O/PYO87XxeiDpf59bborpBP385LW+DX0mK0NUklvzBInXkox0ihHUYgxi1oynCruHmmMnLir6xFx
lIiLPm1f+mVGkwSsNszmKmj94sZLMfYm52PoHdUsBKjVGeivIccRo1kWJRxwh/HvvJV8FMZGRxZw
na3iEobd+nUN2dWrV+fcuN5jmyAGFZN8mReBJDqanhcfCG41x48a92luAwzwJD36wciLRAvkTeBa
6wBplYnD41jJkiu/qJg8+b5zZBJAny9SL2ded/aFvJqEPTv4/z8ygOe85595zClmYopoEROZ1/kc
bNvsngPjXt3U6TPit4CQGx/j1BCwkkok9vE4IMGsIkz7ju7PTYO8Y2Vd7tYNK6vOmHu+9BfTJHER
zbXBT5IWdJ290gevk1sAQAEjSA0j+zXgaZPPeL9p3kt+Xl3v1PbJOWgmfUgcz8mo5hzgeFRE61LM
UGwUM7U5X8mYjy5+/6haS58iL9vK3uZV4zzYYGrPoQyaYkg6pOxtX6o+7o7NTH7OygDGFWM+fzCO
Gx6SKMqVbZA6jPp2JJSB2aWHNehONpmexzYBrjkN50onJxEzYBBD+Di3mHLlqs9sSe84vqKcVfGN
jCqnkDUmG5BWqFT9rOyIJ2YMP5FFhrnL21deuS/zQO0R9clA1KWfYrcG0GeWMvTnKmfp2J5NHX0O
khWoQ+MUoedzkDRdnHlBXOLnnsveI58nU4dZFAETSDbMOiTiaXWcK5Xr88DBQGBgD4ODJ/EYt8H8
Ien6MK8T74du9XAbNOMROL7MaCBVaarpqR7PvYi/RYS5xdhFl7q1P5u+pmUSmSSr8A31QXDQC/A1
z0HExgJK8mi0uVrwVMfqe6wUZrYItwQdq7aYljEqeOm1XOXEdF7eEe+lcnV9YzQShQDqiL7SJhcN
e+Zto0sQNDqDhf6UKlDZ3EACsZZMVGmxgNGwM3CNeopviY/IAAPbbewuNtPpY1XhdauTXdcj68y9
8UsnIeDlqfaP69AFl7Gdg8u+9sfmInp7pj0SV8W/MTBDB89X4WVO6O+LvS0ZbHpgbv2lbqr2si+U
wROAAcs7tBJRW+WRV1f3/mWMuu9h745lylNSGNdxM1fV0yWkBggfrZGUekhkm8TvisU4B4iqgGkK
ZG61nC6mrvtzANQpFHoDccWvhbby0Wn9uFxTJ7qMjR26jIR9fCHUj94WXQf9yfSaekt8cf5eMMgL
gjVU52aMpovYFi1ZcDlKT2Ucuk/tnAAV88Puwa1mcjQ65DdC8eC4s92/ZHm/KPY3adn3XtqB1fTX
C4P/3vy/H/oWf/tLbN8bt/cNv2/hfbxvLyr+l0fh5RObwm7886Dtav7uCxfz6+o2Yd7/2PgHleA/
0QG+vff4n+z890SCXhpA0/C3LuAfNIL/77/f8vgmOdxUd2+n/BIHbjWI8DoVGNnwnmOXwB/6t0Bw
e4kE3kqJkoWxR/C2iQjSsV8CQZTQdfHGjyhxUW/ai/B+5L8Fgr4HMwmkfJAOJlAQesl/og/0UEsM
GoXfFIIIB0KIENMEUkNcUOD/odBoVTyOC4/mm8QX+sDUtF72xbLw9eKBpr2QdQGyLmuTp46LzEGN
WLjpf69tm2wVn7opqst54qkA80MxuafWXPa1EAzI2NLL5AC30Hbt3tb2zXnb3Nvidga9tTc6iutj
SujZXZqmrHv7gfamXvPUAyXodl49fHbJekPoVJXbg3h5X3jjCLHavt3iWeOZCdpPAVnjg4Yq+zJs
l0DjCbROVDtYhirCAOI54KhTJi/7gqgJosd1GbD9vkpE+p1x6K/qsQP+te82Zp1/Hdm0HcB7wRtE
jgaKnIg0CuDg9o0lVqgT0oNDg7FYZHvb2+5ZtdexuyxuObedvIS26i8IjOTlfVMIKkTWObS5IN7E
+wXBjqw8dPN9tZ5XIt5a920n9aYLGHuIhapOu4i9DM377T9/X3jR9u/XKAXAM759/eEqETO0Mi60
hwmfygi4k2mke0hGhjwdcbcHTH5r3g94P2oeyMdw9p3DCnVraZV6shY3ht+142Vf8/5eY9of3PyP
3S5bKg+4NYJDZ/E+VIkeL3yS+JL2A/dtYrYv8rdd773/1mfnb1+tnUAPCQvy9I9Pl2+7t4vbL2nv
4+2T9tX369xPbCUgJdxr3OHkYkQCYeC25gQTufihALa0r+6N+0Kt4gve/1sd3pv2tXY7bV8LlWNP
XQ8539b03v5+Qjh67aWXx9bx+svSJfjmx3rA8m19b35fxNu98rZ/b/xft3/ral9lam5KHvof3k/Z
1976+bOL3z73H1ab9Iffzv35z0/4rSfIUSBFMQTM+v7P/ItP+vc++f2if/u/f+v7ff++ti9+2/3b
6r6LRaA5AuFjGuV9ThI8/u+39772T9venos/dzPhd6c/Gp0eT83+6CDPApH4xyfIsR/cg7Ou+JmD
YYmOBEPa+znvR//R7b4jWh8pk+EZgWZ/ETXpL/ua12Eoed/8ow2KogZQ13bKP6zuh+679rV9sXe0
d/m+GToGI+C+3e7d7avhPKHnf/3p+4H7Yv+YMAC9pGdR7k2Eq8h83ldNQ417aCA/ObpzfPSFKy8A
QOUFGA4oiEYLddkb90UigMzlb7v2o/ZWYDEhtOurAneqmhmKB6cx133X6jbR+ryvumHd9ve/dUMi
yDIX6XGo3WrAKm99OX6QNddhYFXJWR8WVni3qQMVvIyWb2wIXqsVLEMLHXVHW5Ivg/7GRdDkw7QA
4gMNPEOm0lN6ADrd5lZ2kEiBj5eilwex4TtQEOj24sf1d381puwwBWUz99q8GlR8+O0q3/4NGyQg
wNlAD3qb0sw2jpttnN83/2nbuE/Bfy/2M/Zz387YOvhjMx1phVn0f3b9b3TjJ6E+BhtUuH1auk+2
e9dvq3vr3k2yz/v/+kpaCIxoA9L+96sZl76UxD7JfSZzw7C9pO3SXva1abvg97Y/j3nf/X7Me5tU
EWis9+3/rVtiBsyf+9nvXfxnH7N3+/4p793sbWnDX1uedBebIoZYtqmLbLPpvra37ZuYwR+8xgUB
sh2xtxuK5Dj7bXXf1ezz6n7OHz3um+0+Q+67347cT1q3Tve1t/3v22990sAprBOKYvUmngEbvQuJ
DK+eCxjLaa90bW/62TWILiywNT0vx9EF8uIjIi25B3Yq4W6xVv7GbEeQeVP5jZsIHJ1NGSRIcgJ2
HAMMCnkKsqm9GdO0P5nJO6bSBVbDky9+ADmUZBc+fomc5Oxx2Z7nRBFkp4SC5H6ynW/BVgOsckb1
vVlNUBhEGAcGtVZUrw+1qo6jXJILH4SXCaY+uLETHGk/fhbM+Q4iBiJXT6eHfg3v6tlN8oaseR1+
GtMuPaYsTQ/hHOchp8cAKhktNmGW6EwWTfYwKvqdV32FkDg6+aMz5WE1HygQx1Yu48EsAAO6ODhB
M/hQOewn7+YqY2vvQu8f3SBFoFk1p1E2cv7VCjCmYcK7K0NEXiRRfBHE/dT6fLlrmbxxQUf0iN0L
G8XPZu6bc6jKlA5+rnqVHtrUgTh8sjw3M3uKvNUpohratq+mA8ZKdU/xS7og93rW3LB5/Yw6R1/j
aYWJZ351x2ddywcVAINQp75124OMt3EupMjSQfxLaxBNMpcXYYIEX1dNmMXrkkNnH4mTijTuXjKQ
3IdtNdcJuOx5mYFp1g6GxQoqC+o/Ev+HAOZ/aStqXkQM8wmn9gnMyU3H1GsYVgukO7DT2EdAnpeG
yGsjl5+y9bqLowbIsaSC5nSWU+lNQG0EtSvIMQpq2WIvt8NtZyH/nzCoKtfvymAEka/T8ZC0EL/F
Kv3eeAAFyEiSG+u3RRqpugjTnp1pTF4NfawGEJ6SMZ2rYEggHp2OXuVCRbuh3nkkOsT+IZOlZvi3
onU+L3Py2lHS3Bst10f9Gbz6oiGvYRBuhaPzlwNaRXWyFNT92KdrfxwquABq2uXj6j/4oKv6rqxD
CS9MCtfVFC5QywBxBQa7bqrpDhzwrGDU8EvaifGsGgEwr2EQaSRDXFBlCoexuKiq+jCHrTr56fRa
c/1TdnYpfDXBE8HvjTu1B2vH8D70rhAJGJ5Wd9KfomtSV8D5BIPw9ocT1VU5Q7EiWhAAqod2d9Le
JR3lTxCQD6GuvFJK3A4HOgBqDVYmjyl/UI0xsIsRAbCpQb5FRZsDi4QZpWIMiCum6Eggswmi1suS
2uDhWb0nuc5jFngR+qmYzpr5dVqXx2iKhsO4Idea6Mt+hpWUFtS1t10/PnRVLV+TEJSQt16nOC5b
PB8jb4eiCiDibJpHjWg/k6NIrpFH56KCCIq78NelJLio3nrwjTQQaCkka4C/vy/hIA7VHIg8rK18
WLrobJfUngaRuoVM/BwUl36UeKqgQmoNZvserg2PtQ+W4ZdAQXbodWzyss4Gc/jg1rnUFXAbvwbG
HAYfiF7UjWqm58GnyWldL+3Kms3rJW3u9SESMoTQitfjrZtcWkrD4+KLh2VG+mc41EZ9H75QR3fl
sNqTmXl/XqBtNnr08qkGgSSTqVwb8zUAaJMtcweGCg9+3jsD1Ciw5k1kANlRHXVYLyXhHYhQLV8c
DfNVOPnBTaVMk6f2i49gJPLHDuOpFJAU9hjdBnTAzBAeakDDY6BKL7ly3I3ncFgzvamNQwwJ4QAZ
M9XiU+/a3J/BkEhcWQHk+1bNKVxVBhoul0LxtHagmlxv+TxNoP3DBlJA/LjgtOlfq6n+6noKLf96
iprlGYz3A0Dy8JhM6VU4KgYr5KhicsAXLv30oScOboqqh4rQEfQ4+f6zgRGzWFl67sBUHDAU2oe5
GeHnYtBJcQy6lIL1ndowyWQP/14Uy3Kq4Kro2/UIA8BBqeWu8qPPbQpRbsB7lrUAwPt+fYWsmjyp
WH7E0wfF4qBlNqduBzdHk01pVfZzgHyUA1iv1/raEHVcBphxXNsZEK/1C8NjetT+V6/3FgAoi8o9
FfcZgKfnpUp5ERsIA+xE4TSagCE70Q2vvQ+eRlg2pebGDb9A7gxXJqGndIJCva3glADT+AykFRq6
AXIQpwOKS11xjNIpfBZgAkwCuvU+AuZ7nfGA4Unzj6phNoOXB1g6tFVjm16JBRcEt2pyqKNHsy5e
wSSeybkCawealJyX8CHR051a+FCAGN5CVp1k9cjPfPo0IIrKMTW6FYa7aeJfkCDA+GZGaDbTtAR8
jPsjkgC7uT8cp6GBPHYIzoPbFJrY8YHDqGqboHnkkCZhtGuy1drgynrofPDgFbqG/GhWEKAGrLn1
12O/TqBbjF5yHQdHa6qPa2R7SEDSj5a4kO4BGM0EuIvJVl8HHV4Ngc115i3wLR791Q7CKeLFQqnU
1d2pQiYACSJ57qDxgNqdDQcRX0lEoQVSFZiTJfXKiSpITT04apyIvKpEwwoHkhcyTTQN0k1ONoaO
aOn6VyBq7Xk1iIh0xEonjF4WY8vIa1+6dQmyCbpHSEdi0DLQytB0vVFJMCFbHz90OoBiy19JDnPA
HU/6GaqBEEIrMNP5mED1us71we+a++HJnchyl0x9GTeAiXs8GzGv5hIDyVRM5qvR7FBXwVKwqHrw
YwEhVk1C3NDuRfGpOwwAJ2bO7InpgB/Hhn2s2kZc1sa5i3XwLQDNQb21vsBNst0ZaQaD1FCuNroD
jyeOAVshDrQ31fZNS8/c9V2MZEli5Jun3JPTfOiSAerghP2AuAXa7gCBwsjgvANpDy14D/1C4kAq
QIw86qb7kAAg0hiPL1GdlnT05tuuYSarQqIPwdzdaepGh9qXJLdu/zwiclAqGoppmh5SXw1Zbfxc
TETehxH5SDa+sToukYZmwYe0Lm4kbIBu1ir+rLl3g4Pws/mPS+hBZtTWN4yYb3LGR7lNUnYut5Do
xJfBVOrGI/QpWAS03c1Uzg39wZePEZwMliw/xeyAWYkdAt7RO4/dvOR+wOEFCTYjTDQOsA34G4Pm
KgFyLg5ekpTGue/Su8pAkEHBmmUqNhY+7CbNdAdPFONddVYIod2hv5Fy7Q6RG4wncJYiTvoshqtX
U3CJmt/E+MR81UMDxlCMRaB896xAjq594J8wxh1aL61uo655SgLzXcfQ5nKPZyzBF0cFKxvtDIh8
9FXRKALiG10VrJjCsjOKTBSgmng4e9cpXTvE8wocEET4hDt52kv/iPQBpp8vc6/8+9Hbhk7R8WO0
LEWrzffOnTGYUHg2eFWs4OGRsUmkdcd+lDCTBRESl/ZpCTo4Gjp5W/vuE5lbXfhu9xxq/aMeDUxb
YLFkTD+LJoV6f6HkxgnUwWVEn2i7HFa1YGimDb3iVTV3HDD0AvYpCaDUYDSFektFkIfLG8yDCLei
BF+3bHLdp2kGUhd6WirzwB+Do1JpDg8fZMgKAtna/WIm+8UJTVn7GlJZv39q04QdxQSTexfWJy1W
W7hkkBjzYLrWrFkPYJDvm2iALAyTMfWds+ZxcysbcxeyH0NC7oaZRJ/8Ls4Fu0gH8fbCgXWvcEuv
PpgxMyA4SkPY9sMV9yg0mE4M+VUC0S5CNCebk4rmtPfAfs4eHj7Ixx342pbl0SOwTDUVuYMoCIKT
CZxTXYFjbpwI9uSmOkwejBjd3MhMw4bDJl3D2rEe5treVgN1y64Wn2Cmr4/dsPJMI/8hwCtepv4a
QDSR4/FCdODpsBAz4A7oHYqR06/asg9uDa63q+afZPJu4tR4Z8+an1H9Ajge4qrR/pzbxf8YUgWn
iSO3wHLxD7MXg1nrQeJGsL6Q9FQH1dUZayipDTTg2q2PiXPbpvM3SK/4LZCjkuF1BBdvGW9HzlQ+
rPW5Bip8Akb/NexHm83TGsLseI5otR7jVP8lEyhJRHWgLvtuCJhKFUQAbVJIWdIZdl0x/RjaKi3V
slwTkLBMEQYTCyYFGaffI6ct+gZmxiG9DePxGAwRZkwxZWNVPyYD/9iT6jR7yUswGkhdkCRnfmw/
DJXCr6pfvHpBZ5WRcDPwO+OONxilWa4mQHdDcxCk/9gHBIVL5xunj2HhN+DZ4V9H8YL1rneg1uCT
R+GvC8hxgB+KOd4jLI/Og9uE1YNclXhQ1TVwUgj496Z5MWcoAvjtW5sXQ1IP02h7fj+rJhUt2mGh
pdx62neY1f86rVBEqMkUPl2fR/U8imB+mGFynuKBZEhUaTav3GRz1DS4kPrFgUzBgZF8vTRKxwdj
JrjG2TWEIZkBIrgz3lI/TtvCiupxmPOka/trXM/hw74AHLnmjV0Rifbxr7Yusuq4aopH/u82vUJ2
RiA9QJEHBzbJsLpvt4XGzQilzAMeCoIhf4I2tCXkYd0WgGZh97KxzfbNcaIoDzHE7H7e9CN/H7a3
j1HwiSH8veztiaPIg5Awq7Tz2B/ej/VJRc5jHdaYr3DIbzs2+z/Cl/eWkPTwmNkeQqntg/cdFYUn
KZ38AsmpLPamfSfjLiTLkX3em0KQ03dx7BRzTZtHYIV9zO3D5HnscVbLTxhXq/Ps+beubcTNsoTB
w75IVjxX/QSX6HubsKY7VqMvcu46jZNJwC43vqMvPOThA9sW+8GaRaBzKmgcwRDnXZfAP1WJOsrW
UCbHt+2hX1WJQshBLvf9VIYEkdHy0IzJ/ZpiDDGrmvHs6OAhTblzD3VMvW34SG/eFkitXnVD14sN
BD5B1CtUux3sLO/HLZBAnsQKUd/eUez2kES17KGF/O5O9hbeou2OWiXqLCxQEKaiHe97RF+PgZPU
j6Tpn2VVL9f9sH0RKVjTqqSTp31zP9ZLuqkI1ewe9rP2NmKJKJye3wq9LHnq1umD6Pz0oea4YN/X
X+pqQAGCrZ3ErbmP4GComsTF/7EdVml7ljGht/sRyAIfXOb5gG1w//WWTSenTqMHJfv4QXZUHTya
rPB/rvHDvsObmvHsStgE9819R803L4VQud9wlFCYUkgqx9aHyJlZRG4mvHk/lioVZykf46MgqikT
Cy/S6lT0UXZhUkBYyw9+XKGSQDypqoRYTeejUuxRb4tgGqczMKUuo8vivpUD+P8qgv+1UtS7JMBH
KcF/KSP4rajpP5z1S0mQoEgkquG6MfECvPwwiNK/lQSp+39QW8FHdbzEgywAy3clAV7wAv8tKgAR
F68Z2ysw/Co15Ad4Fez20uQYGgAU3U+C/0RKQFAc8X9KCQK8VT7F60ygdthrkW0Fj34vhxDD8+7Q
OezO1IudN/7cW0Ciz4E/nSf3o1bhcOl9IsFLQy2UO6pHCZStcd+zL5zWgsedvPlX4+JQFLj4+5h9
x97WQUmXL1pUcM7C3sEk2FBT9xe3ruGJ3bffVhN/gHA1nY5dVEUnEaAkzwyiNd60BPvavtDMBZyv
NUxhDuLWXUDwm5ZgrgDPgb+H1kBtn8KDBm4XD2nHVlFgKCPF9IXOzhnRRJ2TpYbiK+EfQ9Ftcka5
IM+FIXO9zpCCLe2gLygMJqBbryBLXggMPnG0wbqwErSjsgVLFVKFlJSc1l+9BeYcCzvR4PnIo3n8
3bn3A/e1tRG9s6SBNGlxSh6sm90LRvZWByOQOHE/ueZhDig/CItA0HqVziziegZ1gtC1n1NTuwck
CUeX1OwUBtBxID65TlNcIhSqoBOnn+XgX+1SN2WQ+F4W9OttXAt2dXz9uIgRGsgJyeNxUesKr+sL
p4aWLRy1QPphL5llSdrgkxuJDyMCsUOErBmCApK33RLnXts+2hGh6hgjH4DbJiwTlEWqPVM2KwDZ
1Us+dyvJpByWQ1g1PsqnpDfWwEHttYlzci3YdLxDTea9RiY+b2m3o1AKZzo2vbu+OPQJgMMr2LVD
x1bgpQifVAVPBveNV6arnosY+BzmIIUgGvmWjuGCrsPnFi+wOLkMVVUSds8rHZSxJ6BeY7BEb+kU
xDxd1tDkNgBvcAoC76fTOQh3GUkvSsgHnw/qkfBLCIroYAVAfwtdc43X+5Ygu5CSWhIUnefpHOH+
U5yOAxLb7uDYBFpPkV4BAqB8y8AAo/vLK4G0DWIP5pWLt1VjqqJv89ZLZFFZZvncVWo6SWYMcur1
C6sIAxC35vuDgrhNANtHQvrgdqhSwMIahWjYDB8jRaGvKbJwvsW8EDFum6qRAMc6crTtcBx1BZSE
RBcPKMDQQsXquPMTiCiEdKoaS6AuWy0ae2hHv8TcCyccT/gJyTaE4tFwcQ18H8N8XqM5l0MEW6AD
4231mBJ+DhNTdAlQ4WgInwkz34SGQcKu/eM0bY4kiH8dTfD8eG4pBwKNH0xbHncPXiUx/zkEdRHY
+NQNsy4souce4FPmhGEBTwIexOnURTDwgCL2Dgs0k1wq7+rU/MMAzP+AiPnqricVBD+QLaq85W14
inr3xptqKN0DEC4LQ9qd+P033B3ImPTMkFkiY0JxNlp00JnCJA89LUJ73MUFY8NnE+r6Goijs0lk
IKSBeaMLQIKhmNVkZ7ARGolZv2TI4GCyJwFQzYQfRqc+shURDiwXTj8Ox8gVaYkb6LEfLAgV+3mc
gRAMqLN9sNuFqa4Pcu2jks5KkYO3wYfWi77wGHJheGtCt4Cc6Es0QifcAdzOUiAJmV/Otyg195cO
4+kUJdGKn6PqCuRvAFv4+EngNjvFPoqCQUqEEQq+Wadzr1VK58OIekkyvfWAfRQWnrstoE9DSHBd
qFRoCnOZQ5bmmA5gG+MZJd7suW6Hz7zWIaAevzlhADmiokdUUAqjOe3u4RMBPqTa4wpTDHTZwKQq
99b1HHACyxA+aDf4IUKMqVDUarY8LIZNd1YENjfDUJ/H9LnaVM9jHFb4gthyWiGIHnCPucC3ylVs
glgC5a5ltT2aJkYFNChroeQsZuN+R7YHZ6dbfwU7M7AAQSNnRQUSJWmFKSr6ZOvKORKKkdNAhSzD
mBWTgN5L4m6kYBFVBRtwEH30F3dLbeAzWOpa5EvSkc0BBfpCw4LdxagU0sXIFQCGRxMBeFsJhhh2
rq4AzUw3A12fbXQwc/JXsGB4MZEVJ5viOZdnDSLti4i2WnqYqZKh/RwGP51WAT0D8JBPgp2rHgFv
L38mfQdxEYoHOYOnT/WMeigthOcLUI1jx40owAZFDyGF36EbkZo71Xn1MG7qH1LV66la/Y/wmxjU
+4BCm4+oS9R3KTngrjYlwTAlA+9QC3uO46cmofngoEIPqo5Ddh0iPCSJM8NvNcET6rXmZm2+rRL4
O/en8Fo1eRuRL8aoL/7Q+GBy9Fgo7VsoqBHsp033bUnnr7D1yZahSpaz3LdGbiBPemmoGq9+eu/G
3n+xdx7bcStLl34i/AveTMtbmqKTOMGSRcJ7+/T9IcmronTV5/w970mudECRVUBmZMTeOxCxA2q3
d3T/c5XDZHDFrKggtL2fiq1l6ebSbGa/iTElOyUZ/W2ViF1vAX7zgim9UwoFJQ4Lbr6q++vUyeu9
GO12JZrq4A3HWuOVNAYb7QHOVuMQdcv6uUq7YKNgg4ANh/PYo+IzeMNw8K0yXdSWtwOrlvMIg103
qttM9EhRxFAcU/aiSe/9baKm6INkLBp9/NOCrLBOe85cYz06sBxajowvnVnsvG48F23BQoNohA18
kiyx1pIA5ioxndl+yX5mno1HzYL+yRnBXWVsKkE93o7x9FjZNZ5hOxpPHTIUmA0ljj7DRKwgXEfK
ZB05pxxZp29CG4EbyyifK69AUky1bxDs6epk2Co1Sh5RJXAwldPayHknaoRrt7ZpXxTF2kEShHmc
Iw+J+XLIR59ocXqMNPXGyawH3pxPqptw9CiKYVvF4uBhz7wVMYZEXEcuHMdLwYFDgQSzsgTOKbOz
BtaBHAUYtAhSfGp7QJrQa+fCEPprypa+QsjyPLRI7HAktVZTnNyLouDJE95rJ1ICz3G+GwLL2PqB
OrDWmcjnhan1qHbEr4Q/flbdLlr3prdSgIJDHlSRDwzc7EsRRu0BV3p76GIFsRhUry5qHHWbcRYE
iexgD5pqV7pwWZ28hCf53R/rco2OD3pSnkYUtHfdBfbErleUr6z5gMSV8jZoOmsTQME6oPdEGLhH
QS6GlrjSPCRnqtIlAjFGPKYECfVw3EZWfZ/BvvZTJdnDe1Otblqq8/oN26mABwcGU8+6cgOy9mLM
qNQ+1kFWpXhUFn7oGKvewKqOjYsdWbBBETlnkyjKgyr8YI+XdlGrmXpIG/w8C4U3b2tb/W2o1ivH
SLRdPBuxapY9GpFmL1n/z70XDgc0hLvtUEcHnLPWph/E7WDAoRxNvVpq4CqXUC/1XV7CUxdOeTBB
YG30xL1kdTPtjfBhFM+QfMKV2iJuKP8cvBvzCiv2jpeGmwSX+UIrh5UYfPjpQAEyW9cPEDaRRlI0
bEJPTzZKUzxGXsx/O2JJb9pBOU9eDLOp1XvWPSh3s+0eEPQlfgYPU4u0H6WlNOs4tcUeLC9O9zJa
2SXaS1APZoJGV67UEPUE4ROYG8O2PAhDLwEZvJq1/xRNGMu1mQZEw59VwwVuYFQ7FIeeDd2uN02w
gBCWH/o68QnGtoSLHbPZRRoE/a4Rm6ZCxCeo1UOdOf1KeGa3qHBloE9GVMJx09c0rOrtlGSHiajq
wcGOalIeqSB7LbuHNHJ/9CHrhVDzmyzSlG2uQ9QqjacBP11cxo8hQTai/UZ3aGsjXhiR/cULFcS9
LOEfPJdfXh39chX2iKjlvE5akDxPXktcaiYqpN4n7ECx8fTolGcEneJc3SR696OLfTC72cEP4p64
ifjZDMlRm+kPhfpYuLqxDxpjPEBSvW1MKODCrq1l4qIk1uYjuJtcdZaZl4M8yB4ts0U0U8UGUwsg
xPAu75XSKrcWqjfkvi53isSKJ3DAMfoKPEb1uE+9SwVM5VDMRR98I4Ix7id/Sjd6mT0DDzIIjUya
txVxsAsV/OBKIKqlW1r11uDgZvYC3GZSfMaigPidstg4kKAb4mRlgT5LlU4uomTZU8liu7GNlQCg
cgzDEmCMSLZ563RHxR3ADLrafmx3zpQohzpsvmA9PCdlHvJa1UfLw/nTRuYGn7UKYemg20hhxV6B
Vq6wTHDr1jYsk2FXW+2wzpw2WhRpAk44zp29k7+EyO+uE9byt5fa7NN7vUQbyEOgCromT6EOIP1g
Q2LcDgnOIT/IUe7oXp2o5HEvwBmnKgKAQZuckqFh6bBRr9A8HdGvdODtdqMMXxBfkd/oGHxj6O4q
LyDOkoZbTlbn0O9R5rpLYaMQf+N2IA8e8zGwN1C/xbFNJ3vfTLPJF6kH3waGTRTqOXAMbSmciQVP
wsPLo51NwM9R70pCPrstiFa2MPBRHouRQvKeyxDgIwJ5aJjMj/koVOQw2zpee/ZnJ4TTGBfASsbi
FM2KPzjQ1kY1HRMIUFYPaz8spmoVTZN1qFRMaseCqVygVxMn3V6YrymyfwtcqN2qdH+mbascZKGq
AgvMtwy4XBPP6Hx2NYP8vUiK9rnLayLqCs5H2V/aSKoaoivWsvBtB8d/ErQnVdWlkb6eDO2ejbQ+
aDPlx4hbba005RfLmBDVDJE9GpSh48G0UF/Kyu4Q2mZ7SCbhgsG3812PS8JOCdqKpByWABO6TfMS
shgd/Ek14VWk1lst7m140iWrNftQtiDGW62DDMprBhEPm0QoqybokWgrzXUDgftQmuWdlwViq9ql
s5tKewVcyTt089i1kH1JBF8gUIZi7c1TShSKD7joLxk8E0CCeXwwwnvdTEc+0R+/mThXlmPrWoco
nwEguY12ixIEW2Gr7Mye46+aUk8XWQXzANSTuwb88KnX4oa9wYug0uOc10L1R7ErfONz0eIrALaI
ElRSCR5m173nKFYecEEVb4U/75KawNqNZraJLNQIaEfWoiFT2ynLBvJhg+NPB1ko031pIJYpt7Vr
t95govMOjamloipJMbXFY9aY3jp223I1huYXH1rrRvP1/kg0o1pEE4vvxDO6A/S7n6a4P2Z2B7Ww
zaJsjQpiyVE92XhZtw8UZenr3oY1QGV3ETZPTorvei5SRf0KWezBapxZvlh7KvGhsnH64Be8xQir
DFarlS46vSm2YD0OIHZMgukJwkolUhc8eUtTC7KVEWvmSY2QfEui53g0gs9DdlFQ3m0bAKhZHqyE
o4VfzI4QdZ1Y6BhN/r3IKuehKDANwCIWouBVz3zrzvdC1lWRfG8qZet7qBCEBUiI0pzylT1E49qO
gbk3WBGPrTCOUMDBxJkcDAY9D46V/jqp6d6FUPs5q6NuAcQnLyLjpS4i5Et0H0y0EebHWC35sgJw
HRFCeq2rDnvLtH40bfIo1NTbWe0MRTWcreg5nvkiR7YgDPdTln3x01T7lpX5AafACyoKxqVKbAB2
EdxXPdAFzL1uweFpuCnC8jvEpWkVThwt88Z08BWC3e5zDzVD3TmDWEOeNx2HRer23iksvmp9YhyL
2yFJzQsnEB0kQdpvqtBbmYIVMR+nYh/pnHyDAvjfFLQIBgbYE6Od6Zuqd1p48MOqKjOYOsD8Tj3i
hqfAjC5W/2UcRPyqmwMQhYbA8WA82p79xX1JAs27YVcMVlVjaY/CgqnZeIBikBJYFCIbT00y1ZtJ
8aytM9beSeTwmaMaYbYKzUwPpdRtJ4ZDUVgamNR4hI7/sxLZtLeBP20nzBEOIK6yTmr/MZ9GrFgV
AyNyzOFc1vW4Jv7brYTbf02UsL61svpF5K65FBqgXV8BNdx6gbPCa4kdOG/CyszVGsM43QUQHEHd
opHjof7lzcv/jLslCgmPJ1eiR9mFLTQe7srEa/FrUYxj2x2i3oBjo0/qqp29tN3sm23mAu3UlVdb
vHyotBrjFC8JSrMMamq+iczgKZ5X7qrz+l1gCEgOHbDwuRj16o5Tff/WpUsCV6HbTyChkMJ2YEPJ
Qp1rrl1u8qZMluG845Tirg4hgcpxg53+UHM8gy0lsBVSdUC2Wa8xriXXQBIZZKEP9Wr0eXxVFSxS
awv0fiw8CAdp9BAie68lWpRs4kx7liednGONkwptOwywoQYeFLICfNdKV2yLMN2nne3tFLsANIU+
VJ7DFg083CoQS3G3jLMscMCPB+LXxsr1WqQ2OFGW7ZYXJkMVTrB+KHeDFhPS8RsNrBoBNHOwf3Tj
oB2B+x9dN9Jw/81kLQApSX4RQXQQWg+8ISMkHfnxoz0BypscvMehjoyO4cNiKPLyNir5rK40Uboq
rbtAD/x1N2sQW2OPQngWFqtkzFkic30l1kqMopU7iVu3WRd91m1zozwGbpIvXZzsuI/6lVfMS01w
1xrOXdSZ8bqNA9SzdX3vRM4FJYGfOLXiLb93PAybQqhAp6ZQwHvonuIo3XFmC9ajC/6LsAYaH/wE
SAkQlwrB0sE608ZNFT0lofGjHTMI6WGMeFEgvnCOv22DYRt7aNVBU242FbxzHeciyyOakiVbtFMP
/oJfKdaMHVQ7sKLQPtYG6OGF2Q79wdN01nJ3zECN82XDD0lXTh2D5zLgARvQrnv3FJPrATK88zWL
vX3jJae0HEHU8K6iNfwC3vsQxetSH+Lbkqgj/4BmrYpaAGXMwYWmfEPw0hdWbHM1/JZFPk3HdtTi
rdOC6tOA7mG8RusoxHtdG4CwSqM46TE6WY4SabcgUVeprvCAuuHJ4MuxNZOl3Nb7DeGMRRB75dnG
V5oo0Y9Bxafbe2iREg9YGlX6GvZog+kpUnQqMgZTM91otXIcDRjZZaM84Oh/WJc+8ZcC5b0at+9s
xmb9F+R/0wUKLfUFGOqnAKvoUhf827Bn8J43KQ5nzgxhEjxwEIiMczOmPV5x8VAjJrw0fXa8ybKW
qPU+2npwdrCJO2La52H+ocvRLEE7LIecULJp6/DN3WnjNM+Zl6CskTpPhH6eLRNJZNGa5tZpknPv
4ArxbNTycDfflMEM/u5BYFiRFnGec/a10PRd5mvnJGI3y5TYX7bqxq2GlzYKnb2ijY+um2yAb3ir
gjWLXa06lYjtonPS72JjaHDmI6TdakBolMjfJZZ90XUCAmHn+Ws16NeTZp9tXHF1rRI2SYvqkNb9
IkuBMMT+uR0VNCD0SlurRE1gYAN7tdGbGZUSR0CP2KYVd0tVQ2w1INSTeoa30o0fitd8N3Rxo2d5
gWJdnmAYfw7EnWgDH93yDtk/VItVzAMA0z0OLOTKXEABSz4baVdDX2p1v4Yxi9ZINZV8WSqLCuKW
SvWKGsrP4VtGlJCgenZWRtU6pYF4yaJvnFQFzrsGIYuYp7tBCsjWObIVwJURD5w8vFYmasdpXTzW
Jg+IMz2UJLXlvGSszMDMjm34mrcNb1qPjuVkf4o0dAC00dg09WgsohhobwvnvYjtlUqEfoPISsgO
rGVsXYa28nGzoHrpWimyDvonhFA6dFaMJ3iVX0MjK9aE4RHxnfLnLMVVrrUhoDRNHBHYyTcwqTCV
8SZmo/Y44Q6vxk2AttOiaM1HP/QQ+3C6U5rHj7HZmmjjoMdtdxg/YLQ2sIdQxCRxc6CR2qKwyKYg
qmlpEDkBbntxcIz0WD11Y/QbOwOTF7JhmYSH0OCYsrxbuY5yUVW/eRCm/pKP3ucsLlBC1YS3bVjS
UR250f3wZwBedTn2ARiQAqi5G0XEjDJ2I4EFFQU1nE4X6SgnmQVsR3GoE2IKaz0GFtbjN/bGSFvb
Rh4uldwiBYiGUh4bG2oiofK1Vuqt5furQquDTRQWyKsNmrl2EfRYON0W++MbLzuqfio/YzbYuBUA
cwZIKDr6rZGCg+BNK1EL4ny2sKsi3yKjDrYt0J6dpAm3nJn3KE6dgszam+EwO/DifGXm1QnRm2YL
TQ+b5hZ2xLpKKhs9WIHISnWeON3xRcQPZWH81KtpR2SNv9/pP/cOcFZfeC3KNMlZPAK4ZDU82lZG
BKi0+Ro8btGJojz7pGipleRVjRHxVsLmhSCCtSwNsHM4B/doYx1Lq0HCZ+oQIzVncY7mdhCzMGY3
pUsgvGgrrAsrBGBu6sqKt76qUIJpnAxAHSIbSlnmmw4OdwMEbimmwj4H0bTv5heqxkfkK1Wx8CrE
ZQuOA1bBK8I+Udu4ejP2S/Q5Am1RD5xBxxZWQqw6yI64SIH77ZpjOU8hvJbEecW7+a3Ms2pjhsB+
+72jeepjmKO/paLIZcxGYmB8C8fmGI+5umetWU1DurdVYkSeE6zd784WNrKKOD8MGGTTcBnNuosg
TISq3iZ69IUIW7kJmwadUYe1DLmzhyqPbeC48aUbecTUWXYm45VeNdOYrZOCFD1xRl4Zux4eTSc/
pGkFLgSI22oQRCBFQQ6IukG1IxIsqqBJN9aIeJALhhS0a1Ch6O/ATDHHmfmPuQ6+Eqyy9qlMSOeT
6HAXy047hwQ4+yQjh1BkJcaNXnSfFZTPURVCcdQqERfuHXsNJMFeiAwslTW4Nlpc9U/WGEDnquMu
s6E7NgHRhYE1Y6t1eF7FhIZM6n1Foe3oTISCo77C2+PeEMu1N9rsOsw7M0/cbdOhaOXPNu61cGYz
ONKj/+q7TlHgrsFbDQDElBnMCaBQ+SFrUFEjYEo1VHMQBXgRyiUhnAKBwZQhdrYcCir8vA/zyUVE
/DtNngp5uZzzofp2u/me+exMsPUZzz/fwjXaW23S0EuRHzgX8tpr8+2PuH7eh1vLSdfpb5839tD3
A21iqfajfikvlFoLUOlwZ1oR0gjyozVbINYzzdlRAv1JnQzkvQOSG5hB8w2n2LhrmyLelrmbI0Js
IFcV2d/sMd513UtYopGXkgJGjCIHpVYdkjL7HE39+CoSlmlBJhhXb62dok94rOZTidd7WEN/VjM0
rUiCwwGnadtXqS0hRRJk8UE0AdSBR4KW+ScVuocqgKzWqhMdSGGT+J25z9Pjn+Pyfk6Gx/pNeiGZ
P01OksUHoYa3TnPCtrRzLGf24Ou865/1dq9r+29z/tZnIrG3BzRazg50qx7LQ4+rESE5VBRlE6ZY
dah/jcqa7JOjsikLeYNr82/X/u1WaZsjR27wW1RzcIRAG34l4gYB/y0P+Nz+a6dRVJw5ruP5fFF4
vUi25bBdcvpp3X0/hw6qlkeaeDVVP3fG96ockoVFwh2lVPbXy//4CNk0Zr7o/9eykXnz/poY94on
003EZ/7vUjZ/TWor093N172j0Gz7fzxHNcCMAT+CWA2q7S3fnUa+O+whx7MdS/d0b4anvavZOEjW
WKZj2AbG9IyDewegae7/eOQI1zyOXI7mObrz/wJAg7D1G/7MtF3uroJAM3TH9mYY3O/4M47rVab1
sfWjNPKzlamEUUpkSeFKemwltv7Um6W+SqfK28pRFdDP26heZcbbaJLE76N/u1beSk7+27Wa9yWc
MSJBV3Bgngs3SUqQP7/a3jCWRxhG78NyQPZFwQSp8m2iUp9s6P+A36cKF9R/iqTwPjZDM1WOeYza
lme8BEVC9gkbQTxlbpZjpq77Xjhb3S7NF91pvsdZ09+SpWWhoUGQO2z/8bxOQ5ldZo3mvXQQAC0v
QqdwoTqonCZ4Go/jCJpc1vBr+EfolUDlr+3Y14xDh0BVPKrwJR0OnE1lADZ1+wlp3URzIAUC4znK
trDbWyX31a+A2aPdGJnZKZpEfsJ9np+EDyAMkQcTYd/fBmRTFnYI7QWVWwWjc64SQw/6+CTHkmFQ
1ujmkjwtGNnyjMm9ieoKnkbhuzdirk0DiqOVZ3E+1+CaGPWzp5bKXZMQe4kV7Mih6PIbmOH5jU/8
5sZ3yhFGcTYz1/qA0KGZov4McALZvqa50QKO1UGhmA9aHtZrvfODTQWE5UEERX8OivqpJKfSCmaj
1V3iOIK3L5aObdWXVk2aC/9Ht0NwlPP+3CeL+V0hyhCRW23usyc9uPzTRfJGidXtjCrP9z3hWujh
YTseezf+WMi+QneGDwOyD4fZ0/tv7hokmOh2Jm7U28rgSO/7CkKEpo2r0rTFw1CP+I76elhFet9s
oYoZR02DhFs4fbdztTK8sYbIhtw15Rd9gBlrKbF4QW4xWyDU2B2LrFRXuT4ky6ivI2gS1JJftbpX
wre+a42ANDnkQLCsNYLUSw3YwdYjiItg/tzGMWVtiXCSqk8b21U3cRBU6l48OEOc7aaqK3fBoLqX
ou5IiqSk0XeENddNKdLXxse9gnJBeMaZjJfXIE2JDyVwk7emtUjBjGsLQ8V/w0OPxASsjBtp4ahO
ld+Mc1E6vQUluyo2cqByR6Hx3jCiiMZauGXxDe/HufSTVz1Ke0FSq1I5zE1U3mZFJmdSDkabv/J6
8g/9aqJ3V90jjqkZU0p+mwZPqxmb2jHKEhxsDRJPa6Mnq6PsfBuPau2rXaRi56RWuM6FYsOAVCJ3
y2mQWPNwBh9m3KTDnG3FSabnLsEAU8sQQAR4pdnwtUChYBWOd95kDW8FJj5XhB97gsEF9lJNW6jU
492QDMvB1Mdt4gSkNPGB1etjlX4L+2A3RO3wQkQLoEi5jed1RBasev7RmtcR2UzlYnJt8wPe+hOO
c6fSolPTaelZVCbKk441fQp89WTXuk3OiOkBObzwJXW9HlUUn8D2VKVnVBjep3bZdIJll7982Arf
5e8+ZlLVtN9TqQK3ViGBe5ZterbNhqXOu8+HVKqOloatsIX7I7bDZB9KkII+ozMk6o/TIqAFWf2z
/efUD+3/qv55bT270ZUGnWbTmNSntgwupTWClgrD6AlrzkdYbemDzoGays8sC82eTNawND5lkO9k
V6rnAm3geYo7XwFEzF/LedfLfl1x7bf0aXZk/O8+o8yqc5n12cMID4pTed7fhzqRFPRFo5VlN8WX
ACZeMBjBM1IU4d5EJ2ITVG7xhSNfGMRf6hRR/SbM3Z2dxPWzouBURzGgn5BPDabsTrEb65KK9hyM
TvtptCyxI8cZEplO034CL0NG06oWt6lVB7sqcDSSmmqgFqtRvHKOxHemkvuiy9zxAU3LO2fur+EO
rtV0glcZWtnLhGKa7G+9yNmMTaSTUyUWr1pz24+D88kfM2WHuJu5lt0B540mKsKnwHPJcWROYHr6
IHw1SDvxL0+fixbgB5k+nj7HMVjxTJy0WDg8ir8/fVNE/i1btcPvERECspGwdUVqPL2aKhkm+lHH
ZiD8eoEbxVaej69ASW0wE2Tpm/DMESpQXkZe2I2GLgjiRX58qgw1PuHPfK/JPkC6d3E2kZbl9345
d2jtAbng+drrcGSXd5VR8Y3/5XayT62jbSHae8cy8/XQtv0JuQnrFFdutE7zKfjU2NGtM7/clm/d
lbapvsipiMy/T+0m/cPU3Emc77kCfwvljxeblGFrrSAtSSXAvCDyYipTkcFK7/e8kvByzQjZPGpq
YsbwuVvxXvt99M95yhBuBpR13669juYEJ0Bt4F90M089KeP0sfAKbR8ZdrX/o/86N/YL9SSbtpWf
GgCbuzAmroa+93/fTvZZeXar94BM5KXyxrL/z8tST70gLdevhjze+GBhH9k80YZ3teqTPeI6w5/T
fw2K5jzFgSDlbkyqCYR/ETLAU9VYXnVBuKJaKlb2pEVDdKvjPnz61Zq8wEDju3zSuzS6xS9pyDHZ
0tmprjP/V9dN8yf8usv18wI+QbZ+jV0/bx67tn79ZVaWOPsYEdcFPHzS4hJnQ5eGdJqpYwZn2Sdr
1wIMFwMB9DUbwcO3eX+bDFTN3/3zmywznl71Nk3OTsZ8TNJ1CwKNazh/vMhFO+bIJBnud4UMEzgD
La3U1/JIkWvbpNWVR9mIY4CshfJYhHb+EI5fupTkVXUUkKe4wp741Sx8FXsiAlosR73Qqe69ABIy
K5U1lfrJMJNgVxeqfrLmmjH3yZrsu47mBdjn6zxZ68P+omVTeOpx1C4dUx82TVnVt/EUvBdyAPrF
wHHiP31yCoEg7Jp5AB7bQBqA+Tpt7pS3kbPlRC8GSP/P37GDOurHxXL+jg2SJHgGYTFvPlj+vlgO
IlR0dI+U72GkPjRT5d67ThRBEfY7MLismphd39rMcO8xL8MzTPT3fpf++ld/N6Hmn5f6KOcPTuh9
mC/7jcD5lvhfQH1cPGL98ILdVCPR139e5bfa3KdOIEkj8EILXN442+R7LIdlId9oWZMTsUCQRjFM
7ig7327uaj74xkmoUBM5eJTJnLCr88jNOh880txA6lw1QryzNNXMTWDbRm+tfO4ykMchYw2k29B6
JfqzdP3ROiZlU9/2eg+wE2TAt5KfKPLt4TXlKLK+zrCt774Fxcq1yeIEFLHRbB68a7sw/sXisv/7
VySTBOdDHQleV+dM//uvGFhdqKiDML5bWUP6YiL+p/ZXYdch36Jsg/rDOiTdkNGEcMXmKbKrzHi9
khBKyhRa5g2kePMmxjseEbc4m2Nr3uhzIfvDyEzW3qiBKP99QI7OcL2m0sN103pKs8+n0EluyAoQ
rQizfyqRB9lbuVXf1kNb3xpzbe7PTXvcvc2NIzO+JX/qsTM7MkzquXfnOOGx6gvjyYhH924eK1X3
w1g9t0yEv/M8QegHXOK+7ovoKGtRP77Xkl+16+i1FvROdESzttr+8xvmzt89nxNAUUbhmFXM0m3T
tSzXRhGDxMh/vGGNHarRiB7Ft5g4uqY5NqhAAunHSeXgYmtuSi4PmqXlE8GsommVE3AhIf08/MdE
qAXkvnybLicN8yQ58zpd3lI25S3dgkTDSNpvwqgZb0Jz5uE1fgIr+Ch7pt4Yb2LZ7RSRvwl6CBtg
cUCdX8fxY5HFw0ni7aSF483b8PtdNM7VC9S+rHUerIvKRe2hI5Zx0iLYKytZlQUhK/+YBmvZUHuz
On2YfJ02ziNCdb0jSc0J3HE72fVW9aG6bBrH8Dc+fK1znWXwIrBiFg7eiLPskwWQLbJdyqrbo1Wv
kt2b1Crive86UXjN+x1kn1dY3uGfHwAYnX8+AYbruJABgPB6+APNP1JuC0f4STSq1XdUYyaytTuF
t0EVXzmjUndXAJPcy9Zbl6ORX77K2nEVGKQVTN7a82w5HiE4c+idaj9mrnI2UmF15DrJP9xGDsi5
oQ15Dmg7UPgC+Ykon5TPlp5d8qLSggUesrEhjUcVGHfwKstXAjYBYgCZ+qCKCYxurvhnEMLRnlhw
uXdtYZxnBd611kfVA8higre1CF7nO4oYZX/uaIKSvpCdqNrCUSTHGyyrb6aqbsuhHz+FXeqvJ4Kd
B4Kr/p2cQXC0vyG1B/JPcr2a16fBbFVkWeZFq0deaWERXtq0v0auE3Od/MMGvJFl1hv1vUdeN8Ck
4sEsPfGg90AkQ8+tN7Lv1wywRPFKG/xLOTsQrElkG90nv0E9N2VfmDjppvQw/h3pcgh+tTOO6vdy
ouxTPELWkxbBUZgHrvciDwcLPuw1Um0oQEFL0kahWXQDHgeHyFxz9DS/KawM/UfgPX/0yxlycL5S
Tr1eZM1XVvOVv24rZ8h+OU0Ph7fbyq4/Lv/9tjUSkf/ytJt/HP5Z7zwVnt18/ucBJV/XH3uRN0WW
VzTK1xhQM2ovHIuVCjamlrcDEnvsLNe9xO08FJheZUeIbjr0p3lPGVOjXMUT+S/kfNknaxNyjjfd
Nx6k+a7Xe/1+/7cPDSPnp8OSF4PRuEfstL7vnItQZ3SwtPzmgiP4tSdw0/iuiE5mi1gjq9B9TIbk
B0/pglVt5uY2gCTxQLrx6GiXSB/J0UEbrIf5ArR967cL8LhyAeS9pK6zrbRQFY+AMjtEvpPNIIW7
pCdavlNnZzqise+j0vN+HZWedzmqzpP/uBaaZ/YEchOhLKQdfVCid0IV2VuhBN33qYi1veySg60L
RDzSq5+pVmd3Carwq8HTQdYv0jxrN5ERrLrZqok6EjiP+mjdlqPaHp2aAL+FZstrDVO98oXxaZr8
VRCU+dYfWrFibREPXWmIBy0mZWjQKLeyawiHHCOrECtCqCxxba+vvQYBPqEAJLG03LstTY88znOt
sMjfiDcl2V8HhtgjX54ygctl2rVf3qRtkIS7DuArnBaGqmBshL45HbuqxLsRY5NHRX6nKva3ZnSG
T2OHSKSjWfDIimL85Lf5rd2SkicW4l/eA+d3hj+pCDRDNU2YaJpD2Maw//CBtb3vVmo5DV+HCk+/
CgEWBL5tDtYZO+0+t1LC405j/jQ64R2nSO0ecNvWuxikEoJGNGXRFY8QCsqLbOhoe6xMx/ERKmQC
YX8LYIZ1L1stWWgeutD/GSdle9Q7pbjBt2q++bnGUVnnfa8cpQ/rzVeVIKNFBrYkhiryn3mG9GJ5
rb8uPWulJAdphKUe5524SNSVtLvy35seIlSrBg1Awl7W2UjyB+ncl0URp3dBVxU3suXzE6wTtBnW
b9GAqLKv83OgUUsSbJkHE9jwStZSe3AfyxGI8eynkf0ocpgHr/Hdx8Yt/uw30M/djhFJJXtNJUX7
vyxt1hwV+2jKaeD+TdtQbQQgDBP/5u9Lm1vqdTOCc/lajyRUy3y/2jfoq0TDGI/o1onhTCq84Sxr
MATqvV3VN5w1ausgJ8/NtPejceEZlwSQyxnF1HRXeJ4gz0Ofnp1ogguVpcMDdhSZwcIw/eKkwzFu
i5r9FbFCp4v1786cEC1T0ZjCJ3jGiZ/h4XJH4kpsSCWCEe7CTsbsLoNz4jnTtk19ndTJehz+0DOo
+TDJAHbPhta1sEVYn9y5uPZ1WTHLTCLRp89gAnb35pKT9TPzq12qD8aLEYkcyTrT2luJYrw0tnuC
CFBcWmQULlHjH1kC4+fCuXWcKT7xp6C39qtwp4okV1HXkPMSTJkcqMABr3U9ULdvRzoCT49JUfvb
6yFQnhuvTXnok2fCX3Nll5xhkwDct7pmXxfBeLwWJEEcj2mS7lJ0PUkcNSdJu46+tR1BwIpkS6RV
783b/0PZmS03jitb+4kYwXm41SxrsC3PvmFUdXdxnmc+/fkAuVu1fTr2+f8bBhNIgLIskkDmyrUA
4q+6PKtOhrBkU8tb56C240laPGO+2vtCjTZTrAKa/qdNupDD+dQQ9toOxHjrn7Gh5mtILO29kUNO
lpZT8JEZubEkdjkdCkQV3oSsoGwvfL/YTyEaaETmwg8DiYpFBsHIPWJJ9qNmti+2aEdZhWylN/ro
piM7X+gTIlQLvxq16dADRHzKwctBSraRgScApNKQ8SMzdEPRI41UuAWUNou4lnQLok0Ve+H6v99S
hkpK+9stxbPR0W3H1Vk52La45X5LFYzGkJdePiOBDs5pjy6Me5QHxZ3jTTVBF3ZrM8N2Qu6IQPjV
J09T9cidZ/0zSvp+M6W/JZDjacaf5FTgEpV5uovhTwaRzWGCI9Y0WYncmuwIlcGJArRdpRfm1S00
7GRjq427lG3GkGiQIXnVhvqLcQlHdbbXxsp7rmxFBZiI2JQ0y9msd0nrhqw66Y0h2T5oBQz40qSa
SINV2DxJi1rk4jmwrgNlS2b3Oz+OnYfAi/6I1Sw/ZDZB584EuS1TYJNYf35rU0Vb8p9+tzbFInN9
zbV9G9eB9T5YA2LVsxJ8dEmWvDY9wk3QN/JKoeT/ZM9qv0qtRP1Q4Y9Ttc7+8z9dE4e3jylcrarv
V9E4Dlu3hq/RR17lDBtueK5UwrlUpC1DiH/PNtXi6kL2SntwxzNrfXOvQISsLmSb11vhuVaSdmmE
gPR+G0fNJ9RNLjiAClbae2NuP8H0q69QgscHMyNwI826HIBJJ2G+lmajp9HacClBvzqn0ALqaV8D
62dsoFTvjhVC+RrU2muIELtrWH91PlwwpmVYTxMCfyeUaN/lW0w2kZs7sL2J7h2qwI5BYl7MqSDP
KdfjGpAxCD6JCN4W6rdVuezVK6J/35briq/CUaxF7p03+zx9RBnhXRWZ+3CkNi8Gs0w2kvJ/cQiy
khJMcTYXMBs3cEbfmuSZdJMe0pQHcNiUSflasyXrHgG57dyt7jsGXMlR9G4XBcDGeZpPyRD40B/c
h05PKbtv+YfZp9RAmrqXmSuHasG9NIs2P/S55l/iOv7wG/tHok3OinKv8c4Li+wFysxDjSTgp2yH
WHW80031X9sdnj131LPOC5kOHW2PmgdhypyozIbKjlva9NYGYHtXzuqeyn3j5KshcFY9UUl6Y94O
3j+mrwLIR3w3ErX+Bm9xBYCGPK0rPT7NEEmUlXGKPdSyAwg31+iHuqeRXdgCrHr1wb5xXgLz8g89
8eUXmKu52SFiNxPo8WM9hYBsVsuPSjdPEW/2J5dKq+vwWbh9G551CkBX2lkqmWtLcMxXEJ3e4A8G
5WaLOHOMO9nGSkC7R/+D/wNgiCl3oM6fWSW6XZDcO90LykEOOqJimRCSbETxWanXfUwCS7ZZtkYG
w3nxuuI/3JDPTQZ2PouwVLxHc7rMBPeKpeblyirRDVhrjC5ERLPyRWclsA9+b9//9zeEZon42O+L
Lp2AFRApG6osy7bYVf7nG8LJFMpHkdL8LH0TnWfWXwcoc3K0e5F4pJJantu+BUWxA12WHtrm0pJd
VwfZdT3UVokoIvoxJD+rbY+A8zWdIMpRIMgO07XccoF6LrcFip9ruSEDGP/VG1P/+Ohxq0r8gsQz
yLOu6V5qp4v2t/YbFGL4u1P6TwL5cHPz0HON5+ZS6Dms3klEyc+4dvpsfte1lHsqyhQiHPX07g1w
/XjEeBFgHK5uyuz0p2yk6l0ueFhdqBsfRvVrfky23VZC36LtN+dvy6lv5m1m3lPIzIpw/W1SfeyP
rRG7997YnmVeMouGR01Jhjeztqq1GaftEWUxD8a9iWopJc7eG6M+Rw1pmk4GiPOgDS4+79IFjMfV
vWmx9h109Y639vRuNIijojNO1keY0k0HynSELpnyW39CTpwg/cPttxxM2Utfjurd9cds2LBOGRl7
XOkiD6344YPIfOmGQhWSnV/jb75yzutNo1jFdb4YMkKUBiiWY5OaXIhEa6sRkpN16VlIaIuDnkWf
c2ZOB2n5UJs++Mm7NOSY0IEF02gp0L61fZtnzOFu+u83kCVQg99uIEP3iMoAMjJEEPrbriUZkwaZ
iKL8bEM9uyMKjXCt6QUngEpUA7D5AFFLQSRsKjT+W7fsaEvro2nM8iA3mq1339lBf5FGUtcwfflU
90lTGTvtpCLCfd3kJon6F3KkiGHWrrWbNCta+uNoDavY6wSVRFmsBggOdlXcvUVsfRDmCAHwzLN3
b5nQ3BItN97c3IzvZJstwgXxpJAn8quttObJ7ATWDmzT0Jc8AYuiMRe575mPbjiv5YdCtiLfqELA
Xe6W/aILH0lVL+0iGJ6kRw25JhoSabGXZuXY7t0gAj3S1AxIhKskGmBpmvNjCS14y2rpbEM+dZ6r
lqi6Fgq+5g4Os9DtcvRbRVejqJ9e6ZpwFsFUHMC4tytgs4dwYdQuodP0q5ngziVIJsiFxBkVzr1Q
jtdPily2O4nm8Y6MSKWnIQxFOmkTcWgqsoSynU3fg7TmSF2Tx/YOrp04D7PSf8hHR1ME86YvlWyr
1UNw6NrY3oe5/9imY3OSkDVk3ZN96KH8YYtHujwoGVVbidOcpHXzkJA3OeqfOaQHfHjTwuCOX9ye
i/Jhp2tNeGr9P781S9Pp9fBEqEoat0emfD7KPr/78/awlGeVeeobt4ZEnZdV6cbJ0SDjese+ETBM
bA1QZBWAZdx0JN6HvO2oWvFrF1JPmrVV8aPK2gcPZsNfdvuzzykDhPYFqlgQhH9SbPyZ216O6gfE
hDnx7rsSjYuVrhjOCfJA5xRTpHOKrKbY51ryiLwMbGuhaJMduftkh6wBe1URG3CYAFGA1oPtLTQ3
5umm8PoTv4JHNxC8cn+fpEF8bYn/PhFdrebcK2GfHGw1dU/QO3aoBtSEFjtJpCgaPQ0E56pqITaD
LCt6jGLLgplkjNARblU4I03Be6Mm3kYuDnj61I/xdJ8q7rYCxHa8Pf8cvo0N671seX309c2lhVt9
7WjALIcoSZ/xf9d8s/sJ7y01shqxfhiLmztHLY11VZNCcDIkxIVH0WkQgtV1coJ/wjnbPqx5SeXo
ewQxeOm6nnUo2bkeanGQ5u1QV+oWHqhwf2vq7GTYGkixzq9a3XRb0jtrgm9UBZKNfBjJsj64SoyE
HsSw294xYXoqXNiKQngslrIb2QPzIRrDmJ1HQCKzircuBIJUjBneNk5rBDyzPD+mkEZT4ljz4zFN
c9lYvvNWOdYf42zlf5VoYzseML7FHEw7dHTGn4kClkLvGh/CRRP8V1/UTwX6SZ6u249p41ZPUGBD
ioem80Z2GlHr3PuKh/g2nbIp0AQzCQHJvTQVNR0OVmCxwR+QdSJOk76ksZGe5qqkENcCjwvdEapC
UUbyD/qM7KCaNhlDeSob5SER3dczGFep9cpJNd58pMnj1t665kjxsR/qSOeYNephUfw+FqN371eZ
d9+LM4i9qbBNygmaQEzUUyAsqANEkLPZWaL3wGPFHad3HQ4sb3Teyl73D8FYQopMiKfKzHh+nXPY
KDtLjy/yECgvnV/5DwpB50tr5eNBm+rPW79Rm+56KEd9Jdsotf3hFmPMQsEZpnELwT55waD80VqZ
jfyQXiDEpDpnTaMKl19K9se/eJQBok1Dab4bbM8uAfFPQwQ4pBVbwW+W6GOlQcpZeBaasr5Zom9C
r+OvjCDuIS26+KEDM3e936qUoP9IJPS6XJfA47zpDz7cSdyk2XlqNeXVclFTr+f+2Vea/qLCzJem
hfJq5tZ4rAy0tVBeUl7jEj2/uAqRvRO9aRw2q7ApQReXAEHk1HqRpg+QJv62OeiHXogjxV+fIA6M
bEudWIwwlmscx1m/dBkcPvxnonQNkcFIQs9tLvJAuuw8loW1bn1IEiSoom7IB4dRS/BeLP6ujelk
FdteJ5PmB9SlzrbC3gxRnAfol3KgsMpwH4d72XJrvrmGmpU9yI4000bhio6Yt4W8yTJ3UaHqa2Lk
SJ/YdvpXA7hMK/y/nMxFud5u2xcLRSH477v5iPSgdnAQskEnvqaS8Qo0QRvAs+f+RQ0cOBcC97d2
czTiUzEXP7MATg1ePks1NbxnGWkpXH/pwQ51kVbsO+/U1PnXuIxOEHTZdxByyM4+gMWTtHO6lWZk
2PCoRo6+krPZUz3dOboCdaEL/2evwXen6x6pQr+2jipy5fc1SsaLwW/Dn9x7j72WBC+IKLi7EqqP
jRoV1WkSGS5209umVqI/nRReCh7B3ZM/B8q2C6dpB0Kmv6Szi/yMcIkToi2gQD7R0+A/0oeA1/Ss
/z9i4ELR+fti0lEdR3MNkxeGoX3bjRngOgPNK9PPiHpju6+6B81QmkvSQuJaNgkUvuQ7LrKtdKgQ
TKq020pTdsyG833UqGi7qfBEtT1lrvm8dEdPqKZDY/f3Can17NFQAx2mfIWMsGO0zUEe/AzhtsJS
f6AH3xzywBlLJEL05gA39JeLNM28ZZw8vQ3+bYycZ5zqj/+++Ibf8/v35fAeovoHHDTI1P/1fTW1
2oRDZgwfCMNnmyzQoJoQ6wlNHORZiRDJvIjU9lJHTryXbZFYVAyVRQd5gAYuHKEgJRq7JHJPmW44
x6R32AIVAZtRGxqE/zzr9VS/to3/nP3/+w16vWmtYEZGhTylBSB4EZoE1uS2WJrQviQHmZiUZmKO
8W+m7L0538a2BXyr35xvZtDUXChV/CWkhdRFFkVx71JHmYnkvjwQr4fvyzOMLQHY8CmdvfzeduDq
1dXqZ51MCuWoeftInYa+KxM2kaFrJuwLqNyPx97+M4GkgP/2n3bSQUSTjvEdcpTN0i7RL3HHNH8P
Jh75SjhqW2nC8/mMykT+mFOETBLZOEMFn71HMLVBJN1RaiBNeLkW9uBPJ+rjp1cj/wvm6/ydOt/8
YJgwDcu5qDSIEHNUmzvZO5kwV8JTBGBUHdlO8AnkZGoWwa4pPsHVNL3nwu3zx87Lq0vTW2eICqy1
ZcXRvgMeuapHxyKlUfoPUSwwskkV/eTm+Ijcwngy1NjY21Tgbxorrj9d56fSOuHPbwP9Tnv7P37/
hvldNR3spuvAdm7oqgFIjULv/4zfqCpcvE4UNiA2Sd11CE0sIWNQ7tTBCt6jDNWYmkS269TAvkzW
rbI9iDs4InqYnJUIam1PpeoSXIF9BjoyvWR1upRueWHlhyCEe06aPAi6VRMPaJi4CCa1Y1vezerw
s8i6+FdWnj3LRN0lB/DidL77kUHesNRJxl9MnxBdplYVNES9c6ehYbNta3N+KCotWOmTpr+JefoW
2oJ5/ppHV1hR2ggPlCU1TqHNe7lAqsY35pMbUDmsI8pHCNg1O+AeQXealZd66Lqz9JLN0py6at6Z
vfpDtssm2SkPU18RSmwte3m9gmxsxJSNNvaLLs+DrWz77WKu026JFTeH39oynj7HVoVcdKicrw8l
L2Uhfb7VU2h95DTXNumjWHWx6i3ofmXjt09dDz0RYwBP27wJqj0kSQ9GOjo59EWwfw5uSvYpYd15
jEu9P1QJhNQw+Cg9OpTYlEgHyO5BwYr8xzolUFyA1kQxakAjaAfXcfbkdKFzmk3/3jZDLNEEgz28
Aq1q7SPPyp7UMTAPipn9unmg9verymNnTXkSrycxUrczZ99SKbOQc3hiopSYUWd31kl6CKmzXcWi
kkUUnbKNOqd1g5L8w/VKmTdtsmmaibDi4UXV3o9noPj1NmqSkZo0WnXUxdaapznr6wyFXz0aYLlu
kzrazJ0fmeVWzkrxtH+GIgaqNzIi0C+0QpXFn3Yk2uWgFvWx49hmb9JdNo0z32Pr9iLyyzV9nmt3
isZLT5ryUAUUOaa2fpSjAjdQdjX6YUv5qWSboUPn76juWfpHZlTDlUFZgPxuptH/FOnFo0sBwn0N
Lx/VBeQzxMGYRyLTmuGt0UtBeXOkMt6JHKgaRW8zOwZvKhEJ1/Vircdmu/VgjLWa9AeVVOlmnE1q
WRS9fE0h4NeoTvhh1n6zsttCPxhDP16Uvv+pVX7yI8gHsGiUW57dwEvudX9mcyc6cnv81VeO8hj5
RULBBsQs8gK9lR1AE72jAzSdnVTp9hB+OGt5kRRKsNIzPkaoO7dpOXjbBvAZfP0ahJ61DzdrE2+I
g5kXpT0McTVXy26MWSEXVrzXgLY9KRNfGQRP5HHGSK2oJSLoCg3Co+zV7Khf2ej6bKUZKp55bIr0
8zpVzW+4AkJ2dlFletLVKdr4FPmvpUklkHofRxaMKuKy7Qh9QqXNBfBG4w85m1M6ytYzB2vJS1h7
0pXRvGRkEMXHuraQ5V9mVZhcP6qrtPkdkXl1YQgXI515TCAzc2ewGhuj5u/PXJrdKvbncCs/R1eo
Jvj3/OszD7Z7D09dfv3M4udA9Z5F9YiYMrWq+X52nJ205FXk5zb1Ybh+rv/2meWgsVH+12cOklql
tqII79tcUFEm1rarvX2ZACZfK11p3ymwe+QQ3nM6pZQWLbuWkuXIsSCvEj2uUhT8aFJ0Ba+eLcmL
2HIB2M0Bw8XAQW3zjR+5b4kRQvMv21SIecOjPL22sn1VF2RBfWiSEAHgBWAkT3FTERqooeWt1Th9
AhiZPlXZm8vv6VE6dI5urFW3qNfSLNVEvzBYOsohWTrBghIO+Ua2NUAqiV8vqQiZ9kK+6msY8zYh
rEN2B/s7onrpkxpY7f2kIXkvPogcDMlWx5/ZFTtpkvDyiOURcFpCM02uFj85tA5GqFHUsdnLtnxU
hyNCgh9zNXd716jSlaa68dZsR+tOTfLsFKC4uQzGlZ8Tj0iK+mVWIedJIYX9K5w3MK00v6Z0/mOA
KfrVLQY482o/P1MOBiFOY0LIorfB4+iHkwh+ZZ8sjQ+5GEQYZMsTQf8RWwZY1HbOLvLK41TApxmD
gqAce1u6dr1N9Nk5tHH4lzHo1RoaGHXX2651YikTbMwygGkUFkd0QpGcU33XfVGaNSoFMENGg/bD
DdRzkSGduhjVh9Ad+ZLjsdqE0LH+qXTBH5Xa2+/2qCZLc5j8pyYIYBCdE/XeNeavawe5Xt59u27U
Be6jb83e0gnD4bWLCGzomv/tekMVOeECfT7oiUptY7Nx29QtwW4/9SHb6zVnZU299kOBwsbv9ebD
a3JnE9bTuFOToniFMv+uysSsNdoEVAh3J2PstXtIsOFIkyMFbi2spifoCMs7x0z6tRyQ5Vtqv9xP
E1L+jdYODSxJoKRmoZ4kJgS3mC9rrRrOUNiMZ0ch0Hcd6AWPs2Y6z9x27X5Uw2RT6bX/6dfwmYuB
htuv9W5m76vCyDaE9fv1g2TIxaGWqt4n09CfdKfSlhCoaj+iQYG0pctfZzecdrpLWDFru+6D8NFC
OigGitBKoWWivLW6eC5lZ/JSjdUgD8eq4SGA0vVo92q6kh2KBX84T823jn3pFnLlCbbjUXkrTP7z
4polut1IPbjpMQjm+NFWegq8xdfFkp9AEcu+C5Ln3cHXauM6ZR1n3HBNiFqyHWzHuax39uBOr3Oh
7+XIJDMsVqpZBuhB8e7zBHJP2KmJP2Q5vFADGiFule2KIGmv1QyypMFqUaDxQzvb3coctMB5UkZX
34u3aa3E1qUUBzdlbVcZMbEl8fqMQDlcSvePkNLB6wu1zCKEWmEWRU8Af+nVp+HTxHLyJC177Ly7
0RVBsaLQtyxztTshlgNjXviCnISCHmx5QEUveBsdqNMCuL/hO4yCt7rWRvgUSbfIXhueHtjnp56g
Db39YP5KS1c9S0vMqA9u8JKLGfsZSgbhhBAYQJGshlh2AZJDyPj07pFMlHvsrJ7VaV+N+g6+0Htd
dNQ+4m+r37qVsdzx0LfBr8bgerQkAz1moaN7PZ1g1V0iZf1noH0OZhDv/E6IHReekQA9CFtKcoQQ
LyhMyn6DdKv3VOY3VpFd5loNgcar91/OuQK4Yuwgw5OD9dwYF3pVtfBOi8ma/Cmw1fgxjbz0MlhW
cLBC76/OTunTOzdb623Dz0xeiHT4H13ZaoQDAflEXQRmsbBj+E0Ve50pHlExYUJ+ZPErSMqjNEdD
30XU71zMwhcQYhIOU568QdOdnIxShafUVZM3aH/dba36X71xOibUpvnTXvb2qvPDLMIawkOGKgEE
zOr4WkOa8QBw5EVeJ4Ms8k5+qEw4Ucrz7x9K9ma1dv1QipIg7pAkFZkKSjR9UYMlY33SRJ4Bsm12
Mtf4n2xzQ1GX5coyLukZKFBGSifnWon1z0RXJzlnJJysLBPpCigtUbzvMi9+CqxsfgEGtibY3V2k
pQ4FS7TIepSWqxl7KrqTqwUc7mgExfAg+3wSkfBxuvfSAjf4BFy0uFq+Ybx1o6OdZV8eZD+10EIi
cJ7nF9UHbyxkGk/XS6hIknBv+EfZq2WB0Lmc2uP1Il0xwq2HErrszXnPE/g268O110ZhJdJT5w68
hfpikyGgfvqEtE+ypyaseJ5tJ4Y3AzUlaQap2p7c2n93wPnxK0Y7Iph89SI7IesdF4XReHd5oxTP
yPoVmzweG1FdVjwPvpEdqVGm8l+ObVdO4qbP0pXsRbIgSM3CXbiG3SCYPEk4yV6vIXYJLjath+ac
Gma4SpNMW1FK3Jwtoea+6MRpHLr9AgCtv7k2ViGFXouq0R7ijApuPcgn+E7EHCo69BkhECos9yRd
ZlRU/PxJ84bsXEXhWVU0BW2DdGbDphnOXvZaUdMe/Ik4rp9VxZNsI4D9aZGcPcqmyBv8ndwIkeBl
gklrdo1eNDx9mX3USnvjQ3K2kqYcocMrkfTqRbYgDsgPy0KdXPaFUzI8dP10dZcew+jwsyutZCdN
N2z7U1z0FyivP3O/b4+yuSWks+AH2t9JM2gqE540weEvPoY8DLX+bLRpepJX8ua02ZEYbBHH/ttD
hTpzyFb8UNKHwYQZ21AFk7INK3TeFg6aFnwHPamFy/DX9a9tyMhBh2nMGzkLhez6fZLGyOxM+ZN0
t/I5X+rqDJOnuI7rBiZ7IOuN+oKATNFsb6gSFxLfX0mxBDwbAAz37tYkz5KRmn0dxgtpXZsGaHi9
chy3YYX6pEyaIRRrgFxCxgCVtn1Yjs46NQOk0QSU6JY59Bv3okY5KgsSQZQ1FDpAQPnlZ3hoz3aO
0609CLiREA+0k2al7clKwmyVjGn4h7+XlUK3frib/2u/HM+rGcEuKy02WQ/IrIoKk+Q2wuoStXoz
ZTn2zZQA10I4tzbyB7ooyL71yrFN5yL5BNpm746ld98Y2q8KUaN32w1hY65re2uVLMNYtZ2mOvUu
LatQ6eXHzss0aKDCssHbAGVkjK69oCTePsISVT2mRvoapsn0XsaBu3FKKsE6Xp3vIV8WkcNFiHIn
gDEyKZXIpKRKnR1Dti0J4iDl+uYSiQxKMoYVrIT9uEa0Dhys4+UPvqLHe4u83unaVuXucLLHFoCG
V4fdvhxrda2DkNn2turypcUUoMymunXz3l21fm+8yN7EgQYFeYtFCvpvM8IesyyVoYAuWC/UU5h4
a61upwdDHKYsmh5AFP6c9BpNb2HJdrfTv4bKNnlQbWUEMR45pJdQxI1GanInIA/PVgJXJJwzCKYJ
01Q0Z2/HQbSUvYUZk4WsTUrf6JRNJfBSJLa1R2n5Zdij6kDBbtwEv89Gxi8KavtRph+U5NTpORAl
kbNACqHee36r/pazsAMlX1LLTEDonzyGl5zautNJlWfn20B7QvJTmvJwG2jkFnl3Bg3iSpE/f11J
Doiz3N8VOky755x1AnqKCK6ZgbNTlFyHNWqw/9cZK3xKK/zXWW2JHhFJI0phqhebKuUBft6jtFB/
sQ6hZvyQljw4pjYtYzU3UAEZtEvfu8EFMT/ZJ6fxo1YRd3e0ouIHYlAxYxta1pFCkfBihxtLSfMj
GeRXXf5J8aTbENTa7loVX588xHV9SA1DOUmLqojsOA6wgAuHGr6jY1248zalAOYYBaF2PYBU/zqz
Iq/btkn1IT1Srfpql+aUpkvLLOMTVc/tQnJwzQDq0a5VnPMAy/q9KjoyQc6FILK5cFUSwGExkLQe
ta8Rcez9mkt91/tWuu/bqL0Y2mw+ItXnz3pzyZAPuDg82qn7J4wiHWTbMFZUmJnl16CGKvJHx9vk
zsm2xqWd6NHRanPzLA8oclMcPcfBpq8nPrToCN0EHplJ9Jg98noGITXpJ3uVoXnu0SfcQXo8npCv
glbIdg+DDRWSp8EwBIkmHdIWvYof/OEikfUYhpRc5d6gP93OAmUKV6VoUwJ6zcT7vffmNxbWkUTb
z1BAVgnOjouBf/8ZuSb9UpXeo2yvKZgnbNaUO0Ak1UfINikbS/u171jwkKdjyy3ab8NztKwpz3aS
h1YnbzNTm/fGRsJlicRZLdrkmWyTvdJv6Ovwey9ERV9ji9qvl94Q6ltU3oMT2ExAa2E93k1gEGTT
rV2eFXYbnDrXbLaeheqXmfonpazGP8VJAnxanoTVV4tToxfgxUGvPPn8J7q4C+9QhntIffYQkfzP
ydPGg9+6dKeBAAn/U1scZIcxI8Lg/T3C5S8921lGwTt0e/XOdcDk6MUIEbBbac/8KxUogRGxkGba
WO3RImyzkGYzJmzTWCkEdYSUJ6KNm2GI40fZ6SkF3P3ceQelNbRnOXEdVwRWhRnaTOzlxNp9IrzP
+kx5vEW5Xhnq41lWOcriRxUIUG8ulLSEu8s03tQ4ng9NkpVgeVPzTbFzorWgbHetXxlvddl8TJaR
PgTEP5//ZRBU4eoKuTP7lHcrBVBnwlqJgsCeE8VcRfJkQJGCF9fONlDWzhQ9RyvTz4iPg6mQpoGS
1Fq+fKXZtl61nLOwepym1ATr5ilLCfpUUQ8h9W5lMBpM/ZumnXLTnN6lV1iSPKtLb3z33IkIuvAy
ekV6ycH/5mUoFdoAcLkSDUn6N5PCajFD2XZfl5Xmt8vi1aRDsamUQUMkVAfH8c8hNrYFMRUgYn83
Zxrv8QU1b4A8rPIoOyiTyM9NVyChU/aQMGXcy7xnXiIosXfZVFkbiPSt9x4oZdrU0c/YAUEFBY17
jB1Hvx9700EPgw4x0q/j5AU2iq+RGulrOVI6UDL+NbLSM+M6stDc8GeVkhIt2l3kx9UPAVOx/PAX
UD6iL2Vvv1iN16yLfohOdaUkh1oZ9Q1w7OKJSAu5LaeHCASWDTkqKaaPLpyjNyTxYEW3hvAcmn55
h6hyvfUdkGFxQ1FFkKXVz4haOWL30a/EBxmglM37jGjvKrZgoBLqUnu3Lj5Y9GerajSJRVHIuAza
yf1kwbmLpi76pVnaMYlr/SPPNFFJYkVgXnx957qJvSsMjSRRRCzQ0ofxw7SLE9rL8Zum+B8dL4RO
s7yzX2nFc+9E/rKcknSneUXxrJKq2vG2QOfTDMvnYRpU1CyTA7ds8Sw9YF3eBfOUPsgmu/aaZey6
4V76zwGselWmpSvZSxAfqsPReZSXkk1uOK6gzesepYWcvbdIIjW4k3Mjhqps7CK2VtK0A4g4+6D8
lL5jkdXnDJ27hUvJA9iqKHsmdHXu07z4NCLgZiZFvHdIDFWv2pxvGgQaPycfbjN+xfwoylx9L9Wf
0l3R3Gg7uizspekiNFS0w0dhdBWK8ay3ZLOQcWxRan7L60zfFzpS63LSXrHuCm5GylBbbx0b5r6E
QPuSFAjNRGbOAsLpkXIqep9XYcW7mmjypWyL9D6c+jVR+QGdp6Dudm4/KCRIhf3/OPg6lbjav06g
BWj8xW2xJ+BBSLSFr1fvvZdYy5tTp5XWQrbnQAJXZTAYV7c6H39za930dzdkIow9VET1CY5/1hsL
koh/RknrLRpH645dOyPQPIZEBproVVW98N62qxAtAB6irA/6LWKdMBwI064sa5EQKDhK0zde+sBu
X0NQbecxCyB9E5P1trVwKP5OSvj07Wzq/miaeqXqOcEJlv9ISHrep2kgBQFPoXopbdRGRzTt0Zyl
yqomJrcxolIB0KnV4M+S+NPqu7Mux8+Ju4Bcvv4TJXsYO512eBmNOlqXvgf9QDl1eyWKQBH5TXuf
Ic2wKpPQfyVB9FcW9+GvQN1ZusHnqDT9xU3d8d0R955SFsZDHFegEky7u2vDOTw1fW6tI8hMn1Xx
oCCNOf5EEg5xcGJiZuD1u8RQ/d2kUBffNrohyHXdXVkRhJDmZPAEhFkivpqK7hs73WuSqzkE3KVZ
riDAUMTmS6qOZMuNPOf9itla8YhpF1dnh3T1rrLj6tpr10G7g5yU71Q4h4XDOi8NUbIQZmmTPYGs
s7uONXyY2n0T8JTszaw22QnRpmuv55XRLtCU6dqbihrooNfUa++cxv6WFDsIMDFz7ZAIiSpBKi/+
XurDrS0sW9bVDCPV2KqtbV9N3m3adu4a9zo2H4d5q1u+d+3Ven2Eu7MyF+nU7Bu3bHdAsF40FB7Q
B+2z5iQP/Hu/zmIDhrh5PH73kG5hCLkZibx0K82mbNRljvDnqhh97z4zdQDFc7tM+9K/p+ICsFZI
cnNTBeF8bZR+8hAU8U8nsrS9tOQIW/EJ/aIlFYvxN9c4JRYFepHti7jM7dDq6rOep8OdHC7bmzlS
DmiR3jXU8QNwEgP8OPdWVe3DqCom1jIePgB8inNmBc3hdjG/aKNDpRQPCRvy3y4zJLxUQe0jIiPG
3y6GaMMeKCZae/+0d4GS3f0PZWe2HCuutdsnIoIedAvZp53u1/KqG2J1Rd+Jnqc/A7lqu/6Kff4T
54ZISYDtdCaS5vzm+NxI+6J+8ue90wpzYgJjxsc9vJfIMxpi2vnwcdBSe7hLRAJlt4GS8Hd3USQO
vqVb22z0z5cOqbSaiReABiYtOrKQu4+X6tS+wUM96TvxMfK/3A6PY0r2YlIL249Ytvu48cCuSLXt
RfPDeDMqNjKftVm+UkdkiHMb8ylXTdfJsUuhQO6eApL4i6TYUfUbcGnPrdRZxoLCfze6HshW5w/3
STPYbyXRANWfl2I+rwn1+h83h11NjiSdcONwWNAapALUoekzcSe3g2r2Pao9HXumQPVNbUuSmhw/
1ebARIlM/a21z7GQH4S1XpmEcYlVAy7WJXsCX8wrSoCvtPdqxKC0XZ39qcn/vJWIjL8uUxd8XCtj
5wLaYy5YG3XHZTG1OyQNhW+XsHk4LHZa3U/bQb1SfSkJo13s6UAG/udAwpT8j8syDRaBjg3Uv/rV
TdSlpMmjg2S5/PET/9sPU9caUqAT1bfIHKHfAoEZFpsU7ysu0ic56QOnVLi+OLuxvpcKxfR5zmTF
eqgLbTqanZcFDoU4L5qJVbiHEedxSrBDTaP8yaKE6ufaYY7tE3D4xxki6f8fZ0Ra22NO38P8FGZ5
J4ae4BVe8XcmDiC2ldnnzy6vyFwUvv855fMKaebDCUDzvb/dRPV/nOwturcbS7wMnGHoH5eGGRrx
JbFGYic4my7SO9VgoPBPcvrHj04cVI+TSQmn6qu3gU5S/MseW9+p23wMGBiIUDSD4+FG1FKErRk7
oLAoMPL+7PsAcKn2vyld/yZ7/WNcnd91EFP/dbt/30i1/3eml/rVFOKLbx0Tu7rEr/DQHA+goRDx
kHGZA3AHgCEWoySzU7f6tc2AlVsJTTUyRJ057OJeUjzPf/mgOl3pWoRFFivb5ViRNNbUPbfoUnFk
xSDKFznhkknmT6b/rsZUTyuiDHSDqMLPPtdJ7SCtik0848jnBK3Ac/2sTlcHJNcs23Xf+/gZqs9O
9CzMvaQ7mbU/nYwSJzxcEKl6SKfiviP2cUqG5Wsb1cbEZ9fnqEbUOVSZ92FnjNbO2M5WAx4lKId6
tBaS0vjM1phLda9RmWGZ2WJYJvz4BQr0/M0oc7ZpTtmTh27lYS4oL1zw3b0sbe4eWTjGjwAzJSAz
2/iSs3UOJmr8flkZ+BbhTPiRgU/1ZkugWcI0Li/S4VWLSOKNlixuk6cXZ73Is7O2rbv0uq331rzM
r00HEyZ1EWEafo7t83YnGJIEV6L+1zjw9SvK6obL7662+uZqOSZ5XG8pGrJDf7fVK3Xo0q4+2Z11
wywO7uV/DoTW4ntqKLS7MvXNo+5339TgZ/+/zl3nNtm0bf/1Hp+XJrk/Xnq8wtW9P/vVq8++tcGT
LfVfPns+T/3sU79Mvt6bmk9h3fbLqrMo+UuPrYtpPQ7m3b2fiDrQvNg6zH7Z7QHl1bu1fBJe77xo
de+/NpX52HhL/qCTSH3tcNTA3q8vruNUitc1GrodcReP94BRu5vcg8Xyn1IkmmJZxJl6uQIrKe6U
jdK4F0nyXQ06VJE9R3xdWHPfydxpziWuwDUk/+0YpSVVNfmIlkG11cuSD9EFRWt/deZZvJWR9wdf
ygnuOy1zMF7KSp8ePlqJTWDLnx8/Wq6HwUytP6mWyImQuIX9XFneV92s13059euDOlAeDEI+snQk
CvRVeJd+DEgUlSCPfX+PUHLALk6NGDIJYtiDp887tHmG9AyfXJyK8QL7z52HqRH7ykJ9Kaa22qE/
xFgXJs5jv1mn2rWHI4HtmWCrG6Ql28EiKnJfliSqInYjrErpG6z4iN8aYPetpc7NUtsMpJvmJ3fI
xscBj6VMm+/0dJl2JZGtH9mOvbP7A1/NYafnJUBWrfFuy0haTQ20Dk8mq9O/jZNjkUDuf4uSOrZl
sxcqoxEjh3+8zDbzHtK63RpmMbbkQDibPRuU6LwhI3pqKR5dRzavEJAwnaee/Exwr3ktWeDgQ+v2
OzVaerNzL6fyC8Hoog8Hau/8Ie1A5ZOdndJkxUlqglYUi/JYjxB38aPFUL4D4vdxyKvpn80f2uqW
YWVo8ZWoUHxVr6K1Tv7RVAP/6iu2Kxq/yupAXWKs/Z5ni3OS5KHw9iLjsZSw4hJdXsc4zZ4MR45B
0nbtj250X8WsW6/5MNvwpezoUDRj9BXqOWGBRv5o13JArLX0N/gi1v1MtjOktq16mNNE747UrC77
CpXXIy590dnAJjiwOzN6NLcDu6b2Nln4XGWE+/doYFmkd9NNDarTmKJ/E77OLuoe6gBJFhF4fCBN
hS4tsdcvOPMdYtta/rCaZtoPJNLPszdkx3REER5t+I/MytJb3SZxCIwMa9mt+TmQbM3S7pE+WQvS
i/9cocEXudcQbnptBcij6rx3K8bQsUqkd6Xmrvk6DT/crRviq3setuAgWQKM94oqPhl6qd35/aTd
NSB67jqU1/sphleiBlSfGnUMtrlU2HEOctg2FJBLNErjHkSPQtz37PSHvhTPXduCKUbadepWAONY
QGnvkFdDdQK0GZwG29y+U1dGFVKdeGCC0PTquTR08rsfWhvRO9R1wjZ/yFzHfCAiOR3iUiv/0adG
JS5F4RbOOCxiGfN9zs5oXGafDybXqoMjC/Mm6lfVsGoeEEGJ6O88194vTy5DvmfdXezt3i93n1e1
2/Wx1eABuETeUQ2oXyVC+4B/Z5wGCgcFRAWBZZd8WZo+fxgboJMk9Ak4yxX/3rbz9uo0PyJFgJcA
8+42+v99FfDb9m0YukCzzPERE5jxkWqE8REEz1mQSbr77B/SikTxiuG9Ok0N5IUObpLSVHWR6ufv
XU5LP20hLs96INtNhH3y3a+6o7+X+BH+mYkjSDLvt4ZNJNIQv/nidZq7GwX6OitO+nNX+eMJZZb1
4DTdX1fzjr6jHv7Tioff3C6+h2SXTYG/vfTaMrlPHOmHaVTk2MLQ9znQj/MDvhb6Rg1EDNz59wr7
o5g+1LgcY52qINVS/VuXOkusSXT8SPzin4ngb4N0NIsZPWnlMyLh5EUdKJ/Rdhlw3oNqIhclIhC1
yxE30/GVava7zuiXB2ctx9eBrHvoowQ8q8EUi57DmkDWUaO6V8zXssJ4VY3KckieF3RcalB1UWmB
1NZeHlTLiYgxRN1dxPamwnBoKi+KNjAiKN3B5ScW8T+pBND6eMsUpWDezula6u3XyK4C3fPns4R0
hSwCcqSpmf6BJe/6oulgu3wxvy1bS3XppvkFe+3iXp3f8ZHF0ZHaETXoIyN6GhObAD43ExRTSHOH
UswMk9lMby6onKmcefo0xdOiu6we7fSevJS+4xeanlYHhw/gpzw3n2Y5NogrTYCK5QIuURvfkVu/
xyDkH/MLVojGkwdRqFgWsq0Yux7hA8JtwTnqYNcFIoFGQ6TvamFCevJEOvaseTJ9EhEPd+wJpj98
At12ry8gmmxrV7OVvalXmoPcqG1M42C6/Fsz4HKhtKgfLkjrE39iliYUS+SMKXnSozqcusje+bVJ
FDfflOQnb35axLYiEkDgYn5+UCHVvVi4VoZvZhpd8essLnz/qQ6V+c8NUPbc6FZ8BqP5TYzx9ySL
xTFKDQGNXyO2xXaYWTLlU7S+OelSHN1N8OB38znDM+29Ee7OT2/I251gKZvkkRIvcUiGR5PyYgq5
jdfBMv7AbcQPdBRhO3uIiHZSZCkxhwn1BeEP3kPhOPHtIXxQJbj5dhk2I4P+KARWqTp5wsBcwfmj
nen3iJ497dKA7dqR6cACamBe1ovsOiNbDJK6vx8Ix+NpkP7KncpAMGj1+7g22gNs0zKY8NV0YEaF
ZpMidEq/Ge6wfu8xqY6c9NytzgNWcPpVwKEPmJzGvUhlFQBP/jMavssK92L2vr+z2eC96L5V2L9k
ovo6lohJzAZvZaqOTdRqwYT3aGBqX+MqDx0q4zHn7O9lndjfqVJzm/xg8c5UQpKX8brfOsuEnWN/
oRqgvSA5ZnciUz2wKUc76Jo2heZaFQisnD/M1FwRfLOmFGkNxnxcvsG22jcVE+xSjt25bfJb6qKs
XmPydk7eHeRcU8oZjd+1qapeh+jPVuQEEmX3phEdZZ2w3hpYIyGFazDs5oLJY/V2umHe0GPyl6xt
doLluyCRnH7jQixvxmJNu7F4HcbReLO8y4iCMtSi5NWgLmRXg9YCUepuEU/cCmV1s3GVriGaPq95
eZvgT+8NSmT2a84/g0TveMQbRV7S+Czafu+ZjX2OamlR+TI9wSPAN9vt22PqJk0wjsMj0o+dLZcJ
FbJ9MWpfC3R4iyjthhdvrUlYLvW6A/6Bg2I2neWANlfHagBYcZhpg36aJmrMartC+IquK6oF2f7U
e4tryt6zfvAv5egMPM7dm49z9rNn49bcusd+oD65SnVAMnOYVL57WlfqGPA9T2AnVAbW6swCE4WJ
6IOhVlOxZrf9gopDv2QQ8S+sIlJz3y4tBPfcnSWcVl621L3hmPs5tpo6HVXtjkfUmue6IdCFOpJT
1V0MNfxxgxjX3QxEZDmv05Fij+oySVvi5gXlZAZZfUlEah6cQX/Qzaa9ICRf+Yalvnwo2B/vOpB2
x8FcfjOJuZTJrOKpw2As1FgZBMx+8cU1D7mGaWjUYAWbFP6v52oevmU+G7jFa9OgMn+ACHzBsiow
yemdYwtogpeNP5uOf08i1sfGdtOL3gD5JwMPpSVENiseZIG/S+8fUL8mr1W6tvtiQIgsh9+llxPC
AKABMwz331VL/YdRRmeMe7ecf5BES3o1rOGtcoAeZk3zra8KYBdRxz+vNNA8ROO97iYjKXwS1UZX
v3Tp+Ecs7f5QOKl7zF0SKs00HKJRViG/b34ty/koUt6QsilFYJbOeN/WvFlGkbyWE3l9s2XrEiVH
fN0PKwHlk5t0d2VZywM2am8T9Koki8rL6pNcK2LRkNHMD30d3clGvizYue11Y3xsIuM9NT1CNZ28
6uw3wmEdxz2Vi85FM4FPJEZun4tEn3ayb/9MjLoObNB5uvzTxKgHyEOGQXpX7EQUP/WVZZyy8iLj
wdnJNqi97kUvki+tradQSme2vn55Sz0XzzZrAmgdo02VojxTEl/scj9/77F5D4bcX7CTv2twyfLd
BddaUZmBVzb+oSbdcxuQLMq4628VNc3XtWwO0cwairobHd9QCFnE9HHtHZ13q46pyCLk9JDo4jQV
YU+E/lJry2/MFk1M2L45U/mcO9Z0hquACD8hXczkPIeLg5yvxkkkJAyNB0zFx9/bKtKLsr1mU88z
2J/tgxu5ZjBo87QDtPClKJoZ7Sro8sUXu6wZi2DKKU5NpuyqDmPiZFeyo9eilNQdUU6IjHd88XMK
LIgsQeHUgqGXf2aW88WZlp/S7MmBpfYdYuxrQxUisFbwki4EbCuSXztQwxBei1c/HZwbHKQIu4RC
npq4Kx/LBR0eRJGnhMJveyiLfcmibmdSmLWDMIVtlzGhpS3xLTO6ct+aG6Km9vOTLP34LkvIsnWT
lV5XUTrniJUaLI/cuGSTRYVmWq3XOsunUzVnC74mrnXE4HC5H9MyZjFLWSvymBYb8slEUo23fJNB
ESr7ON3H2FUNlPXYiUsydRmcZ9GwJK5aqzqlUCGgL+Ci3Oc6eXMbSbyTJM6ra4kpnPCae+u606i5
aVhVmf/Wk7QPpecMX2SWagFUxeSrtYxOkKGo/7q27JyMdqzftZacqMj7+dw4trOj5LULeh6X77ND
pU9KXcs7ZcU94mS0D+hU4WkOsKmZwIagp1TrfXaHAWZCor/XqTPAYkDAGTsYivNYn96Jp7Nhy9vx
3RARbCBUUu/Cwa7eWX35Htc8IuaoaN8pIZsDY7TlY6xZl3RhhYRNoSAg4UU71cyS1bxVGlVEc/q+
9vkGusGSJF7i/tDaM5OsbV9Slz1xFNvjre/T6dbxt15nXx4QnLFXZgLaNaKk1LLwnHvW2kSUxKO2
Su21z3nLJjscXX7LJsrycMjnKWg0Iwcbb21R0AGRZiKR/cYdn5DZNkIXyfhB17XuEPdgU8aCFHMH
WLfVgTPrK17zWdwDJG/csCVECsrHKh5aZ/KCJcmtfU4IOLAwFjDrXDzBzJkOa3Mb83Y5DV0W3Vb+
Fmg7d2gW34o0Sh4JpALgYhPBckPTH4x4kHzt10fXXpiwawkcRQcqPibbojpiJ6uP2RBSzNAfLN8J
4wEvAVu38gd3GuqzWA3/YqSrtZua9Y96wM5e1uux7SZWFI34gjh4N8gpo/CF73+0ovhdWj/hT3HR
hvgTRSOotaFMR3kaB1FBoBVXy4VHPsVYWUbJUBJRsoJ/4yPckpu5PbrjgsCVWw5yg/zutEY6TNwJ
hQ8EBMJqiJxwEKUX6GVNIpLpocf35XlqBEF1pzx0g9UEU01Qoxaxv8vrGDt0Msv7Lm3cHSZv4wW2
oXufJeAfmnxFt9ARLjNsHqgVS2iwodldZbWIdK27Reud/ejgWkJtR4vPkOfwmz1o49yejCW/JVoX
XXu+qoEXNz9tbx1ChyzjadStuzTFwFpfPGOPOyme9XFShHb21rlG+xgvsxkQUfuDpzcZ5ilZLuAr
x2XE6KaLtQfQA8NtdmctqEjX34OtAIqK6+YgdHFJe+r5asI8eS8fiXYjbhgQ/tRS2KfKaaKjZxhw
GLBFCRrK33Ujv1HeeOAjMd/6jmxjjirxEkd+FZalf1/orAJjDWtwX4f510V7y12WwOi1Sy/qtyRx
vbuq137LmX/U7BjWvd201b5b8l+dhX5H4rqwy4fHepDZXTFOM5bLC/giMT30zPsepefAEt3yUup2
tF/wYdwlI5XSQxRdqqkpoXZpv+3Znq5w+63j3KRhOsxO2CV8ToYGTB7YLUpALQKjy1yf/WWcKNKp
2zuIdDddsqWykIpYIKJMLcsQy7IiS0r3KmcxX/AglIEhx+5Ike0+nWGA+m2ynkqn6JBWNq99Vz9p
gDNDfyDt6HXdNyMpzNCShs03rODLJyBODzNVclB2/bi9uVtMdACVtJ82/RKl8wuwmTFsRJpcqFHS
yV6tf3SdhVaOZcGOLwX2HAtP5XWek507iG9FVNlB743EOvrDNBfyOncuTNd+vs2IDDH9xirDj794
YJL3szCbMAOIuc6xy2Z45A3C0+LgYi+5T7ziS13O864lZLYvJIryIkVNWGvxbS3N5q6a03XfRUxR
pQsVy4tEcdCy0Qv7MoOOF6VHYnDFJV+rs6ub7pU1Pua0Tn+yQdlZhqEdG75IQbQ8Fgg4pjJLnjr2
s7FDohnDCeZ86kr6tmPHqgOH9Ex2do0Vz8eycY1dhsAmSPzQc7IHjG4dljcd4FAUkjvHy59SkVyx
apH7XvSg0exSP2AC6pxWTxdU/LZYpmA5G5hjXh5AT+3Xwa0PKSnpINZ456JF33eeLwPKlYsDlhA8
SaIk3vdZ/83Y+ILt0E0vRklYCL4opZRmEuhCRGFvucSeomzeFaZ84V/lb5i/74Q/CywRml2MtblX
oJGJCcqh1vfkfipktptNzB8t0GVfUuIz1LmGGtpARO29DEeWFIfWgWjaQoJAHV73z21BCZdFIlCQ
85czCvpitpdAZyVtD0axPX9+gFmYrklWPGlRu4ajbkT3SWd9c23y8OvYXLIhT85Q4u3A1pBzYUvu
N97VY5dJ6el1tPSdsRIOb1tD57kXUToXoVPKu0sPxxRiWBEg3W+DyHX0ow637jK2jvw4OCsqCLsu
xx0MgadI5OuBGs05xIi3ZCGrsVOfywwhgGjPRjYNl3lKxot69XmIXXu44HhJxGbgmzl7hNvRtx+X
qvCP/HObi1XozcUl3nXoV5xo53y9JC0TQ1ayaRPUJYXqbn5PMmAo5mNLgtH2xZXohR8Q6r8lhpCX
vK2+SL8kgFLZkzytKS5HTNR/mH6xXICNLJfJGqr9iFtNULtGCUTYqQLeBPs8asVIeOE4L2t1YRap
2ATN0d4Z6i9uiiqgx3uS+xNq6Rz4zXYdammNDc3iRxd1YPnKOjTNbw5h90Ok6fKyDhjrFJNzlDwO
LxKqH6wFlqVBK+tXTAp/dn01fLxX6pV6m9LVMVipRKsfEHhMjhGgO3a07DPUK39rzuw4+H/vZFPN
/NIc3DmaLm78RlFTw4Nubwy1xe6CrKzwMtA2cWWEnd7m575fSbivO9zEnwxNZPtq5g8j+eYYzUaC
YAXfdVEU8pDafoEWoFx3yzUeF0nGeL5EkK30CBR30Z6mrt1otpEfgLWZeuoSNRZryGBn66J+A2Ae
5IW99Y20XXNhYtioOttLUPYN29/IwrsRESWoEMq/X+tKsLWabOI1nW9cEDqYl4Qa87DxqGNrf/hr
8YO4i887G818ck3HZ3dMuzLHAG+8BGgO/6vGnOuL3A6qqQ42MA8+5v+34ahx/3k25n/dYcFy2UcJ
bTRT2I7uNzYnA4DGwnT3rmYDGKnyE96sgqQOJ8RNf1mhGAa42AZSSPSZidciueMwovg7LL+SCF4U
gEND6++w9ErPhVamgfswNFDph3R8qqLmLuc5cKlKCxPppvy+lNg5aLDGAsCM2mU1H7pS4Cqyav7e
yyVEPzchnRBn6zP4v4pn91rihBo/eWTFovIl9cY3qfvWcdzCBLrjlJc5FsEspXldjHVHCb+YvJdB
8h0Wo49esqxfhSqD9AghxhRSjtNZq92crw781GRJgdJ4WseqiTijAN7QjsUFZrd+wkqGZRXFWFfe
mjMsGM0JVrLOgTYj0vItM8hFbL/MTlA1TX4R9fqLf7YXLohWz/YErco3s36XkiIzp17cpmS1jgSV
G6rGwowtxM6RXf2glxQ1jmyjwqSAqz0Ucf3gZGSc6xq/wKE6Umi/wtBEhDbWaRRYc2KEekfqeM3f
Uf3La1RBko1ga+w6bW3vcsAZlgGxr+Exe/Bm6Z+LPh6fhMZOeXXW/uecJ0dv7Y8jYpkXz0vqI1+B
6hQRR/9SV9jHV5n2fdigmbZvjChGk+Km6ex7OjHumyJNvsd46RJJCmtvtr+NsELdKPV+lwnxNOYF
s9LchyJi+VLFWRtIfTm1duf+IDLvEwvgGeXp/XAiWPJMapAal6Gl0Ipoya6Ou/xsauQ0vdJeT0Mk
1uNK6mCHStParVrf7Vk+7upmyo56u8U7AIB2FZHWPhncG0J/wJjJ+Iyrw5OV1em3CJ9mKsFJJpgv
eaPXW/EKQEzLXZ+7Sf/Wd8Z7NfXtNRopmCTbTx6mLil5zgQcoKnaxTmVv0mWlxS35gsPqX2/lMW1
LRsomVv0bkHqO1myPYlRam/6ku0TYRFSpWJvFw3FHg5r/IZS8EfS++u9LbENtXTsDpcRXK8/lCgb
nTo9FHL2v0ni11L4aOu7aLkS+IyhIoNTGskgn6yFCHXFhqoTkxV6uWc8sAOwzrJJu2NH7dlLavdU
vZMJ/y31k+2I7Jdc+MAQYrGeRF00EFNK+ySw/HmycDgPey2pfhbNb7ACKTnStAlW6YoX1Mb48KUe
BcPtWrGgztcHQgy/FrM/r0vSv0xd7z8NgC3SCj3zMjItFKnkcaTy3wW/7EXlvHNyaUXw2f4YVmeq
TtVWB3X659Wfff/1FmrYXSP1nI/MUjvjTuFR/ZEyq3y8rCeDRfTWVq/UfDOmOiep9j9efo5/nq76
1OFffeo+qm8x+mpn6c0csLcrigBJcMOkur3UPZYwhFP/7rVGmwXBNl5oSHb35jau2h+XfhyThTSg
5miHOE/aizo02zQ72dhKBqptd8vfbS0RrCJHPNUXM352DJ2vg19aISKi+Fn1NaXL0z2zp6PqUwed
2nQ9naK7j67SzR9jHmOfF/WTEGfbRObzeVHVrZL8Dhv+f/RlGqRdY9TPn33sOLHVcq2H2i6Mfeo3
8dFpYpjWWuvc9MbWbxFGpUx9c/9d+saXEiHyi6lr82WNknLvVon7VC8r26d4CYBC1t9SFBfHzGry
E4kRqpapTpxAzRmmGHejLIilRNW9W4/dHdzno88ce5XuzBJpzYszlWPHnC3/tZJedwTu8lbJwtu8
PfS9xraLx0rs3k/9nLHC1+/zub8AQymvYmLt2bK5OaGiWiHrgcpctBJ+XL1+TzwrDnmjxQsB/fuq
l/o3eGvVLpncaq+vBiTWZGCLOTShW+czVqhtdbRlTaZHB8hkmBTKsfTe5eOov7XehGC0z7dqCiJJ
Remgh7dj6z1rflnd0LFTRtA4xM6XdbKbXUnt3HORAilo5voHsXwshLYuGZvDTUDrVy11oFA4PnSU
fu/U+aqvH8w34YzyTrXGtF7JMM33fb8IdGp9sqvLfHqukqiiDDad9hrOEs+qL61Z7CKOuqmWGNr2
mrblbzA0f52wzo4HDmNEg7LdQx1K8890cpIndRvRrOlZx8I2+DxhHJpteS+Ls+pr+d7e9Vp0E/i+
1gsuEVTvPhpriVU2RMWD58dbeILHtuqDT/xUVmRQVZdTjyts4fqneq6rrnRal1BvDPOomtnS1c9Q
a/+6Q5UfNBOhktK8KpErctDHrMm8U9bxfAXZ8rfo9uOUDtMb24i+fvb/+zxC/Hgo6JZ5UPf7PHE0
0peZbBw7G7zVIDjV9yAD7bM1b/ycFp9Q1acOY63X9/12iDMNo1ZzWQ//Gvg82chXD2Sr/vjZpV7h
+17ff/b5WflbF5LVj0xF4MsOBK1JyjiZ079effa5Wo+IQIqLOkMjw/RxWhW3xUkzEcP0ZgQ6v7Gj
jd7Sv8UEgvYRa4aDahoJ8HP2JNRde06HtWC0iXy2WOF2cjol5SlLwAir5pQMzXlO0ZmAamLvlbhv
lijQt2HH+9G0SaqfzA7lfj8N7ttcyemEfV+7UyfDj89PvWyWXWxTKz/2rneJJIsSNyc6BwIiAZJW
uK/eWLEFE8kX1XJKA4YVeQLVSv3IfcVrDUpSXz6prnqIWU2UzXqnmiim7DCfnW8tnIedOeOh5KSY
EmlDqu0dIfxXg6XRSa9Y1KlmDeoF/hqLHHWyxePikQqGqxqMUHS8fjX5WI/htFh8r5rmUd9umvcs
d3shqjt1YgvQNYyWQfDFcotA9U3MPPsEnv5BsL8XaTNSRMMUN6uJTc1NvulFhDu37VU/Ui4SWq65
nryiO+CPU6D9jNNjBS3kNZ6emkaWB6G1+aGYNu7l5L4QJHBI/hrDvkaV9ablI9GpQv+Kkwuz+1KV
FJPMC+t8nnLCcwvW4pZ3XVPKnb2tOWo4cQwi+gJ2t3hDIoxfyWAfVattJvnqWWeejuneXdujhyoI
ULEpKN/KjdNcRclbNxPJKlpSUpTRmCcDpG6YkBPYonxeOKJ02aeFPRwIY22xMZ/lfPmyDFYFe7WM
T8LcuVsVqquP8kkdzOJk2dqDVcmvg6mlkPnb5YFfGgxHPROvLti7aBZlkRnJ4zB2G0oNTRiCULPq
7301PkZRq79mMaRJFDeBtEX0UhLXylvW6rrW8v4sBuqi7aBeJdsaw63t+7iKi48uY47Si2aNz1lX
/Gxc3zp1lkWpuAMfbmGJey3b8p21d/fTt5PbOJfGbwm/IRedw2bpoVvWgAV5RQ6775FLOLjqmdCn
4k1/Dbo1iH3DebOz7pwi5P1plIDhtMdCODCb3PoqDb061AZx2krLqj0Cloakd/qVRR8mNIBpw6QX
SRBR2fVoA5AnEOCmP2XyXY9X9yg6Y1PnVz6EeWKEFY57GNb6BG11lLH4FmD/OFWv05Bt1YVFclFN
PCDvSb0Yd1Teu4/RsJCHGqaWWg1rfkylvdWXZd0BVXB26loYIY5Wnawxr8KscOWJoJ/c21tZOTtz
65mlPz9+JQdJgmKHCGqfaST6SWphEW72KcEbN7DNp0nrn+OVJ5DFo/YQR2YNCbdC9YXHwpvp9d0D
vP8nh93a27j6xlPfmQc1BlxUXAfsdIPZ/TXwcH6zE0+84GoVuK7pvI2OtbysUP3V2AwIjlizHqqW
Dm/xuR2J3G/X4aa5PldmtVctOPDNcyfyQxI1Du52rfZEfP+oxgbh6E8eToYfrcZun/ppPdt6roOv
ME95W6y3cjv0+oRDZ28SrqHVDN14GH3NhWVkurfZNDz2vEsZENGBGaA6sZxxb5nDHLMs5bU0savQ
J4PRaOnXvZ1igPrRVkPqQALT7urxphoftyrbDoh7VxNGLafkNI1gsXkY1/gMODKhYAhymGrW2w8g
CeBy9SZ7JmuBnIjm3Jucvfr6eoYZ/vrRVCOGbMZL6uS3shjf7TqrzyURr9s4tn8dIGB6+yZ32//D
2HktR6psYfqJiMCb2/JVKnm12twQbfHe8/TzsWqfQ4dmn4m5IcgkQSVIksy1frP9cGBQvfFe56es
bVvD0QwUlbVqA4AcaZHlKlFLMGjUYwQDMI58NBJ3PIQ9ZEotVYNH3iRIAnY/T9cIeJXUSTt3KoNH
KbqV+QTjjijDcv5aP1cN8kW1raDLGNRM5XxtF05+COOUTR63OQBjKJZDWpJEXuoik9ETIaAAOIfd
vmVW/qn0q/BBSp43+Qu0Mmexy8GhjZWjMtgxC+m8e1PtXL+3S+cziJEW0AstsI4A5GniGkMhrMkx
ZXUyX6WotUA5IOOlWOFwtJzy+OwPHsjhpYiMZ/Y4D9HtD0uVbU3bqE4DnHRoYGUDIdYBTRQpRgNu
ULa5BKLlb9lWeYGLYWNJQ+NUd6ynGgqulOT3tYF+Su2sfpLfni04r9GKFRxtaF8twKJJx+5EimWo
znTNfDG4WX6bnSGDFCMEtZTkapHfP6UlIV4Sy6TWLC1Xt0rV1BebZAGB5KlirDaRwFZtMkOBraWf
nJExOg4C5zsA4ruavRCGyRNGTvMf4hbvE5HQryUa1luS8uFrjq7bBkvVYtOzXnkAwZGeysL2L60x
h1jTKdGJPGR+KhDxfNSz+D1Fnu0XVr7464Xju+OWv/KssDeFmYwXrYzsRzcGfUPsJ/p1JhHfEMFn
YaAFbvyQjnkMEicI7kiRHuNxfrPn3Nggxwl8o0zt+3buinmTVRrdmze1T7NH2SjYEDwSDTUAVH13
UHjc9gkMdHeoyKcFVQ/gCug5HDoVjc0OFovXjneA5edz3VQ/yiZVMDXOpjerq+h245Pm1/q7PYc/
89nFAzG576fSP4R2+LvqsuQxwklgr6WOcoCmr76XVqwxaW0Pmqvbn0L7SEos/WzM83AwlCjeu0p6
FyjeT6br6gX7jt9mVPzoxtAkvVM5Jw3EKFk2dx+XCI2NdZyiwAT5wQuN5NtAkggrBxcoUkWy0uHF
TqrR2+kh6aUKIMBLURyJyMek/PC8aPP4NW1RJyZLoH2u5sA7WR6ZT4Dv6b4Kkcc0HcBKA1j4pun9
q/XNhfX9MOTai4HcOUT0CpumHMX6goiYhdwlgZeReK/K3Lx2jMdx/Ka3TJKei9Z2T1PWIX84AlCu
t8QZlZOmkFeD01Qd4M7ryIP4xuUnUA/1ISUCtkNfyd7ldr4xUKs883lEYtMOvlaZW7/OOh9tqvRH
h8Q94G4nJGLKRjHH8Dp68c8pV6L7cUA7d57LPzM0mLLVvW9BFzRbCzeFZ5K3GnLzVngJrJyofFS6
uyBXjXeQnz+wuC7/mKhgkgv6HXUd9uBOSLC+KBGHGNpuoyJSh29uMLyohRY9VaBUpCSbysJ1BuI8
wbGlhWz8UgfpMnqLc8jwgoyKBuwvPoGN2Mf2wIRHM9XXidTq3tPJdUvRQkjxIYu9eyn1oAtfBwMy
9mj3V6kyYB8cnciudo2baK9eb7SgPAEQLSWpwoQPwbc2TS5ywvL1ORt8mZm7RKdC8xe1z7J7nXwg
rWZUPkupyLRgn7p+fpDiyMqGfHWL1xhNPV3rXiMlBSHg9NOtTp887dx7uQ2SlyayYVJy4NXInuSE
wFWmfVJhhyYHmVXjsqKTfViupiybcSDwp0AaOEsLQt3DxS9QgVoviQvUBfHV5Pab8aYrtpE3vU4x
4Y7J0vTXxnfQlqvDS5qFfOmKNv5jtza60sydXpzQfkmHX6U3G2/ENLeTYY0vfCeMt3Isf4YJQhNy
jBCtukWc0juBGDXfbK0Fz9V7w17a5oYeXCocNbdydFDJ9KhNZB1984nvfQkYpp6yixcyg4CKFr3I
BnGUYl8lfrFP/lunT1G2CSoP8W5bj16mYATl5Xtof5vHNIyMV7fojNdkVhj0wbScpRgrXnfWZuAh
0kQbbOOVD9jkZNGtfd6QRh5RaT3Zy+lVUB+Au/sIosNIq5TOeZFNEjeMds0wnp0gdl5atNEfxliB
Zo6xGijIAHZ0NhPnWc4gIhg+oyXHmsZv8y2o32bPDRr3AJv/uV7d/Skyxd/D7AcYpU/KCww4/aBo
TXcrSl1r1rta43smJTVoiuNcAbC7FXWfs+bs6APceJQqvLBI53WxusXXPniVumn2L1rOiyGlulX6
U2vVBS34o7Lp7emxBBxyf6uCBXkemP9vDCePnhyX17xFO8uedHNDbpdMsTEEL7Lx1PCoFsb8IKXR
xz4nqt1joadRsp2bJQpcV85GjhYRX/nU0gmdNUl8WOsML/ntqSofvb5snrUIVtlvpztYY6O+yIZ+
hIJHT7Z6rfPN4VONY8QVRR/1pQ/8+Fpr9pe1QcI6BeWNpjmude6OsP94u2jTDwhWICO0tUZ7umKk
9dTit/LANzDD0Ty79JAgLlKysZfCumk54KXhi9aa7fmvOjnNaoofdesHO62sMkA+ufMsG7cmSuhA
CIChTl2pKoB0ycXUwy6Bo/pax3756icl4TUvjo5Sl0U5scoYiHmYF+V2qny8mKPMP0tj03C/BQUq
xYYJ/KdU7XafMszivBfVr/VcvrQECu/Re8WJK0Hk1gwXIxHooHg9DHdOZ/bcAA6GwKd2JFJBSml2
/apOdfzYxO5ZDkoVJjgawfvGO2vTUD5M5nhn1yG2K/NgfGrMobx4Y92BCpqC7L4Oyn1e7hV1KHdN
49Q7DeMUgEc4AJmL10u/GLfEvZ9cM1PdW3b1uTH8Aj58f/XL/t7qAxTbQ3JS8BJ++F18sEIEDxKL
lU7BDMArteo0RtgtuzkItvqs9gHMCSUE0632+q5lDrJtmH3k3rcm1rPNDBJ4i9MrRFKfr7lk+8DH
wK43waCrynABMfFJq53oGPBBIMCtAkkHpNz3+p06ozWHBZVBcgF2kqsc01F/Z93FYAN6YVca6kPW
pedJcZRr1ZXQY/vBPWc9BDjD+BQ3Q8zyz2WdDNoz60P3dc4sDdV25UK8oyWYaBSbLJ9aOFMbdTQ6
NGmI1kMnanZe2SebduYbyWL4Xu2ftbDxnhYRvgkSgz1VJrzHwLiaDX6nyoBccBG9o+n6RkZoF7Va
eSjs1r3rM1zACASwu26mAQV426juEC37DMJiPPtq2x9KJ/Q3IDX8hz7/xWXCC3Irxgbd52HrYMx0
mApFu2bMVTNrVJ+NlCsPVTZj06a+YsOi7zNl3heJDicPn5pGG+pL3fn1XjXdYdc4mF+mbj3v1Fb/
HIz4B4CY6vYBjr2VOpfPFvCP50o3PylxVJ0y1BqvyCSCK+Gbsk8bp72WRUGURB/gb83+Nqim/gqQ
4NTVCDK2dbLN6/LoZaN3zo2pwp8bQJTdmyEWuXAj6r47WdWCCAw6bW8OuJgDEP6BVNN3RrnsZJIl
33K3+i1wuG6LOhsRPPqN3SjA9ZK2vdPYopMAXAstCVbsncHX3rBh26g/qkSf4NWZ9d0A0OCsLAEP
o3mWGbW2TKuZotCNOvIgeFNWaLEiGRENrfpJz773tvKQpvB8EUfZpvEz6OU/s2tUF/JvKl/CpEZz
Tb1MRaW9mDA8TLo96V67HhLwN061NfIwunZ5FVyCkRlGpvH+TmGxhd5ZIrc3LL23xCqPqQeaFE70
acIfYG8kxFDtqq6PoT39cBf7+NHFXZxQYBsSCr2BHRoIbnVvO+egD3GECCDTaOhyakW9REo+QwTI
t0Mc/Wqy8kIY2TzxLe8TECvIW9UHbuifOsUiZiQMT/YBU462sp4IjOibGHTZzo+bV/zW4Ji5jcFL
bBTnsGYcjBUTz7++2ZYdMYE6f0LTVL32UaRd22XjmJNFqh5qR74J9cDfmx1IvVDTWaEoTsfYazX7
IEncLaCsQ1QEvxQyDygxRCgKEcr42VtD+d4ia85H+9TlPr4nLpwmPSAHoo7QUz2mx/dBA5BnfmZF
0m7Je1al+VCPabZRiUGmsRry5x1rgVDvJsjFj6NHgL3Wu4mscPCCsAqfz7YCoeSjFF2iLHUdQV5i
JQ02i2AsgHEVDo/ZErye0+Bge4v6bNX/Clw/Q6DMAN7o6ikgBjMHeOgfw9lBbx/C/KbToDK1vwdI
gxGw333jAeerbYeos7PB50vdIjRd7NWiA6HcKRiwaKqCfCR6MUHgk1go3depml7G0G6uhBqz7dxN
iKJl7SPs5Rcizc3GQk/+7E24+EW6b50XK1jF772LkvjuxVpwOrjVfm9c71pGDLNmozCMpVV1mlFY
arXw2wAQ9Vh13Te8Dww4wXawV8pkuh/wKro6BI+LhUAcpPpr6rh34B8mZtmjzx0cvo2s2oluBMCX
YpzjjA6zqgISRRZXBCrawCTrVlqnyq2KjZVgPQd0vQAU51mAbvgYHCAzX5ycpJReoLmFdOxraXUu
UZ5C2yVxfCyn1jz2deV9Sb03uEyd2vo/Z7vewXnnW+otEBnlZ2T029zKgos+BuNWr9Rmx0rdO/UA
z44WOFBwJ6SkFJ/FWwfh3sESsPNVc8cM8N7D4PcpHdAocighJpPsWzN4yzPFvls31VA4t6LNzP9s
11DE6tl6sHzmjt5ggWN0M4Celecd/MD3tqGH+prG0LdlybzR1YBX0TeNu7mOSZsy+/iV5vo+x033
os7INyEU9Yx96W9rcYiCqnNFt1g6I6szPsTLZhHPMfMRO2Gzbp+Hvp0e2ngZuSl5ZdA+1xFT3apO
j2XgqOE2dXiMYMLOSsv6o+tTZh5W9J6kOjqHZvFkGaN9GPOI9fey8d372evgobVavG+659RpkkvI
8uCS+k60MwoIALCxozvLNp/1wIC94Y30KCzcBxBXxPfi/aDUz7PuE1wjBkP/R+BMy06CAbOXjDRU
YWCJprV4XYHA/O9G6cgXYV5+KjzsMowQSS2/BKkxZl5LmAW/BgfZ8yURoMxYbPsXpcJwC45Et088
ONZBDxprCoaJFafPuYRGrghKn+moxV1jTk9qOI9QO3x7N6JKs52WIjIF07Y3eVhm6gI0c8IUXkmH
9OSsgS7yzOIORMZpmGCkAFd66MzuWWnxf8LhOdnpXYUDoGDmwoXAb4E/2zvDlMMpmN2HMdU0poJd
9uiRmrvETfU+Azf6hNcGaMPie4i5+yc1xwvGa3+5hU/nliiBs4QK6llnpZPSoRzP1e5lM/EJA2Dl
KTtfWqMBHjCplK0C2NMHKTDVuXmRyxSz9hbVQX7O4pIhe+ycXW3FwENIKQCCK+ZtEQT49BW4Eyv2
FjM8837QoPTWAAWUDmBV0vD3kBzx72MCrKdkDt9DpOAQHz1MgV/uHAejyQU5twOgvUs0ni76v6mC
+lb9h3VNe9cO2bEeaz6ToAITJ/GPKt6yhB2hCtZnJ/xa5KXxGQl5FDnHFz0JrFM6KC8zQYCF3qoe
K3MxHoi/qZ1xir0xJFu/8+LZw2zeeohJpW1THfnSVs0R/jNAjNt3rqlPVy2N30aVVWpYBcgohlCG
F5OmykfXJmn4e0CB3m8KEEFWdwebhDdYrtK+CUek059ucLRXYLsu0tjKxELAZJzWFlx9nvbNrkht
7wkWgPOoTm8zCL4nAzCCnQf43cbJ55KJAfKVEdDKkmSqFOdUz5jzlRkATUU5Jp0bMn8yUuAv1i4P
OmOLvXh/gh1RvHVm3ZxG2CJbKep4W4M3rq1N2CgN5roV/0/b2Tu9DH5NtjIdizid7xD+eOpnwN4m
ptqPAVIuj0Gj1WSGkcJ0eifdW7VdHUto4EYAO0NJkJjL+HkLU8MdkAp2QpKMRbBx5jHbs4p+NIhz
MIrvsuyxCwGL4Wn1hmlZe84WzEy54OpCEBZn03mMFtxobUzqGWBEuCBJZTPp0buiGP4+/m+V1Evz
bHnt6ksZcF+9FjrdJitStgL0bHSQ01pdBTv/MKkGE8PwLW5ACvivYxOkhwA6r90acIuG8RWhctQN
8by76WoIRkhwQ5nJgsGNHZS8F+0NOdD5KSTJ8cfkNsEFXJY175ms8ktkV95oq4JLdpLdZCaCBAuL
f2+oC9C+bqujIFQqx2mBFDKXBTjUA7cOGrwe/E2iaEscgdoALNaerMpXR8l3CR6vz9Mvsx9AMS83
rlmuKHsrPtHWEnXeC1RRKsc5m7KTtMRSkzuDLCLe7HKsXS4ie7i5TxvbydKd/MoErWkSsAifLa5+
x6BRj6Iw4nhbSO7DGQznz255fqMZOaccNWrJAcsmkfsvuzFLZFJaGN9JMcuqY1gqOv4zy2/KwX0G
OGyc5E/Kz/CCxzCqBsRJ+mrvleUvOS8dAzjmy2O8PWGpFLwUrvcxq0tIo2vdWOrdEakVPJkAfdyw
v9IboN2SoR6ndNyrev1d8MCyGYBRdzX8OuKpSI5k1WBjRlQ5KWO82+wl6X3DeYVq8K2Hubj3mpAn
aiMhemiT5lWevZ24jwNxn8NcGwzrFi7iZ8JxS6asuKQOy78WZ2FAk/95aGCHdSDUTbCTxyVPQ/aw
5yStK7vSC6xQ98krdxuv6PMLvo4e6DPZXTYQEegbyrHSWEWhL5jMABGAOaesaOb9X7tytoMjBUhk
18gvt9057UFD2dFJ/t7YNMSom13cJp/nUb/InbvdJailm8JKp53ca7krSVuw/m81xFcWDIA8EzlD
9qTu1h2kLBsjxTGk6UIgmog+Dt2LPPhb15Rbs/YGOVIT+dxUYNh3civkR+p9zf1pg0LfEkFnlmtV
P9rFNgS5y9v9NXOnnwFeGYeM2QC97lWr8hambXjIZ4jOrT696MvQIZ/tLLad4xzMIIFx3duo0DlR
wm3QE7KSvPi//vBfv0F2sb2C7K6H+q3l7emhJpODNDH0nQwB8n3vkBs/2QCyxpcULu/t5t7gFH+9
NX+BKj7eQYM0XhHBmpwb7Ltzbd7HbvhN6TJ1v95hBsGL7rhQutfBRe2fMkwsD/Jber96TO1ZPaDR
2M/bJguv7aArwDyWcWh5reVM2fufdV5XzggHhMlOekIfpwemMCxdlo6gj0g7mXCs1+6zNLCrmQam
vh2QYDtJDx47azhNucWypNrnzoDxkbuAK//n37WL9OyHYIW93ACusABS1r43x/euvgAYjcKuF3kb
hrdlWJaeJMW1riD6s4xIlj47e9+pBjAr6ZMTKIyR0l4269v6Vxe97crxufKGk9eYW+kJt1OwFTgq
721DgkDGQhbszRGF7vP6hq99WeqkGCy9UO37QwNI7xg60UGOmdLZpcV6/scuKGV5arJ3O0fKt90P
x6X4oe7WbcsKr/fb0IOtHAn+1DwHcOU2KfCYIgXk1tsgnJcPh+5BNA10FqqTfsCHgjw98wJ54oOt
YwzqPOZz++wwN2B9eNWJWMxqsWmhTuSAUoa6u7MWrOo8ls/54HYH05yZSjS6ulODgthNj8DMhgTv
QXgHU77YRZrzUO+CqHx0suqvBy9/VfrB7XVay1K5dpO1r0iTYkjbU4/9oHRG2dTLcC17egJ9yYzh
PMndl4sU4BknMCt0u96HVr+VtwRWO7Wy+1ft4BpfcgsRJVm3TLgG7yHVfbWFSxFyw7pYSc/EwaGG
xAu+YUz0T1EP3B0Zk73cY9nIY4+X6QlCuayRp/RHPukXLzaygzqPd4lZIlDmdScZZDRG7RbObol6
7i4sgtsXwGh/QcrPznJBefKyx0jfLmwYOxp+zYP3hL2ce8Ms+4n96uN5dsilR6yDgaqpzpnz1t+n
t6O26yeI9+tdLDOHkTRZPjOZm1k734IuJKQSeAFfwCUbzMQ95EelCbk1KCcGuiijZu1vOmYy2QKv
Wx0n1zlPAHPI5x6hR6JRHNnbDMew2+zqtoqKtKAg56Zrt0EYLvVDbSTGQa4vv8u3o/Hc6o+zkbcH
1TSe5amuj1b28q77GRtTtBmLAqV/KOT/LNDWgUORb7+UbxM7lqcljjQsH8D477XMzmHnt/lwjyC7
eQKaVl2EtTNEXXWhL/wpwyy7PV95EusYsz4YPtC/U+iZ5uTVOwuCNLIYWH7HasFL4DKC71AI3Jfc
Mnky0q0DldijBTzYL/AN+e9gLg3WEX19krcOvYz3601Yj8qeNPl/X4q52gh76V7eJ5kpyI+R4m0u
vpZl71Y5R9h+MKFFmEEmukpnn1Q8FqWJ/NnblEt2cdjkVbvtktf+B1Z/+1DK7/xrlnE7t8zdLbCA
KwlB7DH40Mv8leQIoWt5TeYCOZhtMJnf0Fohnhz2yalowlDdS/Pbrr98QSPAIHiH3+Zx0lNlRrdu
1rppzkg5aChFasDElkmY/Dvr5oaSlPJfc9nbry/nESbO/Vig69az3wBPP9hkqeYter0FSagfrvwQ
s77orq6e5WbLpE721nu/1pEIQvM6gACyNpa/vhbXc2VvfYzrgfV6H86N8k8dQh2MYYyZMnAi4Qa2
SMry5nHHE5bxy/Hbj59LrdhEyqD+NY2UR3jrefP3AKL9WbprpKsOoOnlGYRdh+SG9JR/35Wzb0MV
oJzm5Jbp7iMVJIApsi7hPnBChOAhR9cD6xpQDshmbSfFwf85aHV+vv36pSffyB7rO3Obz9w6s9R6
et6RP/nveyd7t1ay+7EsJ92u+lerj3/g41mKRmKjtd+0GalZGVfW2YOc+291axM5eptny+66keex
FmVPzvufV/1rOSOtpeGHP/VvdR+u+uEvBcuAj9Fc3YUw+pZXHA9nchXVfFurygsvG0IpkDOhEbF4
X8Js62atmzM8QaHf0aZqDXZvjWS4lYuvTf86Iru+GYAQIgV/69Hysqxv/IeXan2B1hdN6tbT5Iz/
WffhtH+7/O11nfOF3F/EoP3GnYtDG9PaZS4sH651c1vJruW/YhX/1vxD3W09sVz29hfkOh/a3P7C
kHhXTRn+qJ0XbmVokDWo7K3faBlD1qLsrROytfGHug9Faef3CAb0P7UaSYSksCHy8XKSe2d6K134
tiu1Up4JZbOszqrsoHvF6zq8A6aCNr6WlXmhkUtZRn7mQgERJSuz3FvoyA+sdt7K8ED0H0nWBmXg
f+hqt0HDVokhyOhSlDMkTMTfdvIkZbMOt1KUruDIon9ts3aDte5DF1ovMwZNSsjChek1qLO56xw9
nbey/k0AGBAuSsa3oB2iw+2Nl5uybm7D6lqW2/U/i3JgfXWlGBBI+Wf4lvKHK0jdnCVgJ7SE12gd
7G8T69txeT7rmQ1eJSzesrNFYMRYIiR/rRzXZnKubGRisBZl70M7GUTXur/+cTny4ZTBq5T9bNyD
CnyqoVLgGiAtiJQbGkiO5cNV4ojXvsrQ5WdJlp3kzpRJn2enWXU2TeZYJ3nC6xO9vft/BTP/miqs
TWVPHn5U9ET0bo1uQa7cQfTEiCNkUnS0sofZK0nHoOaiTQ/yit7ilNIDxlmPmy/yIv8T1arVYI91
NqmThuRgnmfnBIlgWOKQ1mRTN2QrN2vZtwIF/bPQ2pSL7rAzWxiQMSCvkQ9L14Kjqft3wtm2SABE
Kto1clfludQZVCa9Kt7KGJ6J8Mn15QHPLaI77S2e+eH2y0396xHdlq63uy5rFtm9veYRycnZM6e9
3GX5s+tGfsBalBv7oe62qpMjH8mca0s5vP5LehjqWxtrvQ02hljFBbn/3hXxeDQQAtzrMGYpQj1D
gLQ44zPJUUsnd2Y4yPQsRz0PmKeeJHg31cFrpGVHbbmGmtTZfRnU7UZazV02npS5NHdqnwHSG4Zi
00S86rLxMtfc2h4ATw1M0TVN3IMahVa+RzIIw2VW9nuikqCGJ+fc6EHzCCeLXDOisRDPMwf3oli9
pv74tiDaXwJIKS/wb+odqnEjqhwUpS5D8ChLSE/UIyoQsV2lL7HnoCxodvdTjBaCA2zhoJPbP3qW
Pz+lVfMTvuOpN7XyfcxNXLVS/1teMiWv8YG/+IEKUjxr3npvtr57ROvJ7PoBCQetRR1nGDZBU9ef
6xlML0vy8pOupvYWRR3gVRGyXWqx2AKYhJLn3KrQb1JVpIxikkxNCY4bI8bqYVyOEErCTGDAUSBM
tGNT2OXDPCXVg+zJJisKB92zPEdYmCC8VcTBrqyQH/Kn4atJ8uzYqouUX6ZWBnYkKHHslgDwxvVZ
ucVFjOq1CuHT8DESVVEw3LVZASbIawfWw03hXkBqkF7zCLa3qH5N/RQ9DcsGokv05KvJN2Q1lbNU
lRkm3eguospVIHxmWGRrnOCpQQ37SSUT+pQqmradxjFgBcGB2PaAVqU29zLHUhQP2c00DN2DlnTe
47xs6gzYnk3fgl1Ni/VAqGfpVisdXNEGsjPmhNncOOrowvi/pySaH24l0Bwo/zr0ufX8KrK8R1Rm
om0Vtht0T429o1nmbpqaHI03wPSFoZkX2wHqDKxV2+m2nrQbrOCRwcABvPTC8lpBtbs2y2Yt0j+P
SUEMdUDayIabVuqXfDZTY6uZhnaRTTEF/6ks+krZTh4sdy9MCTYjavDW+wBGXXvsvyZD/sUglQ4u
HLo/75YJnxlkImiFokIlpp9/k+78HOaJ/nVqEtAKCOK8BWMG7BodrMdZI5dsTYl1V7l5f9H7uD2l
aVw88Ag0KP+t+tKMCp0rS8171ejfalSD7t0oeRzsqoH6qtQvcU/iyEHscS9FOUAq9BPy6/m+Hjc9
xh2baWkeaymmfDFYruU8MthUOQq0W8aM3V8nW/k3J53NO7lU3Zjag+OFJ8hhOHVmyKId+OBUu/UX
tEHyJwzn5Hbd2pjbx6Zr97mKrM3Wx2K5D7JXjApngvZFw1rZNu8gWjQvcM/7B0LHZylhtNu+YFoH
GSobEWtaWkidY5QfT0rcN9VFjwvXQIDa0H6IWCy7Cgy6K/pp/bUeCCuXKWoncsBByeKMDGYCmo1b
oZtKe0RsU9tKUW5PlqrLp8oBE7bcH3scAbpUy0QvPtrjn9u/kya5f7SLGs7Zcv8QnAaRl00e/vT0
mXEwUU6RXdlUwQzDfS1LbxtbJCT/qpTDcqSD3LEbHgHOgMAL0LkmVv8d/VAGJb3+UtdBeOrtIUDj
Pay+leVBjsdDWB9SHdWmalYcAtaKi1s48cBzE0TBtVs2Q4LuiWv4x78O9H2Kncx74NvxHgpDfFeO
GR6Gy0b2pM5klY1lg42iWqxFDX6D/6OhnHJrvZ7djZgD/v+ckroD+ApVO368TNsViNw+jw+lSjRw
++HXSWv5I1NR6s01bRceBWlH02phwKJIeR8tmxyBiXspTr6PYmHkD5DX1Zjg+nK4VFEu36yNZA8H
vTs+fB15ZE6OXaIqYVl5eGJMinJx3i2g+ChLydEPp0pR/nCL6ujJQQj8dqr8tb/OyHRz35UAND4e
WH7VVMaQHZ/nwv6SYk8Kcml207t2qtI7d4wAnGgob3YZeUaVbMU+KULtVS3D4erq9Y881NTXwS7U
Vz2sHzoG2Ady0zBdEB3k69cb6H85davf2UBL3t2MS5HMKe9T1Azeo0r5DB85eJSDZhnc+0VsP8kx
kML7FELdS760HOv3ZNDMN82Pik9acpYmfHOyV7VpoF8+hHU6XftAS+/HZYO4nz5szKRm127mDWM2
aLylKG0gmpLI8d3fajLgXuoSu4S5lL5nXo2Otma0WykafTOcDFxTd6VpoYi/sa2uf8H0Cukia9T3
EYTK96bHFkGFr3dc+JXvQMHKnZ355mnEMvOptMc3IDTdV6v8PruN+9lS3PaSlRHSSbbefW1mgBSq
Y+VPiOigpRv2fwLHbr8C2dJ3c4yLuN34bxrgMzRs2wG8J3tx2O5nrGHhC/+nClrkPwc/1OmWAyo2
m6/l4NV7/NpKFOac4i1TLPvSpN2E5nZfvOkwpl+wft/IQQUY2xsIjM8wedV7qbL9hvyCO5RHKY6o
SZw1b0q2Uqxj13yaydJJSa7YDeq9itabDiP6LphmcAmFFRp3NVox0KJrHxU2O78n6B53O7B4yHoi
Lbuv/MG5yJG+9b29qQ0W/Q63k9ln5EEwJnrv1arfwvGJLlJ0ItUGphD1d1K0MSLCB1L3r1Kclem7
yzf/QUpTnz0xXudPRgy+xx+DUxgNynOatep95EMjDn3sqoa8egLos0d2on8uvfZTErfqHWCF4VnX
W16VGFX5KnGv0kDq0UU8lEqdPUiVbExUjiIbAkPd6RiuFrjHZnbwLM1j6GhPufncNMXB7dwKw8J6
j4x5eWdPTnEXdZDlFrHg8k5R2TRd5SIzq0672MNFS7ej5jHUHKzAJ+sNhbD0q2pV3h7dzPIkRTg6
QOr14r00RyQpjR4swdJM6yd/g6YfqJp8xF1ZbQGKV+lXUNTZETq+c9DJfXy1LeMudxXr1Qwz575M
LAAWS7N2Un9PoCXPfNq0e6Z1Gm5E7LnLZtZSf0sErwG/+5+6tYnsWUr7u+p17fhv5+stAJjOjh/r
cW4eRqUCLl24SN+B6jL5Ev3OVf+TOQ72e+OM6APlenHNQsNG2bhKQcQN8+e+cp+l6Wik1zoyvC91
k6s7t46t+7T0MGCpa9RS0IX9BB3pp4L41T4uti6woata8lK5Y/y90wCIWYbbPHpmF1wU20mOURqq
r6iq1Bu5vDN/UUuv+dmRNwJGZMboME7GiZhtiepuaT17NprjvO4OwpZavkmyukAZF42qa8mYerXL
cNf7enypESf/58CtjRwu11p4JICfkfHfqXOgxjs5HoJ7vMrVYsel0q6gE1aOeb4V5bDuacl44NWO
bi0DTX+2zMQ6qvYAd3u9hOWYdzbw8osTWso+1QodW6rBOVngfc943TRXzTCdg51k09OEj8uub9Xm
E2+jCvTHdb4xd35Gm0f503hv7pAwJR0L6/D8areF+RNOImKRJuM8vY+XNkscSCrBvK+rqn6I9bY+
mUY1XCK3tXD39UtsCToHfSzAqgx8MDP1Elksv/e/xsH4KYlM5bcC0vL2h7JcQyqusH5N6fA9VBTn
i2Y3GWrH2vwa2miDM0UJHqFQu8dsERVXFT+969PYOhIOSB9dqEBgnBuL+BkDme3P4VcG4G+QD5Vf
eoAPMugkZthMwpPANX9nKCPrXf8WYM3RtC99B2YZneLmzWtZE3Z9pT2C2+iA5+CwBO/K2RFc8/2T
rht4UI3OImmgptndrHXZnew5Tk0KEAmE+y5B1gX/mhfNGby3PPW+/B/Gzms5Vi5Zt09EBGbiboHy
Rt7eEFrSEt57nn4PUHfr7x37RJwbAldUCWFyZuY3PmWKpYvobZtzAL63DtP6uC52GuS53Iy7gxr3
gKkU4rJDV9LqVjSW/RQgSHeqIZQvfVX6T1E9v6l6oF7XpXnpADdV/Wbd1VbMU6To/u26FPbBrk3L
9F4Uqv/kz9QSC715KDXTfPJ3o5+ZbzGvyl07yu3ObIfgvVB39VAb7yUdWVjmVPV+CIbiFZs7t9cj
655x5BmTh+Ja+xLw/ADxRteHivOzbtkQFVSccdZdlCzjDtjRxE0EeE2LtL+r3aEOTC00g+7pd4dG
qzWvMjp9O2ApeO2WCRfG5DV4I3vr4rqBgm1xbWbctrCsPtHsxDcHXUV3A4ajDrm74qotEwMU78mS
tEtuVvM9WYDXroym9ylaGj1a9BxwoEDupeprPA/T+1hHujsu66Nl/X/vb4Fc+t3ft3yOQ3ua2wQW
wLd/H/93/f/r+P+9//q9ajWg3LbFRuR67A4M2O/KYarvVFOoO2NZBy6jvls35Ax+f9atuwCKbO7K
Zd3/+ixvTnBWkr2LVd6J60Rf1JZ21chbrozsX+tk7KPtXGx/d1s3jrFtO3WN3iAob6Ss1RFMovka
lXoINib3utfDsfGyUSlu1sko+H8V/bPqKE21UcNEPgcVQjweUusChHb53C6TddHQJET3P8tZ5fUM
12A9/nvruv53cf3Eug623SmPaGj7XfVzpN/llIfePFo3Jafro8f+AyKZ/ZagZ+KiKvOD7aMlVUfz
fjJ6+0MDQEe20B5udMvCcDSBt1KkckT1FTUxwuNDU0pbTbXnF4gMw67jqCvw9BlZ1mH9jjCjna+v
Wv2CE7Z99TuFQtdybMwrblTO2hN9IzquA5q2VZt2PKp1CLP7Pw47P+Y6elggzmXwtW5YJz2s7o1F
kxVK9N48iFSUwHVa/y4zE+kOQHTnqXsbG7FknmG6aLBjgJCbwiEEQRcTj/VOqrJ+x+APLL72XYn2
HcTI8BLFOMEnXdvfRE2v7OW4zQ7+mIprGKh4Ykjl/JyG6TdNh9k3Hw6xgz9KQkDHwvr3Dj+ZnTZ2
wbUqmuauWCaaTHgYFuASlx00dZEiNbRs6G15VVJ08SCT5c1gF9113X/dDYOnDaaREwZowGmSxZOd
lnm8ZPvkLgDWscGXMr0FOoRBhI4xmtbJ4xYftPqqB12yq5DWXJIMUYU2ivlsWnQWo443TmY2RIcC
lPHJFpF+IO1RHO1pHo5ZNY4HSY7KU6YVGPv4fXROGh/E02Ba56Sc8HqtSZJEXeJv47aVcWCQ661l
FyNCV6DLAKD6W+oT5SaNze7Oh/YEN5jeQZ44dANVff8wd1j9YO48PkY6eOROOH0XkpQKCvmpoQbt
hqOsPY+WBcsb7ukL3jO9U0XTePHxoQJBnadeNYURJCz4cbybEHz46fwnaayNjx/ZK9XrBq5NtGjt
5+iBXtLvyJDnP1Ki/SHxi7xcD0iUB5a6zVpezv4gdv1yBCvGv4M+sBKLh5EBlTEB6aTF5E9BX6La
iQ+bXgOGgNlwgo063taJqS40/hnoWn2x9akDhcwdwMio3GeNAkgGeN94jaG1EJSP+1xI0aMv2ebV
VFDTrkbwoeiR3On+sO/TYXoVBmMnRQkerYI7RZnyAmyAPL5GNABugnLo9+un1Dg51NqgHHNTGTxy
icURRVDMUHXpDNZtDDn81vlZJSaAiOsu69w/VhrLlnXl/97yu/uYrXxCvuD3OOu6qrLQoVHAczMc
A6962WLl2Erdc4eB5XH05Qx8Backg7dN3nJA6bEsQrSzN1Nb4HO5LKpiQrQk9OKwLvpprTioE2MH
kwdEcobJoGCZqHmI31MppvI02kmFgwVz6+R3n3VuXYfTOHs3Ki1KQ0431v/H52aAUSUC9f869rr4
j6828RE4EAk5/1j3+5H1+8eonI9Z+tpMYfjIM9d3itjUD6qPtqLPtQfZNv2dNoSSO+f8m027iG+N
qtivS+uHhGY/tF1mX3Rd2oMumq921yApbPP2pR/NytEGM/hoA+kRQZH9JRRlm1s8DuCAu4GSqxE7
AOXtsvibZMYNdJD4TxXVMa+dpn1d7O7dRO/KC3nukwzE/YJQoLrkShVuwZnOTiLk6vK7Yd1KgPWv
/QSWPEVrunL3TIsMzs3LEdaPrDv+LvbGaDrmUFOz/M+X/K9DS2OCXkj1n1N6VAFmLl/ye4B1MR3k
PcWv+OhZg2SeuzHAgAjrUBxfpD5EQqKatwKS421qLE9fpaDDQITWzzqUvlgqpdbeJFVwMWWMS2IZ
1P/P4rIOp+7hEi2TdR0tmMoGXzSqIMvW3w3rfuu6qpazrRhwBVgXW0PLNxFYGK+LJ9L7Vf0nQrhg
F3L9pgQT8re+nJ7NkkF7PTX+Qz7nvUerWH+ndjE0THPMbiwNqEoMxO0y6f2wL+iqheAY0bOPbdVB
T22YIMtTfDDl6JqncrXNGOveyrB2yRiQvU71WiKxXmRP/LrQJedtvSQGBBR9FuIdT9FXv0mNz1L3
jzKJzAASDrqmpE4IpZ+KsjXA95FkoKDRfY+TffbzvPjUmvhDEmSpeVrSQE/XkK73uGEJUAs6SM9s
zoYnvx4amOYMINatoxmWpzBDCrhuzbHwPPv93Djr1jgNMzwvYcqtW6fWSK+1JN6T5UhUPPKbtK4e
1m2xsMg5AVoiJo9uylaWrjFOQswH+hzdrHPrRM6Ct1mVq8PvqnUON9TQi/Hx+fnU71bZzMxdTCHK
WdeZTQhu0mrQnQIHdX/3+/0eecgujSiMoz+r7DvHuFKhRHoYE7ukRORTPFFS5WRbnXKS0VGhWY+U
XTqDilk3rJPRghrkSss+tSRN1fb3M4ovfZZzCdnuP4f5xy66GaMhWw/+e7Qemw63N6fS+znuutlP
Y77iH3vOhiS52GEJTzNshGDL4aWhRiKIgvUfH1w3/Hzl+gPDTPa3thDPP+u09Rf8fvlkJ1yCvtnJ
hyZsvf/zb/rd+1/HVb6yAG7Dz29YzsI6948fu/y4n9+0bvn50q7MbmLArkjFd3pryadi2W3dwRc1
aZ51dt2yTqb19K+zwupANwx/bCpCF6kbtkQb2KmNzaVJosqtMbAIIqRmQZN/6EUzwdCjp7GXD0bo
zzvT7v7Sljt5KWBFOfrs1QTrSGHgR2HDB7OH7hCm7Ved+faWmOlkgTCNKjXyFGNaULb2pyFhkR13
jlTzIAc0K8DhWzY5xgZ3K6tOnhln7hHhPYmmt52e2w6ux/RY+xXNxd2TEowcDJkfROzk2svN2YzR
X1Z0PZHQ2aRktwqhfoTFcJaoek4FlogTCIZyKfgVEkWHBL3vHh0xw1Q7OUWScle3iXQrxwx5S/yM
biv/JIhFsJdbVg1jj0wqTS4/6xRMXJy5GLLD76cCMnleVoNcwjdVul03oEH7aGcUV1XbI+WcH5rq
oUnFcDsQCLVmDQs9Z0g+zLSMAC+L+SHBk1RisoJDDrYHVWdCdmhHZ0RqKmz6DfX02isjDmDLZEr9
u3pAx58VJzMYdLr+mRRki100ZuNWLWCNretyCAy7GZc1Eqb/XtfNBBIgTdVdhYteYen+TbZMwFHY
pVndtga4prSFizMSw9zOyyRKtXJvTebkrIs8QbTbGBoFgqHmZ9Xv+sYQL5Heasd1lSVVKlyyccYu
tCk267p1oqm+SpkIZuO6yz82QMzTpubni9fVulpQ352K/LB+8brODwfHsFvNa6eaivXyI9eNUSLn
J90AQLis0kmrX01T8oYgjO+KclMgCL5tFSW6o2b+PUaVfxgU7QKIPD2PmFXdrhNrhvUP1krf/q5L
pz7HxA0yfyJLsYSk0dfwvO6OiZ7otyT79Z/PdpGxmQsf96Owbdw8txi0+SkeQ7NeWrufZRySqm1d
pMKlz5ftYamrpyV4jhvrZraJDvq5olZUdeLWthPpRo9OwbKgRfG/JqNev3VkLY+TSJdhIXof3P9o
zPjdb0ygHKUzj971QKZcGHhXRLcY3nXXspi8nytqLqOAXuPWgYrc3BR1FtwJkmR3alw8lH4wntbd
1gkhmepgC1Tu18V1XwXKuqdXdI6vn1rXoahIkSQkF8Zwo2vLgX2b5pp9C5d7Pmpa9x74NZSQZb1q
Zj1OUrHjxxbK/3U3CJgHKvfhZd2DyO9WjhTtFM1cf8UUtXspsI1bxKLmLQ5i1UYJLbwMxtm8XTco
LXBPuaQ4sy6uGwCmiGuVEjDivCFBjg1bSsma5vYRz9+k18+/+4bkTjEza8xdqlbx1promABnGd6V
qCE87FmSjWZCRnPNtvK3mq1BDoffcgfqOboTbYM2VEvIH4zkQy0txVRo8TJZJ8QuM25ZuHmq80i0
UQbY4UmYhfgLqc8HPPyvuWURvt5L3uLlh7eGTf/dYq3iYw59XOewa86oXx/bRSXULS2M69w6GdZG
yWXCoJbGyXUl6NpuZ6tUvMcY4EsxPYY/jVdLn7dM2F2/yupMmqVlFLsIH34nxMhIHdblbFU99CJ7
EYvwqFuUNPXyE/AmQnlkrPojvQLsBg2SpADc3eM6Uat2nDE4qhf+xn9m1dT+jBIVBkaTg31cN/f9
jEJ0nY3BzoD8T2LKHIDzKdpB2fs5Y9aEBUkCZyS2DEqI61n82Qzs5bRkZXawT7A7QGGGfEFspEmT
kNh1f6dOfPnQItKi2o3Yf3m68hDg63gsuv7V5LSeIuzAtq0i3sNJ2Jtx6apNOExhn3jiZJv17/09
2+vc+h+ghhVuRMC5knBJO8md6tVJIPYtRm1HQyvKg8EgIani2pHkbjcI4ynlr9b1EYU+og6Z/zCX
gFITk1sA6WdJ9+IaEfMiSsuXjmtz+WetcxnQhk0FFoT3bq8cG8gWQWVQ6NJKSHxJOp7/cWKQKHPe
DLsBoWgqriRlPvl+Em5VqH+KLJQ2mn4uhno8NqEx/Ew0EY1HX13OXDa9Z4paHZH8Vkc7r4COr7O5
ZffKZp1drVfXuXWSmH5Ft5MNDWPpnS8WO5ZSqxDoEHT8nxdWaZv5IcoAASwa0eXPXCfrH/y72GUa
ZBkF30x/0TDNS4/iejqKVXO6zrYzCa88Myfv9z+zXqe/i+ucrQzYWyHg5eFdwAlkoi1tf78TvRPh
rhP6KVl679frYJ1Ey+JAiWM7R815XVX6OuYOgUU0stoa9KujgSH1/H/7orhPlabGfVTL0YAtqrGf
WbNTh0MC5AuRPOd04UNUAhuDdbIuxhEUYiWSvmtCyuGEMWTrzI3Z44oixePJtApPw6arLcbJCTKs
dUP8qT3ZqhjFqLK/I/fzZafjo1IuYF3iEXxjCwznkNJPlM43atajG00uWVGFDowyCqVzGZ4NemEu
gd+51NsbZ5iya6bwisjtSvdsKKsnuWpdHhklJXQyi2XVHcANLEPbWb5Dfa/u5wEHIcPCk9Z8aes2
3wqKMHSxdz1eLE2wjVqMKHECl/qM+ghtgh4vXB4a8Y1QFcOdlEna+FKLLUyvbmH/g6ebnzSRHvKy
JH+HJVHUiLdqqPAsnNIt+KVooyP0K9ruHAa17PByRJkcFoXXIMgIuzPgV/pJYkq6kkzpNYhJqqCl
coGyRduhWjyiW40uXFIUFKfduVQH/I2txitBVDQWucZ+/G5MTozV21il8Pm5t8/BlMRuhMGWn8cy
XFMsSiOFdHUvA77V8D+fMM2s+u/YR5Et00nljrNu7XxYN1LZ7ls15CTAoYuEwZkWIVrxZhD0xQzP
trWkLjGCJB5rvkxe3cuzRVFgx5jGIU92mjQhBJbo9+8GaUdEMbvUH98JnsONNaHfLyUjgU1Em441
E3sKtDkWeDTaN/nDg9ye9ol1N4JA2lPxlM800+KeYeHAIOf8o0tUumjmuwBgsBVYMl5bnYA5heop
lL5bH2+ZerwsV5AaG+0lDee/OhvdvOFFWTHIlkz/WqjdZ5VBR1K5RV1l6DFrmgbqjaGJY44cC4+E
6LlIGhxwDXRiKLi9lHSCJhCFz4mcuka7IEVgLTuj2r74vC88KK8Ovsz4g2aUcCy+y6jsCCbE3Lt0
5UwQvfRLV0nbLGj8uwni+lxZf8oUV71ADj6mXtq2FgPBQem9JQDsDS080Su31e3wS4LD6hQj3sTK
OL/aFQkLEpCK9NfEIhGukRYdNIVMnh3LdxAXLFebUs8P+8dJsbYY4dI+EtKKJQmZaisjJCn5TCql
287V2HlTmJZbyXoOpTx39DjzN3Wak5/p861uSMV5Djng0JIZjBTlJhjjFjTldOjkD0b+oWtPZr/p
6ocmwaq1xq+LfP7GsMs3pe3BswBIsjRMj9v+mY5cDdhRHLq4eGYO0aDizvBXHRvDVKedxsyJzXCv
C0l2epBdRiyeAYlVgiZJMF8p8VEle3mM+4oFMVRWur2iBTrbppfA7j/8oKqBOhVf8fw6qwnwtTT8
pDk38xr1CQvFp55+Saou0FKHkw0ydalttGNneeTaxqkzSZnRBGz46jfpGxAmxls86NdipGif2meh
slumDBdNJvrnmR5velyH27I5+3OHgWw+7bDnNXCXzcP99AfnbPLVj0nevSsdhvJyO92KmMi/mxdc
b0EiEGt0Cn2CJ3QOZLKjZxiwYcA14dZFBxAs/ug5SU5dYgosadKhHAmyQqFUbrvj3MteapLwx1Lg
pJXbOtP9O7wN2w2lndgdK/PJGDNPyzseBBIY2jR9xeM+9RSbgndTt5HTNNkL/aKIHFvG0GMS4ZdE
96ZRYyS8+MTSGT1uGil9BuZ/BzrNcpqX3oBAV0UJuvvhYEXqVyElX1mkfjaVhllgDZlfZgxFhnuX
D920tTKKBZFCL7uV0kcUTsGrQhZ0zID9DVPxIMfVtVoSVfm0FGL/ao2J9cLADw5plW164cC9qzej
ZCxy5/KmD2MnKgyyJUujbhWMh0LhpZDRI2QA74P1wlPTCNxYOdRZdGPSiOGUaXHNkuI708xDVRkf
TcTAaxS3oZVmnpDTPY0q5IP8Fr+WwUdXbw3HFjezAFS1V9GBvum0GCLP0CeeIeFGr0rt5Eh6Pnq+
Jn1akI1Cv6cRPdI2AlMptTWN3TTWj9i8UYbOxI4swE6fyWSG+VM+yluBq/fWCg36h+lZiXQuM6l4
teUiPvZuEFoLQ+y+10Jo4+nzNLepB38GXPj8WYzGi1pMd73hqplRbY1gvMygORMD8lyD/6RiGJcC
jLVVNHAGC5WKmmgOie/Tpm3shkjyrAiv+7cpKt/tIH00yu48GvQ0ysNz2Kb7hh6cZOSaiNtmC5IN
NE1/DgEH0tAGGK1OdS8pGYFLtafV3J9Q5fV0XzXFQBJ3ghkHHxpoAN4Vgf4+teM73tSZY6bSU2MB
smkj9a3Jks8BnJ5WjW/oy/7StktfrLab++jQiexxQkbupnJxX3bAyyM4TH1CRzXn40FgIrYrKAPQ
86eRO2rmHQVIYGrNIei6OzyN8BC0yI8Prfm3EQ1oCt6weGxj9Z4LkL8AlB1JDFheyjnYpvSstvld
AprHUeZB3wjb3o2GfXjLGgB90IYOxai38PYTmuUn2iNCfDRxYz9hilFc0Q3TwmeCTVe5I0ufzA5Z
4Vb/lLP2nMjDa8ePYuj3EtGEAekzfbZr6cST74HmstLpOpNTH1wVnOkLXd218bAfC3/b7Jsh3zac
Fh4SjPypHY4Otb2I+H8ABWyW14gs1b7FT01uMBYb7XNSwPrstIR6Sr4dIu7ewfL/pikWygn9aflY
vxhde1bt9razUhc/h7uyDd71jHEjEjKsG4b0zURTD5+06F1KM7g8CKw/Z64NKgJg43PChloZiGjG
jaXJNBh3O8E442AzWi6yK9ajNXFAJJOr4nbpXoyWpPKcWqMDh+cmjcfGqUyIgLKg4UjLgsfCSP+W
7Vg7WZsOXmV3OEYiOqxD+dDL9r2pEUROIeTsPOhPWkOUXXb+e9dy382dujWAeZtNf9HI3kFOSTwQ
d4aUUg2tfFCi9E6B3H2BQUijU0AKTSN3WPcaJ9nkNGJ5MvNAVzKvU00bwb9lOX08ZF720GQwovpE
kreqBrOhqaN7DOBbH7Y9LzgiyTv7Sx677qwAImM0pu8tv32UxAR20+7eRQtpfJIi+l6697qxt0EP
UrSJ8Ci2E9tLSRHUFDhSGuO9XJa4eQjCKhG7VUBGoJPljIx1ss/m3jpgMvliRsB7eIN3ffmltMTG
08DtWcDXiaOzkAoc5gYYijGXSxXdKzx+PNRJdDXh3zNH1TmIim9MRkNHKB1lJe3JbyyMSvI/CuQ6
a65RSSg4gvmRhT9nfumC6mQQLAZtfu1tiob4i4C6uiAgeibWfrYoWrh6sHhFqOPnpDMCSKx+vFo2
rxpj8hKrWxwGeZsbGEjFDRzV6iVRK+6OwTXqWb7R+2wkGE8TR1jEYEZK30YQfffks9uTXiyELH2E
9zYOT3oxbBRVHwmsMM2ITNgORncrDWN5iKTkVgsIyPGkzVU932lkpqpqHghow36HSFtrjMwjIfRk
hMEf+FawUxN69kKl4g7gopG+Sfp9REVy8A1txBm4pVp5zUowZiDuhZPSbbuf9aD2GoiY9hC78axf
6s6mN7X7q0tHrJbPEcasOUlogI/03iXlBinjbdwLsZXz6g3IwrHLZ4jPxYJofq8ExtWjrSDWL8Kn
UphEQvRAWSQJnEoOiDuLCMwkLei5taNpScca0hzc2EDcY0yoQvSPuAMB2Q8Tnu2GuhXa9KjKxrmK
uQNDznAiMJWgKvlXN/3eS1uIw9kmVIxdZIzv83ikc+YppSPVwRek2mQK5wkr8StKDNpGZsbrBlql
dlpS8PqLBJlv6W1zoYe8qs1JUrYGhkeOrUsPohDbHsDt8pAqHDioSKEmGqh3C10O94+EB5uknUAH
vvWh9kc1pGnrqz2wZCSkEA0ZnqYpeDsiQt3m6i8ktAMEJtgmhuhXiPHbKISRlGjfmtHmjjGS7teh
JvHcJIWogxdU5bvIklWocqaX4HLqSDZXiamrHyRc/uKhXJ76hKq1SuF+wqooUZV7gH2ZR6sMAkpN
8eSk0JcPbCJyxJ6qUti3kp3Q4dIq47g3ld4iDohLF9RcAz2lfY2VChx1e5IirraiFk6Tlk9xmiNH
Mo6AMb25IH4eWhtXX5IUjpGGuwHHcaid89Wghb0UX5Nif5bZHHs0spVcpt2dmQ9vZjN8QhLdz9Pk
GqryXoyRDi15ANGL+MIfax0+yZC71EHkUjz0iXnXNRayjDi79FZHAaWSKWTbb7He4mifaY9+e98J
GVQ3DFEcxHDckU3fG8P8kuriLBSDWzdo8XOijlHL5k3JqKMv8sELI/kWw5EntccV0+7ybRBO96Gv
9/QCmncUVDBwiX2YzfOrZd9bhkSTiLqw+LJ2dNs2JsAmwARfF3ixWngTFFtszp2+7qg3hDupzC95
+gQ2z6bY6e+5Jt26DLXNGCuMxHqFXdUo30iqobnWsQkAdpL0o3cBb3C7o+ckNzdDJb9KaUqppVN3
/ghzb/Qxw0vBoFVm5wZ9+xlWtN7r2oH4oslTAozBdHSiSkZfw42cHIikdajDKS5Vke0qRW/wNfgh
pLbk+vTm5pWmuJYVf01m+BpSp5ymLnOlHjZgbKvTwZxeChGlG1/dpYKCdI4OFQ1qsDHwgSlE95rk
wZKhZuTvx/zXbKN2eSFQK6kVMq341Um7GBHpZCRP48jbW8fVe1sOhBy90VImbCgPh5hE26YNQ/mr
9PHISMLy2gbhVsNIZGtP46lM1D+phGA3jCG/L7yhqv2kI+mJgnixlehRcSru+I0tmYwNbW6lYWiu
+bS1oQBPE+l2+rkqz08C6GwFssAKJUJKVStu0P6lPrmQKPoq/PQsmxJQ87jEWcjXKT1FzT4EsOHQ
tGQ6daF+DRrYqfRJMcwcxy3l3VSkvTmP5E9sunm08qsoQJ3C6/6CN/NBRD1sKzW8ziCHIfsmiYsb
LBSC+aYOsXC9HXmbcisiOMw/aImh9bv/xt/y6ttYLEc8oxSMzrPefLaV8TTVwEjgzOElr9U3fS0+
cv5ZIFHuosRWd9JiuRyW0znVZajvUd5to4hxmkzsX5bDM/cobSA01S+PQ2NTB9OOz1EF7wLAt+EB
W6GnRFElDwes3TNCUt8ZKp/uoS97fKks7YXc9qOZdUSbNKbqMx1nWFcjnTilic0wlUeUrxHwcm/S
ZEuut6ppr3mTDfW9UuilyuiZIGF7X3DynHzQ7qQ0IWUotNeeuqUSDL2H+8/CU7GDc6iLx2A29kpK
gC4CTPl4OhEBQNpjDGupsFurTqPRGJIwCatbOwzuyr88eH0qPwPKyjHs71LBSM2o0dPEA7YoQn4N
a4waJrXAD2p4BECabunhuo3N/kxZAaGflF5FGrQeg8DzsJBbJ+1B+Qhy68PsmudG5sJM9Ge8Lx5U
I/dEgE8hFsBQwDGSnY5Nzd2CrIsO8X2jya9dq/+RzJ68Mp1ujYZ3XSyTjIl5/5tzpKGY6A9Vd00q
OOA8AGiDW+DNypu/DF4tKTjPkApBap8T1ZhJ3DWfZTVuK1N6TrEkdsxQG9yhIPCWdboZfK4Wopgu
L2yk4kJ2dJEeC7/9kwskFGE3A6Wk/anuHsxUnLTMaFxV6oipctrvZQDVYyxJnlj8eTtb2SAFx4o+
Lj7DLNwDrjjWUbiVE/0rtGryVDVVQJxUsVKMdupUXhMDQ9G6Sg9lj2VqJ5cbusI/EqWhXVTFoVuP
NnFC4Tlu6X/zc8DB+oafcOrCGzPKaRIezrmkwHcylNBB9OgP2r3fIqHw/e85lx5VrIRGowgfpeQd
ZmKuz6orBTLdWIN6nWCPeVqrfJpde1Dt6KEYqKyjAPxq/eVkh+n7pPQvSY6uGrcF6FcFf3M0XKdk
uBQx7Xl+8EEI8YGxauiYRb/Vy+m9KxddnsyLXMpsOgLnAva4SrcdsfmSqRx3VPFCT5tIzcqRigG8
SjYhfLd1HCmSJj9nKXZKhX6fWYOggi69zcFwlisQ0nZ+UXmEC9PatUVhudkA5C5vN9EQvUZpLdzv
Si8/dS3945clvZZqcZdBa2zNjIeLUeO2pLfg8U5zPmx8/OPpckKrrZQndEYPqtTTnI7yF5XFfhrA
EoZ4g8axTFKvy3uuRnrOZ6F5MjVVGFwBWpB8cGW3nccYp8Qo2c6BeUJB+WGI6j2d55sezhdlNePC
HfJiJNDapM6z84IeTCvYqXXsmkNHw7GEW1Q8XxEvHaHWzrtK1zY6eAPePwp+lKlrqdxd/Sz3ezwd
oOjTBj5aHZB1/qhSs+9Hk+SNST7F0YjouIrzi5Y+dyLxMFC9rcP2NewpgS+X4DxhMUVjibwNDC4U
9BPXOfV3ZMRffbO9krm98QHlM0pAh5ZWygYXolMqsoc2VN+y0RAM9ELCWvRUlg3lSbS8GPPoYW0V
CGSSMiSPyz2jsQdMtV/LNv5k9PuICrQ9gM3HU3n2PXQvr3p5rkv/jfCAfoyQEMUnUX+WKOTUCmYr
3aQnGytT93QZkdaLJ42QoQrwh5TOhVlKV8aaL2NGbnfuzC1+2blX6MbAmH60t9kMimYWabLP60te
SBQIOMDGSqRPxr3OhBZCRL61H2cJ3WQGshKTrGC0gmMfDQwaISdQ25fcMtaxLZ703dRkylFKqWBV
KBGoRJgM1KxQRp6h7KbJrg7I4yKnnvBgGhUtu5emBmi8mTS7dfFnHRj6mPuySX3PRMIBiL9UeVe1
mI2bWYGXweL+NL5aIgLGjYGFYY6TW9nToTCRpCNyejfIIyuC/lNT66Q9f892VghUO+GT6QNiz9Dm
eU7rZtcTodcD77C+JgEZtQ/4C390bboou3j7zNJwEEpv70z/28Sz051S5YM+Mt41De1usSwCfI7T
N6kDqFpohPbGoPz1c4ubhgg78/0/Wiw6lxSR5YENELYGxFnO+ZsMHktWdYyGJWQLpVNo0sPnm5+h
rX72De3bEw9hv/MPkJgBpJOxam31xU6AfuvbcpIu1fJ10VKB0QzapwbI97b1DD8P7GGOs8Scu/0U
n2fZuM/KmzIWvROnw0MeUH1OLetQl4KUpnmTqKjJTeurHnUg/kF1O+npXbyUDmwpI2041ichB4Pb
1Bp3hI0LPKqyI/4YuVcF1UgNv/UIrgdua+2Q9wJDHZ3R214LQgFsgs4O2YBIoJglTNREMyE0BvUm
1subOu5fx2wxWhzjfudr2fcQzc2lhbQRkN6WdUbKWmDzgp006gOatrFD+TWazIsdfKuNRk22xg/N
YsBZRlbO4zF+yIZnX4ugC1mM0cJACxwk1s7YwnIYi9G17Jixs6kPDjXVXRzJykti87SGHcvolhTL
mOEPpUQn0ZF9MXrxP3yd13LkSJamX6Wtrxe20GJsei9CB0NSJ/MGRiaZ0MKhgaefD86sYlX2bN/A
4AIeCuFwP+cXZ/bYD7aaPdeZm66VyowAWgTf0BiBwu7qW9hM6hKgB9PgDDp0sB0ickiQql3OYc91
p0NW1/mN9TnbOikYQ1pJssXIlKv0g0EubKO69usEkz/rCVX6HckVJFSguJNx75uBPZyC75Kbp+4y
sW0NRlP3oKUIAqoGki9dUQKrImBlle9JLNB+yftdOhJn1lLL2+vmvsmadjEGJKbqieCT4ySvLUE+
njaFssgBPdRpEe6DuJsX0PqLBcVlQbQyQO5kqK5qlpFY0a23Yk49+d8FEZalliisXZtjTcwSmGx1
E0ANbFmM3Po2d2VeEOxsVXgn3bmDX7cEo1KuvdxCJX0k7WHPjjWtIOIXTW1PvowbBmWEZFuFqFSw
vFsMVdLeCjzTVzX2RrMg/4G4/CmwxDJtidsMKGpoPWFN1lLlPu4Eih88EUJh+kvRRuqp6dVNxppy
MTowp6MJx3JTvXilaWxNtRUbFCL3k4idhZ3k61DHsGUKeDgEgVkfeuLtiQvAPU6GJzsHZKo2j2TN
+P3zCegPEVk/quObtCCszr4VndrYxnql26DFgIqEyKNj45A/FRVB+9IYFEix6EGmXraeGoOHcV9/
Q6JnnVvz+rOAGjd1eythJk2j4im3J2Pn6AVoZrMYb8x6zglVwGmw3wDD5yQV69oUP3G4G2sz5LZQ
ehMCdk0gkD8a2yzbesrSKls6Wu4vkVzJwXLCei3jJZZtOQJQ81/ykg68RDLyFzbSylqapjn7KYij
ZcbPjc1362uNvYujBAATf3toPk+VzScWFi8Jn4hITGAzrZGSsd3u2fIsgMVJdkTqczgExa1KCIU7
Kl/4/CrrMKmR+64rtnu8tlaOG4xGOrLOrLIccj1r2y2LZRx0O5ONO/bCGRarrZlvSRYbaMRsvO5U
hJi3wJV9VW2zuct0f93F47PRw7rsnO6x9uF6AgOqtjlGNEzRzWWIJjopP01cggjrBG+lYbcrx21v
AnKoBA49HWGUYCRsbpfv6DfzFY3xtVNbBfNpFwZM52K7kUNMECV4Wp0InY7ZSIvDZs6dbPnIrfFH
gvVfnsyxYboZcn2PUEkxsaywuOfMUnsfAutV1X92w/SO9AzmFgiFW+I61baKMo5PHNp/RXyLq03d
3qgpDApShqjX1JBMiHsofXfuyTHbuPjEYbeuQ+XFq0x33WoVhmtRUpzI/DnrdHJxxzPJ6ZD2Wqoa
Kx32OZB7WbGyr90i7GMu0cRIVjy297Hhjze2r5LbYOtj5kBynKAYNgpa8OCQ7xslVTeVe0XjgoWh
Oj51g7abapWo8FA9Nh0ZEbtvlnqQ18uh9zQWiunEuw9OYd28pDYpMuOn3kVXl90+m2Ceil03ADVi
O9AOJKBDT2HNvqvgjV8C/EiUAjNrzJ1Wfa28V0X3YgT4eqX+KWnBVprte+8S0C9jQvCgKx8aggL4
vXno/uY2wQ/jsfPZHsaoN6wh6LwqM3stdMbD4GBdkMXxrWKWqOdbI7fcVBaLAijKSuvY8zmzJn5d
5h+q0b81ncqKxe53GnPPdhbd7ov0DewG7pWon5LvZWesO9Udnyjmrgpjwi9Wug2RwAVsuEqUeJep
GDpXvnEVtRffFDX3tiFWAV/yYiw94IEkwTXhWeuw6ftz6a4N0LMrdzBx22hfx7G48ISNWQUbC7OE
PlcVOTiQcjPGM2G3Yd+BaRsA+al8jyFZsVWI73XV85ehIPQaFlbEGYGTNCjaS27DzFV+EGvvvyvB
juyrirSTee5q0mzTkP9wnFmbxWRrVNUA6zp+FU2dtoE31ZdoPlhE3zKQtDeyyk4FVkZEHsrE5tPW
swWNP+wy4I9gcnXmUozVXcVDxb/qxlUpmIf9UnuI2yjmPlCfa+QlVpquO8vA2Lm2ba3MyXsOotCE
5UZMu6izfl35bGSyHh5EvKiGQuzFUD90Tjlt9diI1l2VngcgY+SOyc4ZVSq2/HkwNnbbBB3hgVwt
mTiWcMyxsPSRqSA6vDaquj13pXuX5nyh+ZQuslKrzo3XlHh4b1we+m6JJktDegPVsUvljwT5CTM2
4fDWtxoq4g5p+bjVngwbZGFZfy8FSi4wulgKZWuvci4ZGbFVOZn1kkXr2oc62JFiRTNnNtroP+Jq
XPl212BfeJNU7bBB+Bvkon/2puAU2OxV2JZtEr0Ml72SEI/R+hsN/wEWOcMHUy7iUY571YzqVrQJ
YRg7eEpH8p8mz6UABelKGX8O+AfHvqGdI8voVk2eBRslxRlBaO5PxwKjmTVPQ9P5CxMZ5KUzqkun
HpmfjendHNxdZWCTHf90bG7QKUt/iAFureo0rP0UTIzyMTj0RvlYJYApGm4uvX6Ax3HwKhA+gR+u
/ahCxaPVF45n/pgZJyzEUSepPd1Y+rpz1EFep+Rf1l1g7z0gPzcQFR+12WY8KBWy7QVfgGO+1ylk
S3hEBcHXzeC7iNrEKX7J5Kl1B48itEBu7GK8dAbZA8v0X8IrCBRmlaXfT+tWB7rfVaexTdItsIz9
2PkX7EKgvhCLSLQBqI7DmME4Pme59VFNw8k02wurVGSLw0Pi04O7UwEQVG8Ss+Xunldn5FEudhya
LGfrjMiJsRNWs9cGfNCz4V4ZJ+3UggXSwQFvimiXVSxxG8/40BOjXeR2/awUzUScK+FhwPemw8wU
gJ4qNzw05NKIub3qZtMcNcxi49AdN0rTeKt6KpaeGXK3RLcpygzLgLm+qLbIKu3BTPIoT1Qdfn/5
PbWxE/MHA8dp5SOw2tfETN6aKpy4+/VtL/hdzAjzQvzWN/ZUfw8MgpBxPNPpYzJoBh5PeuEGSxOJ
MiIMZGwtvuau6jYAn5hhb+ImfuT3v3PeqrLyVgHxAsK0BP1rT10oPdsqK/gY6uGu1p2PMm2e3bG+
JwvhL/VYQSffwTjLQ1FK+GwHTG1G75BHVXANtk0g2VgeuIs2mwRbfpWss+MbB4TS3jS/d5ciByc2
Z7PyBno+O7V0he3OvhtsxB9uRmPcOvyD8qDYZkzcvq18M9roJ+JmOZFnMWwLFVgb9Pew+sid+hmf
KaLReXER5kbzeXIyp6Ou7O0ys0P9OH/TExds+rBu3QhInWqW+DLAOy1n+xllBGDna++O/kFC012H
k3cagKStcg1pBKDXkVDB9HrhzWBN2iKOwlNZKLhWGtnRhq2W5CLbNqOlroHNWawu+mWb21utHwLU
xkqBBYu40xkYhTX+/ol5U7EpDWB04u4YQrz2RMMMvx3L+CMsxCw61eyNXOFz48pp2kRxWN6yCZs9
0Mb+SZtC70BkYznUeI+7VqStByd/CMvqarQYQSBTzduIVn0G1tUlWg7f2zrZCVshQbp8GY0qxlVG
ckRT7xb4N6J/Q0nGaiCJMWDuBHJqKxqlXPflpZlU7ZBn3abPlWAlEhZlZb0rco11KzHhKI/49YZ8
7YbTKcqYgPxQ5Gu1bG4CF+P2QMV2AcSR5in12ksV6Mrdt3So1lVXswRogquisejv8+I9IKEnYswo
vUCJVsqov9qNuJhqs8u8dFw3GuvdtEls4kEGZKEURRa/vzaB8Vaah8Bg1sQn0CEd9tMD41CYFjT3
zvvAI+WV4Jcp3CcyKNsBGzg4LQeDTWkYsIwYAv0CYeUS9uol6lvQHtq+DNJsoxEesDP7OujeDOVh
OVoKjBRHsK5lpT/XQ/QAwpLlKDpUVtNB1Mjtcz4Z974R35nMKRvXabdJNW29UrvxeZJDFl22BQky
rCnXcUw0EsfOOKoWuhiMFTBKSm7AYqcEF1NnRM3hckdFuB07beM0DasSgo0engWLUkmP5lC9+3H3
ntTkKuJpoYm7VLQtfxoof37xTQ/t92iwPtquQK9fXxlqWm4RvydfNiKsINi12+EbIVkS9mVeETxT
LkYxPYSW8xQ7w07Vjb0IWaoqjX5Efge6hwlGp+WBaNVuuzj+1ExlLdSSBwbSEJ1nbizBE1bt36oc
2cDkzTRMfNiSPUHdW9shEpc2xfPke6tqnMxt2GiPHj6sQngvYTsj4qPwqPQAKQDa4QKRDUcrw/e0
0AlwZ+6jiopb6xcXBI86kFfdveiIxTQBZNjCsU8QxzC088u7DCLDwpvGY956q2iycFGiCxmTo4FO
CmlWd2O51Z1hZa9VjVeZojpo7QNIU7sHzyS8bHjQCiz3vm80FmzWiimXDDQaCcBwzccEg07oJsiL
WUb1mqvtSgGlKnANHSL9YmsOnqHoBsbE3NvS382PPPICz1OeWAszzOGmQ/XxhXUrjPpsVYO7JNfI
thvTuoUijGva2vU6B9PTuyAfh+agt2SDA9IplfIDJQesHomtLvoKBUlwqbrDT9uTL09TjX2psycE
z9wYaSXPtWnbau1TphICQxVpZqRvFYjdtWezKGGh2MNWmdOA6ElFyE6owUhwgNWvX38XrrZpK/PY
Og56KCXOkAlzNoIWTkFAs21OfWk2J62I2hMBiIm0Xq/sgI/0i1oph31Wm+VdbCrJHdvq+VxWFDX8
R3SKeGzaPlqQfhhoy8pS6+2vZjoqQ7fG1lBcZBVwAPIQlvnyNUjcBzHzuDusraku74jDiDvgYvel
iniHrDKwdz0LT919dph7pRiYbni34eprIALpsPR7XdnLfoCth9tBYF8/jyoPcEt2IYRK0ta8M1lX
23WzBGFnIePyR10auUsNUZ+L7IF21wjaJSagbSX9xRy6Xwf2dreumfc3v9WbrA2Q0ulJaP3RXxM2
KhbmkTypfv6qTrFWOwcgjOSgsj4tRqynQuvKXmRT6sK/xnh6Pggf4FRR9s2NLNpekcwecNM6GuL2
wauC9KALYol50Lc8ORr3Fg+EZQr9plnmznDqVSZfeelYefUyAKy3l8U49eItxAZz9Tlw4PdHvAoJ
ms0vW6WoziXaZ1f5Uq5XPpN1MU/ylfoIy8bJdwMCEnTvW5Ht2E4rS1mMYJ6eek9/zITC+1DViyG0
+l6Oo3EloYxKHOVAVg6oT+Sev5GtTWwtRzC9sGrS4lYerFRUm6Tir4VUVhguW7tA66LP6qVsBtFc
3PKC0a7Cg5lZfO6TRVMI6oqk1tc4ST0O7AfyLUEKfdM0RnQhxB5uin5Ir6TgZ+RAWd4iUeesiiDq
7hIkNVc1qgr3YyXspQ/75oG1V7UMejt9aoi+8b+z+udwQs/OSS3nWz5Y+SJV2uK7WZUfmMpCl6zy
Z7eLsx9DmUMbjI33fALInrrFz2ZgRZGRUyHDUSw7tWTimNSrP7CiWVRHolVAcjNUaEw7Bn6ANTHL
nY7eU7ENyYV8kIg4GM0k3tPKuXVA+L9Fffzi5mH1qrInYPVWey86udtFEqfjJioDrFE8TdxiJo+u
ZuowBc2Gy7IuSEoolZPC4qcT4lY2aIHmMEn45VoWZUMVERyKg1RhucNQn/3KYFjbQMxWstjMAxSO
7q67wUVR78/XwOu5AD5NHs3qRREup8pRN4qhoUI895Hje+QEt4Owus+3Khvy2m+3eU1OS3aR4w+K
Cs6/C8n3FwI8G4z03dQl2EWSAr3gFpTtWmHFWIKW4Ym/mbJulCG+R8QgWlaa1XzPUuWsW2UfkCO+
nVw//Cky6xWAt/fc27qLBXIDbbZ3UqIqnjgoeWEcHL13N2xeO/7/mU5e3Oi+9X73zSqQcgmtNewB
fqApmW5zp7RfBlsvlkHQT3eeFhUbz86Q28nq7gZ0v7vFtdm/YGtarwyRqE8gCmMEk8KrUJO7fNL1
s1FmCC0Ydk9qglxgm4TizI1DoigoknPC1mlroLVwShIz3bYClZQ0J8GVJf14Siyj2Ro5qILcJPnf
mlp20tpR36JsE5w0T7e3/FGcY5JABCiYcPmX3eSATrYl1P6dYcXhLasRlnSaY/8I0ht0Jez3hn34
om6C8U52jaxJISrzR9ehq3/rakBzvlPx+N52jcXs2yb3oKfiI95n295H2xS1ZcIZso6A57YTZR+u
e+xCV2WlkvXz+9tMr3FWjv1prUdTfysP2Ms6SwM5iY0sanM/rYOJGxiltS2Z2jDujollo+oT7PVI
DJ/XhTFBZVf3qxuS4O8Tbn4IVRHpB+t/bUoP2Rt4SuwG3V2BiwoYyx4yMLyEWwNV4RWgnWEt6/rC
9W9Z3YPRR3GTnBD9ZJ3TG6t+RJ5JlvrQz85IlO1kSQ4EP83bxbjnAWdmDHmwTMvHuJn/0FcdeM6K
VK6t79s/+5H/WOlI211kVem5OZJu1a6osFAf0rRZqXoPuoIASrNRYpPfDjvIcA0bET6mMiXEsvT6
4vBYAAgwVxKbTJaf5VpUCPARx/3sKYsI5xNqmg9fQ8iGwgqai01KHc1pFxmYvr5o/qjuZOA+V1Le
BDfm/6cysGx1p2iE+OWFsqM8yAZ4qKSD54unqQQ+nnj2Ppg3oCKsjHNH/OcSZAJYC6qB34ka1iR5
rOKqlwhVWBN8nKIl4Wg4+UeuF95tFEC88QTxdFmfOd49ch/qvTcvd4WAFqOELf3z4lCUqEJZI27T
/piLtaxvQ3ZEfVs+k8VxECcasFeNSV1mFpazWtgrh9rhblrI02bEuTQfOqTMLeUgq6o4oVWWP09l
7Vd750FcSzPl52/1svhbnaW72j4Tybp3iaHiezUeQn38dVDV+jZq+ayTCV48Cx3rmxZDPlDLpPxO
0u7dMkv7VXHyp0bTmr1pG+bW1eJw7WUGqh9owD+ZhUb6DIZHrrvMp4GGLlOVRs84XmJqzIQJKkNZ
18Z4cFHZ8sfYWIEKZ/7Lh/MoRPYxloh6trX+LbBqFQRp4bJj75Wb/nmnax2yoiqp+4XaG8HOz3K2
1g3ULlfPXktPe8GfXLlDMLs45Doyg5EzAUgY2o3IyvS5U0mijUqqbRQoXN9tf8kA2bp97qqgvNFE
lW5UCGL7og2yJ3cc9wQj81etNwpYT75/yMIuvvPN4Kd8uUl3+QXFUFycIuvOfkCWYZgvmN8HCEpy
WjHYwNwOzC1ykm8xkqQneTDyoT0JswVea7lIHCjs0gUAyZOhR+awkH3gcs6nwLThwJmHX8U/h5Dd
s7J8zrK02H0NnRrAgk2la9atgBowDNMe3RbvLEt5AgHN6ZC9l8W4AsUCPHXfu/XZISHY7GsiIKDD
1GhZCKV6HjvyqnFuihdnIm8dDWn9WqTZMzCP/gcWzaeW9ehH3dlQsvIAB/tiWhQuNIGFwkZ+Dkd7
AfyWbAAh4wbmTLfP4Ik38JRncbnCESjM6Vq5iLCW3sriV0OSKhk+yOAsO8Ldl+hJ6bARNxCkPrp2
KLxNXQLx7Qe73odGeyNL8iC7WHM/WRQzu8jsA+JljXMbDaqyz114XRksdXbpHSIKOuSrVTQ3yz6V
4qvLNCUmWlkWfXis/mBLr9x8XqJr6bLSA+vy2Znf6azhLGFVlnMLYYhB/nyNz+t7P6u4s3iNGkjB
YSibfrNswGHfBUmW3/nzliNSK7A6f9a5ddusEkJgQHeQhIO5ol8r1XWPQo+rI1yWZ/bE1oMKrQq9
Mfta1g6SsjF4cocb8SgbLVTtV+BAyp1aghNsOqPc5g5417QxgsfIL5x12SGOoMcDPCronZjndFDd
hsx+mFJQNl4RKB8b8mv+R96xJDWqxnrIGGsNQDY5DpYRrso4hUAEUuCeaOZ6YKyrYRnW/VT5BE4d
nR0mJDv25oi6G2YTL2SrY5DpHBvHP5KeR2A0itJzWdvV2QGxRgq9it6Ek91UeWw9VUbpwKkIkAOZ
sui5VAggzB2cv19JLrUmqO6Gb+BFPq+0mbGW5VjrV3JLRNwdkT70KQwlBDyj29j30Y3SmoIUSeps
+9HWDzHPCOAwWUtGOy6OzG/NdsxU52zy/aydJDFuixT7u0hVnIdhlixCj3chhOlu69afxkU2ezC0
zqidSHWmBC5R3ZqrchD8p3I+fPZrKrPA20L5dYVsacYRh+Te9LEghNxOjnsNIrG9s402vC9tNCsi
hN7WsigPdDAdu71jZT+zgBAe+uog6+igmYQDiYD0e99rTZxpu+Bg52l16sM+WydZ2jzpUfxD/tSa
8TOy+vA95l4lmD5idDFf4yJVdDDna1KHmEIVm/XTZMzpg97/MPPPa3Iv1Ra6m/26RtjgUpI0P0Cp
8g5aM3oHUp7kt3qdhISI82CT8GyocMOmKZdNv5+yCDZWShtt0kFkLSYFJjw+XHUXNZ8elWd81McA
EYaFpboc87ni69CkEQbAoF4fJoi063bAcb2OBuNY5HqyjqxYeYYkf+m5C9+tqLuadW88w1vISYvX
/9bVz9qLXLqa4XAtvehX199GNScVj/VCJIQRX/UqNx5Vvyofgu4vhah71Tpb/2zRvL+0/H5N6ZX9
tq58QCiT6HAWr9WBZyyMfxKiqrmWp4mGIEA0H0ovRmHSvajodh2qZN6vydMcDVoFT9W/18oyyvDV
zWQQsvZG5Sa3ggOUEXObkiq+ISuv3Mh6iO8ET2Wllg0uushzb5J+Xr6QvVpba62d7FDLWnkqD8K1
yJU5bbwoUc741V+2jFrwvfWq8DAyz18D/hq7dCAwp2Uiv/q5ll/lGavQp4Zk6s1X/eAH2s41SNzL
S//eF7Tpr74N2r0LNA5aZIfd4CQPFkKf3EeZuXZEhnZJ08L9lqdffeqRdMfvfWSzrVqItXQYy0TA
DIMHBfH3Q543KvHp+VRXQHzJM3moA55dwJPCxVddp7ujOH2VE3tKNnGGjpm8GIojSk2/jUO4kiRN
XdtMVy45sr+MwcLJWebjoIKvKeFqIdfXedEVIYP8GqhhfhXp6MAR942VN+rZXxt2TYeA31dtaRjO
ikyrsZIXygPSyvm13lVzT1lR9+DDbJYcW3gaGU4zzxPpxhNmCGIhi1CZim1toLQki7oJZVSBq3mU
xciOVjwg9YfS0/VrkpkPsrqP0G5tTDzk4jEfn2uNVC9bCGcvWxVLveCkOd1ilG3e1/n0ObSXmu2h
j9sSPSUuIuMxrtEVYj86vy0tRU2wsBTj3OOr9Kz7OJP8+7s153fLMizckEkanr/erRwy4d1mNQLN
Apb+ViqhZzwuNk0RgIuexdI/1dFnPfWvoqhDmGgeEBrZKhumIWVml+VUzV9SLc13sjRm4sBUCcUn
1dZezFoXWmAUXdF2G1Y18ez1UDsjUKYwW/oIFZwLlkJYJ/kW6YcK+SzZ+/NCxwjBTgt39vWIrpZS
R1fwZgFbi/42wf/iiID8oVUG91nVefnRG2Aded5VdMljPVfnHjybKiGd3rSJ+zw0RrwkEB8dZWtj
x3hijMlToIGebkwsdoZecZ8rSGObvIqHjbxK13vCkW0cnz0l9Z6m+Chf0lU69YjSKxnA+aX8OCaR
W+XKVhbHZHyZ8J1Fw6ouH+rAX8uX9BpyY9qE83XbpfqTCWssidxTkxpkPFQVcjFGViecsp1TLyxy
L7Fm++BCzftxTE3khv5sHhQwDF+XTNM0MokisW/xaDUsWCdhdx+EbXeP0RKhwxRwqB9QRPIGA5l+
fP3qobX+Yx8b6Un2x/Wk3hodREtZrOYB5yzuPJa8pq8ya4mmiLf1DGvbtGN1GXL49iwAgNpXCv9W
FZHM1rCD9/C2DbviHQ+nDJxgMHsNmLBtp8aF6N/Hj5Zdv3mGkr8nvg78xRbfDN0S6wZlwiPRSPtU
TprAA8lzvseKWMmuwiXPp/eqezeleMONasSTxKr6u6n0uoV8PRuSYtrZ4tUvgSoqYmAxpiTWoYZU
uS4i230GOHCSXZtYf+lcFQ6ibmu8KSI68jMUfi+WDvuoPz5Dwh7q8zMUGWsq+RkqWEOPUS7egO92
G18k5iZVk2kHOCBb6Qh7PMpiVyX5Sg9V/dFs6l+tkxcYfymqiS52JI2yDWxn8iSGEj+p+KSv1FGt
zoDh+73QknqHbDI6okqUrhx0876NY/cMBNr86daHOlWmj0YwTSBCHkMo5+rJ86tzTTyzaBFc6I38
tc9EuEUvK0P+Lu3LI5E5LKPms9+KLSLP2AybzZJ9AL2F6EfYEdhA+01mn1PNWPuDEh1JG7nLlLjr
WtYLVwcLBNE5PxpWsS6aHsuIoOUKw4swfvEG93OAfm84Jq5a2myv5zjq0TTBgs4lEQegeIpq/Gzs
qlBbV1WHIsHcILvIVq/TiwMJBFT0YxJUKIFt0iqwTibxzZM9H2QxTHv7MGEuKUuyXvbQMvJHJH0c
lKnzGOr7fG1f4HEUWtkmxPVmKQXYYbo+lgj930cBgMlaA2chhdCdqX60PTe5J50eftaXqbNsNb3+
jtoGbPPuHbVxnmHAX26D0vR3AdJBWzdM8/ukJ8nRKGr3bvTqEgHo9lVFtWmFjKN2RjoVB7Q2jTaD
UOqnStUegyrpkdTBKGvMvWcrxkMl1pzk2JaixwPEGFHtH4MrewzI2HlwC628Pxp6Y99a88HUwS1a
xe0YR/asKNaegGAe4P+BtazMpNrrE8uKr/5tXUcbtWHLJuvkZV0ICn+M2mwri7JBjaoPZOutm69u
Dkgqpy6yC+RN+zYVfn1xO2X51QFlGZZm8fjja5jacMS2mSD1yYtkQ9tGwypJQx/KBQPJOq3JB8yu
o2wvi13h25s8KkFDqHjjeIH17LKlO/QeIABZrMcxXKNUo+5k0UmKx4Z01xUylX8PQ31TN631XI4B
BDbvThti80TqAgn+QP0JDEvdxlXJlkbWyUMU5fURzhW0ZfqqU2Fs/Kkq902Xv4AFhnru+fpKU934
rh9z62rqby2xBYgz2FXskTGD8jo3FlWR3KlmpK5UskNrWffZ4JcvxqhrB1lCStG6evmb7C5rIktT
9yxa/zpOnBYqqIhGWVdO10EkbeqXAA7V5xhsLoBri+kF8ou7rDwy0zGpf22egCL0Xu+/Sr7/WZJz
1YDKxVdb97fSn9fJSe7PnvI6ck79vd6Tq54nwD97fr7e3DYL7vwv13lDAPox6PdBPyYnmI3JyUr8
uzYbux1yLMnpq16efdaJgYRZD7KB7l/VecVMv5Dleup+pAHAfPwZTn5mFSd5Jg+1GNFU0dMWA7E/
GnxNjYa/lE0n2hVqkN3EPT6Un8N8jdDVyrjW4lm7bx5fHuRYLAq6xT//8X//33//GP4r+CiuRToG
Rf4P2IrXAj2t+l//tLV//qP8rN6//+ufDuhGz/ZMVzdUFRKppdm0/3i9i/KA3tr/ydUm9OOh9H6o
sW7Z3wd/gK8wb726VSUa9dEC1/04QkDjXG7WiIt5w0W3E5jiQC9e/HnJHM7L6GxeUEMze/AI/d0k
cq2d613HAwZ4rewiD24m3GVegfcVCyXqPRYqmASkmyBOzHM1WcbnIZu0s8nUekNumO8atSTzDCq/
3Cpa0C6++skGcm4YaBYRksllRFDUyncid/uTlWfDSZ4Zf57NPVBOyVnGgTsN2ZqcfF3bN1Fb3JYR
UFrfHP9S8nJ1b4XeuPnP37zl/f7NO6Zh26brWYbr6Ibr/v2bj6wRHF8QOe8VNq4nW8+Kc9+q6Rl3
i/kc9nZNfmOuEWtrxJkM2MaAdMh8+FUdVx6ygaL2TwrJzVVmqhaCN0N960VOhYQCdYNvW8BJ1S6E
1fdHuWyrHyKtWtxnwicBXP8SkQ1/UvWnNGnaRwPS1F0CllvWum0TnzQfiqEsphpJlcFQEM+fr7Hg
HqyDtK4g77fWE1iLdDk5eXqQrXmR/GX8ofzL+Iqh7vu2gmjpa7ie+n6DWEfdnYg+/+cv2jP+7Yu2
NZX73DFdDcqXaf79i27d3GXBGuQfRER69GL4/uQ3HGQeX6qFlAXEPtTy5Hf81dwXyKLWeX7z2S+s
W5jC6IjehOZUHQnrwIdNuOEye2wxzZwrO3fGD8tT3zfnU0f/1au07I9OsO4SQent0awy1p3bTK9N
sxhr4uETBjEbNdPbfZuZ7oPla1fZnrHLIWKulzA5fftcIW+8rDt3evXr5GEgxvzAHPDbgCnwgzvV
MwAaLocU3dLJGq6d44THti9PsoRI4Hj9Vd9d8XlGga8rc3/RGSg/AnMxVr751YVLGzP/vFRXzGo1
sT7ZFTEojxDpECTso+FO9cXDOGgaBm8dsSS3mT9LoHxznPXYWuqLivr/DrCQ/Vm0x+icw2G9N1xM
gqLCyjBM5er/bdT58spAC+E/3xq6rf7t3jAdw7Ft/ma2bumqbrrGb9MfOWW01cgVP+F5mk1Ppuaa
mzqMgYUE6artWv+g2IZ/CDtxG0KQ2cqSrG+y1kH9cm6V5Zh0NbDp0tj1vcliAhWyRQ4OBioK8Dgi
zlO9NzpruBPCLq/QZ5bI3oz/w9p5LbetbO32iVCFHG7FnCkq+wZl2TJyznj6M9D0Mr20wt67zn9h
FDqApGQR6J5zfuO7iC4SvO2yleDPiqYY0FXnwSwbdS+6LKtr9xXeXqIlDr2r5GjsQ3lJvtdZhKrr
LVk/WquMICuSgFx7yewJmiYTWTC4e770SKMlOxmeghYv1iK02Lq2yMpXOo4n1MRaNrkg9om5H7NP
FNvIoM5Wul7uvAZYhpF4ySqcksjEy38eqMykpDZGAnAbQLpNGnO6wpquEJPT3HxXNNdkDZUTlGq9
ptjJkx1D/eusFCOijfuQbcNPsCjlwDlXTJR6+Qhb7SysYaIh9Q/i7HYQfbByRjbDe9GduZSV36bW
GF/tEIQjEqBwA66ELT1DJP2iE5o/iVZTn3BLsZ/Q1yT3suWfMBuQMMby+53Myoqyq0Z6VoYmWCFH
WVSdYraXgjX8ZaR++L7iPwTfH+MBm2PjofBx/UTuUuxEX5I7q6xOhpWLsfZOcqUGzcfQ7pxYtfO7
W1uc3ebY02zR9CLz6DvRQgVZjJ+4RCTLp+5567v50+35K850v6FIM8OT5PoU9pzqt3lGRtwcweC4
AuOjnxSehdB1anWhTU1xkGsyN6me32ckLbZDaQTWXd3icVFSN/9pWljANJMBzrQXeXT1XVSV/kkc
YEdFR3s4i8aIRM6d27r/nDXquEnHLtHvxIgV2P5cIcmMKTSXOvwx7WyeOaglwguhHTJmlAyIVo5V
296LgifREockdool0rJiUleEF3HQc8r5mhz5d9T6h7Qcvlduqz0BerNFSzzlQ2n8reX/0arAbT/h
cf3bWOtiWMlCKJl7uTluEb3IW3FWd/14PRN90djBHuhidstNXGwtwwY5mCmuvDCtBs3Y9RxlW7RK
4L4gn2/VjV2QQ4XhAFAMFtSqkAb32HTJiNuF413Q3wdzPfXrp9RgQeh2ZfjWt8FHaEvhNyNV+HPu
UV4h0IHGGgyg+ZB8WpGXUGkTQwotJPvd9KsfEKjs19TJwFLmSvKUcf+fu0huFv9+Q6Vc6M83VFvT
wOao002VmynD0w33t/VkZLp+2hWV9QR9Wb4TK8Yub0jzol7YisVkLwG4IMwUb8U6U4wmQfVzVFYg
WYnR27ViFJTTBrl+fv93198u8NXaI7pQqsMuLWBEpjXiz8TSvUOoUIMuzswG2yVwrC3W6kWvkGQP
HQry1KCaSUHTPeWk5WaQubsnPQRf1gxzSVJPuh7kL6MdjFs8RmU0gzRd0NgL26PyXjRNz2LZX9TF
YayV7MUwshk1rtQLGaT9vNo315pdYVbdquYTWuaLNpTJt6HGiM+ug+oBaqSxrjzEal4dWk+oKy6B
ZNZrz/D1NZLnrVxl6ZshAXBk/a4cdA1+LaJpY+FkZvtMGPbZqlTz+6+pyeQQKaYiM1SuU22gI1mX
S3OjVq2DTsZ5nAMVRD+fNTvq9ac7P/jfg6qGyUGrO/tdTcaLyZfyHdHth+X35hvFUs2dk7jji8v6
ZJabZvsEYAB9naM2D3GIYrJoyv5elpBpQtDUT2lKMKuzSv9Irkde9Y1e781Ot9aq1DtbxyYbqUkZ
3iNdJ2OWiGPOYMKndYIsWDV9bh3R2UvEG4bxDKXMW2QZrlNpmMVUVNr1Y0VoekYxQ/fMjUtDQNEr
r4EFMKvKO4nSlfGVn6T8xgLgQJLe+jA6XF6azN96LNPWRceP05K8Ow3ZUNynefGOok7B4UWXka4r
xZYM+xQu7whW0Z/0tQWjNumWPWUAb75nrJGi+o9dc8IFLmJLPoRrwjvjPVYqiNGqNvqmF8hTAZd/
DAVFiI3Z5CSXY2+pEn7fIasn9+IZyQL7Fw/fYPO5c8bmQ4rCZdOgEDazUF0P+L5BqImaS5K52lJr
5HZnhUPEDdHLqTv2c/hzyHpjxHjvRjEulZzABVgwmGUUUBNDl6zrQTSRnlGjWho+hoMMKJZCUFqc
yknIqZh0PXWmy6l+THdR8NvLiMl2UENMlbN4o0o4O/cda1x3onY00JURjNjJIy4qCLAlPf3Q/Ldu
9MdvKQ9mVrWpfK8WY7qmgMpe65KnniUgKBOFqXivvJLQKNektv2jUeXsKU/0aNnwp7cztLw7SEpq
zZF59vPMLWUei2FCfUP/IKrchFZPm1Ypor9sxodb162/GpUH0boWyMVBdX2Nf+wTLyLeoW/j10Qj
uW0GtjG3ZM17bNqiOtYJqlEp9B9Fl2nU2ypShhNWC/6j7ZTJ3AB0uBKDoWEnWz2EeCCaKEWLh8xc
6ZYcVrOKkm60DEctHqn/qqUavAbmCaB9XqnwAZypgABp7X54ZX8Sku9yqlOBJcGD2ni/TWuGlto7
50WLrGGdE5DHNYXtilrY7GGM4edBNJNo4P+PjfF8ME3t7CoZOLpgKxsu2jTRhTL3iyY79c8+fJqR
80EkQnbNBawy8t2/P09U9c+7ZN3WDZvgBKEHgy+nQjjqz8+Tgm37mIUpIN7a1wpCoNqQb7vRXpmN
od4X03Z9BL3p2PXP1jR2a01jYmY9Pdb7P83863ViJtlZ7enXO/y6LoikctWV6XgH1S6HzdXg3Gc6
e7lqjUNvmwPGh/SIwxDnw0oihHb3aaAyY3YBQxmMz7adyHNKpCn2NNwDctjwwhccgFLprkVLHPQK
JgM3inKmGD4hv7a2G1Qj9kBVMhRk07IxNmqckzUE7jbQwvsgDZ2T6BJnEgaH88YbgU/9GlAMKm2Q
RVKB6VQLathU/CxYsJJnw947kjBasVLjwac2acf6IYKgqL6XYxc/Bor9MSJyfSoV+FsD+q+t4kbG
Efm8P1djr9rkWecAm/Y2llYbF2gu+UOUp6soMbMXM+3CvdFghSOalCur3LXg7ZR9mr8MoxrMsFI1
s7w5SnFKsoOU3RycgsnXvDMyMKGYd1X6Ma4k1AdErpCOKV22Gsbxq6GiQx8iSro8I7Cfmly9CI/V
pDUn096wfMCa3VyTFOPh+tcZMRRdgK8K5TNdrixHHHB2xAiSQwgnZgHXMXnmWfZdFHOo6ltTN9WZ
wldLX7sWdGdVzw1EJbFx7uJM2YZlYAE4qIxXGQGs3xvJN0WilkfM4NPL22agrsgyLViJOdIgP4lY
guf58NoRfyFrYBk7NQ+C10GbBZLd7VyxTHH9xttjlbjvZa8AxUwNey1VE48Zgmc0dOoPT9GPnWxF
7yXwNXD9jvtio9GdsSiNHoc2UOYuP8w5Dpx6mTpSezD8ZFj3taxuB2yod25vZOvMppqQQth4GZZe
cM//WDNvtYHCYC8xqyVr8PGgFcM4z9RM23iyNLwCfZ5Zee88Na5bHnqyedDJ6dddQLqa3zNtunH1
BYLbX9PkqED4N93BSEDwajW8PTEtisA6R84PHu3Ri86vUNHG8s2Lu3gRmzahiBCD5ViJ3JkXN+o7
HK/Yk81vgQxffsRi5GR6jrqt6jLgw6rFC56Ox8SMzG9JHH+kUlc+WkWR/6elr/HnONN0q3IUTVcV
8O9gXhT9062q7iPFAu47PMlG4lBv9GxrDTfeFAWc0U6Go3FUvCVBmN+ZUt2cWmhq972qvIj+aIzQ
XMFPzEtQe3kfbcRGRDSDyvi9KUbNrN4VQX7vjHa8d5WgW/plj2SHmOasJ9rxpiUjVao5ai/H3uSG
VfyozPwrMkX7RbIVUv2dkmxQpf+o60reSXKVzvMGOJdvpZdKd9SHcur3ieki3deGLy2gUIRknUzy
RezoqTbA9BRYykzs98X2H8x8fwhQ/25MbGhr6gFkNJiGFq6suGVlaVBLfsDIqly1OQKltdXhEV27
LfZXKUFdjDm7vWi7Xtbtvd5olrULO+vTgJhi5iaXiIk1itpFYvckYswzXLHqvkz18r4BykDcyjxL
YVvd++hW9xmI0Xkuq/LBtmpEtvK0GZLlyRoy6L/XWE4HFC3+sOziErq29JpQRTCLwlI5j9ZU/wZ4
anu7nPLAn5fzm7tebhqe/qNE0TJqg3eCutStrQDzVrAV1FoABn8tywBVIhWLKwkH91ffMt8aF0ut
oMDO1MEJS3QPTmqv4whHUnFROrD709XS3YNvr1+CbK1rbvLqUEi9G0y/hG5Cs5eGB2nMTyKXmJbu
0QqN4tGDrbPrFMTwot9LvZOrVMWjBrw9dRDnonFc6nXNEpyV/L4aut8Ptz5E8N1Cz0rtTky5DYhm
Y2PjkuMNMU+7itShmsT3DmKjBcsNmQflxA7HKhVTZPAz2LMm2wSrlZ3GF3SthU1z8EsUGLLXoggL
Ac8OSdhf4Ma4s9xOqycoRe4d4cHmVfahqSRwkb6qbnWp/TxDnFMtB0jl6PLIhRoeBFVtcIlgeRBt
AXfvoEvV3xoveNDaMQ1/gHhkuTolq/oq2qKUie7lqZXZAQACM7oXYwktMaZNSadfY9qUdP/rdU5U
YnzfpSo+rtRywhxExpQRJdWnSs8pA7PNch9PVVEGClWacts4r907/iKbBwyiNizjvR8WJ76bBW/E
QtCE46F5jJ1Y28oahQBJqFoPdkk+dhJwfcDK5ttPAkGBjTaqqXSxFWp14O8E295z7aNXsN4s1Hh4
ywpvFzhxfajkSFtZRPLuCHx6P6i5TyZrZAw83rKoVl6sJsrnhd2MJ83Kh/WoqflGcylwjKQYLEBI
Ajn2K2WnlUpwQO8WL2T8JV7wJEVUw2cahwbxjO5/HSJLYWc4+JgX9NxpCqpwvbLV7i0/gjEL9Pjd
6r6wZIZkglkWdpywWaBm9Hm3szA16lK/R2PDAKG+n2e6MvR3tUEBtTwY5rnt6rcyd/rXljr0pZXq
xBq9cnitFX0OxcZ5HOIOpo+dBTO51oPXJsNGQePPYy2azlhSm+11F6C8NeqQ6AF79oDvlBavk5qq
DjGL4B2RT8n/lhpdc9TJUS2jHChVPq3YzDGOLiNYLiryApWEMH3iAD9uDqu2O4kWsg8kc+B87Qxh
Uxz1xjb1LGel5xV3Bhl9F+VczSPFV+Ydit3uS+3l9yF/HR6i5QWyocy/A566G7TWe69HBd9BL9Cf
5PF4XRjgy8GN+tmF+fmS18q4bpIUEsXUdBxwXBLcwN11lB+rSz3z+O/rdPMvzz5T0wgQ49hsKY6s
Wp/i6AqoEnMwC+mR2jdAry6GZEMxtie5S6Jt1ZWTE5efPbr4yXEbS6zvOd58Xs2X+DZ3MMh+DIit
CoPplLuhFffjuzzTzNv0RMaSWLx0LEGXuc6dXtqAzIj7Yq3OoPxbMapygKpxHO9qIr4fZK63fZNF
X+qq1WfUtKdnShTUdca+Yw1vltI9ewqDAm38kgzhzmNRLi4C/BsRBTVlPKz8a4o5N5LgEXnhnUhN
+zi7Pka4nopktBj71QKL/Xlsuq52Kus/ZDK0v26UkJFoBk8uU+OfLn/KchG+cXUz761HTZVgWjdD
lL/EBtgef4xWXQGCm4qkMYfhymnZSNWung7XkRTP2pno7OIKRNA42DMvMXq8TsaDSgpzlyepuRNn
5a+zv2t2nQGQcKzxman5Nm30ZrLJyVr7Ac01i067bXaKVFh7qATAnExFfwoSaKzTLugjyQE3ZsZ3
cVEiBVxkQSaGGfHzItzP+Vr6tvZkxTlL/fikwor53nTdwlYrviUF1rfUN6QfATBDCwXdKzxpiuU1
2bhQl2cssigwDzUi6/WYR/ImkiP/YAxGttRH5DOOrz/7WKotYuhSe0J0GKVNQRgpGbvHNMF6QcbG
+wP0UVjr/IFkRHXJzIAEgdS7wH3o50UEwoPrRWxbi18XDUrmflglUNuS0svrReB0yv20bbq+k6tK
3aPsmqRI7CBetTrgNITtfvA81t5XxbCVfadF4XbMQ4fFLlHGymUtW/W9txYxyIIahjujGJxrDDLB
M2Xabz7l+G90ciRDOlFAibc/qrgdvlCO0y9L4ilr2witqbvQwuzs6dErCDn3SHK43FSV+pLWvXsU
XeIgmk4SLwm8h/tP/XqlqrMm6cpFOlyiBhWTSImSASn34ux2EH2R1+brKN1zh7Jb9m3yQwqnGwMI
19grU4G4ZbZ4u9ipiRkVpQlidGhkY186D17ZVxs1ibSXaHSWJOnMBxmj4vvS7x5itScJhjJ3rVDZ
Sv2xqi2kpg+WWV6m6474+1x8axV7SNfOgKesaIrRxER4pQwrI69/GNPWDM9zMrRSaNJFUwqVQ4Fg
8+Jm37XBkvYVjkYHscD1lWVgycXhuuZVbewsiM6r7ZzgNMsZ6NuLDng5mRL/SSzJ2GV6YMl8f5+H
fvJgjOHv/XCk931qJA/TfAPr8Ddd3ceDZh+SWk6fogarPvGJgiTfsPS3553WymtzNPgPSHwkanVN
QWjkZ09SDWF8mjukTb5JiA/PukhtHobez1e5rYVLkSh0o0SjVFnHHYRf2UsannNZGabk/eN13T4W
uTYfNXwuWBtb28RtJLzEaraXYV28GnV09qZYZxvmWxO80FsXoTJFaBKcCuzuNoBNqlXgOfolTmOw
Urk0fq9xJIiqH6krG29pdiEYDKLv1wmCtU89vw9RZZIip/ptTlrU1huw0WeRcqCaesoRUbMokgpp
RcpIDWAsi9G23NRFNrzb0LMH9uou/50z6uLqYwyedd9QhLyI4ZS/NUlJDTI05CRDaeEolFvHLJI2
/A9TJkgly1NSt49iBhZCbFiD+KnOgXNRghCAAW+KSzMF38QMC9BabrTDIeeeNsdOqjqV06GTzQ63
t0SZ24qPuDMyQzotU4P+aIVPSR8cNTUuzuLhA+if/T75ZPF3O43dWuiXfmv9ug5qb/sfHj6ObP31
+W+ZhkbmRyFRpziW+ucwnWZIlOLK/fA4OrhoKhgoB0nvzRxHb+cUxpu7ZKigFE1nXuOyAdLVOJiH
lSvddRTHL5vUNbaYqBRzhdjEroDERfZcfoysCAIkt6oVwpZwabq4c9/0suHoVScMXEB55pSnyGO1
M7mzPlMM8pzaEWSRqSV7YB7T8DFCMHlWzNTdct+GfJhaxttAJbGVGMl97lTSMRrbftKbAr52JNBU
UX/v1231nvjNdwMi2FtJZA3bkHZ4CUErYUERn6PB644ZTFd0RXZ2LB3LXYdKV21KdqfQnSWqHYr2
oVflcR8HeHqNOFkMRarOQvw+lqZDViHnWffdgWKp8btbR0qItYtbvw9A9C6JnqCe1T1qgRSn/Krw
bU/V3HrRBx0ms26mK7PIm3vfzA8xtVhvcQIWZ8oryXXnz4Yu889WWNx3kh9u+j4wd25qGNcDj08v
/wrCg3WmxyM0y4L2R6fyvCVDExTOq0/F8qLW5HKHArY+kRLjUdoEwwIBJb6/kaufSu5OlPAU9hIn
EpIPtuMDlGgi62K7oCiUZvyqeAiPssl70LWAbrO4WGay/QLYsn237SC7K7qyWoRjE67Qpykz7gDd
i2Mi9yh1v/3mGcOq9IrOv2u0xzbVnR9GK92zk17XZOfng+VgQxOps7pWQLIkvr1CcujsMiBca9OW
8HXPMJ5EQDXG+DfISCLgyoCeawPNXGZuww48rU9qbhNHS4fgvYm6s02y9YOUEzEby5mBdcPgBhLZ
lir0rdMa/pEJCTzqrPWxQxhbqt2wXZ6smcWhKABASZF2aaeuSJJKIIQoz4SCrRPCty5/7e38jL9s
/thm5aNSOvGJAib5KZOU58xTrKMa5tVhMMpzF+rpPgfiyBbuI5SbdC8H3gWc77DxrATD8jLI9L1E
7NlZjHiDvXUmUWNM0cqlaEqDebJztoem2nbHxsSP28O0702Xwsm9o/F3qtMclLqxN5SHKHs3deS9
73BW+Nr3KPe9FaWPP/vFYEQQk3DNNEW0Hb/6IllwGlt3eCIzkp6KOHxidVIdBwSXM5ZPyhb0a/ss
29ypTTlOVgRJvvPc7e4Tu9UOfW+tjVj3YQmYJQE93b8Xg3i+dPdtb1nbfIzeyTEyo1OMYeMEEShL
0Q5UvNpQMMaQ38CV5kSWn1nGNAvNcnisTU1TM0F6OEqzSb0xXwZOPsy6upIyUnFaurueUjvONokV
F76FUy+Ot5fYVqWZj/q+851tWg3nYgiNk53UK3afuH5p37F5Y4UX1u+dbrTnscbQE4lKuSyDt7Hk
exiy0xmasPrR6Q/IybunKvKdfeGOoDfhTc77CFeaJuSWHkiNu5a7ILnL+TqfsQrKz+l0ZunKOeGm
vxNdYrCFE7nq0HfPRJPipuQoKeU7ZXu7bNK5lpHcbjrkohAlaVqBNxJ5i76GUmo+Bs3QXRJgd/HU
yjNsFQOvhWwg9xLYbA6Zlf48iyMNR0Lf/Hrruk27zXW0vCC1wbv/utLChmAI4h9ATextX1Thxm5c
Z0f8MlkHuuIduiCoVn6pRUdSiVBxc604jXZpoZSX0S113tnhybzOkizZpfZYb32+/usmyOy9lg24
egwYfvRFDauLuo8LWEFwPHonP+bxPfg2qg7sMQF1EobrVi/LTeg59Ylycyh1Tly+qW56kPHI/gCI
vWmUtPoSlhi0mJaWAIVjY0ghlbxu8yaa4RceLxSiqBsFm/t1Z0jTIwM5hw3d8SvFsAtVLs0PO08e
FNYQs4qg4rnDp7kDjv9D18qjz73wzWv5hJ0fZWesDJp1OdRHm6/SKlLtboVP4nCWLZvYgumrL7JR
vatmEv5IzYMMuQTWiW+eTXLPb5YPia1oleoyQt5YFiDC9jawcnw8UFB4UnWGs9TgXkomoAD9DSsx
/pChXgBCY01iAlRatjACd+OoGQfkjMrcdzrlVQdmQgzEJlHpKNyyl5WM4CXwjREQglxsCVNal7Tq
PhRqcN6BPyTsiCvzPqmacKcFIKbspB2OiTNtXwzjPVRy79FBsrrGc7dZmR5LJCUY7psh9b45lMkB
ME2Gy5AgRYljICRl2jYvhCdIkDAjmBbOdpEl91Av0KD11Vq2vHhjjYAqlBHtMf+X0WqQa/Pk6EhT
gq7wELFSoDqoASyzvENkGjjuo6Hr1dlC/xnlIZIVqF7FxOXo6/gQjIW6IoNcL0RxFxTRbG52QbER
pV9NOBVnUIl5FKNVgzbLMvRHWW5TCh4xWs5BWBtlG880ve02TYPD6Ggr6ZsTWx9kXfpz4YT6OdP8
78F0zzVwhslbCdNflTgsKkpz0wbtsOrbKL14aucQr2yqb6YD5RbIxAc+RR+FHFhPhayPMG+iN3vA
ISSbXOiT6TAoqDPVkD9UgI+qBMcEhMtYWvnCn7zpxUTHMUFQhLpzd+vLJbCRpcGNZXoVMS02evNs
X1/7+mKxqaw8qhrabnyB1oEXb5anFBsTACT0xfq51eK9EzpfrEhzDoHG/tqvHkYNR091VPdj5ez0
pHS3lmOj7M4jbTZiy0fpSd2vnbhSgebHwymfDsE6HZJ0yeY4WOfsFObUfqsvJiRCrez7H+TnRsTY
LFTYbZdSjFtS7WSLjtg3t8vYG/Fe4EatS8Z9z31kLQ9SOI8LU3kyQ89auxEOGvzJ831V4ldqZuL5
aFcsuGR8fUaX6pFEM6xliJvbvMNAGz33gJdv0TTtHSm5BwO9/Fr03Q5KZf8xpbJV4moAaaC+VsCw
q+rFrrAGTi09eG5LrJvbxNDOkeOzRaUWgnL+VaiN477X2pT6nthbd2rRYeMDI67U2AISoXpIyDPd
FaATNqIPwwfzrh0B4VD8d4YDbH2Qi5qDs69dz754GqvkQJW/ypI0UKScjVtdYiEIAIy7+zCFJgqp
YyEYvSJ7jN862VcpIKBIED6HTQDc38qW2u6aUTNnUW+XCxMzAcMPSEh6CUYMeY+vOR617NdkCRDv
CB7Rd9zLYHUXz/QOjmF6cKZCiQBL1KzgjmX3xNOye9bSEAOVWpqPJqsmr/bKJ9C14QG7PRZ5cV0+
RXlmH51If+TvB7DCMIMhnZ7txotOVkOwZ0jPbWgn10PBLm5etCSAh2mWGAipgj/W+TfRMH1fXmRW
F00Qg/EceS4+AUrdrxpfG8/XPtkwV2psU3sxTRED7Bb0kyHtRU/eAWSSDXxgaqmhTMKxin3TxD/P
Yi2PFllL3hUFQzWhz5hzPeVOxN9VLLfLmCfhoTQwnYDlCitKcdyDOPBn4Gya2joBFxwPRmnyAEjC
e+CmOBtk3BYFNEMZe9jR/GY2xkTNEH21nW3VCMFfFtoq1o8VHjaxSRa+x7FRhuucFUjfdFc7y8Ng
zDRggfc+n3o1WEO8lthaFqo3nm1QoYQQTlSwzltD1nlMU7np5CpM1lDHda+NDn77fdAyEq0NghbH
JnCbB5G1rdyKtdh0hnawwppxOr0dautIlndYtk1QLwibkqLILfuuk+I3N/KjL4ZEkB+oX/3M/V6Z
1aHrPVCLEiwgVLonU+aPIoi+srkiAd/AHFUbg0fL1BQHQHdU1RoO0YE7MaT2lrnFd07qYvWsVZdA
r7xwJpuxTDjJOoVOCKJcxuEPp0bsatJRgUmWj8QD9MiIQV1K2r04FL7CssA3myVc/p99Zd2gNOnV
YtPHpX6d1ymQpXtCUdBrnGUOnQ2Ch6JvAXGOd447ZI+Kb1aXrsL8o0+yRx2bayeSpftpoe42lfKi
UbG6J0DgXptGngDVHrpwmah5CKKh7aVFnvmA6OU4JhebfYO1nu3CFIE/37WAHbPe3xtoyTBHi8eV
4bj2LiqlZz9EANZhS6E3ZfUI0bR8zKhGykEJHnNPKh8dDUfXFis67rA0bfLAK6UlNOPW7hHObndo
c8pP09D8roxj+OIlYbkJZHC7heNF+BOR7tG7KliL0UjvYR/7ek71CqOuZMyJuEhAn3T5wvODMha6
e6tN97GPUsBko7mzpJGCwdbQ1oZWoaN1ZfPJIM+5Tihgwns8M58SQglrKvHlOXF9RiHvrvKMx7sU
WQYhFr/Ex0KJF+Ja1Wm9Va7kzeJ6bUPRGU974nzTZFZ4FXYEVMaLUXzvg6WOivXapEyLBxZggKWY
nHYx+c0eoxwxWfawxyhhDa+u1/Y9njwktFdistbWKpBT272OxmaFtwK+snjp8ZnlADvYoiUlJH6E
aATkTYY1WgEFXxuW055ab7CWoBPzvR3tqD4JHnGubhW5e5QUq31Myv7ZR6N8yPS0XxetTuW+1ncn
/Hk2gDicnaVJgXntq5WvsATz47WrRTh01Ek2uwBt8AZjx0yhub8FztCdxGukJVJf9s/Byk77WYKB
JEu8wILXEsY7z+uVS6L031KCU1/z3FfvqPIwTolrhOugt7d1PSbnxoieGjnyXkwnReql40kYorV7
KSOIu8Tah6UYpXgAcmQRO1sxmunlQ1Jl7dkLbO25+VoVibdWfYSGeQfEHMIDfqlSAdc7JMkJDGkc
tk4OVQfLHOuPU9iPw1YHdKHOfpvw26meKBDUB8IHnnFxh857NvnxSMhSxts73rPGX9u9G2db0ZKM
Tj+FQPZEKxzT7Ihn1zfRKvmh95oV4DXUA+0ay6LZ2T05OvGqYT0i1KQyZR7iYnkaXPnnQZc2ltR5
p1s3C/58G7vek5h064fOoCz8gUzxp4HMC2UQ4agFbpPFFOIR7HVMGxO9P97ObdkwGqWiPEWRtQy6
enizR9OdjzVFzYOSygdZJdxF7fTcDtkj+0Ppg7P2s6M4FDGufeIMLJbN1zvlGW6VP/uwSfxjNEtA
F7UISsTk24CYHE+jXSN5v43GiKVIYXcVUQlir9dXrSqI1BWgrLABn0+AZRhTYLfBzwOK/HQbTwdx
dhu4zbsNfJr3X0y5vfxIQXwEopY3vl0nmrc5t3f6L6Z8eqnbtf/4Kf/x3W6f4Dbl08tXAFJ/fvx/
fKfby9ymfHqZ25T/7ffxjy/z7+8kLhO/D6UdimXjBxfRdfsYt+Y/vsU/TrkNfPqV/+8vdfsxPr3U
333ST1P+7t0+9f0fftJ/fKl//6S2R82Q5mrZLB8m/5dg+hqKw7+0fxsiFcVV+HL9vOraxk4wu77K
tX294LfL/vYdRKd4qd+v+udPdHvX2xyZvPOIgeyfP8//zfuzmWHr3ekhq/PbO15f+/Pv4ffe/9+f
+/qOf/md1GggjKLDcevXT3v7VJ/6bs3PH/QfLxEDv33020uIkXh60099YuC/6PsvpvzvL0VNfQPN
BWieHg7Vsel9a1FSEY+FB008rKpjr6cVlTs0qdGCjVnY7lyyqwzvZViOSKYcVpTTsJjYDx41cRSv
gCGpy62a1b0+F8MenmOY6B6o+UVBJ7ra0Yl3hcMqMFdzFcNW+FA6SSWcmooZaQZKLwlO7wwCrruu
h3p2B6GefDg2Nz9PjX6McJmbesVBtX5eeOu6Xj3NcPFJkGZlFX/FhU3awBA3ZmmSRCtyUsSj5CS7
UJW51ou0Pmq2mV4koi97w6nPYkzMKvjmgkcu+7kyzRDTVNghdz7Blq2YAuqRJVLK0pRXFRPiPKOG
Sw8pFpzeRAz8l+8O4fRsGapLEPVv3tkZvH2ruu9eqhGBmyT7I5VY1IFNcn3RxsTOR8bs/By+Dei/
ppi6xJSsZwqE8etl4lpxEPOcX69iYMy4zHTEu1g2U4BYhmQBxKk4ECW0QqQzDN0O10mRbePVXg+r
366h8vSP6b/1otbHKK7XZBz+Kj9lr6mbR8zJYSROZ3EV37UtLNNP/SyIgjnrU/6GPl3Q1/6+jbzl
7TXEDHHI2d7eNdgqrW594syPrXaNDPLjU794kbyyd2U+mlsxKLqsuFsm8jBhgTqDmknyhMZ00Er4
aeb/o+3MlttGlm79RIjAPNxyFEVRsiTbcvsG0W53Y55nPP35kFCLsrr3/v8Tcc4NApWZVaBlEkBl
rlyr9la7OMUuZ9cD8Dr7LMO5j3J6iZZVXIopfh2/zpVpDcKqu8ioUSrKsvEABAByy3jWvY2NxPon
5pEkgRhR4VsLhJq0nT0eYq9oPw2B2n6qtdK5dXr3s5iu9naeP0Mq5LLXIFQOGXDkg20GiJcuM8W2
XkNWuhrlOq4TTOt1xKGW8zc4gRq4OWnTlbNwCh9f+3U/tO7aYO3Lzepbz6VnV7p3w3YC7dDuvApV
a2q4t2prGClccFXW3CoVKvLVxlfU+pfzFpErdSvhflv347nVoBKAIAF+1Nh47Z1OlA41WXVpo74e
jLIZDxbZfDG9C/nYeS3+IHZpx34Xaij+INOlEbvyoI72u+g72bsSkDGN0k3q2udwAUVAjq9+zwoF
7ZGKFoe3iNDWNLR4BpTiTh9AP0kG+PwgRmcOizv6Xy0SIDuUPF+xQY0FXaAdUDlacnv8Up4iqqjn
a/bP0Yrsxk7bfiO2cobxlS1F+tRSDVvjgFoMSMO2zc5qyuYRCfLsELV1vAutGCIMkII5cBBUewbf
qx/LYarhkMemLbaOpu5w25CjXcfi/rDOqMYPcJQGp95uhrue3uc7b1iIeGQc+6FxdnVkX1BE3K0O
kk/gAUan+xEabUThXu+3qhKUu+sKXR6/rvXBhiCXcfb1+w9mW42Uo6KjTfP28Hj3XFmfNnQTzVty
CNq7J4w8WP7LE2l9yAx+pG4DQE/oebfO1leomGZQVEPXUaBnVCeUVzikb2cTcPtmcx2Lux+SdcYH
uwzZQfdHkP/fmqFzIUU22e+inIfkuhkpl+sh95vXoRm0mw6YyJ04xb7O7enG2QZzPe+v08iq+7u+
rLStKdQeaP9ASgs6faebRhQBAtagHnea34wJnorbNneQSo9zNqZRU53iOa1OiZG66tNgkTtQIfXc
Sky9BCbSqjAt1K8dVbezPt6LyQ2RIeBldFD8baOp2daDKmczj858w2NOe6CZVX+QM6TydvqMFMzV
rlv8CjLdOorJUwHVbrSxtI4ouQ+0+DH/eiCtx78E1PcuUrylMrC4IxNNIO3tamJrlkuOBZLvy9Wu
HyCs4Z1Cb3m92jt7niLXiG4NHaz6aU6j6kieGh73LkMsWkGaQIfNKOyy4YcLq962pqn/E6Jzr7GR
4cwfYgfnW81l0iq8twONEkDXqCG49oZ0Uh7cGJDYD6u7siMykiAdXm0FjVXFWKUHmbFOlnWg+yep
V4VwQS5r1QU4yp2saI/hjYR8nLKsTWttdJYZ4oWAfJfqjjPa8FQv/PMN6h/819k/bVQaSy2pfg/t
GF4Pq0kfqjppbkc9RLKJPpfPEhuP/cdYtZ8tyjRAHxQdYk9H45EkPQON3is0wyQMl4YCFbWy1Svd
BuJ1XIAO4pW5RUcd8pXIxWedrUmdHCU2V6d52CQDX4Gfug7FW0FBsnqzojxHtQmgqdGOMRAP6H7g
+oeohA6e5ezquNrCxQuCQzsi84fw6BInh6F1Xh30bvycqfDNw0AR9TpBLvFhJbnEtIgFi0OCr9dO
lw8F+qq5VMCaDMdE/GQCjhfZY/wbfVBeO6m/BfwBKBZG5h4AvvZbZWmArMrpeSoG+vOUJKUSHkA6
k6sOxU/VvwTprD5pEV/YZbqsmrd5fRrJ9/7vVvXRddJGRXEcpGGzkzW4CGP7PZ3Z4LOQyVL6u0iP
ghfY605BRba/deP5c1EV27HVlK/0zxX3OvSeqLMSRdMi78426izi9aBl5J/CkuKVJenKG+7EG5nq
uyVzpFLlSm5b/KSkgDC5j5yyqTvdk6ok7alzQ/uQkbD/qszRvTyHrxEpwM9TGTnWIWwsOBfNXoHB
DOas6ijvyTMCQmcTnfoP78o0VfIGPquqcbbiV++rTTxRU7/zTCOPn836qk7B5wYdEtSM4FpAqQ0W
HbO5Rd1MGe7fhhRFg4sc5tw50RxdXmzFA6s2usVNo7nRkxw8AB5lAhZPRnBb6MgBtGejNxsUr6ds
PGbd0HOTZcLM7//Jgad720aRdixieoS2U6velm3nXCRk0v3h3nbn43WCDq/wDXdQuuplAq3MqFVa
VbTGrNedk4eyKMJ1EUOrm4dwovApn8IBhn/jVb61kVg5gJpOd2CbhoO5LD8rLvxNZhI8K+lOjdX+
ueia4RkdeH0bDVZ4I7YRxO0dqKifUIwPz2KqChOqoEy9OItpAJ2OMJPNW+QyLNn0Icb2TXwSbkI4
vvUyWnZa1Tdvp8z/De6Q4ewhiXOe/BEUupzKgdu7orTna8DHKJQgXqdKjAz9og2qjYxVvrl73UKA
XiZeY7IinlAhf5stbqueXhdbl5BxmTmf1aEOjh9C7EbliRp4X0KrNm+9zjNv3V6JwA7OKqdyuI7F
L5HidlLIRNdIGdvXyNUloRQkJsS34RmRIFlDzq6XtOdAMbb/ejWJZI8abkIo3I5o2o0Pjq0kO0QZ
kr0Mey/E1hvjA0RdqM7BQXH44PCHFAbbOD19tBfjbVhmGhLbNSrSssjoPutTOdwHetACTsqcg8fO
8tFWs3rj1/NwkqEcks6FAbKP72RUoZ/y2FnjLk/C8KFYRp4ZBI80Zl6nVLBwXDqoyf0Jltit17Ww
DHjZ7xrt39EWjpeZn4gO/apMXy48muFwaKIMnFJVQy7WDo+1o4bPNAKAq/Sf5WDEdguCyPJv08Xm
NgBV5xnWOPFSre8e8kC/rUzvdYLeA2FAEoYfOSZa0bK9M/flQeLB3uZ3feH8dY2nNRB4l908SkDV
V9M26MPpRoZzW3aA0exoK0PFTY2nvPyaJenr1eABr0hf2s7JQB8T1E1hkLRxF75FPQI5UsILu1Oa
tLiILUKFZ2Qr//fYPBk0yl3E4C+TJEqGcjAiOwZHUwS7D47rEBZm8xBaSA/VXw3NLS8jKpmPdBVT
bILXbWsBfNy1QzMfqMKHzz4arI9q5G7gMM/+4ZW5ZudtJDY13OBZ5tPc/3G+RIQm/18frvB2fXFe
1wAUfKAu3zx4VkR/QAiHVwL5sL+xad65uEq7pzMjgEjAGv6o2zi4jReM9UaiOztCXTQ0xk9yaI3a
vJR+s9frdvqU2zR5ZLEP+evyL0ym/je/seq7deRSRmsUhFoS+XO8eeXTZf/iTUmJvZvbLXNRpQmf
c+jub6hVI+naIRdaJ2V9C1wQbikAsE9juE2jpeC/WAo19m7tMf9LXGvQoviUVm60v84JEEXfTH3w
uo441PT/5zrXa4//8+fp+lndoipW7avUQsuh0Y897J6n1jd430r73ribKpbh1Ss17lLbiG9HWoDz
xSGmQbxrjIRXNOXstdajl2SZIpGytgyVcVaBCAQQPrVJNe3FKO71ihI+0oS0p/kKGS83QplX7qPl
BM5nU5rGdNPN7V410UjcktQwbyME4oBuc89vAx55dzL25P4ufnI5k7svq7a9eX2v8cfoRJZPuecH
Ejy4XeqiK9BC0vpmUxeHHdV05tT6as9h3jHX06yYv/W6VZ5kvsySCRpfnx3fFGhRlvniGPrMvbP1
SUGWYKSfA6prsBLV3fzGfP1hKA6xTbOFAPJMa+3/HCsLp1Hwu2PDiFbbzyUk3ls5MwGtrGf5YitT
xXqWs/9FnOu46IpDOhq66f4DN5YMdWC8Sh4BmH3jzBJ7HfbBOx6tFGhBimpCAsX5RXOC8oVe441p
ZmCcR9MAwBw/G4sZYZAEmRdSojK0Klrv4UhSADDPxYuukYQnC+RcxMsb/boGkozmp9gJnwOalV44
JPxskY31PJJ6SFWpx6J0nhrfrk/vhmirnXpUHcFpNN7qDSAre4xt07oTxku0PB6tyejOQoLpLzSX
TaREe7WK9N3KgjnGdnKHVsw6QWbJwTXSdaqMZP5oJfHeAUqzK90Kdda6m46FFhmPJY1W+64kT2Za
FpI4i81X4D4vC7tZQ8QxsQAqQl5+W+rTn12A4DipYeNRrfNbNQ7Vi9a1LlpTLxO9Yo/t4pq6Vrlo
9njTGo4XbbmFTreJov+1Rpo0a4FON4utXPP6YdKgAxACLKYEw34We9p6izLr3BzXpa4fRtzyAWMn
XT/IdbniRfMS55THyAxHy45RVOTcSOlvgPrTt3XVpROjNs3gbmW/KOFgvomcdJSOlg3mdYmr42q7
rj0vy8z8ThG8Gb+SQnuhoVL53BYTyrKdWd60WZ2iOAJnGcDHP34NGCP3k18HpGWECmhS6ZMxIPIS
MkA1tI2dXWXvh+YylGDxSvB1KN4PcwsbeHoLxnorxN5ZAh5o9N1v4Fs1/zbQ2pLeBRo607qEAVzo
vsntGheJbkbErGpjOBftX2lhmbchFE9nOkn5r6qUEoIdZSjgUV6srkFRiZSQeKclRM7kUDc0Sa2e
j2M7ao1bu/+jRHabvuglTpaTMUmkjlZo+JanwC42QdJntEFzMGYtVG7GioT9zHNk21sQKv+VpmaG
jl9ekvqMsuzcgIjaoiSDrMMyqXFTbx91XcS7Ve4o5qUqVbrWh4kOwIWMeBnCGjU9eKHfhVsHORnx
WmpfP86tml5owHth11l867JFqLuI/JeuA46k9cX04leRtYGSPX/xndTdFEXgfe3CBh0Vi57dzqCj
ibKBd6s5i8D1wthgxrG/DjWheijhnROvDK9eCf7fzk3TINo6A1vydun+NDrgMUaNmFQUec7FXthO
KJ+BYp+oGZ6HoNqLbQRyOaPesriXKVlfIEewrGDS0LX3NL3eu7VS3kCf4u4T2nZ/05P4a0OLwaPa
V/oDigvpRuzIzJu7DLm/k7eAeml/5tVM++bPVXvLH6DZAddKfqO7rdk0geffgwWcn0qlfRR7oGcV
MsqmRWKMi0RNe+hM4EQtPJsv0XcjjMefwxz4m4Lb2mNftvNNBOHvjWpmwRPbQTD0do5i+ne9hf9E
IqE3mx7tGFqY1zdr+CbpfMqncAeFRUoPVErWqF4kMMVIq0G6nyYnvYDGcx7yCo0EJbB4mr2dBTmp
UrFFb2dX73oWj8WlyyHHigL7MeTt9cR30biXA03s5r0V++rRTo1ikTt675AhmqePZZm5J4m9RoQG
uTPbAnOKvt4T5H75s1an8d5Xgf0XDY1jsVKWW6t30j/aMd7O5jR+DxAN3M814iDXiGYpkfzXCOGJ
ShFTzaJw+m4GCg0fOVSbR9htMn5Fiho++MsOpAk9Z2fBpoySbxuSiZXNibNsQ8TvI3gPOtA6e3CG
dggb4RCvl7r8aJAom5Sypilk2dO8m7asTQ14PDf1pY2S7A+9J+FrVF75NAFMRAFR0Q/jXCpfyWCt
EQZNP5tsgnjIjmmJyqkPa4bSPEFg/julZ+0Ms277BI/idB84442R87G3ajEVB9jPh53EysFQ09+h
sENeYJleddFMTyUc/WxKP7G53PYz4mwA4sxdOznjt7YhD1cYZEfmpp2+oKC3kxZo6FHZDnehuZMu
Z1d3tI1r2xC8QzmPzHavPEf+NO0DVylsOmWgxZVDaKvqrWItB7DmGXcRTsHWmjotBd2PjHsjlYLF
I+FLT/t/Os2DCZIX2mHpe62m8TFa7teQfVnUcNBN5pbbtPmfs9/maDMGEwSuHGZwt+cZwYrUnZwb
MRlGwN/2Q0geG+M5nUJzM8PCsbvOvcbJWZA0x/htqQ9hifugeFqGPheUK3q8azNrh9hw/skqUzaa
ZoKko47GTaNH7DTVlMb5Tp1Plln/GMrMO+i9Om+FYT4Zs+ZRbK3Xz9sr9fx/tKnLXDr8aE29xsha
ad0M2w4G8J0UHq8E0WvZ8l0dM+xy++APwxepWq7ulTv6n+dredM0DJqEZcmu6OxDX3Rf3GgH+eXG
0sf0Mkx9H+4ThVZPqOs/DpOlyxi9jewOdvejjN5C2+U+JjezN7usKCOxS8RbvNjRVW0e3uLlkhLq
fbcrCJjKhbVaDkXp2/umr2eE4f62ydnCn3nRCw8aW4mxXHgJ6dd/nde6A01BEjkkVXAZh8TZo7j3
Pua6Ygvx2pFq1E+7r+zbqrLu17+HDGG9oi2aP8D1X0SVbQ0TkysSx29T16F4PtjI+P7uB2igaQgt
7ZuWO5uwC5SN8RNAff8QAC0Gwwol/0JW3gRVhn4PPKESJZOcoId9YfH+c1LbJJfXUokWaajPmznt
bmUyXWozKKZNUtojWhqMg5k6fz9RShSbstjeB9J1vedutchv4BE3OWGNyiL5N7DXBsRD8Z8mlbeT
kk/GJznMbe/snAExsqutpr2OEqIabLIcKcIMvfLdAHP+gxzIVoORqMl556MPg6NWeA+hnRj39fhd
At6Zu147QGebbcV2XYOcHLinxnHWNcRh55p30QNeNZdLdW/XAwWUHubZRHHhVwfvHH9Qeu3RU+Zz
iLPy+BmUZseXz9NvYFCCEmahVYPUsH409II+a8d8aHJI1qrlsASISQLkEDvvTRK6TASsbK0Tf13r
uvyva01F+82LYu3W1cONY1vNkxxirTCPgeZ3iK/xsrhtC0iR9NkzT52atk99n3mf+ixcclRzuh2C
wTz6KtHrmMQVtfhce412aMf5VLCV+Rh9vZ7MUJf1xTaZo/dpZH0ZdaX2EmXhi+jajgOve1VihCcZ
SuuONzuopsL2KD08WewhpqSdZSBBIcz09DKanyME/dZGH6L9Y9KDmqotmsG2nQtYWmv45cgMmUsH
8uulrkstl3JI4l4kDCW+8NGv6fNb1lDpvLobuEzmLZUtZJxRlAoBWYDT/xRmPbor6XQWkxxKWJ2O
zpzokDkStqonxsSpVjedE8WpbqvRjJ3qoBW9fSNbiUQecXIqBzgc/V2LwNZGtilik22JnF1t1xkf
bLKASdVvo7pFtw9pAAUyBC3YO9IwmkWdU62mKDEsdGK0u74ShhVTvbcsHYrMPtSzg0L/5KFeCqRz
UmYH2gySQ7VUU6/eKdD/GDUQNJT0oi19Ss7+A0xehuItKTmu3isaXuD0VGnDde4Hx7rU4k1mvsme
x8POo4uoLKyvSLB3W1+D0d/tNeur3+nffViXHsTZtfoGkjz9c5Wh7THp4VHMYebqF2OgD3fUI/vr
WKjNKUeHfCdeK2iUfeDF1NGWC/hO9XqBdcnR+XABionvLhC5jXuAyhTUK20u7Z0VJluGpF1kmFkA
+iZN36ZJf6tMuXvX+VO0a6wIWWIaOWYd/tPOUszDoBc2pBZF8mVU6kcJAEDpQHYRGA/XmTONRj8q
jU2w55vf0jmzDq0V8LWyYK1H9RR+mIivXb+AXa4HseUjWd7Yy49XuxfVw6ECKEmeK6L55tepMlQE
TLnMpU+3eDd3eoojvkxWF9Tlplv0KeRgFx2JKjmtYyBY7XK4usU2zQFy0gOJIHF8XGJdB1HK7UgW
emfotY2i2t+Hoeub274EuvRmCkAj3RkjRHu7v09pOezn5l1M0UbjMWm9H6JdA1eyfqmVVedmla6x
Fz0hsVfZUYLEImeiKYTUkH7h3eZqDjQjhdOOIusvi75b72r/ZdEAkbc+byLX2ep0Ti17CtmAWL5r
H8cx+b5uURa7nH3Yf9Ao/K23Z/C0SwT4Mv0QxSPZ4mV4jXWW1aow+r7ugMS77mf6atgBcHLPsZFV
pHTy+rlJaeBTlZlmlKxy4BGunM+TTWc6hDV/JW3pftG4f5LD0/y7Oa7rs24AhEx6x3jmbz5sQqVV
fyrtA2rs/p/LHKvSX+f4muLfISVan+ekQLRrmLZTVrArJqP9veX+vOkhcXmomx46DzVg9xVm8/fG
gfsBvshpmzZwOTrDVOyoqMQPQI/Hk+1OylFH7u7R1byKnQ99WIYH3fJy+SkaPo19o3/7MElrawW2
VbN4bGt4D9xJd07m4E0ZqhO8QNIfVDuHxMqNr0k93qeTm/6RGAmdlLy9PcGvWdNjSkSoqMbXeujv
JX/2bxFva/zHCJrYkPeiC3jndskXeCkQLl5gEN1epbr11Zqamgaw8LMAKopQtW9HOLZWmENWGkA9
UcM4GCPsVR18u8fSyHvUDE39VpAQcR6ti8r8dieLTqAlZVHBUNDY6ayLdhqyYDGiJUCLeU1RnQGJ
3iq/Q9uAHQiKVeuQHvrmUXhjNUzkTmBYWUxiX0x1rOZ3ssTbOmKKLXiPY0Xjzwx9vw3okcYrSD6C
u9nWk4fGcpttF4b5H92yT2897/uE+vUuZaO1Rlit2m9CQDoeSLuD3cQ0UL3lU6EDaB6KMtVwOMpm
kvzp1WjBg73pNYWti8ymaFNtdDgflgdyYO+KcSa9NmXZA9rIGn3W8L11VTwCqPqno7YV9hKLIyCj
ts5Ieo9v8eII4tK80w14iC8jqaqsaNTm+TW/MxhOdhgpUN+NpQYDWD+pv7fJSxzEcBD1obqNvAmJ
TfBNdzSwXwPyPtrXqQKeT4nd49R2B0ttnbM9+ZazI12SHHKIFEEZadHqjhTdOUf8e6AfSpJDSuvd
KdVpYpd/GTDrvQH6/6UbYfq42uHG2ZtpEr78S7y92PXIK0A2NnCRFdB7pEnNr3TJScpYdYN6Q9nY
ulmeCVuv1MaNaWctYpeV8dJQealbkpAkB+7Duis3wrI5uQmUVgp8hzI0bfO/T6o0E3BePl1IUhXQ
3y4HBZ5K4IXoZ7Tz37bFEYemjSLMAOxJRUkLduNSc6u7GFnKx3A55KO1b8oCdvdlJAcA/2bU8NK5
WDxk4h86asUygsMRPg6QfRfVD85XUzzW2Xno1d/EJAe784qTq+rtOrOJ6vCU19afSPR0Z7g/kTHq
xqQ/W0HRbSFCt6gxDSX59sUoHomUszVcxmaQ/ZmnqgpeJhnv2DJp+2ruh41gLbWB7hvey/HIWGLk
TA6wpMFbkNxdzdD3AuAsu+51Qt2U9M/O6kOiO0gZKa3ncE9WdP5yXe3vpypwd3FiTJ+bPiSPanmP
ugqWKxxL2ENtTTmLcx5UlYbKojqK13Wt6ibzQ38rXpdHzcWenN/pLJ4+W3BBPyMHUNR13W2LWnmo
BrjFJLKw6M6uJhQFZR295qfTWMO0F6/edMiy0+8KGyafCBxH/CnWy1tZViJAQkLYp1RPMopyiCjZ
clZ3sho5qw4S+2qCRssu7iITIWlL69mGzaH+xaeZlYJHBE1UNKg3A1/kkwGN7oWubG7NdVB+riDH
2KhDFf0o+KP5JHwC5IKanRrE400X5AAultQp22nUUaOwghWPYaYXobEBzZBceCjB11KaNNsoprOL
21jbpn72S2DoIALgV9lBzatoEy46dMpSgvMXkbqUHJDXj+29mMRpNxDYqJ45IIpKhDjsDiInmS+2
6yKa1YHRzbp7sauNMiBJg2YW/fraXd1V+U0Z+o/+rJhQfwmlVZDpEFlpcKTOfvxHxrMccpXFEzYe
p2jBJAe7zgE+LUa4mwmX0zUU6kqk7jrKUl7t7zzvJSza6eGaApgUk7YAP1JuJHEgjqgxxz0kyvWO
G6zxSRyp3lDzLrQXCDLSW6cocm58nn40s867L1t0DTIrQlDBn+etWjvxSzu4xcaZM//3yq3uh4GE
/Gacv5ds+PirFi0dJH31Z2JmX60hyb93Cv+19C9PX9gPZIheps1j1xckBEwLYfZwnG+mwOluK9Ub
zhEFso9XLkbz/ZWt5cpKWN6XU0GepUi/U7R/f+W+S77GZaZu49zsH+YoP0BiBhv3bCpHs5iU342B
77nXJfozdCDuHop/746e//6WOrp2NIZY/ZRAaLZ1mqr8ZjXdywLaZv5fUBtR6ZyT3xVNUV+C3kl2
Oj/6T0HqK0f6t+PbKImby9iinm55c/HZCX0Io0NT+4GQxuvH0PgYih8EPzqDJOCHjzHN3j8+RmS6
xS8fo+bF5mLwnrztRn7P1YB8BUWI7DNUsMWj0XJbWUamp3IAy5cjUX8vJt62mp3XGN1RhjI9nMEq
ybA1xnU6fd1Os12m0hhAjzmkyM5sRrveCK1nv9CyR7ZaABNa6xk9Aeu5D5YkDCJIZ7HVQbCgfheu
K0iOn0EYZY+2/zodSTDqiZFFNsHs1LuuNV8PzXKWAH+3lR506TKyo34mt5IaJE4XD+Q8qPagGKzC
UrkTwQZTI7tACWS+gw0WTT31DzE3SA/eSpTo1EhUPk/TXVmpj7y3+NuoLOHDnAazvusXBhU56G2P
dCZKUqcI+sfT1YE0AtHqW/Q01vui9W/agp2zQf7sJMW7NIH7CoYJFzJUcNbihfPaO0mlL9PnbosE
wYYeeX+/AgfmIQw3yAi7xyLSamNHn09xry1GNBXco+rQBD8tBzkTrw6L26ZdvFULdqYb2uKUQxL2
MIfGZ11YapfRZKufhcJWfMvo6lsi1bfIX+eNf69SGrVBIxmwMH+wpn3SwqEkr4Dr26AYx6hEJ2R5
WZRSuRzWaLM16PKlwn49eBPqwlPJ2+8Q2jexqRiAFKLpO8CuXZl6ycsU1SWtftiFmzaJPJgsqnS1
u9PCMOb60/fFfo3XdPNPXt8G7mHkXsaFsV0ObaLTLTJ0Eek2bFdvsMRlTjsDdpDdYp5m4X2g8eBq
24FOi6XM43l+sBuNTL+V6o5TfJrnqXn5EDU48VJbvE3Z/T8q/Kd1hk3hwo0cc+fmIQXOatnjG834
WE38l0pZo9fZs0l5DS1b5zE1VeMZlp29wvMGzRSru1NS9muiVKOnGq9zekgT0aJjg+xLDjQ9bM7i
bZEqn6CteAqC0JQ1xNwjLXoXZqwhSxrkwcAjJdkmC4sEBasufC6nqoJ+B6BSZUThcwFxP2Qt7nYe
YZ/dVkaPpqHvO4fKtF+9CdtqmSqmf5u/RIjTocFub6FJgwhs7bTl8k9pVgJzpzCrO/4pzcpZrlph
fSfeeamMi5fqOMFL3fzqlV+TDENHfz/334Llt8ZdLbkbznnkjNvc9pTPSjD942wa9Vfb8Hb2IU6J
A2UzNvV4bPLEOIejC+nO8qUFB/E0leP0bPWtcS67CVXy5ctZQ/dtsHt5Z5cvs/93/BDDBTr3xWCr
+9J2SBBBYnKem1A/T3prI6UcGxuxXR3/NiSXgIq1zLu6jXy2d22IaPUHh7asn/LE3bWugcSXooUP
csiK9DP9qw6Ix79Ncgavm7eFUz7dF6KXKcYybqBNsV0o0H6NjkLA7qn942o2piC6XiFzitcrOBbY
rYU1ztvqQZjuZcY12Fay52DITooCyybdS/Gmysb4gIoyWyDH1U/trFb36lKqVcLMO6sdEIOl0suT
tnlqkFVGZqFCt3WJEEfWmCeNHrJ1Eu3F3a5B3GzSZv8eOdJ2o6Re+VtbUo609Cw8Z35fvqBHttrr
CZUiBInMfZXU1W8l76qaVhRPRu7DVpRNII0Xe79MpwMquE6vkFx9DuzuKyIXxQ7tveR5UEm3yJnY
hsU2LTY5+38TpxSkF3IV6vJxDLWtZ8zQ7S93NOs491P7zdTD6TypYJbFmqSZth0H7ihlaKBfse9m
SLA9RHgUCPIOdRNrRxG6mB3j3tIK9SnJxuRT1Og/xSxRbuSqx9w0p29LlOo5RyMDD1Mo5jPvmnQz
W9wEqMdbz2IrwnA30uT4aFjok8QWVLAOqOujRMgEcyLduQjAPottmdDbsLeueQBXDyJAfMke1u7w
Bbh0ffL7Wt+HS+rLwW611nt7wbbo+xL/b/ZhTlGfrfxNOIbdfZIP7iHR+2Jf5GH2BRpD4wZdSm8b
+m32ZQhrmpadwNkoHsN49klKLDpHEqwZ8Pn02XAvzqSM56cEErKAV6cBna1dFhT6Z70bosfBaYeb
PrFdlTSc3d6WPCzTzaAF/sk0jprVNP1PcSgFdFfnTB/b2zUc2T70ZhChAj1VwcIyl+O9GRXdS7uz
R3N4UZWmRXBqTFEzYRiU3cIwqSADuwxRJS0RV6CVRYbZiIJZYA3PVKa9R7ezL2LmrwtDUQDIvUxq
lnRRQcsQgrkRr6NN31Gpbw9Jyv7u+rglO5JOm4gMCVoA7x7D8rS9Pnz9cb809b4LEF8oCiw4Z2Re
1me1TNTJQUeQId2ZsLuzh9RQUV+qbFk3tk/R7B/aLgwexNSpLnrHYf1TfGK6Trrafp3UjnN11rrh
p8T/306KpAAoV+kalzypMz54cQDUo2wGo/ox1cFZiXnbfM79tvicJ/5f2vLWVTl1tHF5mbxAJ2is
Q/vXoXivwWSsmst1OCR0nGlpUO085eSbS2fxaLjzJ0aB9Bn3/zoynDzfDKldPQEJ0bdWFuqPrq5N
B2Sl6zuI4PrboUEsx3Pc5oH8srFTAEx8mSuENKaiqn+4VXhqNPC2mwI4NyQFCIVmxg+Ud8Jvtu7o
24Ry27pkryy0j07+uuQwA1jqBut1SVrK7wK+u1HbDN+UQu+hZuRsogdvg87B8C1vuKacDYvtX+MK
Y4Ym1oOwdDu2WXgQbTCftMrFdqC4qCBO3suw7mqEwlHkFKUw0QwrM925vNlFWswmgcHDOIl5F7y4
ObLBG05Mn+fPBqmO9eS967/EqAB+bvs5Mg5BZ3S7cHb8U+R50zcHOetuKMqvjVbElxSG6M2Irsc3
CYtQejzBEYzOpulsSr33buJE948hzYo7GpPNfTSU/F+X6dztjCJF90PGU2t20IqY5n5EVAhdUHve
G6pzBMv007em4CS89YCu2gc5e7NfTWKfLW2NNxaYiJis5WzEzlM1OIldTOL8H+0f1uc7/u7z/Lq+
fE5PEB1vaw+6dfDoajtoio1a+Nuhh8h20ruHLk/gfa8Gl9JFHv+oDcdP9mDbyf/UHSQjy4Q1xphj
hF5iB1WYmLv0P5e6Wt6WW6fHUPraY4ZC+KKGYBbW8i1qyq2nuelBbKKd0MF8ej+k6sbodXixeZQa
ZqCdKI2qK25scFNzYzVud3Fgmf8SVcbrAzguX8NWGNkS5rVFd4E1xP6S/B02t+M/Vvs1TKYXfsD/
m82335jZGKPA9NCWFpr0RuU8Rk1kPoL2HOgf5oteqHdpC7OFRDam0d7YtuHClaizKVni6zmC6jCs
4bqVmEmx7E3dgKbTqbGsMcsVYF+23l1B3a3h6eDPd9BGfJJoWXb0uG8Za3FIbcbb0QG1YvpKdpOi
g/lVLSlJ+I4fXGQI1d+xztroWUGR7jmbjN209Lgm/4e1L1uSVFeW/SLMQAyC1yTnsebq6hesR+Z5
kODrjyuoVdTq3fscu2b3RYZCIZHVnQlShId7ZrKLW7XlirrTZJh7kDHr82gmIwBhZFHsaZSWjCC4
caGuWnLMwMlHSxag18n6sLvYYQBaFM1DsCLyGcVNVNM2OWDikIM7UyylD6sJmnhxuKWukUbixHRo
Fg11VDyFyBs9WtkcSiGHpgbl8zK9bWvd93i/MToTKoVh4t3LGqVqLBzzH5UYQDvBOwCN+wHsD//p
Idzu1Ei86v/wAHIKYXGV8vjLGhzn97WMTejDY8+Ssw2QOAipOKaFdlK0+0OibYlIf7bN4yDVB8l+
3YAF1i40Y2fXFrISDKymSKfVZ05dpEzmLiFsCFMTCXs2LZiaj0mE1iGvDxP1yPVjIkM5wjkKUUqd
sPLWZ+kJ8oP8EdBg/sgZe0EZV3MBSSyHZHntbhDflhsa7LjmXUaErDo1SKaiyK4lzxhYaTE7je1k
g5L6ZkvTXb01cBJtvs+z1SRIaewA74/vyKS7AzZVIH7e0SeQg9ufIugBr2iU1mDIwRU6G+7JJCoN
FUSCp3v6CFDXro82c3QAQP75RGD2geqX9kCWTs+h+jR9D5J4OFAArgVB7m6q+2oO4InY7K540d7T
IH3JkI2F6HsS3dMXLEo7lH38e3qbV9U6chjom4vUPcR4DwC76x46r86fbJYUTzn2SaZM5S2sTXzH
bWb5NovaPQ0CIT3tTRAl+DThYzqeVzlIXEe+cZ0yuZrmI4EmGF5Ca0B6J7DvgO8+rZFUboSMv4MG
95vTQ98HRCPeIY+gxsizzPiKiTROE8dKc9d2AtBMsdb0hB1sBcE3tHrcIy1uKOhFe4+8sL0Kqibb
umAtEJBB+tKnsQm20wwZDJVZ7JSUi7IDWcs+2f/tj5zhhXlN1B9QuiwBYU2BVFCRvz9igBWPK9+M
kdBYBj4FCxuKBHIBVs0ixjN8GEpwaYjgHipewb1jIMuC7bG3GyBjew+OAMT8HZR+Cdc7kwcLEuNO
9t+m0bYTP/MiR9GH/wq4cBLfVuzAjVqSfGkNWtKuG2j2qTvUA0Pwtod6dzCg6E2d7PBcciDjF3YH
6jZMX0dghX2OcfLAtuU/3ehVMdhQ0Pby7q9utVqNgMwfbuocM69Gdrqp1lvtclNarR/AqDykAsAJ
CJPtuilNT9AFy065oVm7ESiEWyRKwNhLw33sA4Sua2aXbyyO3uJIVL/qBHp3KZfRypSAQDdR+av3
6rdRi4q3vC4SSOOk/HFk+DFXWpTdIFDxfpfakJ/v4lhxskEerAH98dfa1N9ZY6A0LU7AbBFHzCcz
tCFnWpm/2WiSouBwQwMSG567yRB7e4RITHm0kZ2BMI9tPZItbL90whoehIHXgWdDdriZwIW1+EP6
CpDGVscutTGa+7l5HboJoqWldWeP0jmaarPqALuxNdIxQRp7am9Itkt79YdxFo8no6k8k411lK3r
/ixT/ayD5WS54I4xW7x/Lv7lUybe+BJ39VfaI9NumTbK4wCx+TbQD2QXnnuLTBfYh2x660PIDizh
XQoDK7vFIHZuOeGWKg9G8VKFUKqAVISxjpFnhORcMl3NoNV9crC9l7SrLT8qUKzetGHmt5MebqfY
tq4aELdzY3gsOnuttRnyAOEtGiAXAbklv8CPbEu2AfV/a92OQwjT9e1tEKAL6exUbsuixb9fXWoI
QLbjEZvG8QvYczkkKm3t2KsuY9vak/y1AnnNyXah3hcp7Wgjn7jft6Dwn7hWgAmr+lWNpvZVXbhp
9X5hgB83bSEIYhvILhZGZrzUbteto761bsKAtkDaxPkRCQMwOgSTt6kYVBESIyj8rAL5TmhNDb6B
uOpdoL0B5EFfN5D0S6RubP67DzlSkyRgO4mU97IYXUX5t6LoPBy3zDMdOYcymu6YNp1JhixN2Hin
xuiESWMNw7dFHU4/xv63eeBDAcu9tL42kGVYgfgoeozMwN2OLjA2AjSGF5Z48aavW+Ol1PpveSmD
XywGDx52dT9A92yupJqksX8mAXwrLyjoScCsqekvk5TzJMiqzpOaEgEtwE20YEhPcW1rfjaJxEfM
KT2FgQRJO410QTK+X9LQlOoIoNj5dDQlEmiFKqssNRSCxwaE16EFFp+9AAwaWt42D5qVVH5ZtdHX
MRc3bqPWazWIb0Prdr9QMvU7cm33hWcmeJhdad1SrqfQfWqjI/5lq0s6mmzTWi5/ZEn7GgfhblL5
I2pEOXrA1kSoG6d+ZiJdnNryaFAG6pPPx3DkRuORep0Oxflu9KYdQYJKCZ3yoUFEb0YIKfgQKFn+
bmsdMFCQKDU5k5/8mEuoI1qP/P7reuD2Ci9u2p3Bv4HyFJ1r6yXCMlj6E1jSgblRQZrCAiiwtB1Q
lSl0tGpoUgBtp81imxLvamhfaxy7j7HrVTgl65rEv2G4nrtS5M5tFHmCyt3YQ7gAxEmxamgATHbB
yrSLaPfJG7vldTNmw2Vxtrki9k6rx09uEHKPN9LOG3CBv4Igxru0ZWWbqw7xgINnBq8VY8F1bHFu
WQN+v3VMkI/NLqi5mlZJHGh4uoz5GngiiBoszyfJsgoE1xt6MHVkt8beuhZZl6+FcqaRIEMGbqW3
AAgm7ez8x8OPVs+ZaYBsEWXpiu3QUfSIIStQl0mXOhEfLkNkFEZiAdUHbIaaQhp4n/yiwSijNTna
sYHyILPi5oFZYrbNK5hjtW8g02ZFq7zKITdhGNZdnE713o677FCY9nibIAQJjbikfpOQe+RaqP1y
Rb13Ssa/djyXPk3KnaTei8wA84jXjzcTS86Tct250BPBKro9YkTOPCkAru3OS8YNg0LfKlcVAo6q
VKCmkrWPoJV3MS1hAFejjvbg2ohAf4XSAxAyvvvh1ATmkraqgTdHyGf1MVkvY7GDPhrkjZHOuQEz
LG95KuoLc6BQ37LcgfgOeFT0uBmPpaffU89RJroCb0m27x1VnqCm0iI0UGhhutUrwO940BTvq3hZ
1q1Zj0hqbLhBvCksHDRlykBIuNwKuSV8GiBo9rSaHJN9kCTttQWpwsZ1RbyhX1SpflZ6XDzqomJn
6jWB112KugfvH8ao8WpdbBwgLjZJ6b3bULl6H5SaO/8WUVVbXKrJvJE//RRBHt9uwkjUm2UhEbR3
JmSLL7QOgsOg3xh5giATKFUqxX9lpPHvViT8zh4g3t0GYK0ne+vY3Dcag52asJDPLIl23egab5kw
oGRdNOOO3FKk0DMDB/tmGtjxvy07Ma1aOQI0XLRsHojiaBIssNF6c4+qwWCT21O3JRYy6iaIrX/q
RqpLlGV6UwebZTQQCEroxe8Qr4XnAZpCxzbFX0ldK0K0vHRcFCKo0cRWHJFRBVyi6uoJsIetoumn
LlIG8SWtunTuhqPQL2Gl/ZpXQsbjmoTFN+qFrW1fh05/4dM0PXdF29006IjRWGSY0V2TeVcak0Au
3jWjCc4A3BGMGvU9Nlj7AAQrz7E2acAUjVsaywdmPDggDKR5vd03j2MX+zRWTWH85OS/K3zzdiIB
1r0PiuFR5EUKWq5sODmK3AmwYXOfMKuClg74omYXVNPUpm3fUy8pMgYMYGxsqTsYsrwWqXelHk0q
sEFfIUAwnKhLS3K3v+dp8jQq2pNsaNIHTUVtiyqydthgDJC7iaqDRO3+lVyQlImu0KA4LBO6vNV3
KAQAgkItQk2fx+28SJjXw8EEdHkFhgkPqezKWSW1BzRzZVnaiml2BJGt1ltb/RTcVVkZ3KFaMtvH
kDda6eRTM5TZFVV/pVFqyHk8Fl7o3M1OaYOHS4PvwLxu6oEpSbfTcL9MWu5VqNsYCShsvbSw1yi4
AobEC3V2svGP87EXyEUMtDb1P739ZTxmm54jCF51+i7ps2HvoFroMYzsn1Ey5T8K3UPmgJfPOejS
/uaQNvzZG8tqdsCLd9hXIw5daoUMh6UHDh6ZVexA074wwurCM818Ze12CvL4taplfZVxCJy2MveF
iHYpgONbJKPM12XSexe79QSRrGkqT/ObUTIPv5E4KlHeB3mkT00fAPAWDSNUfjHQqHcrXUHmnV9x
4IlN6a3J4jGGfU5alrsgK6CGZ1seZF2zdmO3LHluc2wF4y7sfpaIVWnMsn63SGNVfEze7A5BjQz4
bJy0exwPsf0+GlWDYjs1PYDYzTx9cvXmGSmPYZNk2O03CgvhKHxE21h4XfL+Sj2ug01h6tLWN0YD
+A412rvifTQMUS5f2yUQU2rqx3zPlcVW98BgGoPCGrEAFMIPqkYlM0Grgh/II/L2LriicBYYONO/
9uKJxgNwu62Z6U0nmpipiR0Vt0zyqc7i8chVWUXducXVVlfUDZ0Av9NgOBsTtLbBwgF+xroUZ3Ij
j0kLy13Xgyz2APBR77t2XiPjOWpzbUCQJeUqNnRxZwxudQX2RQOaFalTR1Qlvp+VEif9Z4YZpt49
CAHBYZ5ZP3jrtid6OfVN7F0hg7brIrzp/YaFwxZMes162eqpCY7IuhOZBGj6trprAiSN8GibOPJr
kFUHEO9ovwzbOEO4dHprwSzgc9T738Cbpe3tXh/2KC8FalNN4jbqFhO9PkwyKm9TYBWrdCyiS6aq
UtMY8GgBSaC592G3W7to17nIj4UJLsWFZAawUOj6aD0Hu6peHGkgw9drU2YWcvwsgJJrr4+XGgxp
r/3vShj9a8hkCI5csKJ5tWe+tuD/2iaGkFtyAmvr+xzm1Nar8cMKs72oi/i+r83okeUmgPGZDvqq
Jokfs7ZsznjivNHgFEXVBRTVl0I62dkc02wNZVwILKqu1+MNuKJLagItwSNMjYwyxQiHcKcS6nE2
ZBzs74DEZffWyOtrBvzoqhs8/UvUSG1d1qw4UDdFxgLqmOI5NdQRDDjbVQRmmC9BUktgK3T3wCM3
OaHq1PGxHVr1adu+THkYXXRt9ECgCxgAhGS7tVa64bFUXeXWKjc9rKML4pXQRAsbJMOAwlqDyiY6
UvfDzVCrASwGbjQCFUzNd1R2gGGrKr95DmLqKmKe6I0A0qp3r9IryjMq4pz1hwdSEigBSITwHeUR
dKCUJw9oEpXfwvp9DfLQoDgHLiJwJOOBpD90SKZtpho1ILKsjQeU0hsPWettG0Qpb+SRx4kJxIEn
V4hOgWeXJ860wtNmPJCzZaIwux0bYK4wlWY0ak2EI5uNVYop9ytH28rBfmPQ1DqkoGNadYoZxp6C
6kRdiNSYz3bfvndDOcbbGKXKa1m3zr4qIBhGZ3UHf/W+LUW8poM8jVKXTuuLs9WJ4ISgTrKirFZn
daAKTophGzeuBpBy3h9by3RPOlBbc3YsDUDJJZFhpQlkp9RZM8p4NwIDNK+0TPhzTUSKoEq4TiNs
e1gGoFuUD+mdl+KNJid+XwcFTMAQnCRzvy6mIXEgiWDlwg+7rE98HuXtOtG6dDv3q3BSnOWxeZj7
RoCXb10WV1qizJ30bpQ9zodqMvB28/oZSmxBUiePWXzKQ5Gesdt5byY3Adjnz35UVmBeb05kpxld
4JmgUdWJasa8cgU2n4YAgsEctZRmoLEV2Ww1gP/+0i8AitosNCB0hTA60qhA2kVx/jjZo/0kW8Bk
xvjWg3LuiSymNh1AH9Hftco0mHq9Sqqen8ijQEZi3bRQQmu0xsGOCqWSbQ0OKZoaQUr2iGIsb0Vd
lMQa1//jTtys+7sYEJcGWXivz2xUSk91fupUE0sT/X6McmCGpvxEVzRcWr0EObEpwdv4MSckdxon
z2qqwOfz5yWNa81QbyClFe+sLEzXpBt+yFV1WIXvyZo1urj0AOBf7CxL15nOzJN0yl9tkPZnQ/Tv
TZhY/Zlsjgt+PdvKTjQ4KY8ebA2Io3240IhEBR0oncGrlmv3S5pqGnh00sf6rf2oLLeQZiATpamo
0TpQVCov6pErTZyibp44Z7T+WWtZ/t9rkf3jjsta7J870sqsKMwTarHx+MTDqE5ReUsIXveji+MO
e046PFaWUWwnPndpFAnxKGPNxbI1cZGsDQ54tR07lgCxQ7b50gVA5ZAYxpFs1BROhXpm1aDMACSl
r1GHEwR4u1o+PmuA37uJ9lp1dfm9MN1XF1+E76CCni+AJ50v/jWkB5K/QCrjqIYLNfP/WOL/uw8k
wFDlBf7ujd3b9rmWjrUiooc8yqJtA53amR3C5FB2qSrdvnb4k1+Y+xRPzHz926TAZc3MDvGfk2RS
ma+hacVnUaD4ss81eUdNF/MMWpn+YpkQiLtzYrUhTyMl+qorNsuiMnZGjDOqI4zx09Ss97WgLoN5
ycEAV4cuVVBC3UHF9O7qIDJ2aQAiWLJZyFCumo4XoAYtqs0AJtJDwNvsZdSmXVEzgFqVXTdTb7GL
sHy3czC2HWrg617sEmfID/vi/297WaN+jbJXc+JLZa9AeQlN5nFOltWgrT33XvO05M+ygdW7wXal
v+TPBFKYiMLG7nZJivVW+JaFljyRabZHfhmgooxybpMWpOfIrJ6WW/d44OzqOhr9ZZkmGD4vTQOj
kc1L00I6qJzveof5k4EKwdaZEBjMAEm5ZpXj+FrT5qgDkMF1HsETajygruU5Vzbya1gABUUgSHa0
wjyXFvhYRYDdBwVNatGPBtvTeaXFtKxZx+kO7xt+okHgwB4SO+vPA8r41zLn2HGrjcy888CLrxot
pGaVyQXP9L7MRlB1qS5tV+wiRK5NBOmJbI4LggOAwm80OLupdR2kwreLrWC/l2W10f28LE3yNASz
EtGmOEdhG0TLDmC0pkFquo9lgxZHhbHCrkp2mn2oOuzsaD/jhsBBUJf2M9R13EGgEAmpiaVLo6hl
w+8lPbshTj0DKoh3gZy+eR2ORCHXhzMIxbHHoz5XRrqiJg4KSMSmzY6mBmBZx2tDTaH+skJQguDf
HJqHP+zzyp9uMmZevOJuIbYIcQwHycNHZg36Vw4hVi+w4x95nwx+IxP3Cgng7gwaD5QTjqX3zagv
5GBDldgvOTjla1lVlwI6ImsacHYmNKa+Q9m5Xju1iC9eFObXaAL2AKmt+IfDnobKmL6ZKEpfQ8e2
UNvmYIcUMWIPLYQ78c4dv+a61a7i1AzvisKxrjSAIwBqK9SAhhK7eaDSwL8cMNRRyPrIjWgEbZGC
QMlWPJBNdDZQduMwPtSIDG7NUBO3IIvYzWj0+1ZtahOkkqgnOi3aamDMhyIwClpCztkRUZUDFbUs
hS7UhbqzfQT5+TxI/mSnZkRq6WjHzv5Pu1oW7NDasTS6/Sf/j/qZdNKiEwpy5sE/pqN6F/ljXcwf
b6m3ITdAIovTVGW7ZVkGTP0lcYVfa628OA4SOhKY/NsQ4HWNQrP4oU09wH5LKDbIxit8wzKqV942
KOMTTfbVdYECEKL44aUgTyqc/ndvFes0zTn0Qx+QDEpwSslav/LM4DdSZ4BxZ+l3Gf9EjV79bPX9
uInwaDzXelGeDGRXt5NrYVMJ8oFVmLvdD5OFvjZl+W9wcL/09mi9eppEcB+R96uj6foBqqjajuNM
dp8U7uCLTje+jtZwEI6R/db5dOxHr/4K0CYEusB+yPt2FYlhetRZkewCq06PNW/Tm+VG4drwBvEV
SPrdWKXZL32MvvRZMr4MQo44fRrF2TN664xfdrnhAy9feY9woHI1u+kQczc61U1s+1WY9KDAtttT
7BrTY9caj+DpsL9CoxlqToHVnaEfVj2Apu072fHHICoz1OJSgLbuvmkjAKljd615KK4DAWZ41fIi
vtRGhMO+aQ7fG3vjJHHxA+AayGQpB9Y64w41lNEmYWlxh+KX4q4MUOCFgEOFeL2d3xnQXnNXVY5P
PGU3MqGGS0NmWnhmtJJauQ+1LtkKBfrAf7V2z9wsXiFsLI6meu/NAwGqBaagvKNe5ATlJWfRZZmU
lXjrj1EMEs+PhQokjNf4MSVbjSAi2FC/L0w+PDLaVe42P4jsbVJ8nFXaj6cuXxW2onybid/mlnyo
+dSvZDidWmBde8M9QsJmZTtg8Sgz8zpjFiZIYyA4kGwJ4xAWrL2gQOOFBsnkRMaFmcO7fwuEO9Jk
oX3SGtf2iY7CKpsvZWwZDwxBs/Nf7ENdfLYnrPtiZ+27fw0AkE/sFfjefPGChD3IENVUcySrCIb2
nd8VSZAzd8ANSpgEKlXLwb/QNR24JwLrDv8w5fMASaZ9hxLubTeaxpcJD96w59F3vMJAn9Km2nns
7ekGlWoXRBkoSFYzkdMtn6Wa2ZYIDIVONc8kBztAERjNNIGouPUJRMf5PzPpnjoHRJFm2pGrf2kB
PiIH7PRQexFu8rCxHoAQT7b4z/DOIo3BNwzx6r3ZmhXyApEJtfBehx61CXpVk6U/IF20HSs+hahJ
jDbg6DJ+JBYqC4GYTV7sSRdrjwl2K0Wo7YZp6I5O3Y1n5NkhPs7L+qHGYx7leUPxhm3EU5AC3LuK
Hqa+AWNYxSulKmK9tZpe+H/7bFNv/sdnCyv902eLNQ0iu6r2i0q3ItnmfmtG3XEuzlJdAPq7I5V9
tUx7QB1Je6hEmooVIqugkKNwndvwemPGYAyYjQ7SthtXRtoKaewCp9aObyXEzPxIBvhXJ2NbxnhH
h/Z5UipeUjVFr/NtG0LsnFdyZ0peHDVAQi7C6eWFrqjpkxIMZYHjrJeBug6+x60erPKGy62ZhObB
5VX04I6qpG0E1S+QJ2eUeFav5DFaJkN+03xG9Y/wocceHiUeJeaS1v8U458vyWmCE6UAeBLbWyEj
HPvBRjciuGtzFzUoQbapFay4NdtuZXRABg6ABT05NiDSVjp9IbdAB82pXVWIwA04a8Rx11075TaE
qOVT0//mJvHL3xWAIkLGivfPTZ7vUMqNvB5+eVtmR9MuV12RVX4C3ZDXtKj1Y8ocyI5rk/6m2/LX
mHjuHRLN8gY2bVSsK3/T8By/7TkyV2rZvC925D8m/H3ZEnHj/ZSjsh3U2mDY3brAjPnILsYHOtpS
t9KT5DAffNUoKjbiT13EMuNDUuvIRNeoLnUJuBrG9rAyjMHeeIWnn21Cu+IlMThblGfcvd8R6jSn
sEOcJptYd0aRCeglchBVnyHQGbBtWKGovORSbGmcGo3H3xKnYjtZsB41LGjiIhwuZVuXKOXPbDDI
uI5ckTEu23cf0+l7v2pbZH+VNw30PJTgv4TSQloheQut9f7SiwBgQuhLgVQOEo0iBZofqXtcYufV
bcH41q1chCblioyNGqErF0iZQ1nz22KvDAbqj3m0N9dGBaChxM7Axmv81NIPDT+h6NKlFn5zdBm5
j5WZJVA4Q9ycGuSoMoGQ7j/9DvxCBXj9yfJpJvWnNDagWe7TWsscCAkhFK8alnNzY8nMya6gB+u2
OrjAr5URmBe9fzYU3IsaMtPVFAnTd5Kx2MTYqXCcQQL3PIW5Ty4p2UavaKDfE1mbZYUm1p9xOolA
0+f2xUqDKtnRUw1dhandFWBScGDEec7bkLWbGgvwXeVlcwtK5+24Jx8yWXb5z2xacumTD3XLMrct
fxlxDF6uDQeCko1AwkgU8XuTIBrZoF4e/Uy6NQiHwl+zLaMRcrcbXm6HXPtNEchPQco0jqHyE4E8
vQOa/Yyz4+do5h/BTZrs2uGzFmsvQEGbF6aBH1CY0Qil+DG51GNWgHup1+5RhMb8uosYYjxZuAJj
ZPFThukGIMUC2I8YwjV2EP3qk/p7GTrdl2ZE3l5zIv0BGx4X3JOtjv/HMj3gpTWABadBNT9PNw5e
rvg92AX+LRIxnudLzey1o9FgT1WkNSqJ1Ag1jgAyawQtnsRpsIsZivZAh/EG4OU9xDqbR3eqvDOK
BRuf7FoP8sWyiepbGpjTnWdL7F/UhAhcAcgYlfbJQn3xk1tCTlfoxXNYTs1KgpHvTM0otPysq2ax
UbcXfevbGduWEwDhomgvrROWzx5QsA+tG/g6ayLgWtaNU2TPtuzKZ0ReAW+s+gdyDMvsCpSUe6Ne
kzQ/ZVGP8yLQqwOtahbhd6jWLNWBFg8icaBuNtnTGlgga0fdzq2QHkSAe0vdMQ5anMYad22qm4Ir
ND4gu2H6NIpMvHasS9Bb0KjrDPGl67BDpVFdsuaGkME9DWLrGq8qe9T3uaaZE9iW0wYFGc2xw+YA
oaQ8DS74bgUXutJE9QV82WLPjNKeVqwOBgTgRzDBGzkOhjmUmdUVNSFUAY5BjGbp/s1vmUYzyIWm
Ld3/96WWW/6x1B+fYLnHH340wFvRHwbjMYggsqxBJaRc0eXSgPjDXpdmJVcQSshOywCPQUlfl/k/
U6i/DLtqxaVLV3/eIOuQkTQ4WA7/92Wi+uOD0V3ok8zG5a5kdJraKleOZdxPfYyzm/oQyxTqzi50
SVOqKnmF8mZ90My4vOsgDWkjFXQuFGMnNdVoAwWiBZU/MvPdJugqSbcaRI0uo/oFABvdt9umT1Er
8TGXZpQJ0HKSs8tin3TUbk8ZnkR012VgBL2OcER6LdwIO/M+GpxNWsWeP9/xY2FEqVC4DQ5vQffO
+gKn5NpI1vNSNDnq3zIuotu8VNYb1SaKtXp28TTvaoKEaAeGif7o9Hp/nK94Nrxf/cVGLtK1eIYf
NuZRU3xcLTZHLbOsSgOLrQZLqJ9Y+MWD3s17qAYObqoITOrUDezUe+gZJLRFym6R8qghr7aPOnvw
abC2XO+hRLwlr4V+mSeJHkqBKOJB5AsQ0aJvi5trmlfQpNQ/q8m+ao5e/bR6fo04LgpY3CBpzzzO
wM3k6cGBN/KZAOkEQw8VFh2RgNm+mMiD7Hk93VBlvtJHHAgyO7kDgZ51n8QJv+KBtKEeNdoENufM
7H4OY5gi09cBkVd5deu7TgAWA56Hpyaz1Hm+dt66j6s0Md5tdDVklvMWRWO20sucv82j4U43vMe0
79N727bTe/BeO+e2m05kgjhEet8BiH8L8CyDap4MfXIbhvsIZEx35EVN17T71CzFhXoyTtL7pihf
S16ASUOtTCbZgrPC0Vh4WGxDaTa+m+jpjlxoIOtzFF2UKOIhG60Z1ZATDTsrXS93DXlv7lIJBupl
vdDM2IEbEngtw8UHTsrJPVlOd0/T6E8CLqKGzGn1aXWjBg1vMn+E5U9IcaIUYP+6LqYiaO6kx6Pz
8sl6HsQrAzSJqEnFPxj5tk4TrDTN4Z/+qpoFgJEy0FWRCzXeBA6Q1miN+a+iRfngQXQvz3t/ua3e
Fe5eq4FbX/7SoRm0o+6KL8s/HAKk4P3vs8Py6WRhe7cyfKO15v9DT1Yq6jre5u5UWUcwbAhVTCMO
nEEkQStz+S1puyeW5elTAsnGI9d1IHSVHXp2plZ21wn7cIA/3Xbbgcro4OaV9dyD6I6cdIcZfufo
zSU2bW2t2WW+6iHA9zhI40V0Y3ERqudU3rQFVgTMybVnPDaObO5ckF51bmo8kmkwQO0V5mF8Ipsc
wmqfx6XuzxNsFj5KYxv0vQEmTkD0sK8ekgMtDk7c9IioiLGiLk3w8GXRHEPek2mYEErM5NDsaHFU
m+TnxCx+0SB9XC02Tkjhhrf57p0pgDaLnQ0t5vJUXHWrupI/NV6SfCtTbpypJ7E93AWcDaATwR80
aTK8B1JlTYNkKiGRubKaQB6pm06VuecxgnXkQh9BoDJOnx7JoHFovHj1pO/pA4DWQz+GvcRREmcq
Eb/qsTncTxbv76pJ/AyE532BtPu4gSLguA8lulGvrUG6BYxm4nnnqsmhwIcK6i/gKbRAiZt3p2qI
AV1j97N5gAJfX9fgC0GMxn8/cYNCbT/j9BZsforUx2koqtUnoJ6ZtBATN8wHDR+7CoNXyl+HevG9
b/vyqUKSbd+3kPhBlNZ7Ug6U2sYe8LvVftUQ5Pye2ABApsL6nZrZrctG9tYn3Qg9UFbcO2Y87Nya
yWNQOyniFKkO1kBLPqUjlHELCHT+UNOhUWr9jjGd5wgG4ysabAMzw1cj01GSoOrIY1cDs4WRovgs
i+QLNCrA5Qz74iZU9XnmcaQREVCb3RzU3pMbqiPeVxuV27JanPwIiOgAkscjaL5R3qGt8vFnziOg
Sz32CtnhGqBEI9+3sktf6sE688qIvqOeJ/MrwKOvPWf6pTRGpNbMMf7+MVNkEKOgmaUTArZtmvpa
SxIkiMIie6GrInTS+Ur8xfY3v1A3dDw3q+xTnk1zzPEEZrD9p6zenGOzx0fNnpwDpdfmUY4s2cbW
apSZfOToyJlWyep2T3aZZKtiQmL3Wg1VtXNAP/DK8mrms3Iy19ikptscgEKCOG9WznxW2EvDnnQg
0Gae9qL8XcTJUKUGmIJNAuKsEmyjsPN+5Hjgwa6j9L/0hZ/0qyDug5OXQnYEUJm0vOaTjYSLIdY0
gDxheY2hIWiuk0mugaEKTotbMNrRdgwz7ksL1ZwCQI1Tnw/DUyRYsQFLmdzO3QlEbJbT4CMxPjz1
wphA4JqdaZAawUEYhqKue+rRajI13lezDPG+Wmhq4Xboiw4RL5elK+LMgvzQ+X8YO68lx40tXb/K
Dl0f7IE3E6OJOCDoybLtbxDVXdXw3uPpz4dkSaxu9ZaOogNCGoAoEkhkrvWbwVbqG1Fq5LTZxU5W
r0RRbAjyIswZNDd65QDYXHo0CIit9MVKRNT94hyXHssBP57jV5+iVXi/lj3ak+Gkl49SohyFNoOP
O+kugWu1HpeHAo++aIlFD7cVpt2P+jAfZcxf1wyO1jFsgnDV2rN+apJC+yAjl36Rrevy4oAKZekF
oOY+iW5+WuknRQ62tlr0kOrNr+KJaRqMKypiFvetLLfHNuhtTw6S6GuXnYtKc770CbKrcztHBzlL
88flQNFeJwUeOipwIS1KzH2Sch6zUc3ngIBPGLbDV7Klw6rXnfAusRUFM9cZlVGtmDFRTl77Gjiy
dNgx5p5C8rRHoRftD132RrGnsVQd8s4mXMDepXXZ08Inox1xcbehCS0bRDG7YNsA6N0arU5StmMk
aplGoO9vzVuHcea+skitL3pplx8jbCevMQm6it8yDfv4Hme5xYPrznBk40uK1i5misMXdR7lVZfE
A156wbBrzV7ayWQ6bwco4SvycvPnahxPQkPbyVHvjIrhi1yl2EHCv5CGOHuXQ72Hus1eUJfYhjIk
v5Pi7rXu2ir2cllu1kNeowykM1BC0cgO4pJ9M01PZlU/Xa54+VPMErEv0SMLux2OBfF7JytPRSE5
72IEnw6MKMtTOExflvpU5m2hhqF+MC2kUn6sn0lkuIXSVDuGv/HMhH88z4Y54A+tF9tELSO3kkdM
CESLFUaz21ZGuC2GCV8zCR8E21mCWkvxWmcl6bQD21bf98umQVif7AV1oigarnVFYzWbylf7lUC5
Cbwba+B7Szf9vcC3XeslK563MthhNxUyrVdnK0er78mtNeu8Y/QIJEW9zRNDWkfLXmBOr3ui7let
AEuRzwEruY25ew42qYNNM1vl+7rOnzWijM9R1WwIxA1flMxPPPBT001n20T2lKLZ5KllrtR8llzf
zpSTLRQRRKBYlA0icsxzgoOoEhtriSKLPdIUeLmWM0a0gFc3sdXBVl4IdwLEJeoQAMD/RjPPBHKK
G2cZfvNO/aziLLeLdYMhuZTGZK/LEm+JKsEDvW8CHTMdJX72eSps1TSeSieMPcUwshsnke1jOBfN
euzyDq43fHHcPJ/1Jvs+FX37zg6jduv7RbYPMgOntOVkoses4bgeNcYTof3Y86059yzZnnZICAqM
utg4eV6tfctQ16I4QN57MF876JqxNbMMuPjUPs65D7U/ibI9OQ0Ihjg83OMM8lpXWWfJj/d5aK5/
5Vnha7xql8Z5ScVbeSh7QBYH6ZHoGt/CEAWlJ7j/CamrHblelVeYVd8jpFjfhwRjLnWiKBpAt7c7
bSVZCCD0eq++hwbeH3S1XLSpbcKHNdYQ16KJgCLfq3aOtQCEtG06q2RRGMeq9YPZ1MGjZbTpqZ8S
fyUUvc0/6rtCS0+FttgzEYFfo+WbYkpYujy2ylf0Njow/2p6Z3XmhNYLP0RqRP2jbNcIDi1D7RS+
9u1DFI01tQsfQgXx6s4nkcXacP6iyzjzjN30EbuY13oBxEAj81Iv+s957K8DaYZj0LbJTh+icEOS
g7yePTMukitH3QZSSJKmOyXJ2k+iR9hG+jbGnM9lspWtLtLzrSSP21+WhfA8+TJYMobt7FQTabjQ
bHA/E19pV78tilYi/sNefP9VNPyl9adjr5375VSVLXXbOZgPw0TSFSv06jgSAdjktaI95kDCsDnO
5+fCvy3HwX/R5uq7Ztj2+y5VWFkGo38CBV5fjumyUlrnE0wl8bzJk15vYyksiD0tc6BumfAMyyZ1
Zm0ly09XzvSVV10iJrHPKsx9dJjXg5k1GBRP3SsT+9oPTwbm5n32Xpcbmft0qNGmybRNagAujpKq
PEOCz9fAnqoPtaV8E9RGyfzGsJU8X4+Rozn0JN/43Jn8mIK1BsK42lyLTjNWG+yRw01qBcHJmKBe
GeNHgX4vih5rutCfbmzdHk5qx0ImqnzlqUkuHbTxUR4Vl2xBBUKER6JghklYWC9PwoYmW4rGUhSt
Wg+3U7SyVlTfi9ZfHZuYIZmLLEdAVcpvmCYwr8SAVq1G+1h1MlPNpX6oTQQDpvZz1dmF9r1LLPsB
P1oPhdsguw+DhcDQRSeUug39Ww6H2ENWQ7+VSlz/JslK3gdpUa9xkprPUL7Sg1km5nYuC+1Oi0tj
1Rtm+LlX84csLfTvEPvBNzrdc1j9cbgVdsA3+kRFyJ93BfoIDqEYJzsZbe+DHhg/iMdf1Kt6bm6t
sr64DzmTmt3B7T7mOcZIV0OirAzbrdGFiOHOGBJdG5RSx/BDukPBBiWqEtQ+wRW3MqLhKIrtVLwW
BfWQt8Pb1unHomiNZehh//HYYgajU+WZh7TtyWisfO8sEyzQiDiy2VUWnkVZbJYufjHn+zixopPC
5FPoGcTd8OIbRXhnDqP+IM/JjRBD0PJB2wIbjTei15TNL7D0gjvmtpdeolqdNHqNKb2Wmeuf50K/
4tIrb0pz09mNtiZCCUB4rOWPkYY2HM+1f5+HDXrcDP5nODLkoPw+JOgyaOcZqDjmiI320BZNuyqU
fPwUO9pT71jJi1q1HL7koYy0YqkkJ8+mg9HqGBgyhmwBz3TQoI0yTKRJeiU6+4r0lEq+fplQ9omS
nYo4fBLTNLFAsGG5urbWJwcxWXN07kHI8OVaqHkJXa9u9NOzVPOqWJS/RH07dlA7lnp9sFfXrqIe
m86UF4NTuQj2zltIM9lHC3vxXLHDr5kPDdpCi+0mTsPhxoZADdSgDb/GWAMYMtobqhX52x+PTJRo
vssz7WPOzOaMBFN+Ztabn1mBxDtjlD7YWhQdtTjaBGpWPaZp3N+ZiQWgZcAZdCTmsqp9Wd6JVqk3
2lMQ2F8urfJkPjeQP45Mjli1mLqE5SURMtFXbBCu2xhDLt2KUlQ5pvfbv/7rf//n2/jfwUtxB4w0
KPJ/5V12V0R52/z+myn/9q/yUr1//v033bE12zB0NCwMB/UR07Rp//b0QBKc3sr/CVv0xnAjUh/1
pmgeW9XDgCB7jnM/gJsWVIRuHX2nOYuqAkz6hzaZoOF2nfVM6pz0ef6tl7zLOjYYwuQIY2WbiBnW
YBj9DqiZkd6Yc5htbaErh12q7oZTFW0vLoNJ1P5Qhkd8EwKEuU4z4sSIPbIxGQYhKBOJTZD4b+tE
5ypLPZl7/IA9MejZZWPk2XjWls0Yt/WmYNBDkemP1rTuPiGmn+2MXmbGbmRmDR7J7i9dxLGiszgB
bgqy+/dfva7+9as3Td3kzjIMctCm/uNXjzxeIQ2NZT62QzTtSAIHoKaUeZ3pUvW5TkiaLNOJYYYH
Xdl6fSd6mHCeoGrLwMR+3avOfemQhfab8wzyIrOhjR1mxdLBMJrwcxrVqhdryXC2sMQ8ViU6GRO5
qQ8zos98vebz0hX9aTDeS1fZx2kkSKeTeMyUerrtwlg76LrKmAulwfqH+9LRfv5ydJmoL9+ODjTE
NEzjxy9nsJPKBjqfP14m6WZpwMsv9A9kKIp7HGX7e6j678VwGDW5tBFDniguvYBr5fdTiVexGjpP
xIC7tWlkOappDExh3mDWYBjtJ7Wrz9YyR+Sl+JDHcvHRkEosg8qBrlOhHxvrLpSK+g6g/YaEvfFY
LGr6Fdq2yB0k/lHUIRmWbNsS/UfRKg6oo3FjLLr8RM1wra0jHd6elq0ITsX72cpR7fdzKI+jj2aG
NiT1qvFhEYbtI971xuNPfXXlrjHVvY1zx09Te+Ewp3aGc1gahf3c3AewkwaCHkx/5ZOiRy/14GTv
2mVDpLCsjRgBMApZZPZuD/XwkDll/k7tlHojKXOxFq3i6GFIL0cXiPfeXuKNeqnKa1Vvkzfi8n1r
LaOy0m5EQ6XK4T/cEbrzwx1hyLKt8M/AMduChmxpy+P0ZqRiZFEnpGSCR4NXFPZx8ngzKMgrC55h
VH1QnEZ9EpMwXerHU2D4440UOkzRpBoryDg5CwvYi0usMI+92MOK3dopy9JtF7e3CBAg3jtVjLlM
Uh3FQaJBFP9j3eVkgZz426axQdlMmp3urGFWjrJuK0exp4+JVrl5NIG2IlEk73Q73l+b/9LnUqHX
3fYfxp4fh/3ly0QAytRl03ZUhOgc88cvMwlrWUkz2X+wxmYiFZs5rgJ/4U6NJAfQd6as+9TJPxey
sRZzXdGjrkNYeoM+oHCL8CxpxNKGe9yXu4Y8wzLO1svo+mYDyejcd5i30UFU4/FB0EkJCacFc76q
EwV5V1XO7hUniVwRbBENcia9NpCdiYgSIOsu6V2+issSLRvfSe9NcC5//6041l9uMU23ZMNSVCR3
ZV376VthRqUHeZuaDzJ2uWdtMcxA2iQBwmahWyU0UQMzjr2xvI/MOfXeSC8XGBoIuWRRh34exFgb
KXkhrexbEzi40Wy9po4ltLizZiWggIWBPAdWyMHRWBCDcbC1utL6eO3VmKDTLBnrxmEJDZV+jChG
JAU7UeyWusGGoRRO2l/qRL9yCTVdOi/9RN3U2Ey1delzvch7u1Yw648Mw/iKqEGMUpdZ7UVLVOGx
5dfYcInWN70dvWkwyNWdU9ipyy0wfeF2Kjex2sy73ACostTLxWgyRhBURDWFFT+C/TZgfMN2+8YZ
H9WFQFJCRCZ1y0ppKS1tw4SDUtoSlsMiLAxyROcHxd9j7l3edG2EzPzc+kc7sz6ledc+iKqCV5eX
ksPYiKJoUFIoVLLy9Pf3iGr85dFx8NtwFMwFHENnFb60vxmHJkfmdTdp1UMYKkvUOf8YN3X0NR8A
HfqjKd+R+YmA5wEARl8v/FqiiEF+3/9cklba4JuKSoZlRu9+PNKpe5kFzHRyMimC44oWiznENTEp
5GpF0Y7mdVh282MfWqiKBPkmWoz1ykIqzsjEAjVdiqww2p1tLSo3SzGrER+tbGPciSJEo9dTiiJW
yOsIqNna1rjLBSMo8tVmHc1m+4Z6DVucmVFdX4hDBKrmfapDdbtQr40MIQmcwJQL9Rq3ueLW14w3
1OsyGJt1N2Td5SPE50wQc8B9q4n1WVWt7t5UneA26eG/jpB4PmudilO4LGcnEArWOyWo9n5YKp9R
FWk3jKn+VnSLY/TPS3JdQ2uDd+pZQYh6U2+frqfVgpkI8HK4OG3ZFQGh+PLUdPoMbhTrxqnqw3do
ruvgc4jW1VaznxoyAtAKrBXqF9Ez06fczebKf5/0s+r50pje5mBDd13Rq3txJqMlA3g90yBnwYNT
jpCT8cnq/XGlYhpHcBpusr1sRL1Rt9O6MbRupZjza51oEP1GjtJkWbucw462mFg1t3ZABCXXu+wL
AvAH4QzZxu3RGGfnMyBGcxVbUwh/AvtUq62V3RgRsFdUTeMK7OyLHTWHxs/fQ2ZIbmWGw/uJhRGe
FxhcG0X/jjxXgJ1dULwrsrnBJqDst6JoVmm3b3qA46KICbN21zTyJu604p4Iu+IVcmo9qFWR3sqV
tVWm0XoQVWPkt56v+vNGW+pUvWpw7rh094c0v1HLfC+CtZgGoW6YmnsRMApFhmypa0cLbHQvQwhn
smQj3fZZypX7qDYI6hXNXvPr6nuvJk9aPNtwXht/xTJdv6sUrdnqaSOBB5qRa4DFuSmjrnj41XnS
ZD9mZbUlYNGvqx5LvDwqH8qFjQIMEpfkhYiSSwWmjU2a80hRJzYGxgGirzkzStlRRU5+nD7ZReHN
UzG9jxMIGnZlKuRaWLEzu9UhaBS8SBdxQyMtPYhF42Go25oM3NAPybmJi2rVKLJzjz5puNXsMsJx
pphOiUp0Hkii9WiqJArMIrS/wqlap1mgfw8659i3ZGTE4cABnHs9CKMtgKZ58/cjofbz25JZgy5r
Mi8GU1EUxpQfB0LCUFWrjlKPYbxCiHXwSS8JygByU3dO2Ck7pMKIiIi6Hu+osO3fza1ZYXiDSr5p
lcp93OfMB4Yq+1ZwVwIu0z9ee4DhD0hU+9HOWiRWhM5Kh8gq65/eWQtRlS5A/EjsYeGIMe4qaJrs
Mo/QQB+vOn1KbrqwVe9Eg0wG5O7vvwbl53np8jUYMvOG5T/TFCvsN+8DaxzBedtyd/OKabechUnK
Iy/jfIyIF2EATZ3Ry7w+9GmgefqoVT8PBuKIMgXkL57+sETPjkxZvPr7S9aVn+Y5lmIrts0vZzN4
6H9ZecI0VTAajOKby4R+9q0aJfQg+kJMOF2C8qjtJNvK8eXtH9XiHV8rQKn+Wh2g23iplrUu+oLV
xrV3E7eWZ0RVjkbTWoQ5M8uJ3qsGWi5Fup7CBuFgUh5enijhgxRUr3sYIeje0EHzyANF96Zl79ov
xyLvH5bjYv1wjYQYvNNZBussLDTT0WXKP97OwzSPUT0byW7yoXoZKw1Tln7GattiokkAyXoY5gFD
3YVwMnTJHaC3+sO1hy/pM/khdXSHwMe1UYXKEI0jVk4hAtMp7xxYoEX4aMhZdRiWVlEUm4BE8GSO
wSnUZbyq/jw+H4wEnrCifJWH49/fA+oSXfjxz+XhtS1UQnTVsuBk/fjnQrXIJjJZwe7C4dLK1SUi
Q2zfOatBTuISDZV62SRz0KADTn0/5XDaEKh2ExMVx6DrEeaTLcLWgaptJ7ScQ9YLUHfflK/tghNm
15e7+b9+iGE1Iqb1rSinOgrC9qfi/25fipun7KX5n+WoP3v9eMz/8rri3992OUffal7439ufe/1w
Xj799eq8p/bph8I6ZwY63Xcv9fTw0nRp+0csbun5/9v4rxdxFpiML7//9vScRTmodWIE39rfXpuW
2J3Ce//Nb758wGvr8lX8/tv/TZ++PmVMby9nux7y8tS0v/+GF8W/bcdmCejYqq5y/xJiGV4uTfa/
dRZBGuOECkWCseK3f6Fi2Ya//6YZ/5ZlGEqOLROXMa1lDQVtTjTJ/1axYXQcg1HQkDVH+e2Pv/41
Enn52X4dmVR+GqR0TmPzPCoquiIqt+pPz2OsIM7baMRE26x1NqpNYBSXyCM5y2JXBhslK/NdUwUy
YsBZhoOHhVtwT6r5zXf2iwDpLy/DcpjsczWsmtWfLmNWGlgWM3iGqkRpi/yPfWz97qvVyM9OjnRS
FasunANp3SWYr7VooHsh+my7f7iMJd719nHl23AURdN0RMd4WI0lXvbmLWPrZLidXvN3cq2XHmZY
jJ2KpO4lf6X11n4Yik+J6aNc4XxKp1paTEBXpZKp7pzn0hY6CK/piDzzP1yWri9v+R8vzNKQqzZQ
crMVzZKXn/HNhY1JY1REofydtQwOGfSTrR5Xt8ia2qfMMljdjfroYR8lHepZlV1rGhVvXAQO3arp
ErfvTfSaiZNumT8c+hLvAUTE65Nlgb6Fa9QAE9gZTgZjV9VP05+btLRqj/RG4pWTDb+ZSPOqc8Lx
dq5QZ4uk6SM2sygP+fXo4ntbnINJSpgtyS9SZZsH/d4IHioj6FbOCN3chI4kzQPePUr+3fERv9A1
xLErP143bbOzqpR8Brp1pqyFQEGTFkpG89yPjmugyrbiz87POAc/QnLxN9L0zWcurTEH24xYywes
TIZ2a1tp4aFsdgySvWID4+p7UKxkLSupurHiZyJsd+g7hcc0SZ2tU7ULISQlaa8O7/ygh/3bdea6
wXBNgrqpqjlYFZxsFQe0mWHtbJMkZIH76b4OcwAXTYoEm61vVAu5snRvh8ouXab4CaCFSsbercSj
BJL/C7Yml0gGGM/MgIg9tl3mzQGkXjMOPNIkrMAxqCWX0HpRa2+HnvVXNUUveSaxRLLMdeZU3618
vivIVVWsM2LdV92xr+7jxzytvg4WsLGmhyWGgKlXM5ywlJzcuWR2OPaO1wTGtDJY2q2sGqWIDN6N
tBBMu3lyJV3faLV6N/v1DsR3gGshFiGaaW5VJd6j5B1vg74e3DKcPCMb3hPZmV1pqro1gNj0gEjt
V1ORN751p8zWF7hD0qY0NNWVQv+jM8LjKtHPhOog37c4DwO7eVH0SUcMTIvdelEdbzQsOOQBg+jc
+qwgW6xko+vkyEXF8teAJecqMTzLXkxms4QHYJS3xNVfcHtc4Wyfuk3jKNs8A5ISM7XboMO5yvx8
PHeT0mxsTIfu9CyfvRRIgmJP4RYD89KNM/PbFCjGakIndIXl8PfURE8xUSbfTTvYF6RyfK/pqmyL
9ki7wRwXxx29NM6AyE9GMvikohu4/Ipa7zAOOxSdZuBJoXfQbtnoEiaArthFgK07XDdZG6KTGUel
K+okAw+tKCWbsDiglWN4C/TE2GAY3R5EFSs0FdmnpSw2hDXeIxSPb92fXcReshwvjrg2iLprUezV
LGMBDhhgdyMYTWofzSCD9Y+BD3ZF1HXTnB/Enq7O1lqf0o9qmJM4aaUqPwyRXjTodHGw6KgM4EGL
2oLNsDSLTeEoMG3FLreMA96xk0ACS0q+EgdeKi9b0StyEhv5RU2/HFT/eSbROpsdii2uOPTNlUwo
/e38SVm3DZRuHQbM5Qqv12bDcE/IPC2XIGoncfHi9JaoFbug17lchhDCn9ABdBOPIyN2XjoNZkaD
ngRgI+XrgNi5q+o8PIEBiLkOqiMulPamj/07lGbQ7JZxPA9qjzjecAjH/l2kN89Zh1jGFH8wTfWU
ZyZ0sby/t6r5A0Ka39txYNlcZCvHkFIMQMJ2nU5dtsPQcHZ5LuS9xMDuKqQ0b8iK7nw5eNAlU10b
URi7vRU/xJrvxqZ26yeys5uq9l4NbIw58u5LmjprqyNPD/hH9yBD5a6BQspWsfWbMJ/8U55/ISGA
uZ+deO2iIM/4Pbi+U760mA0vIs27XIuGla/W4wpjGUCwsvLo5HK0LfoSLTo/PMxhutf7aX4HpBK5
nuYbmlnrOdLVdY10yiozioThubpHFQoTML8ZPeRwOzfSSlQUndjwZAtpzohMkjcR77VUBaZfFDMc
gD9sSC6wiskQLRwRLo0mew2fS2X4nW8lQ3mpeH5BX9yaYVd4Efy+TfucWIGJp7JZLqzF2FPDsVt3
7fLScopVZ7KEqO1gYzddt6ncYpTbTQYSglBrNHlJMb6foBe4Wq7ioMMEz+UF14yhcYcKwW5QJ99T
dcjoUfdcD9mLPs9fe7l+b0h1/iD1Fskwydk5Ca+6YIjK2zyVsQwIGmslQ7s/6t+Z7zmu305u0bJe
6+HzrKqkf2pG9B6tulNWmhUVa9ShE1eu1SNCwAzGMmYXPGG1kaz6Fq3aflZ4k2aKu2iNu1ilEHrD
7jO9s2XWbCqEXAS9wu9R0R+ySjkadfWMOzXGfYG9LqtbEJufIkfVPBVf371Vdah/dmsLqZCPZvfE
olU9KkiguhE4gh1Wlo8KHt7bXs+2moKyTq6YX8nDv5gjziVlVFXrCRrGSnLQ/i7Ko2IipWbjZa4X
880MDdedjcY1VCwlhrEuVzLhdUfmDlArbdOgxK7Exm4y1BNozC1TjJ08owvLjX1rquG0kQPmm7hs
lDu12CiqCvymH9cIYyBu1ibSXcFsZt+PL7PF7ZX4wbyJCYGx2vsCyWT20CCd3CC8T6PsG4/4HkzN
fQSAcW2VSCfUmQcy8b3fYrqJPc8707gp+gdbN9b22D5kfhe7Uq0+1aRftDDP1lJpw/K1w08a5jmm
jCOHnM/j2ilv4zkd+SWKI7IVi4j7KnEqm7SYmmLsGNzJocWzNz/0pvYwZf2nwUeWxbLH8Rj6SJ6g
W7BSzTtmfvsExCH+xMUOPQzsLYPxoVb0bGNWHa/cWfvu2An3lnocC63nbZnBmgWBb2fyl7EiLBM6
5Tc9T1p3sCp4/gtmuYp4iyXRI273gev0veZ129w6m2hujHEDitKocHQenTXQZ0yA93LWHtTMvrOt
ipQo8fdRQs5pSj6P/nAmSPOhThianIz7EBaujT0muN47RJT5oicblgTKxUr/Dr4vkaUo1BkmU0DS
kvNg+TajSxhqqzDo1qNl8BKup8YzCnVXWv1HxLiNFb5PbqyBLOzRqXOTaoMsXeEi1XUyTTi4gRdA
992F43Qy2xFEtiSf8pSY9Nx3x3p+UOdQXSNIE7gs8b+UGgjvjpx73AaZO+jaO2s+2pHCr+ij5Cqn
76bYfLFH+Qnb5ETy30voB8C4h9Q8AjUsHgPQ+CCbpxMwj+d8yD4WaAe4IOOd40RY2jMhdHha4KQ3
+D7psptPYwaY39TWUY5RjWgRdZdmJTWZS5nYjBflu4qXzA4puE+il19m9bpE2H418fq/kZjEbFWZ
26ZVbcB5QH02cZLlN3PuTCd11F0QHxNBXWPdqhLhsAoR3MR0stmbzdTFYpynkZiYZyHV68oVsFad
qK5vy9+tHaC96aQFlQUjNH+odX+flY111lrVOg8KMz3iuuPGwk8yKlN1Zc680nwZeURFehdZFn/h
ciW63M5rE713RlX8p5NeJo2nJe6Awr1XdobB9/Q9aOf8dtQKNmMdu0DJn/CX7VcqouL88ESoE3v0
zx3pHgzPUCjk/0Vh8Ve32dkp1RcUtkPMa8YvEpmHVIWyBsDqFLejvc/kAjB8ZG7zXD/nRuJVWM/f
2FkSoe5Xfoe/h1mJNh7mNriFQAvsBfbFjYIisOWn6fmrHIMlV+diLxfmHjZCd4BOC+ZJaW6wzrqH
Fy/vrazJTiWuF6EtNRxLpilcfsQyy+JNkIa+S0SxWE2NgiwH8ewVNi/7qbbWASw3NGDNYwf0at9W
Jba7zZDfYPk0wEi4aeKw2ilT9TUqgoOm++3RiYfkADvhwe+G6UaHZ3tQrOoQZMn30OQanWSrNT0f
k3FnJQvsmtjVWemnZQpufKxyxn2jgVqmVl7RWp9tg18lrceStd/U3yBVsO8Tecd7aTqEdn6bJuT8
cubC5B5z35vnCgcyR1pXyjR5WVNUR2cK93lrD2gksUFr5wVTRX2Tydzo5vwhdabMNXYx9CTPbJm5
6FYyrWTfb2+AbH11gnHYRb6dnIBDe1kql3tfnZ/tYoTa8NUkBQfj9CA2/bInFdakrMRu0ykzscGl
Vguw77MqVnRhhYVwyRey7MWhWcBC/rMsKvWyLlNX7IainYX8a/9fVja64yXaXLh5hyZOG/Jtm81U
HcRepMb1fy6KLvVyhNi7HisOuxbF3vVUto6/45iioyI+SJyA8RscCyKVklwfJNmpD2LvuvmPdTYZ
KiaNvziuYuBHvj7xfB0c9/VUloqKzOpaRlWouXzc5VzXj4pU54+eurAL1/foqrSyFV/6v2kP9M5R
1uKkCdzn1yu6XlbXdV9qe1IxwqlbeVUsn5nA2VDXYjdFEykN1PfpjMI9xnG3oZSnTDy19COIom1b
BMrtIDUOIvlTA7y7TPdxAHgyT+Cl5JbtexVRwnUSZHdhHNxH6BBi9sBd3aX4RJkZ9jh6kZ2nzgKu
jsHCBthTeraxPtpIIUl2UcThIz1HmK2zajXGDTLwsJQa7QMwVX07ayylU8NX13o6GCUKLd0uAsG9
t21bO1lwbGa5frQmdwj1eNf1dXqKwyg9lRi7rWTQzsAxzNU8NP3eruXb2HJarBCMCVc+Lo+ElQoX
zSGTOBenqT+8ZyE+n/oc4yqxZ0M83EiFw5t2aVCWTa7Zh4bJw76potduwazMJ81EkptwduDm2rbC
T/A0G5+jzMwRJC9wmkezcd0kaC2Xmu/Z7ays5Rauh2aqhz71g1O7bBRiF00cGEgOVUDuB9300htd
ks4qK5VDkFfaUQ3uUl5sfEeckOU8r5e5GE+MpuPJCLJ32N1ZjMv0qANpOCXSANI9CbCKSk3iQBZg
Q8tOiTCM0QdLrcvzbOM0G/t+4jp6/g1hRBVWMLr7DkwgO9SP+D8gtta3O79ijTmnJr7g+L5szTF6
8qux2LRx9Kl2zGgb2Hi+yqktn8Se2GjDBLfFkOeVmoLRiI1oQ+xHItNwQq5TLTzRq0RmZ0NkJnUV
2zGOVZabR0NTdnltW96kWN8clvMny6jrQx60a2kpdcudwvqCOKVu9ovN2mtdiAkTuAu36YeHEmID
KbNMP4kbS+yhhxJsYkNFOVpRJyaO7Qk5FnNnZLN2crAowTMk/jg78Du8AJgrLgHW0iTaTTDYcHrw
LEqZ9CG0Qsx2WAdyMe+NkhUlxmJHGBC1axmSxVTL9k9AgKST2EsD22YBFuVr2FjnKDuB+Gt2UQfx
EwidlK/TtPo4d+qhRqdmrYI3do2kT07AUxOkj9rPtbZ1dGjbojaQptozNQwjgP7HJ+vPnqK72Fj2
MTa7d8Sjk003Je0BHD70i4k3cbT8WGGG2LK9fIftctOLjUJaDtKRgu5GU7IQNBDjD4fXjRQFPWYN
S/myK0kxIs8mK9xOmj+Ihm45pIi77oeOokmcTbSLoiVHaMMmmnL5mGvD9VNF3bWIyATpxY4p77Xu
+qGl1mSHqfuoxXZbAOGIkjeXXgYmSwDd2by5vusnXi+vElee9kTO0GozVqJl4OZy9FjGWoQ//frZ
P13eT0XR+afLEMeKfn0bfUu76lyjZwMp5P+xdx7bkWLbun6V+wLkwLNoXkwYQl6ZSkkdhtLhvefp
zwfKXaqqvY/Z43Zu43QYBGGkCGCtuebvcpl5N2JVUGc4S1hXYooHr2iJ+NNBUe4wnzBOWq09kxMh
3SBhKt2Izo9PlZ64mYgNnFqzw2R16w0OEGRizt/lViJpJ7O5G1pj8AC3lKDKVfWK5uNdhAL5RFWP
7ghhbfq1s+RjTs/CV9vsu0qdSxKrbTNIsdLVKwGVk7tTj+jH1gDn29oyfhXlMalyC7FcJ/xpmtdA
T1T5WPQ1V7CqHPVBvITlIl8jeHqOWdcc6W6wHNXmxOWhCtdu7R2roxw07FRA0LyL1iW6XsMSC9lF
fB3jt7qPD3U7K7fYlhbt2J6kdrwvR8ZZzNJJ62Hx5K5ibP2szF5wmspZFa3Tld7QSJoG7TsRot+z
IdfPW6fDH/FkcPo5ven18aULxV1hyOYBc9sozrpLqnxlnWZccrJxVs6Rz3geblGitFTFVF0a3FiB
Ae3H0JBVpPQYO0iFAACYGy9cogt1PzQ0sybjhvjoxta/GZivIRmbziW34INaZQYd9Lhw+6jNjraM
h249YXfbcqis+olu8IyPa5cc18HMXLWTv01N99rLWOHoCwuLVdcOSf28pkb0WHTZcaNAHrhIrqeJ
6b/S07sRz/sDnioEeoY340JDh1tZD/LTOhNdKBIJIb7Z3hMc4yO3qzF3lMpTmIfTxVhXvFBupd7s
jqkckkqmm1ezWFa4v2pMA3qob/rXNDTF1TQu9efeToKe9uW5GlPdIduwc2l+Gdh9Kamr1JV5iwEE
ysOCwBS9Ww/jWBsPShohwepNZ6zM60malOtQDo9pXWgE3pazl4cxSp9k+qkSoHRko/nU2ctp7qfB
p3eWORYmDMewID2mC3GMHY1IOlOQIHaPJZ8gamyaC1IUUktSDihoG4ceGfZjS4xGcxpIci/ocgyI
EI2hVvFgS3/psYAspFc21Pxh67RpNPmmIwKE4WBLpDXGuWT4Qz59Y9VHXKa5+pkw1HNTiHOmwHzc
gad/C/T9f8Fz/wIT/2fo8f+HoK+GQTEI5B8Sj39CfR83LPb/eG9Z1f8F+v39xt/Yr21+0oHrTDSE
GvIPcwNXf2O/8F4/yaYO9IqyA3qAAeD3G/vVjU+2rssC8Jc+HUwJOAO/sV9d/aRzOk3LBPY1ZYV3
/TvYL7jhX2FFXI0UQ5VlBWGErXLrbuSjP8GKttyVfRg20iWVaBHVcVj7JW7N7qCanTt32RlVPy44
XfcsjJB13RIG6dw9r4V0ly+h5bKSWLDKpKgeTeugQuRwlNOS+UuuV7Rxprto8ICMV9YgdRASC0aV
HELJAImRdGAaxCJ+rKTiONvG4gAsOrCi8ZUbnml+HyMZbWQ7lDfxXGJoL+4ULascChzjrMGhCc0h
hKRkv8it9Wjb1Zd0xQ1Ln79j7h/Bhxqwb8D3olwCEc50ZEsQG0z0iti6ZiZCSaVmD1WffIPLFrkQ
amvJRFfeYUhtbb5viUUvht5Vb1Rum+Knoc4GubFOTb/BEwW5z4xXv+I8P8rY8yfVoaxHf+2GuwGU
3FHzjp6koGlS/ZpiXpzkgD29jsHOtFFusifJgq1UanxnI7ScbOru14rObjY0pmtH6nd4df4CaYsG
mPrQYE8iEEX0k0xnuu4JShlsT7TSK5ZYn+umfOu9cSRss1tS2qks6FWNOjqrVgC69osiMzZAlaXY
Z4IbRkIN6elDTLmWLHglyvwkp+M1PSHyxabi2ij4uhm/QifVpQOJiSA5qXJrlQhf+nmnTD6baf3Q
l/NJrKpwlSG7YiLYfBBC8C41eWs2+xZpQZm/ogWt8rssMm7BgR+pmA4mn4GDEvapZNC33kSMt6qR
2BONEfCdJN1gUV8ANszfWiwfwShLp8nz5GCvD3nyUJvf5ZkRuyZAFVaNt9TV/LDM5SldRrpP3wRh
JgS1y249hJ+Bue5gbUPJTKrjRPy8IRPaJ+bGOit6prhSRnS2smyxIfGXQZswoGUKQ6lVX2hH0sHU
Oz/Oh5MCZekwUiTTXkGDz8mEXZ1xKTNRF/msUf12mBzR6DArjN1wbaz1+b6LWcVSntxoI9w9zQpN
Nx7L50LUz1mcweeVn+iXfK0z1NzZqI8OYThP6JK/L+O1bJf4iGaYUZP30ugrtuSmNTjLfKj76rGa
zIeVQb+K8bFeKPfbSMZEAscpLYKfYHQ3anlDPinpSYnxsFoVETbVyViBwAytxe9sg72r7AL2BODQ
a/Dw/9h0JjqaquQrFiKynS7LSm7oaXm2BUtlhWU+qcBDRpZXJkrFWfMmcZem+FLXnCL8a/0+ilxl
1V8gIJK8FYNwlxZgeU3BVY7aPfl8+gmGJpW/rP1oxhbPumX0bKDZEMPSQyuXcqAlKoJpK8Qkc9v7
OCaxHMWJKs9FGeybQc+q971u29sGY3/WxfPvJwm34OopUCwO+sc+scWGVwxt8fu5P31cQXCTXstE
fqpAuPPUKycuzPdHWcvPhP9quniaWpEDOGOF4TSFZUHY6m20QPEYiCH5bsnmzPAhN+2pA5BQlzw+
FWXsIn20T3SVMXazKxOo1676IFo30Hfbm7T6blky5fBxaD9OkX2TzIl1+Hh9sr1pf9nCXOKtBvQc
qTKrQBVJHdQaXsarpR5bGk+5sx+Ttyf2l+ybMgqNcyQfP458vCqxMt6VVEvJ4KZgUcY73z+p3z9v
PwC18SGyx/Yg8BvCRrV67AYjPGTYvX6eCumyLEd8rtM35CtWrnYMN0J7maov4Trg0dck4thUAAxK
FzbO1M+s78cR6nWfXqax+jwtS3uNSlQ9mUqJuDGsgqFHs9jWZXJOScMcVUeNo/UNB+mHJMMGHFte
HCfqg4Y42pibFKpoqF/Ny4gES6r8kjrPwRxC8tQ1F0FrqUB1uJJ2QppcS5OvUE0Ofp/Wlp+Txk0z
8zKsz7Nil45YujAI1+dWIwXOkF5WDZ3iKrXrcUbzeFNl3TlT5Sqo1+6t6RTrJJVadyoWMoJmjSof
eOUUd6P4kthE7ppWduoTyfRrSUAQEdFLsww/ydDqHkwZ03zsdFxNjL4l9cPnFfl4sFbl3RDOcDWw
Qv1qzplfLPFDkcawYPCp87E8hkFjyc9jjx43ixoRZDYTbqcMXvxjqOf2Ro3vW66uw1TYK5bATRco
oBPeUg4sGKI+81jUcBuT94qwLTrrcxMfTcLh9e0+SyFIBnHbNeVpf0yEQqqN9nmehFycxo0FsG8Q
Ud6Oo0Wo+OaJOicydIy+7+ggCH3QsBgyQm6RjjvSskblnKeBOQNXsGjU6OcMiYnq3wblVOcq2Dch
IQBBam8X48fjpZbVYz0sx3hmmeOqQIrBvgEjAYsKPlqtc4ckTZLK80eT+KMdvB/7eGit9ZNUzpIv
W3yGVpawS0tmdwcNhZ9QK5zIvQ+dzbrF3Z/VaxRsiUouWNEnGjoK8glqCCvnfMibYN8YiiZWd98l
QL0OhGZ8Nc1R+EsyNAGSY5gEY3lWmgiD+G2TwKMPPh4qRKC5YWSNbrE3VWdp6IL33VihSbw/liad
VM8M0C9aYSOZEuAZvydXJM3rPAR/xlDPWk7TKt772/BccPxPAdr287oW2+AYb6fYqAvz2Jj2YT/L
CGM9fuH6xLLl9wnez/Kw8TK6bbPv7cfyJfuJw25FO2kugmrCIXff7BfCx8N9b22Gxe0hubyfd4j+
uNRvm2S7DPZroS4sqpewNaNDYTZf9nOvKyv+HvsujSF2I6l7DsvO8C0LXEFOvnUbF4ZFnO5lUUnL
Z/9Zt59s3Ta9pWU+a0PQ6D+O7b93lHbKEWfj00dP/KNx/a+OreZLU6X9WfSkmzDB/QUzyIrWBIUW
wt3xho/NxzW4H9uvPItugMyNdRwlLK1wzBK3WVmtBzx/qmDf0BXnvEhjlm9GQBXEm7pmfGp+Tl1f
Be/n7v0elSvQ4n03IUnspGaL93HirJ0D83GnfpxDbbCp4K0BuyRO2rjfs+937vu+kdaEMCBX2k/M
xynaz9jfjlmlPbpNXmbux91qEu0aYPnCCdvv5v0ZFV6Y38TykwIk9PvmJWGKpuv2uEuBSp1ktIoz
ZR+e2iCbzn7L7LdSrKm/76+PY0qkHNEY6wiWMMDuiPLMkDEaVjcfO2VqAxzUm2B/7v0F27EqIjtk
NAbLs2XGQxkkILD+2PvbMaltIk+idnd0IdZtbuxpbuQJzLx4bS92sh4xh2PgGFnp7HuYESn+arev
+ylUtgHl44wWesiYtj+uk5JkyxQy6XYL7rdk1cWx7EeRwkhpZALS6xidWsjFEDm3wXa9sacmfR9z
NYS8zrSmobvfkmZHfj0d+djfT7G585v2N9Wacl+mBQr97USXjUn7fL9b902IvB/D1Sbk4h0yViDb
DYk0j4JxP9N/etwJU/JoElJ4oqVmxNnP8Lapt4Fb3g8WYy8dM5Ji6ED/PsOGTRWxP9z39s0+bu/H
wgrosWzs08dwmYcrWN4+cr7v8vkvZFTHYJ9gkPY2yRTblzGXrCJFbv8KMymwfLH9OTVqodRtr5jR
FBWnfXd/ijrs93v3hxEw+wL/QvoGlSKOv2E7SiN0+0ojvMVg3/vY/KtjpSQxin68Jiq2n+ZffcTM
WsUv1vjX/jH5/r4wkjHZ1QAuPt72r977t2NZvJre2kFHSLb/dX8WbdibNRkgAduhCjKB2VU1hjT9
D2XapqMScDjQ0WC/b2CwNsHHMXh83GyqLB0gH+F9O5EUJQ3wfsztXOxvixYoAXCA+Jj9zfvBv33M
/vBP74Fe5RupdgUaVPpxq31VYlX4+6veP+79tWM9A+kKfg0Fx5Lj/vy+Mbf/9/3ZcdXxbOdCkfA3
gZk3cX3V0PihGsbNZi1fL/44VGV7GhVwBlOyuiCJBWVBWR7X7R5Vtg0KYt5daymjTl8pWbA+orRu
AglQPmi2vWjHj6OweG5l+EDhdkcscR8eRE3Y9BhVQVirBfRVUtWuFilsnZ1HuJMV983+8J19uD/G
l0dhuEgTL9lu9ffNPmzvu3WvcQmJpb/XBZS0SRt+FMDZPv839822sbYZYH+I+J4ZIS2/CEsrnIUF
nqdvI88oRyU/Gy3T7Rvsh/YvtG+iVDGPY5Efe+IDkJNvE1e8VQnEJWS+sOsYVykA6GirLQgu2BDd
DYuW0zxzh7lcaJUnjH3xVqUs2yS673V9EQcDF+I2gBq5/GJMq+4PBAsH3bbZ9xRj9PSkG079NvTO
20v3vRbP2lYJ19OwDdzJNrSTos0lqGwj9v540nOaSqqMI5hBql+ylVfWVk4VqqEzSobP/Uin3YVq
zYy4DTfve7IRBfCbp0ID4ky37ymarg32vYYvdkjX4TrdQWj1Otzm2f2L7xtzAPIoQwOMYSsqilLm
e8tbQQHpSoGyHkurI4aw8NKOZdwUS4eYDuBxzadIpmfLrbdIsLSNaj7sF469JQcYMHcYm7bdEE5P
5ujhVWNH63nFAC+Q6Wct7r6701RLVYYON6QnbavBUU6Vwb7HOWJe+Dgoj7HkDS1Rz4CrVfCxKURq
HdfOOnwcIni5CvqojNwetipNCoP0Zkm63z9t3EqKfe9jE21Xaq90X4cC6uD+Qfk+d+27pD3yw+sp
JhXtaJx6ncUY7jTRcIq1xjM2IsW+afZLzYAnlebzSc4kTvD+hFRpLA76BvyWU7NfbcIuNkbD9tjY
yQ1xj24X6s+bOqqXsogWioHt4ts3CT1C2S3K6BfNvsZXaXPy0SqxwJiOnpu6nAM7IoQVhV7GYv+P
x0XUTKesFl7YZlOQpv0UQFcD+1caYoQpPTmaJIjBhVF+xzpwDIjcHIMoZLM//KdjaQsBcurcgkxG
taxuMU6bboaw1Z1O9alraBSNCUlbenhYMVhGlCA9jpjaBYkcWodYJWVT2BXRQWUR+jXhdgeCiBO/
lcV6pxQPi1xaJ92uvbxuHutuBU+dq8+rHoanLjHAoDTzRVWW+GpqYretVsI8B4XMZkKjQ3FNuZ1e
D4usXWalcZTU4obA53dS8PpLFN3NhXZn0819EomeAWLUpdeN1kM6N1sXptecEf/JKaNROadjeGrD
9T4Ll+TUdBZ209N4NeLjQNT7Vi1McGMjeYaEJkHqYvmxdGlzMq04wnkUwM6eO+2sd/lNCaPNl+yu
POq7agRz9HM/DCc7Sgo3agyD6MT1Kk0GiVbw8nUilsydrAlvf2vSSOUG8cdYQDn36nRLZ6u5tKnW
XPa9IWt+dloxHoymq6+0eC9yC0QE0hx7EX1Od62VxW0GeGgl0hrAfMsgZTbUyULRk5s8L2h8sho/
FKmL4ZdNGplenbC0iqACtORhW7cMZ9NnpJjisGCy7iqWDbmtJFYxyqfiNltW/ILbrQ0SwW9M5cbd
grVwkBiuVFFimFIPo4cSKXXrKqk8SQhclNrygHsOeD69GT11c1qF90Ytfc5tbZO2JL7S00gttOG7
kcA0hY/l02o9DvkK+2Jgg9MWNrhQOfVw/FEpuPlAqBKoZ7wm1D7vfkthnaQn3Vi+zJBO/CYte2ce
BCmU8Sp8IOfXSoc1MJR4MLd01hcEGGZHE7ccf+DvjavnCssPrgpKztXVzOG67HQiN7VJPaCrphOc
pw+IsNuj1sT9ISTZjeYYZLpOZ7Kcytxb5VL1iqVrDoKZws2a2YHUrDq5bfgjTXB3bhYDQhRcG0kl
ewvGulPJi3ZAmb1ihhgNjknpf9CWYjrXq7q4BTTQdUp+jPmpH9FFUsJerVL6U1aIfB0o+1xZKS2Q
etgkVlFda5qU0mriD6NSkQiFUuKbWaoXalnLoBldCa8fADMS0fzsja3eJNLNIaWqdgRT7ZB1TPZq
xGzeA/CpZN4mWt+folI5hoZtexrgNhbUiq81ne3NXKBu2YnbUC4utmRmVw28DTmvi3OWNd/qGbCk
UpD9/C969z+RbEK4Qh73n4N33s/8bXprf/5Zs/n+nt+4nYX6Urc1DXXPJrAk6OAP3I6nLDT4BowD
BVGnioDwH5JN+5OAIoVmE0zPkjWFN/1DsonQU1cQ7/F5qthklv8ObIdY+q+onY7pM14AiEqhIKGn
/rsWPkvHOFVWuzmNWWV6W8trJfPtgDQN9mocBklhdD7uXYmjOfq26JJoypMtUp6UcZq9ogHyiTrq
BUMpiNeQOmAM3cBxGQUF/tDNxUiZgQ+yBZ+z7vqITIDYlwWGDDXeIR4Swf7SbRblWXxFcr10kKJX
Ydad1xs9QXhQ48g0BQPQMBAlFSJ+k5F9HvFgg626FOekVt3E1I1LZnplLOuw4kWEm271k1XcesQa
BBEeX3FzrvXHsnvWZ0j59PUKRQMOzF91gjVBFAe6r03vLYspXDu2nhZNjvwsDmGetpJPtU6kF+s6
P2xjyCehnDEMAdcb+Iul+UWOIDlLg9G7YxivF3OJjuWqo0NP4MEQAOYvAhS+mM9ikNeTJfcESnbZ
nRpFr2aYK48A9IB14ipkSR0UK6OsvHweiFOF2QZrvY8xIWe51VAdWTjMNzCf10h+WeXOEWVlu6tq
PE6TSoSJnmWPNPlekvrQ5tdaa9bnqe9iv9WVnytTHQSC+kbJVcW1F9udl6HzUJXj8t8lr0PlJxED
ZZq1kOEKZXYXohB9c0Is2NeHoihkxySAzpR/ZRMkZa0mU69N+0fKWkRBCuf+IKv9U6FGjMtzJzxj
jS4xtcgooh+GlOEHFxZ0FGL1vh3Ve4OII9e2Myx7SSaiR1M5h1ss+m+ol6bNrf3XomMaaAXrKEMh
UiBdEsNEsJ75OQxxtbQ6E7+NdsGJKVnJKESWgjuTYzRAcMRP1K6RQuHkD5nonpzE6on9g3M6qIRZ
oIJcNOsKm7lrJaQrDyr8OCZ94iahjEdl3xMxCoqYZ+XoMOeeM6LUVIEf5oIdqvytrYu7miTfmc4l
ZPow89OUk5It0auNqfdSmze15K7YEOSadp8t2WtjjEhyqupxyFCLCEIZMtjds7OSh+DWWhx7CK5a
DyPY0yAvo5skwKPhLUtV6O6wdax06wTyzccBk3mDrCcUR05dKMqhGCH9SQ3E3EGGNrTkJwT9tV+g
p2mHqn4X+RTc4zTNZ1pzk47+wzoNNS6dtjTNZ5j2XlRUsavMWnnUStwsrKbFxl9ezkkafTaJznHK
HqA4lotfqXiw+/jSTaLxkeXdhrrEKiCEgQNx63oRj0PbTbdmW1wVMh6xa/1oSkv/IIX5wYa3UuLk
/KSRKTFPyS+Fma0oMJKZjFMoVmKvjL4h/c0GgH1cFq3zcxzqfD0Tn4f42srBJ3Lspqu5TY59DsAg
23XldkV6ZYYZJHktkxFiEsBqNY3t0b8CcWSoydoxOdffWji3d8aNlsd9YGsSGosMFtY2tkkJxubY
7+D4rXxdJorBSB4fisQC4AEyRT5EXs2iCqcPulKjPGsB401aITp+kP5kNvdEAs5XGmWMo/Z27zS4
cPgxNZiPH41+LKqIEhDe4zrmDwIKFaE1sitDQD6EGUJEa+hXMqvkW3tc7UNoO1MzQNRL4scqblY/
j8vHjo6Ek/bFrzwNlWO/4ia1xMp3KwmkYlWC6THsUrrriDNK/P4lJ7KVO8q/3LOXCcbUvaqll75U
SkfTIA/XBXTdUP6OUVTisfZ9WtUtBGEAilZ1CxJRaF5MvbRYGACulEhMRlGQuFTPg5PP1XCp1bU4
TPwDWtO3RDyo7UWd0gy95PqDbAUPk2VqqvkpVTAIM5WUbqMhjlpEZbMMyT0mdvPRVpC8VKFg3rBa
86KqRnSuBzQmxVO7DfyqMg8XWUFxUOXYFaMT6E9rlVz0JFdcDEVtl6sluzLy3FWQcJ1zMR6rbDKO
UKJmBh3G0YVmqsdKCK1oiK6t0LpfqoWwqQ5X6cKSUrokeWegR1bvpNIwLsjVagr7UnLjvCkuwPWy
C2IEuG9a6amc1ps+VUrYetR98yJfhFJQ462FN0UoMeLGRp1Qal/tYU2PWCUg6xkb1F62eV1B/abJ
sqS0rCBA46Jqvv8XrH+ky/7/NOuv2EqtYH9QQEI7caG9/5dlnM3EcPXJEYurYq2hVy8Norr33SYx
ARCeDLtag8jUPlfEHdNgjk+LYlJI6+r9rNEnIJV0jDMtMK1OC/a9UlWwBJWgW/epIUPEG38VRhMd
APUaR02fx5yjwNLHHMEYjXgsALAJv4tKfava1+u8X9QgAsI6o2l2h8Gaj5O0XjezrL2bvfwvfey/
8wyxjf+yAP2/bfZWdm/dnwtQ9PS85x+mIfYn6h8KP9XW7b+ahtj6J1MxbYTCWIYbAvbYRwVqfjLw
7oRxRu1qYKZBcfqPClT7BMmLV0N+gFcm8Nf4N4hjqqLyv/3Zj0JR+LjNlcqirMU89u++Nk3ScF2p
g342cpAuDTIzs1F3iRPjKddJ6hywxWOM1b+jx7U616TWPpt2+2LNjQzRs0tOSOAehVm8dHZOptoq
cMzbZnpFir7YCgIwWiRnbR1mX9USM0BK4WH+zTQ707koRi8Nbd0ZB+trtKSMShK3qN55dZQJJjbN
WeBwXSPYSueDVCDkz5XFOKgqbc6ECNE6U75hPhGmcncll8noxhgKOL2VGk5B49mBl/Aro6Px2MGS
mlTdU4c0vmUmOuVdH3rlwGxb2/gXpLNsHAtVRZGmz8hBTdm3lvhOL231nMvQWovXc1vHUGNW8yIa
sXhDM8EUxYOuENV6R1YguXHdCnfnPjannkTmFIsDAgH5NTL7VOXBsnlNJFWa3K2G5JJlWruVmhI/
Xd3aitg0D0Pq2zIJBqqOsFgvMLOLhupnaVg/Q0vLj01Lljxm76R6leWF0J5lXQ03rmhByPkYOjfK
SPJBRZSjHSI3bgmAZco31VQ7WunyNBXqY0H2k1cW8Vd7bVKfmCv9sBTSFp6B4fM6/SJX8LZvw7sc
t16vkTP5qNOTpDqsTZeQ7VM2JPoFIQF1nmzfWjaR7GtXQ4pWa2fUla9hhV6vL2XEiRnJXlFyYC5p
DqExHopGqg66PcpH+krXhiIOoomOhHAHxA42h3oTP+AoCim8naOjkomCybRhVbTEixsZRJIZJX71
bdsesbRBOVqnp3UqXysZ8l9HsE5XI0xiDm0gRtyE0OGcrkc1DHCXnBcbHlXUBHaa6eTrxHvr4rWR
TnZTR1+6lF7d6uHi9D3Ftn2I5wc0PaVY0P+UBUw2Y36N0Ta4uam4UwFRq5CRMQ3ReTFrhfge8SzD
hj/kLby13lZ+SE3yxe58xPef21xUgZUXfC/FetPn9EUXS+LSIYbIZVRv1pjDl5uy0gu34DNS6K1T
EanXWNdliDXD8CKn5G1T5KqZiR97jwfM3Ogvcp38XFVEzyrGKBAJ9cMkbbREt8APjRienjy0RUr5
d6O3UUX+k4V3UhohcC4wTtXUkwpDYFF7b8L43+m7yH6wivGkST+NNZYfutn4Pia5fszK6JSW3Q+k
vuR+50vMD6reU38+km+k+U9VKuoDmJlF3j1BC3I+ufNg3rUZHb7KVTo78SSrKVHGp5dRn7B5SXH5
C+PvmdINDqxbxg+MTBpVe9VTI/XHcNLdysanpW5dS8kQfBmYODSIL6byoTKn8WiuI+jHkDzFA4Qz
U0+dmRs6VvOnWtZfEA/gt9hfIhBdu0a8L/s4B17znSpsApVEPKTccb0QV0ai3oStlTqqMZZuidch
7iqDp+VTe1QzzPWFdB5z616XaMJFE9Q4WvizDrVy7hRHXdtkK8m/q+OUOktR3LEahxCSJ58jKR69
SJ2uIzutnAKAjaW6PRMEtcX2ldMvzA1YXebNizHIsQuooUltGghJfwXvjW90cqLCl8acpxiUCfOd
FDYgyoRTMkNWV3rjV4h7EszUObxED6KGqpnB/X3U1cBSrR95ie6hSFPdTwrCioy+cKtIZ+EfNZlr
yySGhDngE2mXsx0978g/cwCXOYC4U42t4Sar9TKVy8M80+XlpqQ5RwmdonS/ToVU8m3aztO4QLUR
G1+1x3elthMXwRi+RjHNymItybAYIe2rejITxT2/TnSGPdmAZyFZ3/TkGifKHxlxC7ArkLJZ9Kmr
Li8ObYzIg7M222t+KIb0FtV3fliytERA37FGC1PpJDZfm062z2nZBjG3ijNlUeK0s5Rc9evish4J
T1nO8jD/Uc2kEkdT5VSRwK/ZhE6Sy7JnZ9BdmxxGDt1bn9QIcRmm6EHtKwmFvTQiX1Nd2fDGWrpe
ZAQL5BbkLtQ9N6oVM7CKGkc6s8uPs8GVgVCuCLvrWCCKW2VSJUXeJodZSyUcARdfgSfOBR1LrhJX
iZtPcXTom+IpNEqZyYxU7rhLfC2cNDz0TBNzgFT1Kjxql7jNDyrChLeZvsFpLiumWFnIvt2Xt+Nc
vySJJTaB2c3cVI1PXf+MXEU+z8Oz1JcdaIBcwQCloMbcwAUQF66hZKaTZLfkhOoXBgMGZeSZ8J/I
OQuhG8M9BdnCAmbOjunS0rhp0XLlmvEkquipAYXF6rOVvNQoIvKeSs1Jw6o+YOexEQ5u8N3RjlOe
ERFkSuDPUfaGbdGXtGqRcokTKl3hDdjvIBr3R206lch/Tqrg9+lLwA9zPIllmB1oa7fluOY+Vu0R
jFyP5dC1WUnMiGYShEI74Y+tgfskaKAn5MeK/TSaMbw8cYgMDb2sDeERlp+ox6s2TfhXh4gzi9La
UTWjRfhNR4BMySNUNv6qivdPnI/+1DyhyKk8M7Sh0a+8sF7xtB0zAN9QDcpsecxK9dbs+R8lBhIa
R4l0SjBfHKW+vTYxamCNvGARa75GTYjp7zyd10SxL0Y0QcICNWxh2octNzJWr0cFZjrhGOZVshT9
VUcqcg8yWpdYadPne0OrXqRgZaGFOKnWf9lazZW/QLePuy9x0wY1RHOZMGBnnmza2Ykte4MU36os
da+VS1dG3HzGrJFmp52UZGClQtUkKn7QZLCx5wh/2v3XIjXAbg26FfKUnUDp3HDOi7OCLZIvWcud
cTsQ6ehlSvNqypgwSBMT9CQtjsVg5qWEizk9Jk/06pMj7EkPa9OWsUX/1nIjerk8PI9S1dEbIV5y
yMGXn+nCvRIYQJA9eikWZ90lB0Y4oPzB2juzX5W0qQ+NiuadqfEzTHLbtbZZe4jC5ixk2Q5SfkAr
hDBnEaPiaQVaBkypjrFeX1vKnPLKz5ixxAe5+EnMb8dkaOBz052xz30DQKy8rmYmxSBLZjxisOoS
VvCWvJ6Fbt+rKqkRwEcY5ejL1yUBArW6njYM3l6Ax3hwlvI8U+ggJY569Zy2EpfHoIQuUqMMmxpM
V+1mPq+TkfhpTwSPXoVnYa0JLru4rq42YxdVIPGE4jxrnPUMkNmDZEhQQqF59pgMV0CDidfT2fVa
+nJeBN94sG3bLbR6dBTyCmmgTLgtt4d8FTfMS7Nv/Qd757EcuXZ16Vfp6DkUBwd+0JP0nt4UJ4gq
1i14jwP39P8HUFJd3VBI3fOeZCTJZBokcMzea32rMMZN4NgtZyQnKO7YNwmjeVLPHdywtd/04ppS
Rw1jZ9flMVKDQL5bToVZxLZWrtsMX2uuBKY22kIOddxw1vqIBONyUxYL9P6AbvFSGg7JvjZT4Cgq
HUMjKws4aojKocHECGA2QgHtxYai+eGd18MPMdqRt1SJxyktie+rH8MIXq016e4qbqZNxZdQN+1R
6cZbo9oR80MJIT33UwAQNksJQjO0rnKoV3rdIW3pK+Er3th8mXSNbI8AgSA9guDFsPWesnbZdzSD
N+iSuqsDykzPqh/KD6pNnQc/okltZQdHA8tKvh9Q6q/oZ4MBCbz1yJZjncnul94EhD3mTbF14Ket
xh5rpElPlmWbyXKTpaZvDt+6ojdu/S8kud/H0N5VhXHNJASgKHUB0SjjvXIJ1k1ac2PGiMPTiP7e
gC8R2fSponzcAoSv43LX9KVzlGgq2AwpsenD6dEhBHKTZnW8Mxy0gw1huvQawenTnSWTMif5xzXY
dVTeuhZ49dAjPzYFw7ulxU8IZKxN3IIn8maGcCbj75EQdzmLlXk2DBLHW0ek6K4GGzZAfnR+uk6w
tQSSbuwwXCc1NI8ef0janYvs5xQSl2t1pbPCHUXlxRPPY39EH7GqKfDsoqL5ZK30wUovH9yKTY+p
tjQLNlZC4b6m1L1tBxArc6utkIG/arFXrEPNslfSrrad3RU7Tms/A0Ej2LagYh5pEBLJpSv7qvzC
Xve9/znZfbEbmXMUhZ4tIji6FM0OooW20f20WNFZDDtnB1YkW48haWpZ2t6ZJjLyqaOybGH7SArt
nHABHmuDRHrIJusgbt/cEMVA0sUfWUNBMNbKq4E/f5VVRH5YVt7BjuvP1NG8BzXGV3Iy1HFwWk4P
t/8mFCIAo54OdWn8So30qasYSm396oYpW0SvgzBeeNROxV3Q7AS18L3pN5fcJl6MRFtsrtI+drjX
/cg/aglALrcyXgOHhI1K9cWejE4q6P3LxC5s5XRnW951AWuJQEjkzWQGBLWIcBhNm8DSPiF3iZal
bN50JnQAknkJ4Ax2yAs2tdbsk0j7Efc6DW7LDlZo9Wp8JKxJ2OzoW+WE4U6K4GRuWzbz7RieXPLK
Vk1VYQIKOcUkESKrkIXYOgmSjdtUSDFy8sFMJCprptNfruvcQpQqsR561ANL6uuj9w2E2BtN+PbJ
c7RHkVN5jMsDzXhzHQcvTs43l0R+T3IyEIiRvUn1aJbs5r2pmxj4fXsT0NKVovyuJzLE8pR4O7th
lRWTEBmbCtlDkTx7TnfxIq8+FMp81jwqtmU9Uqelny6e49hYNQNQepQCxS7Uw7NQEXinbAJp6Vav
1LtRo4xtidzO+qE11ksZx3zt8t2zMhilMV2geRll6BsCMfNt36P+wpE67iq6X10KaiiBrKMaisAI
iHZGohNUW3xrG5CjRSS6new/yEAszgVDQYQ5bx+H8gls1BosZfkMkasTMtpGtk1vTNwLQlE23dQy
5yWbwWoxRAVNiEH4k1jnt9itrAt1nuukjUjAP/RB/+VpNUFZ/sltxY64gQqQVE9BvOm3MjPk2tcV
0AR7XGsW1zAcCOaQRKchA10EeCWUBKaooLnPk48euvpF9g3Ntj6+OaL/qfJfkgDzTYEPeiWUWhPY
SqJq31tbujDrgWr1ZvL7bjO1zi63B32bBXG3akjOtHv/wdeI73WG+pRIo15VFMg15V5FNGzZvWnb
TCPfhaDEx9QHjIpkCiE+u0q3wrvTj6qnaG1virS9tKY1MaZSo8KQBXNCPMseA5hrTG9EmxYa3Yks
ZnApfP1KpKQE1ky1KtZj6PEa82iA57x2y5s/r0voHIGnTvOrbmnmvqVgzXgqXknYeKkNrjS7fbUr
FwS/LT/7IuAXCDxGsyLkmZWDoiWAB33Yknp/zcrsuRMMUZFH1aJTXJtZ/DSgYlzlIWWZdZwGTyQs
ntiLjde2ojTUlmPP6STkI+Hb75hOmkc9xPkT5/33ydr3TVweYW+/0z5bX2lqPJG9+IxdBWZhwwAW
meW6nZWLjeK7/rq7/BxnPxMSDI9a1MaHSpu2Jf2003Kj07u1ueb2y0+LmLnSc9Qopn8vUT+MmSOI
jci9k0zBfvpK3H0pxzN1bDITlt8ifRuRDnI2UdLuU3dPxBCrLj1iJEvUYdlMujVEhDQYQIPZTfcQ
4nwcq/4XTprkGOp0kQIZ3jeOfFVNjR3L7fKDwfZO7wjGaBmRP3vt3g4t9aNPy2OVehi7Gys/Ayex
Qe/ZNSWOHu8kNCKgaAMDU5VyPIP603aGo63B9ostxYimQ1BngNjqGQI9XSZ38+W6Cj2iwrQneuKo
T0V/b/gEwfbQQdnPqg2xrkfRKopAOqEkvjgYTTs++lpBs7WBeZPSS7OqT4YiWo8k5ppuhswx/bD7
/lYEGhkmmiCmJ7hJ50yK1QtC3WQ/RUqsCvy3WcmpXbrZNsTktBbiI0JOxocgGDNOSWkaXfmY4ibe
tE75jenhrIv2VMUx7RcssXui6S5+SYcJpKC5r0vd2zipe0ta+xt0rffSyx6rsiTsqew+1UDLEb5A
VGToLW1d7eNqRlx0qeSkZ1iZSj9b2ZuEkxaFmVdf9bELaJI6OvVZfyVzrGBl1dwctGYHi5TuSduy
JHvo6CXvi7bVKLN27xl8X8fwA8SZWXLqMcNjuYJTZ+yIPiRx2EI77VaTj5QqOVNOuJmGvIyjVu2s
WeXao4ZCs4REczHrLHL75WYx5vyW4COGaIDODjkKqNk7MWTdVrraZ5ml8gTS7I7I8QCOFz+BMX5p
MvdH1FE1qZq02Uzk26yWi8Oe5Zw4tiWDTLN2U2WfIAAbp/ZLzZ57CAnS3kV2Vb0bs4GhnzxUxYu2
vUsn0r1Nm5FqfufaMPV7GpcHaiU66qn5dy1YgZRNUejuo8Cgr5WgwJoe6pgl/5dtaBG7JsEsjV5s
RPONzhclYjs8Lm9xuRkX5f3X9SwPJuX0Y8HOqDVib4d7YXFexIuZqhuwa9d+fQ0aGU/rxdXBbrM6
tu7bcjEaDhUtCePCnD/78pTwR/lWvu7y2gahqUdwkpk6V7xIquUZJB/Et5aj8nmE5DgsP+ehV+8c
OT5ahvrhdfKsQsonfcO3a6l674cVekv4DHDAJpPlFPsxeBlYgdiMBf3J9NpjHyUtPsV/WISWUWT5
sagxXsFcBl80j2rLW6+N9L1itmKKQSTqSdzsNoZT+i3tIfeLresw/IaqZ9ko1QMyWHM3WLMzdFiM
UMOss9U8KEBV7j0uzoluNA9hWXR71mCMCZnnlXg4J8pSqHbHbNBQxzd1v45icRaRb571WrEjG8J+
6806UjEbTdoaOC46EXxNi9FjeR2oeuxlUkBnataqO7NW3dKMdaE1+B410xZriotjeZhXGMv4m4SS
Rnje3Npx+QpBqJqVx2p0JqL5s3b9t+NoOeNEpP2axJBtv9xsMqDA7Ar0BrOg/PeNtEcGzBKpyjir
gFXpYtiJZz2xxz8jyW+cDbpBxZlv+IjZcntFIA0LvYhOf3Esxypkh2H9kQVKnrLUIp5FeTsxqu60
3BgA4LZWyyXvOMTpGGVFjx4yHwwBr6Zu5DcB9W5Gm3Y6ETWIfyfPYbWmPnzyODpDP8XD0LLrWS7G
5WZxmyz3wkirD23QbmCwIou3PDRPQYUafLkhqq84fSpbMcsicTJOdMQNBOsvIsfEtXwPclZYf30j
VHNcqX1qncVW0I5+VD2wRbZ60wWVIxTTIK5nMMHLgBSMyI3sbtRc4yrmmwpbu9LkuGua8FVYbOlg
lvz9b8jZ91Zsw7EbCuuSzo3tSRNbrASzgASfKvnWr1MKyXB5ANzc5ixt+J3z33Q0xY3t/+rNljGj
0vZm3Y97kSB1BHPZmasgq7s9lHFUiWWe3TrTOJAs1xwaqqF6VxcMUL4VXiuLGoQ1KG/bQ0C4DIgh
qF49UVuggluzSJLzmxY1Pa5Sm3AdstC4hjOYVgPOvyZ744c3KqZHQ11axzx3TX5IJiQ+Xkr5AqHC
1R9/FUoP4UQRXE2gnAGhaUyOUR0f3MAmxKhl99z3owlyvJE6DflKXrsaD5Z0aSiYSXoJkwo3QKUB
nenSXcsWa+W42rcK9HajUNRoRXZ2/dwFmlX71aYcrAfhNcBlhuwDtgpISZG+q2rqt/CL8BH07mdU
Z/dZUlB1aLpZ98kaW1wil3C90CYu2MLtD3uCgzniCsfHiXKkAuq8hg0WgYkwsvPvG2eQ9gphl449
4IJV196FrvdA4VZAQx0r7DLoigs1taxBgm6tIqY6GFAbi6ySk9to8rTcM2O5xUpqHyCQZiStu3Pc
OjeOS5HTs1icKeePYXQi6PvZNvIKMgHHQJ500wCdNN+r5pvl3u8/hA0qg8HP5TqhYwrRnIeI0GT1
V1rZ5vfjlmdZHmzq0WtDfX1XCc0+daa0T7KIG+AW813P0bUDCT8bsDMwBhAtz7/9fUPyrPP1Y17P
NDYrS9Z6Z7BEG5wT6iOBxW2eSaiTI50X7gnJMWioTKAgHzcpK8Kx4eTsK9DdXd3+oLhi8gR6gop+
7/V+eC5HrhivNLZMBXwvDI+BoZ0EE+exZFQlUh13BiwRivK9vXaCpD/rGATMGKFjk7GY1P3+aJLN
AlM8KXYWo8DKsPRPKxRc3s1b1KZ/UF1ZY8Z/N4qKy8ttd6ponqOEPW7iem994oIZQcTMcTxQblXo
1sOfaWn6qwGl39roS1pv2HSazF5qmCcjST/0/hqPPXUMKmmdjV4RDvDnIEAlGxyytG4+PYeet9uS
WGg8x967OVIYjyxE3605vjBlS/hCSMbGnkpXAVrQpfHlgt1Y1S377IyM68LcY1Z4DklhX1PMQL+u
3O1QZG9pE+98g5Cc3FBMsox4VkiyYlNyFCzKbXl87zbhyUejRIctfO6yjyjrXMa1O2ME9OGK7K6Q
mtggOQKNPF/sxVYQhsE4WB4JrKY6VLFYmJCfxQ6mXCcnj4uytl7P8Xw+DASZtue5LDuv+g2j/OVo
Jc0v52BX8T2ZUQhwHKbSKW1/MDP0O1fepRpWDS2+HwoEKXH4jiQwXnnpc0vjlBOLdpY9y8efawcL
rx8lMFsKzgBGyr1H6uOKrUNFDmJ8N/FkHdVFuKYco1l+UxZUjBFl1lvRmGeHQTFAcyitnHCE8ZYl
ksb+c9PCIukMMhAYALmC/W3NBnctK9IFxCSule9/a+HHxBEauio7Di4c8yz6XtIJcLJwV+TVLS3o
5mj3msR8T5/EJkCz8pGSp/qq9aEY6ASARs4xHLyfnZPfCL6gpdBF3xFubGdGeWl0Jzt6wD2cYHE0
tqigICjrxlnzcJeMyIjCYt0raJfUDFBO6ZT8ilhD5Qvh1ZQXCoHQ5lxx7X1QCj1+MENs6UJcKJ+b
crilvzTZHaKGb9WqPwdS51E1bpI+OBOv+1rb+pNuX3zH+lkbtyQDUUr97wlV5YrNTXKsBi8+j5o9
bCzbgD7cGfqZq10/L/eWG0Uk0Xl0GUuzMP4oJ7RrozO7us0JvqXM3qTlF7Dq05xKfxjSWQ9XcGb7
FT2Himtcib3bxA+qOnguq7dhnO1nOZe9XXt9ulp+bhpnIvGTVXePbm+VDGpYQ21YYc6t2MMx8vZB
YnwLWXusFrET27mNMe8zqVXwZX75zmYbmgx7ylIlHARNNjVKWuemSJZZXGeLH00nk52mUO5SUGBZ
uNyAbHposqmGwzL79Rbr3uga5bRuhh/2JGbXxkz6mHccgMYOLrmk+7D0ZzlBAZZoNv4ufxzuYizP
p79aEjPRteuMUvM6q2KkJ4hK45hrJQ/lCAgGcLWTcw0nej2cNCIvmeaYIlE5wDybgPFmibfuQquX
1MEIde0HkdPRtXsowtxkbHlO4sOY19vtpD25OZ8k1+Ypb3lQndEwCGGSLcbAxSLIZg2uwHJ3iEv/
ONRbPUn9beMGb7Jv+ThZVLNaXLxlw9fqkWaQqVBlaKljqPMQsNiTKqMUP69QQali5jQL9jO/f851
6yj6oN17i6v+98svfj0ae3S6GVtmP2KWmC7ZbViVF7vi8rvl3nKjyeKC2DRjfeQNJ5YqzmFwwq2f
Tt8ME2A8rfRXq9OjM3OBTgmOIlOROzTpClIUckVceQO22ejmZiHLX1sJdaIUqE6BY0zY0C2aQLbO
bDTfkHl5sgNtQDsOo3+5sUJn6/pajBtu/oQN8I5NypKHSkAswe1plLF0kuyj0njB/Vvq2yElXAJk
f70pawSHjeo0TgDW2uy92G5EdrBtGkZU7vLLdDEctt7T/3eL/N+4RSz8OP/JLbL+nka/ijqPvv9Z
rvf1X3+X69Gd+htNNp2cJducSW8YNv7BeZPm30xB+DzJVrrJlgAE3D84bxJN3hwQrQvmusUV8k+5
nvybZRiuSSnSJQGXHNz/J7nev8lORMFnu5AAcKkRTvGvlLd2MoqyUmq45b0BqbcQDF2DeenAue+D
MuxeMHzlR2VG7qaKLJYqiCzQi0TlPvLVU+eT+JaJ9BO5+YUsppClRX6L7HDDlg94bX6XCU87+eb4
EWluSYhp2h1p4x4ar3zpXXe4y+NxuPNa1/4v2ZgWWsc/qxDFfLyFx+LNMYnvlvasUvwTvg60W5kQ
gdndAtbo+95DN9Kan5NZW7Sjg/xSOKD5deQg+7ymnq5U417qftBv5I/8ASqnPHtDd1fYYO2lTtSo
obSWpUhnX+uk3Iq+VvfOHF/gmTS49YFydz1zo8nJRi/dRwcxoC1ylP7sZEW91mXTbf247HC/UB+1
Rf6rLcL+XNuuXI0msOAcf3pAB/VsKNitSduo9eA0zh7kU7Cl/O2fjbC/9zXN3TQksb9QjaNM7wDf
DrcW/odjPrraE05845CbGA6CALnIn07u+69Isf+Vq+y+gALS/J//bf/FXLQcU9uZE8s9bEyu/Evw
shk5Ieansb0F09juOhUC9eroygWtEzx3gVhbJZmEGsbTM4Ff0T4v44+26H+6ZtDsI6+S5wbjSYoz
AhSQMg5t0Sr6xNCaqnhfg399YvZPHvWgXnGg5YtHG2VV+9Z7ABcMALWN4Lns8jP4fTxM7gSklbp3
Hon+maZ1AM2bFQkLVxZ8iHf2KYHDK2cOLoVGHO4rxCgbLjrSUQo3vUOlQUe5a+MN6WnYR2SvPxsO
x9Kb7l244K9jgFbHySDjMYteE724Gzt1csooWUfj1CIPsx6TyJ0Ocdhmr7K9VZaqLgbdumW2/H3T
edFwGsc4Wv/n7+PfBJ86piEcznKba9hYEib/dI6TjBMg0UubW279SIKpOLtAyDh06JnqUIGU9mV0
7mjLXYfOjPZJHW5tP99WMjy3mI5QbFkEepvsd9t8a4Qa8+uGxbt4/c/vE17lv1yKDqhKHdiAJxlj
uPkLSdISQ2CWTZCTx6o1pzixrrmdWVsrRGWjRtv7Ly+3BAL+KRBPzK/nCexbpsuq2XH/culTzh6n
imjs26bR9PBOIwgINvxK08g81clLuY0t2Dq4TN5TxQW1EqiDbU8VZ09gflOmeHQejdELXlsD0rno
DYYz50eMSi9tI+0Vlg71wdov94XP+qmBX3EtJuAppZyxiMK3r//l+P1FUc0H4lqTljTnwMd5NvnX
sQwOaBQGeRbdLNP4YF8Znp2Qk39w9ZrhKqjWgZ2gLnasbtugLrsYjETnGkT3LrarxyiSwaYT4bbV
+SeMsbSCSv1+uUlM7w8aNs7RiLgER31KNr3A5TVMebtuwnon6W1eOp1Ph5613/UKYbNf9SS71GAY
s04HoETVQUSVuWtqJ70JB2SbP8XOGxkwIdGrxGP7dKxi5bDRSV1o0e068KaGIaBscKD07orW30DH
BNtHS6AT4sYBDgexblqjfrWNCG9aTTPJ11FbQ3fSL647W43HZELpmTZnvyDCuDTb/Pafj7vFBPyX
Exc/J9MjNQgk9Y45T55/ur6ErVg6Wz5yPfBY/gBmkVLHg2vV70AdGHg7Fm197fbIc8afie7GfxgZ
iepx0X+vEkena2PaxBXE4pj0WrdvpeM/IqEdVtH82A6MqqGNP5VKbmZiHCkexR9x4Y6wFcfwLgnH
8R46IfIuK2UkQpb63dRx2Xvlo1m5Fnl1DRKVjoA8WY33cUkhcEomtQHMQ4pirj/1chZjy4oKNezp
9VQJnC6WqHa5OZgkFNiAofP+MEzsWk07T28IO1edX3/D8FPeUdaoQVA+1LIZ3tzGInBR3/7nAyyp
Cf31EBu0ZwwHSDemWWaVv6RqUv2IRI0+7NpmfrTG36Sf2d3pZ9FQEIGRo+/TyXYPyx+Wm8H1fW2t
zY+pNVIGd7//R/dp30wl9ap/Ps2fHmI5MXiD5cl/PxtR6vG6c8iZ+Xre5c8+mnGNFj4v8fVIaAXa
Oo9cc65WGXSbeZdaXwPoI2XvT/+4/OHrJZc3iHXA3yHUfP36HQIn3sHvFx89khbIRVTi2IQUqP/d
Z/r96L8/r/4T2MZ4+noP/3yLf3qz85v7ek/LY75eVJXZHXYCve4o+rSuOEOZ/Pun883a1b6O/PKX
5WZcDv9y1+SSTapbyBy/p/w2bSnHXzTDP0e69A4Wu+1GXTudoa+jXLVF6OLvWgRH65517GtnTb+o
5CS7sX0Ztf5XV9D1BRB6ic3plxhahA5j9NwmaM8G5CbYon6UGSLZeAbR9tSB1sNAAVaUL75ybnFD
fhabnGA/1fmbJMNrV1jTNVdiG9V6sEdbf2bCxzmpp+htc21rSHhfIWKfVdligQwqlgmJL29SoiUf
h4deYzoP8HpGdDHb3laU6SJybFsMkIlD9dw1kcv6dbFyxfDU5wyjquM5Irz+hJX9wepsWtMUN7ZZ
dEJRum6Q3ryxI7vZ0c8q7m5d4sTXyNCOfG3tLrHre72Td6jCSHmKe4fqSU56qd2OGweWRcZlsMk9
F9WjUTyGhmJCsrsdl++HmX64GUk51oiKJ0J7ZBkNRT4TA3NsYscrPI93VcY8mbsuNSKykqS8FEll
b5so9MjN0N+nYdJWrnFKDOcWIP4448KGl1qQGmR56lDTSW/yWl7wjFX8OnlPfLGCTknlNh1+xlb5
JM1abQpbPsZBfSUh1UW8nz1OhFsAPy7JIG/CPT0cLfef8Sr4mwB5cyH6ba66TwftWQ0Bbt/qBLIM
9CDvDPMjacs1cl8DWTMe29AYVi5aoEGz8z1tAf1coD2WOmIN8Il1edAq+1yHtn1ixsZBp1HsCuH/
xuCUQThzHOYU4nj4jKr0MXNyQklcRsmC+mwJYiPQNXEcnarZaAMnWO7SmvPbS6YKBX/WOg4hGAfS
6Uhlaw9EzzG9h9WlssY9GUn+UdE5Z1TPOdKIwmkrxBLxRBhsJhWzuskYihPnRa9QH01Lgje+jnSg
PCcbIvSmghACIg9oSJJR6GgS240G1UcOvxyyndLh1bTin3ahdtQoOop28WMeFPWFpCYyvslOKvrK
3VUg5mPZURsNL5Te07UWPbbM86su0S95lTx1VNZjHPcRSW8rvR8l5D/4hfq5Ta3XgSLLXV+aaJMV
SuSmu68ru95A4n2ZRPEUGhjwVWHb26AmwdGSaou9CDM3pLyrE3i7jobuyfP1bRfnz0ZX7sG9Bhso
YlBBhFlsWmIBARHjq2lNhlaC735OZoezoGx73EHrqRRULXNIGpXe3VTWAjrqiWKhfFLWGrzs0b5Z
UtQ7gq8REIUSKo4bnHoUynns/Oi0AINyndItSV5HhW4A09N4yKVxGv0x36INPOF1sdamk84RR8ED
MtmBSwsPmP89s7V2Y7DY2AXoJdmt06UfUQXZwXjrnp04vTN6TA0MiEgzc389AaheNa6iXUQYg2pM
uc4Qx6xiq3muUGfviKG6aA4lysHhUh7y8jCxvlzZAMdZbO3i2Hvp7SDeIUcjNafJwNFU3ziHaJEj
1zoY1FEpyiHArnr6vFNlfdNcjt9g4fopy0TuzCJC44H+fjUkF9cu6i3GH32FHO1JskJdMW3nh1nl
tZZahYLec//om6pY8w7zjRY5Z7ZDPywINMV8pCOLUADT1V61yGD0s4O3zjH3bMWQ1E0zonjaW1F8
HdCrrwkdhM4zpJsYmclGjKN5tnLGyZRd0RSb8UNKe7eTY3PfYCeKa/OoEMXzBRAGadslodA4SkDO
eN5ugvI8tDEt2zb5IAShX3EgQUEkdCbeQiQ8A/oiGgXmrG1P6o2n2tto3RcV6dpEgqK0Lm1c2RMp
yaH90E7Q4YyRTWObeed6LNXK82hNC6Ich1QYe5NCPH5x7dzd9Z0rzxn2d6+1niLE8QHjIV4eGgSm
n9HTrLMn5MCsQFsTaYckLRYq6l63PlAEX6SaMem58WxJ9+L4fMNTGx7BT7jr0feSTRNNT7JyCj4c
7QVZEIrXGd+5wDoySqKXhIFzPdaNXCWy2oesqqEQQwHoTdKek2Cf4RcYPJFvxpokIzDyxB075WuV
iEdQ9xM0Qyq2c2cy92IMy4b9XlfDLWToLEFhKBQKO8dB016Y4VplFpk9YUoDDYn9yoy0PemNsKq0
YWS77+ZbEXnHnowCrBLGk66lIQWcghEA3OZmLNpnpQG7QUdXbTKtcnZe65GyXlp7ChP3Tjw8xd10
KIrwKjr/D5Unf+gKgK4OgIBADgBH+vAuZje6HtKui0wEWlFJXyke1LVCSLUxe5AYAabj1srf7BrV
0sRJjokcBW/Nrim0qmOYXRr0IAww1D/NT6Rvh3H09XcJ4xQbo9mfu8DTbsinxXp5xHKz/JhMeXAn
7HA4++hyt8u/zf+vc2A+iXieU1En7bGlH3AoURXvgySIn6NW/Fqeo+nHK6IR9VYxn+7MDBlsj66U
/n2ar6f5OXL3ATpe+8OOk2hTWDMTqC2aS6rIyTK8WvvWkc+4PJczZdgYmMMfJBQq3BFptgczVJzj
MIcM7aTf6XfVP2Wmn+2oad81E+0nsoLiQtmlv2oiHDaeUNmHBuF2eSiHHkI5lPynOOxGdm89qrdp
qh9qkK6rr2fraCk26ad0AFZjRhJ3InfbkxtiO9Iptbz4pfduza+LiP7a+U74PioSdAcRQAVTrXUN
EqaM0vTGjylIgX/Z1c/Bocszqko9seQ5D+yat6PfeYeu0/UHoXxztTxMmG+GWZo/xgahGrFR9d0Y
DPrJasCi9KKOCPByX5dHWnhb4yyUbypwh23kzFxvrQluGEE05J6612kfOUaKosLJ5QZRvRK2ET95
NQIJOaLidVpbezArqaNH57OYZBzXIm9+4ILBbjK54Z1yCu9ko6TZdbTq2MG7z8sB0tPqnumqekst
emdcB/25SiqSPJ0+3hRC1t8LOPjLQ0s7wkZYFNZjmfjpwS7M7gBpu3pM8Rt8HW6P1a4buv53zYo8
ZIGaefMMOzlrWkpAoltYr74XPi3PFqjgEWEvZYNKuNu6tIpzxnl3q42MSr6tzO9tCh9iPt4C2jiG
kLx7BHrYIIoIy4Pet+IRSiChlPMn7rtsXSroMyrgOayGtrLSx/LSiMpE9jOAYRRZ8dmbb9qUyu/g
a8Sm6mpxKdKivUmqg18PyLVzTXb1jzhq1UbTav/SaVp4I5beXftkcHxi/UnrXv+R2VjPTLMvrqPZ
G8RA6OFmeYkMXxknnLCRwqYkxV19MARXEsqyTRWPzg+yXL/eSk0Sh2od7+q2dXTFndRssoL+qAOb
FGDLYXkUSz4L6l1Y3opBMy7LAwRhS99H7XF5P7bfYCkYI3FLUrO9eI1lbHrEKd87JIZfbyhEhlIU
nn8bSz2+iMrxNnlruR8OX9byCOoQ9dp1s+qOwdM6h6ME5V6M7UdDevTyKpYHVJtNp34HgKs/t55T
bkNGvG84Ar8+NqJAUOhGHt4HhCCfs3lomjf332yCmZdXIcjaW0nPb8i1IIUPa6DcjmYafstHtVte
hXRfayUL+xARrcLeAI5eF+XelpMJI+1g7pfnaTVLX1WOnTyQBIh0izl3Z0Pwfu8CvBTzdxQOlBKQ
kRMmIbXgNEIU2llIwN9YHpyWRyRBS5Y2l8TDVJXmUWJl38UYH5R0itcCaRwZGMP3yE08lDFjdMaH
Ih8xYqOXTYbvXDyCeoDt37khq31SivW1M/+DkOmFuqT1kpIkchA2Gxs/RIyuN+flH6UVY2WirnFi
Pk+3hgibne3mL8sfy8INKaCC1OktF5ch6pOvZ42T6bHvhXqO68Y+WlVqbvF+j9/tnsWNHXxvadzt
cLcWRy8V1YukwLe8fWG3PXKczLgSWzDc6WlkrZa32XUDEShO8qQawzhFxM9tl9/noN4w6/ffyMFj
dYLS69APlnydHPOwvEU8T5gNg1EnSDYy7q2AnvXynzbevFnZ4T5EsS3P3chY/fUH39tIgsne3aHV
9/mM/wdslbwL4jKWp0TxN25cbHvk7tX+QzviTfJsNmma23j3Za7DmGkq/Z4EGeMytb22Xj77UIZH
yjzTa5Fb7M/0ARsEPtZvJcQqXY3TPW0OiHcmZu6hrOUpis3sSSGJ+npXCKeQQxT9nUA9cnU1+gLL
H5pwuiUB2dbd/7B3Hl1uK2uW/S89x13wAQx6Qk9mMr1RaoKVku6D9x6/vnYEdUWV+lV317wmWDAk
k0yCQMT3nbPPAlGq81PmuFOffiLKUe+2x2a2rWFHHqOshDdgBtSIzfLp8t9pwWc3YdVyLQ/EnRNh
IlCv2hj960hh9FkYY3aacD1fvsBMuzG50X/1whown1Vwykyl++o1MdNTvmDN0OAQylOsD8fgXp12
dM3tr2ayB0P4fRq4dYdGigbENhtMrcaXLvDEqqwyVLgAF45N4n6lcYrYxnLqM8lBDE0KC1+3XYpz
lbrOzhMYbuth4K7aPwFRK4+JQCg8gjlAN2XsRx02duP32ZqRn3efdMvT3DX2ucR0r3uVT1hlP3CL
+QZPWsP0S068NZK7Bx/B3iAxmTe0X74KD2poa8TYlUevfC09H+ASyvI8qK3TNHhYTJkDIhUVZwHE
eB3aPa34mMbbYg7PWmZ/pYxxyBLPeSPeAkerOQyH3u3MXST4jbZOhTwVSdxp6UBaBrWoLosQLcZK
UE+SX1pxQiiGNkGtTlKH2qOsbWRqgyfR1tf9fz5OPVgtLCnGv2z2drQPi+VGPU29gNq/DA1/Q61e
d3IZ99elcAhaw4XB3EmmrqQDUggbfdGgwRBbvHY+81olFg8t2w5p8VYIDPfwVI11pHXLvgR9E0df
EOL7DIjzbNO4YOxwJVSnWi7SXmesW5GEMRcoaA08iKexi/nn6trG8RZsh/yLdpn7KTqIV5pvQOZt
MiJV7bLaDn3WcxOYkq033AsbN4d6wCDFYkR6oRiTC7WW3ugUpw7WZD6nQAicNmpPnf53qbDckRQ/
q8WM4nlxyGqiG2PucE6jIM7nbVwPX+I2LG9Iz0BFRLdfYJyxnfo+F6TChpD91b+HX1kLiQETXZk2
GIfRPq6SenhVH47qKCxj+Bx6JUuO8IA6+1va8arwt4JdIeJXY4C43bbdi55E05rwVlTjI1rrWnGv
k864jQ04fGqfOlq0DNFdC30nYZsbdOHrSGBFKgqxYaAA0thaqzcWITTblNLTWqqMnCXRwG+6e4Zj
Ly3O3JXVag9RHgzb0hzubMxLec/UEgji1pCyHMLC2lMF9AuaPjdeoCKDyuU6BQQcbaheIWeQ58fl
1Z0GabHazlGbr5MJvnJkd0cjSA4tLcPDYvTFNuRSRYtFz5gs9/3GdSg5JHGGcnUR2todEtL9uuax
t4t+r8sQTGiF095sxS3QMiRfcSqCFV1oGiKVr+2WZnyLbWD9Ze0dytD3T0wW7c6JT5GeNOjoIV43
w0QRcojdteNNBjgylDKVFF8YiTlvjchyUe4H38e2/ZEI0s69viE7qbbuiO+o9g0Bg9mCwt6cxjel
GFfKcMXjV2sNnTNK/NpItGyE+bhLXfLGGuttiaFMBRni3148aGUd3SwmxKciqbxjz1PP7TgM66z1
7V1Ta8zTsVxvExGjUcKWvQ9Ec2h7l6T7wHSRy6bz3jGAJoKo7u/goyVH9ClvndMvN11iZTeAWqun
Za7TTTyH7tlxS2uXWFq2nomYXNOEFMCqAzhTuGlPwQTUdYYdFk8BU2NuDfAHNYskZJLcPdIVyQAG
JJEysq7qGMbUS2iPwUNKJO/WyjLU3ugSnzR0XSv+DvlBPTXbFPr5ySA6jvpKvayy0TAOyn8R2f4Z
kbvYqaSfiwOkr8ts31rpTSIh1GqBovPBb3WD6ax568kLWERm6W+LVDOK9Vgil9OF9j1M41fd97o1
A7CAkJH+zSWasU0nmg0URK5pD2L46njkLs2T+RBZQMgFuSIV7kRA1kx0tjUjf37XAJxHSeMaTPC2
o1Xe5hKmdV2ULhqBBaPFSsvLb0GU+xLAi5gKNKd6/yq1YxoyrKjVEF0U9UpWT8kJvY9488thInUP
5njXJfdEXzg7gudA2Mldxa+1AeEcXQUYcNLkkE0TmtdQYtlVook5WzLHZvoSpvTEqdY85Eas80sM
wUf3ECsZGklwjjrPCRuSXi9N4q2l96ALF/04eul84+TTbYoHdaWbAYMjqdvHV9VfFmpTR8NCkpU8
olM+d8uxPI7yk6hFbmnOJgCUzS0ELOkiF1U4ZNscgtLK0CNrXSzlXTnoL8onAX9uOKmFh6/nshb8
WuPFyMsjHmqTJtC6Oym/Umv2FPy+qQ7olQCB4FaHqw3Akq6AFJtPCHMZKydCMrXIZRa5inm57vNS
oDpJFNprrZZccgsPa4T6eEVWLEJgy30lO2+hBWrNK4/BHg5FLiUROfJrJ68nlPJ4yhaMacKoqhvD
97IKe0mYb+i6URr1uLabiN0qVF+VCUGpfLOHhUKNrT8GHeaHPMDFNRqSIzpzvQhlD1YjZXafNbJR
yh1RLVxG6/Ag4vzyL+ml9M9Q5mx5VqiPkzb8hgKm67pGnrrX76Y4/dR7cpEdQs3q2RgP1xSfXmYT
lNQMaYQED5TXiANcrGwbRhDUHdueTghdAroBJBeVUvCWJGRFpZiimCJx0c4FPzWz0POf236Pazzo
syOYwWKjU1Vb27mFrtGvTn1DyLQVcC+WjpauNzHSZgJCYhT0L8plqIwo6nKg1v7YF7qciIQw03Hl
vOg7rNIVaoNzsuQJ8EVS19OSyEd6hT5+fdwCWgSnZtHDaS9IZaW7y2TMLO0X0nrrnT4l3v0EeK9n
mvtJDwaChg8T108JyssDNORjrYFtxiHaTyB1liZkvxUeXLEQiI2KBwdZu4sxb371c/Mc02J9yZ1m
uvEGC4Xtc+T401PRLv5dgcagtLSBXCsaghYRZtyNfDCtodHu5zic78e6AkbTQcwJPBdwFzKoetua
I22abMADiYwA00K5z1M3esjHNEcgbubdJspDSsqJnK4I5w7Fy/hoUuHd4qzXETqO4yNIOaZRWKqR
eM47c9GKh7wpqBK71kPg4cI3fVo3TYzGlOLLFwA0CHlrebVOIJNi3k1vDXRisESscnfJ9a7Che4M
5sMhD/2XbEh+NHpQndUWtXiGgCUXlQzf2br1Hft9Kuz1rAnja28TgWbZBuoLM4/fIVFs1X5RDXQR
gGEcXStt3pq82Zdl4jz5Y/nRYGiAwWNRU6o792DOCGDMxXmpcDC82/T5jxXeSIxjRfteGouzmcKC
ppA86qWkNjiZTM/E29USI2BDhYu0o15ybxYY6d+xjBMC4Pvfatvg+yCZAOJHugdhGVHK2cX5COHr
LnWT9l4trJbEQ5Mh7DGpZWBlVRqfndYgHsidFzzVPRMDBh6tk80PPe125h5vdad5b9YMAK+AK0Uj
pd9qZWQ+hHJtjhdMnvFUHhq74KeDf/vUpvb8GGWNtjalDXteZvgb89Dxr26xUGfJvBoSHZlbtQQE
hHAFyvq5IVXKMQ9tkf2dN70OzL2q3vwhpbcRtxTbbJmCZyE68zx72DFu6Fawe+NvQ/jsp8MhrCz9
bfLiUzul0Tpxw/pFmFN2LKahWaPgop6s37Wt5vAm8CEQKzKhkWsXZH9TdyZXBYc2CuEVPDhuhX7X
PjY1PsHJKIO/rbTLpZxVMIJs++PY1NVbQ4MDvXV2by8Joi/8nq5f4Jg1zZc4sroXN+bSgNc3nrvk
2Ex9e1/wKVwx54fO6opb9UuPXc+6ifF3k0XfzTyHb41bXfGUFVl/tswGYA5bhkC0p+k1nRuBN98K
cXAES3R/0KbMfhdTtm+WMv82+tTZgiEJ74Zs+qinar6lLUrt27HEUXiO+Qic0XyENHDrJNTRc/Il
mLEIrn81J5mfZN0D2qd1j7QCW0QzbuLAnR8tZ6mOQ0S3LbBSsmERixQzDW3ySV3+XGF9MSlWgjbW
16Iyom8ebBWZLENfu/9Ad+VuprZ1yKIIyxffp2yB1/xrKEsJlCqrWxpE/VrkcNCq1NFpfczzdy9z
t94SLR++P6CIysgHCD2r31R62ZI3PnfPXS4Ry/USf58IDPUq4f6tJfWU7kicVvZY71RWHdwlClwI
IMNd7kX5Ca2+wlowL5reDT+0XmtHj2kgciMwI918dYL656Y6SoeTJqnDULEk8fHZnbg4T7P9xbba
ZV+DWNnhK7G/1M30ZWgMFHfm+K/W0Ze7IQqJhvWz+xkxwI2XkAVPFoN/ckBO3VO1zNduE9IrjWfq
JpR3dfe7n9O+R+IRvdgBjQC6JPMh1D3xtBi6bMOUJMlby/hS7B0ntP+ld8O3kmbyeyGDSBHv5PdZ
KBXxfqGt8iamjwNK7MsYNzu0icmrHU8felomoCFS79NsvcfaM4lkc0taM4FMmCsPFH8A0LWpWDmV
w2W5zCiROkTGApxuT7Nw4UIvYwi5G26hJhZQPeSEb61pGO9h5X4QLbYc7aXtzvYiNgbGn7eKK3ue
2K+D647POb/5wrK7+1gLC7whnnHkJMKV4XgloSFpDlSi706z7To31dA9l3X2YtRWt02s5WtmlhGQ
K5N5DbaXp1ZrjU2D7PwQLtXwznO+pI0NEbPmhwGP2l3XOBbWc0d9a/YrpmgQ+N6XcoJQ1K4xqrhf
LDr8QKGnGsQhoQf7LIz0XW0HRKXr0cGilHSgzBSvHXe0D8VQ6PL+Wm61LnW2kUldxgqy9p6uMBPG
AbSZnQbdtixM8dzMpG+0ZeGeshTyj+3gn+pSKIpUj5a9lTnnJNWjjyiEs7Jk2rfI0OjRJRNz13DW
NjNX5O/t9MPGxoLf3ALRopG3UDSDcdcm/dukmcHKK3PnNunbr01jNM9ZWOHfkfVN12ucT+8Do2S4
b4EqvYyGmd34XW7AXyCWmKtpxsi3sF6XRXwmlbHRImJhXfCt2yUwwyMOv2LdJkmybxcKc15Zd8fB
sWAXNT6zs87L9rRFuInp4XyLVIa6QlyKPd2v8mz3RHU6tnZOEGlv6RdXT1VjEbfaleb65zfYmdkG
y82Lm7fTxvNTqLNxskONjNt0jLKjV8r/im4912lsHfU0q8AW08c1DEh8gzM9Rcuk3Rkd7lG55bgA
QbmnwAAtOiQgC8h2mlsbR8TWj3QpfzSOYe9yvv1t2ELoy1rxOSKJXVYpQ7E1xpT6rutoZNT18tpO
CC8MAmU+/OG1iJL51h29GUFlq50t3c5JRmmllEgnTGD5Z9GUe6H1f9PJeBiTAGGhBhZ5IOz2Rivn
24yw8NdYm8WNhnxuFRWJfw9/wb/nV0l+W2dgk0Sz9fdEDNU6iezlQJsqeYZK1jQtma94pk+hrj23
VshZ2LZUSF1zuSuL9FwQesD9DufOQoYK8dQZsb1RDfZATqbbvO9ugsw8jmPrP2eGhgAmjh96XHOQ
kMCEcokSpXeXjUyrKvkJ0T9peMYYYNXjNhlfc2zQZ4oX3l3biZx5xeC8NVG0z/15WU2BUR1pGleb
pQYcFRc8l9RYH1ZG/prq43vMpOrNnCDbBiPWqaCuPmTn8TOO6gJC1Ohu53ZmhJbTQODTZGe7wuDe
UV84aePc7Z2q+E6F977LYvMR6qG3SymPbaoWDEfvQdBzRly+ndueCrtu31ydWnqYR2t8xcYdNl/w
d3E9QcV3vumEhMop/PiIxD6/sRnawy+TKI+y3XcDBd7UCl5DnL3ctLPoeyBHlNp0gEhvbssYTKf3
aFm1WDXDMHzzuLHgyYwIbkgJJpsNOLeD7N8H2kY3l/5VC5ItDrGYWx30FUfGw4DVGndRkSa3Tms9
24Iuixtry72pQQkmNzg5hP4U7DJ6H7Tw2898pAnUN/m/qNHQVTNEDoyF0ZLpxk+1V8WbzE4Ix/YG
UlosLtiL62Q3tuRDYmcTR03PykPrGbDaxh652KKNyyo2J+tgR/amEmX2DpCREotMmOhS7vlu53/T
uVnoUZg/VyK5b0Srb+zB9e9jkyCfShCTNZdxiFk4dPcGKKx7s6eX5Q4feVmHNG/z7GYSxr71O+5h
cfjFCcXIGw5QfWub0qjac5xY20zHcQI2YygeTOglUABT+k8GUyE+Nm/Keg27heCaInyskpQ4SgS4
WwpYxhPeMv2JH3ADgK+jM2oT+T3bza2SiuNfa7Za3KaAmQfAHn4U4GDThz33D2RREhyvEPJVzF2+
bOZjiAB/z4gjWBm+CXmtyCA9ceSm8abmhrnyHU614xx04+tExkWd9taRsUmxKWyTMl8SWTcMs7i7
tR9Rh0N06p36Rk+1cxaZ6Z2XZh13OJs0gZi7cprp0W2aZXs779obA/qVoefaQxAu5PGQ+nHGXe++
Nyk9yqJ/68JdnMX5XedZ2R2JC8RFOdGD2pWnBnLa3FybVTbfVWb6Esa6eBkAYSEv9d+HuHEf4/p9
mPZYWaunJC4pALu1uR+mst1WANW9kjqJAOYbkecXVgsG0qbYhxpDndzZm7QrvlouHd+kdL7iN6uf
EukbbvPc/SYBeFYZhs/pLIgU7rDRhPHXpB+AdThuIXkG03uHLikpJvB9uZ0dNc1un1OHE5b2x8ED
7eRijQ0p/eUWQSNB8cx/g6JUQ9YDSphVOH/rejndtb5OISjIZCItDDjJRLRZejsPjHPKxhOEGpTN
Z4esmFSJAomdMIF0TORzDPwnkrmf3jGeLKsEPQUNJjG9M2ZBSAmMr7etjQl1+5E5RLEZC8Cfbuk2
B4cChqwdhGe1iCdwHk5hkPIeduvG7sSLWqSUdmezWY1xPr2PGHF3dRImhClFeFuA8+mjpp+CqM/O
bcDt2C5QwBjwpwH5RfopDUYQuTkEZypVD50VfNEcDbNfOzC04lKQ9Exfvd4jaeyrOXO5S3pwr7YL
NbuVjmFqYBqyrSHbzznZXRptn5duoVHjMxMYam3FXcq4CyoN4o1mM1ePcwBhaQkDTDwkIdLtjgmN
n2rzKe7bce1VTXVjaikTlVBHQz7a1rFDtFd0hnGeW6aZUIZrxiaETyGydTgnmbdNY/bYu3Z3Tgb/
NnQnUGp9icgsp+GsIWoRhNi+d1VNQCCFb7/lh5YOJADAXzkLjx4VZEn/yWu7tZ+FX1tL+G99KapT
xnAEjWgZvC2TU+zemOQXuFuy4h6ByXYQ5ngb7Q29DO/DqE5fnSjeDIY+nmtTdgPz1oD1aosjHMIv
xH8Y9+hYbjDc1Uerdwvoa2SmYcqkIVPL8J6poliRxN+m+dQl+9Ezg5d6nMcXUtmZhqQ/6GN1Z80J
20dmwDn9PUCpU6BRXsjLErNPUp/FSONVb0cLbVZPC0LvBKARER/Scm5WXDwI9+r8hgEGCxLJKI5Z
0w3OIOJdUgATjIFQRUMLWuUlmTJi1J2XqOvuST7IP33TsxB/IUhpwufKWrL10KflR1GFNHCE87dF
m90tZASm5TCKd/x9XXjJKXdK40yZSj/ntFrOyPEIe2y0266otwVlqQ8xIKytuyi+KcPgvaMmfKCD
R7mP6Ts154e4wcZUW/kLgY/9owWK3skLuvSMQ3O90T97iO+rTKNn3Bs64ja6pkfHE5SM6tx60z0L
o+isUf5PaV6bLnIBoBDZ85gblOq99gd5nK+iQqYD2Xph+toS8U5pY0ddrzHM4LY1Bu85F9U5IsOG
opVzmsBaQ+idD7HDlW5F0YPRmx5aO9IDrfuJBFHmBO07qbH2vdoFNNbbAt+rDk5VUjPkrpmRWbjl
tpquu2qkqonM8nY2ne82Ja112Wvveb1MpwDY/UNsh9OD4VThzscCSOemR0RENzlxPHT/k569MeO7
w6oEYjPusdn5ulh1CC8PdN8tKh+he5uY9b1AAtF5UNNG7FpPHfUMHI3aq+i73dJCzsOaBvBSs+D9
9vENAufqyXX4MRVauTE126G0ldEUmSlOFhRVD54kDeJtJHQjK1/NJePHt0DjxpmytW3445lnvLpx
XB/CEAP9aJQyvYrU1JQMH+DwwbYMlvAMjfDnAoSgf4ITk+dcp6rPHGj+jVpoMN9gA1UDJRc/2yDH
poxQ1s+I/Y1H0ZfpQY9lFG2YuQTkMQ9FAAFjcJk8+3FO6B003WMiF5KaqNkokASA+46u6sYwbqJR
Tz8MgjIhkBrD1p0X49QxWqHUbSWoOIG5d24frqw8KQ70oo1t5tXOupkq8z6GlbTG7dcdBo2y4Txq
476dJ8ibVFIx8BTeqQBLtTPi+rl3hYfRf/ZuZADzpk2WGv51ma+WtC1vY61YntvkxZbX3RBc+p70
y+YFaQgT+RaMhda1P3IXmYk9R8umGidAUaBOmWG1+QGV+smvpAqm+GyDPDzPoDkQg879/Rjzwwz0
V2vou3OQIr1Ka1M7akb4NC+auCPXxn2ZO37vMUaxy7x6iOaF8DCuYgsauK756tfD8jG5zEGdwEp2
ahOByK1bLmjEKRGs9LKIwFUZ9n1lzTXy0sUmF7L6YrWd9TCOP8bR6B+WNsTKUKIG6inBnplL7lJs
29ipZkCOmV9vPNQljh0F74k9Dbt01PWjGfcP/NDo5Jv6sAl69KJuE4i9IU/VqKzAhIE8GocaLtMg
G9gSIDWpxXRH1ac+dbRWy1WEnIcoz/7kpqZ+B6Ox20DDeMtBGa4RGlsfLticfLHcR+CjHiKpY1la
7g87DNEV98n0NIr6ltGBf4Dchty2TJNX2oH+XSzl5ESmnZyGsbUH6e+pIM2oaqjppVZ0yilHNVj5
RZCghbSqfk+IMz1+s/gR1yFTnri9g/VurzgvhqNBQeUkIC9Ytuk/oZtO1kYa2Qe1idhr2AisuQ+L
Z9xOVYFmbWhI5fT4rViafkbNXG6plBI/Nmf6udQHyMOjyRU94ZZoWGH7PPUfgB/jJ1O07TPYub0W
mh+Fq+uvscu/ItSKn2tqnzYAWVlyay86DfkkpqtnK/PPlFGGj2WmxFXNA8Img6yhqQEZGJZcMgw0
SJhRe1qI4fyVwuizNTbTc1xDNR6yFAOAi2C5H/Pm3mnNGAbwYhFoMTivtodYc5YsGT4SjbE4KT/7
znuFmv4Y81PfR85CfVHvHvoF+wltFqbtXeAuayeavG/SJWsmAoV2BJQ409E86fBej1Tjghe7RTtt
wvUXUTbdWTpmsyhupXOgzI6YbMFZ6EZwSneZZY+3STYUG6/rg8/OSdDGV+6XIXGgXXbuj1FQ+TX6
DOWLiQCrznTtiRIyHO+lSD8QLr6HNCdvioWXGJmNH90OeULpa+Ej10/k9qALEaDGDjVKWgVZPUXP
aqHNJfabxRcnc8zrzSL8ZQOfOL5Vi7inwVFH1qeq4EboLA0thOTY93+bXCKPdfjQcfU6kNHaHxLq
r/TTB28buLSZLY1EPzptyKsNXJBxDVRzMfI9SizcVkFOU3foBvpZKZlmhk1huxPdXk806k+25uxd
el8Hh7LvOm1o49WRzxSIzuTB+4YHzX/sKHCt28yDGlGKdsslDQibQ0EZ9oojy8O1PZr/E4/09/8P
cUG4Fu7h/zqfc41Otfn8Uf7OW7g85x/egg46wbboxDgWVllTemX/4S3o/l86P3aBvJK+H+GYV96C
AW+B0gDP1H1pbMeG2JZ9F/3v/2W5f2FNNH3PpQFmCUP3/zu8Bd7GH4ZHT8Arxu0oqKA6XDCl5/R3
T2nOZDnQiAijXYvwMeQiPraklju/1i77Kpl2n8wx4p5RratH/R/HpgDXHNNlyJzyVa6vpzbVojTQ
LMDkBYY8+g+UR5kXtEwswFp3THGg26VthNOhbdtpjUstXqudeNyLk1pUyOkxQqgHNQUyTel/L07q
UZl8/vWhv73c9THXw2ptQv+wavrxA4AAuq9ff+aPvzoqBdn1sFr74zGXd9ZqAuSpP8VIV/55X4XR
vuvMmrZa1h0rAQKvDYoGCgtoH93GLr2mGg/wR+1VC+G2/2k7BWR9UkdIr+FyRJiderbalWGJPhkv
av36QLWpFtdHXh4u/+xvf+DfHf5jX1iU3q5NXWJmwlXv6tXx+kpqzfIREeo1jDmpRJsINSFU+pco
Lfm1pvaZlAXpJdNIu2jWekt3V4vfistXef0W//hS1Wahvn+CSJYNRVIigdyKu1JjQxrFc1CfSHmJ
VoSiEEwQ0albqZOwzCuyxo0Kdq18oNqn1i7PU6c0xg5rZ3TGnTpPZ7VPHSYG86a2IoqD8rnQ2zxg
eR2ML/U3r48zR/vB7cW4UweuJ7/avLyofIMWoTeGdqeEJ3ZsuvykqJlehCjxaAzHPvssJD9nDhuJ
0pEUnVQulKhGbdpSvkDBuVzHUkpDYS9qDmq1o0FahjX1/CgvNp1XUDXzJNZKLvoWkRQx9A0w+T4+
CA/Xp9yvqKpqTU+DPck5+l4hWIMKMiX9cMBJ122rKSnnucWHYqaqhSsxr2pNwVRh/v7cBCn7vsyV
h6GTR3gh90K/sA8XiilKFkSZXhwNiPjEQenPlCYtFBJe+tuqFT9ODrohRvz1Ji0zjioxVa5Wlbhq
rKfh6OQPbug7VKX0s/o4YI74E2rVc3qEn1mej6QvBZgtTWHm95oI1yJJ3ENiz5j9r29fgIvbmDWl
KVeeu4rgqYiyalMtFHBWrWGcO4Op83aK59mJikmSuYCIXOmSM0tFjKnf3NJu57+ABrA+qTX11/Re
mwldgi5qgMkiURISFPYhOgYzeTej+Ac5G8aSPotJEC9biqExS01xQmMv1lVcaauZucsCOJ73ypQA
xlWUcIaWeODX6k2p78TWmnUfAGxVu9QXdv2ugh0dNWIcg4WLfJrlbxWkM/AocjOT73lOiKdpAonL
1zGLxkF4VEIuKe7yJ3IdR3tBX1AOeyX1UsfUms1E1bQzaftEgKRJMJZa8yfMTyulW6ojrd0aVv/D
QxkK+CwS/E5SwNerRq6q7WJJng0vrXYXPvFgAe9Vqwomq9aYosWcTOGtkuAYEhyLPHXiHyMZZwqt
HKLsXLkjp7RDOJSuoaKd5UKtXTe9BVAdKLh/qV19H354w+Ruo7LnlBCSfuuRebazwuV8BeJGYWfu
SWA60Gx9r+yM6/2vD+sx8eXD/tqeoMMzo9Iq0k/++YSXj6kgZq4kj1WdYR4pGl2RuepTqk21VtlV
fbKHAdt/E+xpxs5r3R7itfrk6uMKJXe6iJ7UjrImukGM5kEhc/sJ2ExvEq362/mqzo4yJQ/eotCI
sFbe/C+/YHkC+9IZHlnG/rrLtvM7RqoEFzYaV2ApS7wuQmCxa+GAV1TfSunVIwzP4eEqM8Q4VlxU
h4kOzwSHMNv07+S8eCAzUN3re9KQT2qhe+gztboedszoiJobLH9TmV21EfKcd6XILhcpttOcPgmY
2emk9gXF/FWUXULVElGZWsD3gaxeotIcoxyewuJ0DMq5O044nU9qTXjoAMnRaaZjI54xMONxKzx3
DYETPXGeT5wO1DWBD7MYJsrNvmQYh7rB/VuJ7dQJftm26w4ksY9MIAqNjUsV9ucJ3sgvUi2W2WNn
PQMiMRUueZH4bVMgOlcM5E7TIXbT0fe7MuaOh075qjy7bnYgErdY3futR1YGdgPjpBZhaLwjDoW/
UfJj16UuVS2E1OJf96nNcil8BEfyiHqMOnzdVPusJIxww7k3asvmDk09SL70ZVXt/e11LqseWFtU
Y/MBG7u2a9r61pQSbcVMNNsJvF77WJrusOnpYm1sg6w6rNYh8xzUZyOJhVTyOc8yOZSEVsnAyCi4
athy52VVHeeico+vNiFAqnHJC8GLMEoDQhNqvEu1qnaqBVYXBpFyoSG/4KYhT7frc9Tm8Gj1qLGv
z1R71ebsyntWai5Ez7duxdBEbsfyRa6vFAV4rc3YARDDAAVnqjxcqvGMWqUaxM1Y7kzkmtpM85Ev
4br9bw/natysHqmehGiWMfL1NdXTr5uXw3/8teT6HMdPyn3XV5d3oJ7327u8PPDyGqLGJBAGHmHg
UupfEhHPbVoK/tV2YNoEBQbQqNU+tejl0evm4iF2VQ9Wa9fnqs1+qaNT5qzUhh0KbqxqVcc7zjRY
vpRmy9utWr3svb7O9U9xR9TXYQYEVx1Vf0895d89+LdXvB7+4y2qJ//2+vJTqH1TzJXCiw+mvPkY
8merFsuvtT82sYr5axiXDgpbHmwO0lhiTuVvC9vBzRs48w+1n1gXbu8UIX9/yB+b6oH/5T6M0+jq
e9LM1eMsNV64/k31vMtf+bfHe1hl69qtCVhR7/jXB1XvXe3De8tFSq1eH6MON1byz5Hrw9VjHIMQ
zwGcajVaVP6wsMsXVgv1zxtx4xCWY4z5Tkvd56oitHvIejK+1SAvH4YzTWyxayVE3ZEDIaGGfGr7
urjsbAojkGRgkxuTHBdej1vymZeXVC+ittXhy061rZPHjq1kgf4vNKTW2JyrUae0M1JZ77KZzDrN
6bZ1A5/Ta5IQQT78/21dQXe2kYczuOW6DfdoGZ+Nqd2IuW4Pgw26oDcanesVvyUq+2iP1VhykaNI
M8JlvfYaGUlGM2wb9L598hcdc6Vci+octZ1cs+NB7Jnqg4RD6q1oqBdSaUKFbu2jLySpjv7xWrsx
TK7/uRrioRWuT1GRMeRSVNlQ3sTVTjxA2nowW3tFEfPJlCEJGeJkXO+Rd0IJNO8HhBmnSS56TE3H
mHohMqrulMhZi1rLSaYjocjYY5DWsS2xGEWwnNrGMrZh6XxT3NJBzoOuC7XPHVv6mQby9dFrYzq1
iFTKFrK22QJ1zjRcb0adfFkaz9vm6nbsyTuxWrS4+ikuv9Of52Op/4Qjx1XqH6PW1EIdyND7EzMT
FHDE8NRcFmYWQab3doG6NnbqyqyCEUZ5fU7UqtpLNvPdbJNeMY/RcIKw6TNojvm8Ie2rPx9syKu1
epo6otacaFXJFPWyweFwXdAg/31THVD74tqgbe1Pzoba4IDMEkOCm9gF3y8NEbXvekCtTfJf5U9w
eVAM4eCV369auy5I5fv5nat9arMzZNHnun1ZW/rHiKbHLr3MFuQLqgPqhFHPk4jizrWN3aI8f/LG
ytiwwFshLYDqPqtukZGa7LVyR63MR+qYemgUEwUT6LOPJUzeTdWDMivexzHqs4Gpqk8ga3uYZHYD
nUj+8fBLGRwZFbNecAbkPCDkH4UoafxV/a1a0Opbi673CEOccHGH0l6hFn1OHWqFYgxxQV9dLuC1
Sjy5XsPorU7big4mQmVvPmUEJ9JIHU+KUoxRB+/fr81ehYRct9Waeox6tNqsAgIuVAnyf7Ls/x9Z
9lAWqV7+34q1RfH39y7+3nf/qV6rnvazXiuMv2DY6oYrEJTKcq35q14rrL+E6Qhdt5AqGEBywe/9
xsd1HANuHL0h8Ic29Nef9Vpb/4ske+of9JWFAdzpv8XH9cQf9dr/YO/MdiNHtiz7K/0DvOBsZKPR
DyR9kg+SS64h9EJIigjO82Akv74Xldk3s7KBKqCe+yEdkjxDgztpduycvdc2HWGgnVZ109GERabF
P5inFpW2axOIvW9zFXJsGPlD1JxAoSY+DEbXt/r+rVd+Z63x6KhjupJbemhXyHKy1O6I/M5NysKO
6bZTvtbMzdXeuTmjk91FZR0ex+b3NOSn0TE7Drn2Janw+KkJAx4kpIIGJv471LYuA1dPjCGqLMj+
KG5o0tpov8uFfFqcNJAbLxgWrpgaE782xAfq42fAoddcI29ZjeSZTkThiQd1Y4WyX3U5ntaICWMY
v2RbMMSWsHu1j1QDRzYzt1Sn59BZoOYm5tWdH4kMubXSCpQFyj6H9Li1L7aVfg7Sve/s+CxBSEw9
pbfaXjINEgMJDIs30Lj067F9W+L6BoXtcQybH13e7mZu6g5wPOHL4sU04odBZL/JAOZsyWQVMfDv
KuoNb6p4mYWtX+3aOqIv5dTC65RF/M6RaN8QCTNk2hqFvgtD9KKyvKD/2KiayUnZvGCEeyPFfhdp
AM+zBZldVP40SKlvW+eQqLxsYcexDnzLJg0t4ubdEJRtYXgizzYcxM864yYEu7yrZrYnUBiLYtH4
oDY6Lx9rg4ylfK8CLiGYe03Vdja16hzMyX4PRf8Vtvy7ZFxgDaS4+WWBAaGw/DhE9G9/XylKh/1x
edfshcTBloFxDOcJ+dTBRkdBQLB5hRaz8Hbq+/Ubp2aIi2B9t9GQ/jTr14i0aK+GSrJpJuc1HWDA
dynjV3qw1y5ipECHjvQ6n+EnMo66tA6WZPUcJ9x+sIGSTl6Gco1rItFsaNb8bebsAfjPZzoRTNbF
4ASkDPzuIKVuciQCqBIvieDS4b9dDxPSG0Sn+X0lXtveGY+IjL7CnODavnVvqWhLws/OkVF5XY74
Ph5A+asA1GKix7Zmj+VKE/ODMmpfevulESP5qBO8i0kthhRUq/ifgsa1Q98K78xFzbatQPCDQE06
UG6Njt9VWuIAzOYQk7b+fbOExD34ajxulkYz/UX9XYtRDRCvXFHjJmSaurdmil5RxlyyhPeXID1o
g1fUfCj9tAgBUplssxlZs8koMG1K/sx6C3sjBvlUT4c1qGMMfUphuEWl/uj2fetFj5z6ex/Q90Wv
6HY6lD5D7v5CpR4nxWOtr4boeZeb6m+CJydv0dcbr8kOeUzzorCsyzRnvycm6p6u86qAln+15KqJ
Jw42405QX7W1LRxakzdqWL/QYpqSSwSBEcp6Jh9kymKxxDLwhsrZCfrKHrlMO0JcO1ilqQ3yeOUP
ktyCnMhXuOnI8dg1dXHCvjhRft6EC9trrLN9pC13S/aZ0V3MnMLXG17rgd9C1aLfZqsFg9wi5Lih
ut5qmQYpmdmwI7hp2pEaIC7ADlbFoTEnqvQiJGBMZFjueN520k9DEwzHV3K1bMK3so3n/cBbKExx
01sDowowaZ4pvRoogoeqmKxnm/UUZgQp6bGEloZI1RXdm8j4ubbAnMJau4u7+eSwema2gBpZP5Q1
K1CB0mXbIDXx6qz4RBdANGjfHIhZ5x9hhPHB0+b66uWNGvwwquHVKnG7ba49DghCyRFthn1BuBQa
UHw3skWk7+rrPTvUMO4SBCYpi2XVth965f7GBJVBrM0JkmymIGxm/Px1uKtM5eh0pAD0kfGQxctd
i4d4g/wr8d34petYjjKBaH+WxilBL83fU3VB05ES5vZou9KkZDPIzgYvBPow5xyFBImROusmxhPK
w83UKyYZdqZH16YK1DT7bVRFCEqhrLZkPVykwjs4mlbnl/givRGfvxfPzjNGz32F0snXLK85q0VL
i2RIOUcVEHpccp/5iDMyQxU8nmq5kzDS/CkbN6OGQ2PMHNJGTPeBGezWNO6V1SekhOVJr8MvGuVU
eVoWxHVK0GeORoJ3K7PeZC8RBYls2VZ1i4xurj/rDMlT2Vm3kc3Xtw1CmmhGQmvWEXObXC7rWhJ1
+nVuszSI3P4R4fiT2g4/YXk9tzbYTqfvWSzs6EFkKxwVMLK7hygaY6RA527vpClRq3dz4iHIvk+Q
zTmFZLktzfbQGCRHfG9YOJCBkin8oiSshYA9mtILXYOkTSv5BB11DwDrQxBbGhOsmi7DD/q6DenU
+U/SkQhhRP7so3XeFaD+N8S3H8IO4IHjcvZElHxsUrchqoxgu8naNaz2Mx5AJUrm1Z9/WaQ4S6n6
RF+yAoej7jdxuBkSa0NxxIK/qL/A3Lw4CyLVOJ+viwFkbCmbH8mwCORhbEaKRo66MeFOFDb3MnyO
ls0JXXPn8neVZEGKtPggjv21rdW7FQWdgBpyUKTWqvoLZVLqOyHAHKwpXmbmkQ9yxzTN0R/rkyXR
XleQOFqr80INd3479YxQbRYbN7MPLpNcSvy+3GrEfkVFoiJAIl6RQy8jbq3fDDVvC3qRWzcuLBXO
alYY9Os4tH4zTNN2WRdIe7KJxkMi6akGhAdSopsp9JoIxjvYscSXiERwXuM7m02BQfMCAtMvkMJs
C4Fr/ns75OYxPIRDb/lafTEF9SZF20FvIKIsUm5w69/QnWUoHYn4LQE9tpZ5ZSoGNEGNt+7AThkb
ZwvLMPUbZYNi1U8Kxg4/ds9GRwuDYZgaxKCUkU9yjgaatZYuSa2fBa5HcPPaZV7Ut+8rxzUqApPg
DUDe4aSPp1VMCtlkbHFbs4QakC3QJFulA1QYvqJfJ8DYgnp8cYWRcSFxuLQm0QdTTJzqIolPToGJ
xEjpUw3bT4VMpk3KX47UmjvYjrAAVTQ9g2VtxjGGQhIChfGqRrwUFaVSplBm2RkjMwRbdOU9G2fM
ttfMR17ycq/bdn/s9enPhwYo4LGVI7F2M3bstt3Y0+jeGeh0nL7W9lTgP+IGRB2MqaDriu/imByw
1tU2EttDrk4BI6b1uz0Se/IRCSvdOnWNZzls6Y1HHQ9/fK4SRReUIxlO+mpUjTF7pojkIBWqT39B
RL6ZIpXY9gw1N+iFxj+GuNYav/KNSfhrpvsNTAi3mOmQxJmf8t/5iXbTV749SxLUEiD4uKPvTXu2
tt/DXtchbLDFsOorRnd09ZZI9R5uFZObhdn21JkXrYi1nZqQbB9nYQwXrYHMmGIy2hV6Cc6lx6j+
PUj+HhxPRf5stW6+bb6fwNlg+gRJKVTeSIWXXoPZNaycmPX9RO3kcrY/JJ2LLh2ESFxeYNKAQ9cj
kg1nLToJuz/VQzz4bQ5jHa1SdELCcFIqXd0ZgAcYkA3kspkG0XUmphoU1Lhnn0LrF4bK8KlbDAow
d/yqqnY8xUIdT8s1j+1L3RjMnHKaSfyUZzt+B0Jg3xkhukkmMYecGB8aa1wwTqdOd3RsVlzT+iFm
AEocm4ju9TO6FoQYD2LxNOaG6drT+Z6wfn+U43UsRXQUCAiOaZUAG9DFj1LBWACViSbxYL8J1e62
lQ5f5BukgdEIAuZfn2Nx0jd2Gf/8ZmowzMNe/MeHZoZvXGTUjjg6PaUl6E5TQhSzeYz7VnZJQJlD
d35yoAsV+omJKfy7lL5vZJFytn6my4TjlBthyZucsQ5GB2rV90O3Pv3Hp7J+ISM43NpVLzYcVLCr
Fv2Kieu1jS5p2qjCHrH7Mg9kwjgFWZnIkx3GwjN0mEhzG11ws1lHzXGtY1OU9h8fAbQVgdkrkMXX
r33/LwNMEpAAd5g7zc33V9A8WUdwr9y8LRnoQ6eeNcM6hzIdSalTjvWktj8gCCHts1TgamFYcKIZ
xqNspH2eFeWULlThiymfkr5TLn1hHUuJB7sxZH5s1qgSpSvBmAEq2X1/ai3xxUCvtBGS2ox2q34j
ilc7dcsUe3LMQchqBXkerhPB/TUkmV7RDr5AdkWQnjGfmH4Ug2CsPbjWJi8pEBijU57b2KoHXu1Y
2Le/9Rce/t+EEm09jf8t+mE9rZs2kdW2zcXi0Fn9j+qq3FWYqlbtsO+Lrtzpa05b/DvJZgJ4S+dG
lgEHB4iryUjD2EzYvf47P9/UHFW34ZAY6j+6Be5sguXt62HfienZWppLKygmOQgaSfaTYl/vSKMc
bPL1tGX3n//sf4QV/PGngzGwdRMdvOv840dT/CtmspTDPp85J64Hxm5wb1M+a15kQpk21T0cvuiP
DJL/3/v6L3pfRLSr/2nz6/VX1/+PFzjhyT/iof78l/+3/yXWJpfBHa8iptfMVZT4p17R0f9lW0Au
XFSCNo2sv+sV1X/ZhqqpAikhlzvNs3/3vwzxL5gxq8zRBomrr12z//2/vqb/Gf2q/ryBun98/vfI
H93S/hH6Y3IzCc0xLTJcSGgwNH7BvwsWI7ifecnM+SCVdQfXq18FgnSfBfO+E317lCTebPK6YrY1
DFQfTnGYlVOGKP4ybufYtA8Slr9XRjtqVVRAJeu0ZRYKA8RoW9viI0nD+2EiSaVCNOB1UUTp1XBy
wqLPCCIKz4lN1OdiB7N6p5PLAnvQVXyMhtkmlMur/LBNq94sQyOCYdk7Qy0DgZxfqlTRLbznrYpb
bOwN/LPNAdNhdTBNBWPKzP6ol/JDRICHTUcSlkKiohZOYIbz5YTFYD2quAEWqPtiBJyvuY2fk7gZ
Yy+Sua4dXNCHuzIsYQdrDVbb0d5o+tMQF0lgZMO4RRlyhki9PEx2pWyK2UZQ3Y20Q/qUEK0ZIk/d
1+5mogPlW8jHdiYmcMRkhP/mSTZ4tT49ZYOFyikJwJDF3lw2kL6Hj3amq2gm/Xyfuip2FF2glaYL
SDscl0d9biWyM5EIJbAJIkG8OGE5yvsmiNBw8D4lW5kMgI44n62twC2ThelmjM5j4XR+hwb3MFl9
EehWd0br5Wn7otZvdT/KkxorNxJTNnOPEziWV8ts/VHa24Yeg93OXolXp0peF6TvCREHjaocZe3e
46Y4j4P7rIr6w2QLG+t58IBPbQnmabG9OIf1WSOPylWJRDuje5epCzGpRITQF+7o0dS7UDzRHLX7
blvn1dGYJg01HqN9JUYZ3tt3RATm3kxOJvOt/Eg79qyP6hsBFdlpmXUHzbhWbSmUQEWpMO11JcQt
WYMyyyBAQlmuA6TDQxBqdr9LTWqRMSZjr9Mh3HGBe71VdLRVhHUcgLO8Iexv+/LYC9FywUVV0Dhq
H9TaIjGTQVyf9WgHOC/xnemrL6KbSjDFVmPgBlo0O+st4tdQNR5rTT9loXXVc/e+yoA+NvLdjHKM
Nlr61tRxe0/n2ZuSRe5J3XAYDFFKUcpshqLtNpzutjAjbY45WXzqrJHAAVqistR2GR5pXkkEGmO9
QNl3d8Y8zEEDGWhDUK7cDRFGrWF41XNM8FFYYYSOIXWTNqAbE4p/NFdYPcJT2CrXUbeaAO3BfWzI
c9i1O60bZUCsgkUNVG1y8E4bLYmfss4EG7+4TPY68LU1IykTrZ5IQMn0WHzjm4n7KmkfnUJXaI6g
q1Pr5WfaF3QBKv2n5TSXMJy3bklOgEabcjfkbU6nC8zpDK4PpX8fv0nrIcztnmZgogTjAtG5D8U+
BoeXZG9p+gjMh3mRpIwTerIxNOsi2rTZJgBd2vm11KZfs8LINh5BIdnTgRGwvhVas8r65y02AmC/
0/gwr4nRQ0WJCEaeWnoAsC+HPae3ZmeH0RUr7dZVw2s33tPUXTatG/Md8osoK4sFwDZoHOm1R3er
8UdIKDRmjYIAZ2KG44TduPtw54VhavcxTUMRCFUEc6R+qMv6BkVrgK5ubkWIS3eMWcrSLtorTjn6
VtR+Dbqa4281TbBfy6HRXf2US6BiqhE+To0bPsfEhzb5UxE31aZPyg8wfti4QUrddSXZ4W0V/6pr
FT+rNO4T2UVeboh7IyKfl2z6FyCOkPPMl9BGP2OjuBolLfMsdq4jAR1ZDYYaKiuwQ6R/+HbhapJK
ZW1kTZaGw3kj/Z0o9ku+0KcqKIjwDeu/5EALoFClN9sz/R1LvQkMuhvZfUUUjxe8lRnyfxXkcFFt
DRL96EJ9OqUd+QWpsYGLOyuGTWmsUR8OJnenqZbdVOHlwq4SXfHKi6E9I3ICkZ3UvLttUuwQcQR2
3yJcUFyycBv1lAkgiplxnOoBBjRthTY2n4tapUaL6wbz2mFGPncXAuh1qpxWndJzTtCAvdAi2MZ0
RxhYQbUvoudG3XcOcRqj3E117fhKWgKWZJcEgqtfC1f1M7MuuQsKedehCAw0Us8sK+gUEpxHfSLU
dnR4baZ6AyQKrJRmB85cPrV5O/u5i9t5ydx32xXjvvjt5v1b6piZL/Lm2iGWPmhEN9ErBcd3n6sX
M7dtVjiWF+rPIDZBl7S94QTkK3EwidqdYdcF0AOSGZM8AvUcqg85ce+pZXDtJC/sBY1PNF+2E0oE
2CE2DrB2mBcUzYORdc5DRUe9YCplm6J8m+CyHAEmgj4VyWEgxAZeeI/Zz67PHTQ5W7k3e1zlsT1e
oKyyQ47q0VTdp6RTjDuOVNmDMqg85JIYJeTAcd3trVRstH54WkTzjHfiloVcKFH2GlclKA1Hvroa
l6U2wZWvh/lQccZCFmPsikjBTGS4hyaplz3CB9bVZjsr3V2yNPcOAoFr5hxJGvNhS7QXd81EqRan
9jhONNt2QUQwgsgmjOuKL7W9Iz/u58AQgBMjgSvcau91Kx+HflbAL3L9YxL0i5oLk5pD7pNQJ9dk
NhA5QPUegCEV1b3FrKyiARwwYYmDSpLZY9a/Ksscts1U/WrIvfPthnOJhsa4RYGxTSypbSvpQPWa
y7uxi38AtLy1gwPK3jQfIwqQJE9Hb3BdjEshMdtD5fhqoQID708dMzxAAeWR/sLMOJ3jl2aPZwGD
Vk/2IYbRoKAlbRfR3pqK4l5tHYYTevTe4CHfJpqC03RskPEv8fNYhZY/F/o7HdEdSAA2+NR3Xazm
9pp9qTfFTcvEqzVMW76xb99VEmqcAZNqw/xE32MaHbYLgOh9pWkoZZMPS1nkW6tGX1WslbvWyXaE
gh3tRnbcQLxiKhlynJHd57EcAoFb86TbJizdSKLZxCkG7kx/KXLqLtvOP9Ieb3JOvrdoosGzGhhE
ijI+FnP/gjppIT6ARJ6qDwOxNIeZlvEpmlYZmxifG9eIvAUOIEo2JTtXqcF3EUt9RkfHZALsUf2p
Amu+GNCdLBouwZRM6R1tw0ORxNdEYw6Z1dZHzcRoo7XLNVEIY7Joli7R21y7rIjNu90qN+iTqFvj
kCyOSGeOMyndfhbxGcItpMicxksC4BYbrkWit/a7KFComjZSRm1xDi3lk99KkR7qLsaTi/+2Cl+z
9UJt4VMCri4PVCs5lNOJEom1LgG4sC067PZ9J+uNE1kYFbJx3jbzxPXVMjUQ+XYhxTCrmVXKvN6h
vEDR/qkQhITWqJaEFKmfXaS/m3QADp2S3OfsokcNFlNQLLS6lftSZYku5VJvlLl8DJvmnnlO5VlD
+pgul6aKr8yrik1vJ5SUuVmTXMLQTVuYPNcExQpgtFWHcRkHdqDS+iVuwECMqj5WsDkuPbWPiCnR
Xdr/qsRub+nr4p6azQ7zYRgMj5YqNaCB7VUY1skpVtcvgw+wqJx6FZvtJWyY1SpAJ11rMYJpAlvF
ijRslm5pfxRm80rJS23XYeA0xooc+Lp7GMq58KSmkH9TxYfaNJpb1vcOeVDpcCZHbPQQPznc3bze
hMZ6Nf8GiMy0M8fhGRDLSFkO/S1x4MosfTEfMUwngWnQ7piM6NAvkwzCVCedWfnNGpNSk5PugU5K
NBr40OGlVYGtpYIi1dQvIwA23+Rv9uRSkThYt4d5NMZgchkadhbiT4d1VWiQK2sFoVQ3O4bXKyK7
T0OVDLZ6aN6berK8Ev3NfiGJ0TOUKN7YRWP6YyhfkC7sFlGeZ1wYXtUX8i2s069xnTLAG7vv4vHX
YHQGoWI2hv7CekB6Z56sgRUFtjCkUgceFzTFaH2K668Kze5gy+SzM8ajiop/DTlTgjjXP2Oak4XF
j1KqZMv07nW25l96kz2CFlob88wehkk/dYgTrF3ZlOdSgwRedZ0ZWGmL/AgkglDjzyiDIkUl8l50
7cGxcW8sDwzGYILXH5yirvY4vzDm2qKZWAKdxJ+8ee8V2cMtxwKaLO5jMUY7K0TeDskftLMZEHKC
IvvRrt1Ha4o+HFpYEzqA1mq9XFeroI0+Qtytbqv5FpIqgsio4yQTY+ZNoTYE7riCq1Hj5eKQFHHi
6aO9Y4gS2J29p+X36WrP07JsQK5tx6n+AU3J12z32RQT5LcNqrBbOLtfVJ9gIlhDzBB1IOAm7eya
GcRzvH9sLY6aczYoH5ae5U+ED0ukHzGnvyT4zGvQMcDUH4AMMOXKxaNFlH0eLx1HJQCRcco4aGKm
g/mii1Br8a3SvLjWwEpG27jTimxGfUE7HljUvWXHp1q2D+miM5at9qmEdz5igELs1SnhJie2RC2j
SwUEHcqKzuBrHTujh/Ecu9nSmb2i6X8xmpYRhgZdJiORFkt7VZ0XhRQJjOQ3GtPntAY3KwDoh/mm
s38MNZi3rDpFTuiLTiHj3NwsdZ2c3phrpFu0KzdCc/ZDyqqsHQAyYFpLzfupNd+bqr6pnX6OmvAy
YKZQFIpCsYmm7N1ymVKNjfU5FO6J+hfxBw5qTzOHrwm/3EyJQ/fer6GBZs3EVkAhwFi+obSz0/Ii
CD0ruvjLtaZrHk50BKCKq7p4sBwbicR4I1DVbwqaButbUxLpZLnFtmj3bszhveA4qjdPaQX9WpOI
+SeCzHQCtWqlYOqk3/WuATiaobmlvzrLIP2UtV2yI62vuSKdW4vCB7/8LYSUKusPoe6SEmlHONor
0UcEy+w+DLp8icbar4mVxltVswT5tEGeKSte6F7klFGcnhXmRhnxgRFDZM8cTevpsbbj9lgq2sDc
OCMnscgesklJDoaknqLjclYylawHq8PsvHSHfmTRwMg3yoVzFL1zZgBKkKv2Aeqix4it5qCsQBlw
AED15YDIsT9DuLmfBjoAbFxwEOvibEvlKan0rRIn7V4JzQfyp9uAE2AN9qafNigujmU0kV8Ksorc
q01bNb9AzFHJMXQ3uIeWSeT3XSNIlSUSAZuFF6+qFnifYBFSd4C8tYAaYD6nhHt9qDm+qvFHS1mX
kDcW5lWBLMg5GVG9o3NFGRcZJFekRGhdbOfcNpQFaaxzmCfhymg+xWh8KvLQrZKnVLJbgO1Kfa6e
yzwbgzdxRIOFl+yXuvqsCWM8FGYNvMHFZqEVAMjc7gFVQez3SvVq2ym8rpqQsU79bEGu3dTkHlww
vpWwrIgftG5m5JzZ+h5GI1UQB4kd0c43e1TuB0O+6B0tmKqjW6XW7lZJ9HthEW43VEiHsoaZrxGb
TMVm7rZhz3WJJQgve10QDychXiWq41ySSDsSexkzgYvpiSfxnULmxxhmTLsbSbuJ687SugGUl/7O
1JIiuv4yR7wzU2sTAZdbB0MV5A4aKsEk1UcVMu1AR5Yv4pS5enWBT9XfyiQ7hCDe47jtjzkdz8BS
47uILBRIIWihUDAIUn88O4sCaBFHJOHujnBozu2a/FmkXe3nAqJSvMCur1k2NFqdmyKTJ0OO2maC
PYVllJtsWpOwAsqtELBk/w49DkAdhY3M20CaynywtLryYeQe55gGG6iDt8i0vWYVmMlM3ZZu1wVL
a2h7rZWXCmA+51Gak8mCoKaxfxfoVv1BNJwkrfHN7jPOC/IpzxXSgdoW7H2VsorDQOEnCuPotou9
1WvlOuQ6FtBMz+BWcvArLLGbDJBUOgEqSL2sPXsqk2uAoP44dpwSKM7clM1Wij4/ZJa1nycbhUje
MgoSsGbIoe072huFNo+P0/CzMuQUyK5q2bkl3Srj3Aymc9AiVQZQdjeVPlAXwGZnROt4ORktMm0f
xFTtNFqxnpzGadMooEmaLxCsI3dw+nOZbOFnHOh8KtEvwbiwEFq5lXkIL8ER6XGs1afW7faqQkQY
HuKHHtADAe+XEB0jGgmQhSYG9JpTDrXgNAB2xF0MEOyhzs0vBppp4KTjKami86KF20xv11vUKIJW
wGqoakyOUaYcSh00V7lZRsE3zglHnvMLyhdB5EF/zSvjNigVzYGZjDBFN4JCIGsfhcFpjIFSpCrn
kOFOqNTbRLUbjJnUbSpjdKsYAebu2rB/qTp4PGpkb2o3hcSTjb6pG+hiCjqjZaTfDd0mxk/wU4FQ
ay90pOw0yvzCGpcdDdV9OBZ7lH2FB0sQfHs7lXcR3PU6QjUjtALqk6D4RZXvx+g2F/3QhKccyULf
Nl+tYuqbkEt5PTJd3ZxoALE+RB3DyjgF5W9r3YMBs4JUKNL+spTaogJJKWPglN8ftVG7bKTEqeqS
Wn7HjcKJkLNOYDn0Pr8fihjYDDMo+06fGy7A7y/2bgL/0uBW71gz7+CckcJDw+rwbRiMBgQL6wy8
ajCEgV2JA1ozTJy/ja3rgxFFOAS/rbgzaSE57FQXsInTcthItb05J2TSrTp2RFd7WRTz7ts2Z4zM
V78/kj1FjTMf8poNLLfjw1BdC61J0k2XtcdQuhxFvn96vCrDgeAhraugIdGTJ3d7NZd8/zLfH9ES
r3jb/8PXqEKDKa1hWlu8iWNBah3pfWEgSYTzcU+Qa6gq+l1p638+xOU6CXXtV2N1431n2BDw5c7+
94fir/Sc72SbpGf/KeGqNxAA10wb6zhWSbrjzqvv+iTG3VAzwid0w8QGyov4/TBw12ykrn789SXd
gpnUEArS6AMttb+e+A5J+evTdCZFfO5Z2v96QlYMMAArVqQesbxF/06PWRNUvmNT3NZYbTXr56ta
v0FF6KcudwEBU6DUdDykJAwzVEav0Ud6FhCE9iTysDhXEfXwqLCbShrYDao9gnPVgwPMPVfHBRyM
pgXqWBhB27cgxAuHnOZDpTHJRCtGsAuHldRVFBaeTNmxE1yLko1fzoP6mIftJampkVL2Um/SYRlT
5yQnkUZA8kHu+7aehXgL7F+LDtgLYeWBM4F1GuZkh6i02NR0pZTpSY+a3i+obulCwuIxnRvRzXmg
KXQV56R4xo4td+YsPcFFeUxN4yvR2Vgmiw5ENqc3pAH1SVlzSTURb1ijMfvjA1oY4HHOlOBHw+EB
A3F3VJd4o4GV29ZlSfJyE7LfGOm+pzXk1yK6WwyXBLVpqPxlHMinHUj0LTJ1X6rzcFeF449GKZ5x
OuiblH4Qwk1oQFfOiUTvWbU45Oi+bNmuCkzbYB60U9KBh4oiTo8+OfvmD7WiJVs7JBcwIo+qNGXQ
ljVetOq+Uy9EVOwbg6OKgaRU0PcsrJdM60cPCfovwGJPLYfqvKmPeT7nB4NB9whF2Dfz9GwY+nPW
uLMHEqvInINtkgFMTWbB0J5u3Szu0uw26risIkPeh4P56Lb1QbpkGydzUDfVC814zvtAnjhKls+z
yYq7VAu8vPGdQJOH9cfWDj4Zxu/I0NDwxkn6syTDdKSDzyBufgsbdVOEEBkUtXiyTPFqkkHP0xKx
hvpG+Ae6yYWgw9Z46/kLybMDJ4mP2xh0AKAzPexKf2r7UzUkNolLmvDMuXtd/zrfpN1wzmx7waWC
VG+MHlyF4rwiA4LW7p2knujHSxqBLGd8hu73VofUPwu3R17n5S6s1eemn3ajDhc1Toafnewprzjn
0gFnr9QPtYqas+tvOrRMMmwKyA+5c9AbDDIEk7E2sss3SGBlUvzKTDNnYjJWQTkjRKtan4QzdktE
vDMKKM/Q5lutu192ZC3HjiyKszbI0s9wFN8rsy09VwJ1q3qSlJW4peOwswba9DA2Ld/InHHfxIn9
UNLFJAK98FRmGXlVlhvMSgPZKfwJAAy360vHoMj4aDLAjobyfkELFgc6vjVPDNabYssg6u0nbUh3
TCnN8xpbnY694oc6Pe8QubEXNufWNhJvfT9g0JXbNkYppVTdWZudV9IlAUuXRlBWxo8RZihnWf7m
Bu1lPs5fGQm9HkFfkd6iGZe4G0ziL2wzo4Ew2xQ2BhDGGjKhbNot/RpkOql10mjW7W1RqXeojz7n
0mEW0l0Tu/uNeFTxFsiRc1GN9AUxAiYuyMaMQYTKuxgYyCzK2Hhfaoe3x3X8xnRPi9s8hoPxUxZj
C/OFnmvVIXzsARqYfLA+lSQw/7Os+6l3qlc55oudcJOGycjtWL20QrvH8SW3BF3ITWsCeW5eOGS5
EId1B6OrafumbNODi0OkyzhSFoV1Y6JucpHS/HXxRAWLgUBQNBsjzbAGdCOlc5IEzQ8V021gFTDh
04S3xGmPlsBDp1gXMyH/jDZCGi+v3dgcdFPeoxvbAkPhJ+uO6WcJMlJpafvRjm9pbDXEWbdrmcrw
zlHMXRTN1MY44nld19qd05ar7+YO9mhCwLHn7OlmvymxEW1Dh838mAnt1Lb2e0MJ1lkEzuCGDsLa
eUSL/0mMnqdw2ZQGYK5qudaEA+sV+Za0AYmCouPHE2AGGAQj8F4v+Db+P+yd2XLbyLZtf+XGeccJ
INEk8HBf2PcS1Vn2C0JygybR98DX3wH61JbtvW/VD5yoCBYpkRaIJpG51pxjTuhY4TJYwd60tMMw
Wy7C1roqJVfaGL/h9NzhsNmwaaSFONTivF6/H30qMUwWxMoeh2dYeBU6O+0hVcmp6N61APmQ2zX7
yQYdXMbWEsy/iQKa5qFNOnTdLidcpmtRuDj7gSf7prZTznihTnV1pHNvJs01a7VFljkky5t3t787
NkQw64pYC6dJcBvkD2GtQ7dGlWBMTLmtGb0YOSSIMUFiRqTGTWslzzIcPLquQY2aYPyueQ0JdiLk
zjOvEW2KbLYo13H7UEuupU6XSEKr7Oxl/oODRNoc+wqp55tHHXfh2PbXgnGrxzJZV+VzXAKHr0KS
t7WL6XWHKGRUHLx7l2qS2VAoCppZr2yZb3UyHmCff8FV8cNN3vUcNzq9s6cM7QOM+ZWeEQcELLVd
VPqOwbWnKEyFddB3wGm+UMZlseiiBnWbbcZAS+rzWxykD4gp7irPXiYFvHSUfwlRLnJaMwc5wSU6
6J71ZOsWvib2WcoXYG65j4CQrjy2ZQxQM4xU3gukFAVtmIVG+ZQ5OWEuRNzYzpp24BuBxOm6TYrn
uBvIQX3Q7eYrxPv9LCFretICuE640W6h7t0BzSZhmpaNNe6LnDKxMVGXdAsjXZYG3fZKYxk/zv6B
WGwrfaLEnIuzG0XrUSc+YtLn7pV/zP1mlaFOaOWYsEqkl6LDqyuLzxCWP9WILnE9RXdmWME6iqNr
32TfSAyk9W61r+Szr+umfi9H60taZi8EiJSoSZ9L+NyWVFB0suHKXCPbsH6U3ACiYZn06i1sTOTF
HVLmudGQVe82x9N3B8HFQHR8bqzdxMBlND4GsQbUM9eJwFgJvSyX9PrMu8Q3EtwYEcE/ECuXNpdS
bq4iyREtUFCvsz7iTLAJ8kuj4pWC/gphEnnMJWBVpOFvTYkiwOdGQVvM3DjNLPmnX2yxY5ATxAiv
ifzsRfC51pyNPpbwfJn5AC20FkhIjlRe722yqRcy3MeD9dZjT2JXP7mj8UbRLFkafbfVPDQNeGq/
zte3DxRpWTfkQwyE6qUCWM5gOU+WjmUn7Bh9HLpwvTmebEmnza2QazpCjgyl7Q4ekX1Xt4oFqNC+
EoxA+J72AtUdBjARSU7KvMWurE9IA3YIqbF8Oca4J9cdCCLTfdl8g2XhLZpAQ9OpGfOt+S7rfCYq
JUMmRmIUwV81i62oNeO9rgKE/z3ZVSmnT7Z2EPIsRWV7yDqMveJzOw2rbPSsRNZuiJC3WVjd6yqO
ji2dEiSSTFkmOjI5DdLcf/Ii51UP6QsQR3self/S6N3RqV21Nsr66LchwvSs+D6W+OmFmK5ZPG1l
pNJFnapjznKIqgKtkMYtF9IEitTKN5Os+QXJdys5xLDma+CoBNVlqbG26PAvjRzQd0gZZEH3oN/m
mv2JyJZ+X9akzMUG/UkZfSrFdNcyidwCj9AXnlBXpkBoFEb5ivBmV01kdzLdqpYYgPlGJj3udlwb
Ojhj6LgjxdWuLQeGDOcLovRkPeWMKxxcC45u+FCWQbk2iAhc9OQUQ47Ow/pVTDFq8MEEpYowqfYw
OLky2BpmtmDvtweQyc2B7s0SUso3mkHHomZVkdf2xfA7ucWb8cypgM2xvBd23++R/Vw1GT8T25pR
t+ZWG2XcyEqcVvHQA/M1x3LFZM1g1sw3Z4jaZ2iH/JG6T12TFltwrSwIOWSSJzUEU47XbjDdlLsi
2E9THy0CFoR6adKe72mXGo3VUydw7r0RYUhuR+eEutWWnrMOpVs92IX5DuGctGl77ymCoFRxbY3p
OISBuadl1ugTh6RJmdlwwwIsqhZ24JLdUkz9otChbBQxWimqeUWbMo8M9UXlDc8NZaFeZA9N3p/K
jvhGevgvTZ2nK9N+9YqvTiPrlVZH/kKHdppG00NmUqar6FmOddA/+Orq5sFxoiYiNcpiOdV7p036
TTJpPyqS4/dj1DsMy7hUye7c23b7Q3hkiSf+uLVi/dnSviTK+a5b07LPRHY0szkKqYtOkxFMay8Q
NtN3cx1huISO/IK56OgDyKaDgZ5gIuDbTbKN5uCmaotgB0/g0hkDKQcjYQtgt0mLNqI19WiIO2Dr
FpOpMyYCiQ9N7iEcNeY2MfLVce4H4rwjHmfKPfwhIBbyTG7d4YXyDDVCR5NEnnTvmaAtkxb+Yz/I
V0MML5QjnttMcIMrvWqrpc5lyDBO1uM3o6Iim7RMaSq6NnCVse60yOk9bT8VertVLjZFow/sFfdQ
TtOkvo8dMmjCHDujVN2mwUdZetTqAzd+m6B5izZ97RPkT377pQ69TdZU9OULv2RC1Z9piJ9h4jor
WOjOld6sNLPvTgaGV/l0PQBVx6ue5SeAacAH8s4ljZuFcWeQbkt4gDOJO2KImGhR6rTNTVhH264X
alEMxns/Zs1SJcYqDYCtw+vZ5sYzQIp0SZsY8UmSZhtTI6YlSWE/YYgiE/nqZeKxk9/qOF15HlHc
zNbfi6Z9deKlX1TpObEhdSH5Z5LNUoX8RjIC/Ym8b0IxU/TLi0xYAJCCnYqcdeNN1NJrfceqT6Pu
t+5ZiFUDoP/0OYpIcE3NaVFYlbny9Amcbbj0cVCVmcrXXguQyY2cdwtA/EKRyLjuIuMhtPRmP/QE
Q9aj89q+u7kId6qkm0SJsYXPiR8lodzTsOTKChIBWdKq/tkl9zkUTrR1XYdsk2xc2eVz5Nfl1kun
Rwfy/iHi+mXClxD6Lgpr1Q6kkldJK9aoZLaigWAfZnCEAevS33qcAl9wsd7ZFZV1w4/eHFdE+050
dzU57Us4td0qGXDXhhE02smyt17WSYLJiOdz9FOsmf06pLyCnDJbtkjSl9itkCsmO5o5AMLHvgM6
uxOgDa4qYMtE3KHQ6+jhBsXa1IdvN3n4/wq1/0mobQMPuO2qnyLo1Vvz9n9+smgvb+n3//tfn95q
sBZBk2e/QgroKc0f+4sqa0CBxU3h4GryAAtYiKT/osoK67+l+RNdADvgL0ABqNmZGYByWjgGj2jF
/wIU2P9tW7ZhIqUW0rIM/swfguy/E2jf5NcfjgfLJeDRNW7CcUN3hPEnT5bqS9lqdetclY5KOKvU
uK8bVAd0BJZBm1IPMO2l5dLbbDxDbZ0+P2a6znKrh2BKk6XcwKbfxUkLYTtRP37Zk//BjyHg5v7i
x7htHfRcD4gDGnZD2H/4MQJ7sBKg3tbVoShUMkE6Y9Hgvuhq9h543jW3/AfbyFHk5nFLcC95w1gc
DBL/amspUzdaq4AKuj/hFnHt+ORP1C10hDSUT/rwrvWjTUqdPp/w95m5//4Pm/+7p+J/Nh8XBy0y
VoUc/9+171XQqL5C93YlF6X4TPhffCknZHJK0mAskGvAsw+9e27bNOo+I95s7gEIHlNHhie6ctFJ
BKgwYYJeAIbiAlRrFljGs4eoI8o1d5WlfrqJ8FjvaQeBLRfcRwNjkftpTKdZl6dUS67/8J3mXf77
CSOFJQzdBZPBOfjndxJmFGREEJpXTnS0WLVOMHslg43eB/uWCS4zfMMmNhE1WqFcd+fnpXZAnT6e
oOH328gtn92B9QGe740Xl8aFUizLpXYJ09B6cOYCIbILPLhBs/77TZ8vmn/fdK4daCAGV5X5x9mU
FZnfBgVUCwOxpe5o8cNobNEnotkAjonT9EYmR8UWjQq5eTJ8Keplg7LfRny5i8kVX8PziWg54l43
25xZluqRuCEcLvkKRy0WZ61DsT1KXHiiysI7V0NbjL7tGFoe1ChZj8s4Ut7Bz9FTcW6wGLFCinnQ
njkl62HdpMJbl+RrL1Ufhuji82ir9UW+kyY38lxfJlYezLqc8Fr4/oqpK114Iuj35QhcIXS88+0B
r7PsnHRLEQG/nyJeZCijvR3hSDSorSIXoZsX5OMXD6L8wu2jTx0R1udYs4hYcoxhW+u0w9zYiDfc
ULu727NedfcI09RaN7X6wRRz37b0qeR7W7ckPLVnUtg76snBlsodjlAozSAmZ4yrcj/UOr1Vrfg2
OoSaEm73KrIABcrgWtfQID2BFeLu74+3+E+nqmNK23bwpeim9YelifYP3B4ZiqsmQAnJlo4mNK6t
X9/wSNbeleLSm/Q/87F+poxtEspKFlEeEFYwCd+YMxS2LWYRA+3cKWmNa6+tAkWulYnymtq/d6bs
4n36h83+3YQ2jxpSOB4Ds6SEL/j/76OGo+kyHuzKuE62tsTxEz4EyrkDhICjwkndTZkJFk4+eWPA
wrOzBQs10tRj7b0BJxdHR49+kAJd7XqXkKB5BadZIbE4JeKmMWyjf/CNzYSdP68q/EemKx3dY1j4
c4zuPHJ9WREZ15SYX9Re9dId1ZeoT05hm7dL183KVUzcBzxV6rKZOhkBQXvKbfZ/v99MoD3/viFE
uFiuztbYt8v/FzS6P8qGWxNHqc06QgkN61R9SsLYOeWRyapAa1/S7rOi3fQYTeocCFYvTS/E3W1X
UjYnDadPLlWG8hJS1jJYavpcs6fjtqhqw15FsXbi4CAdIVO2G1JJAEf3QCEjv2TleOgJR9sEvlEv
6UvrJ03LKKnFyWusQu2na+43m9Vvtqr/cIqYJglRpg1VyPy3kUxYWu5h1tav9RB9tdo+PvZ4ChdI
EuQqie2HsVY/HMLwNA0+ROEPyZfYMSm34zASkTltipjwLnK3qn04iyIaPKcoYIbtRCrpqtToEf/9
sXH+/UaO/8ua7xn8J20xH7tfjo1RxHqkmZ24VnWDkSaNOuT2BkLC9msxNixbbHpBJdYT5ujEdrZS
z48pFlvKI2LVKvveCCeKFfnwlSw992SEisA+N/9i6SBYuAH3DKGm2sOJu+vnMjn1G5MO5CenCVx8
i0SQqDykvMxf2LU1WmvPQZaKPHZDu6sEiyLTU5uO6QlhoYkh4SjF8IADxj01Cgq8G1cGKb44hlnB
ZZPbXUqXdS8RIHfxMDWUR8U9nVH7B824ZRYVxlVr5cEkFOyQx8bjLaQ2HagmGcSCH2yq3WaWDmfy
JzRCyqu1NX8pECbd5u/3uzWPFX/craXgksDeRGQBA8rv+z1OyEh3R8+4el4BC0hO3QMhOflxkuAd
HM0ZHjQP5i7ZKMlpHCdWXAi5nHzE8aaxQk51y9+0tXUgVGVrUUVuW7OheDiUy1gPOuDRIYm/+Xgs
gue2q5c+LuNNUbbFyjFBrvnAN3bZaD0G1JE3XRzfKY2isutqyyQTx4mm3NnNC6x/ZD4ijrQ2U69Y
C+bJY1fij5oJJmnYZhuUUzTlY1msU1t5e8F66B/OUON3UNdt1JWmZbmWTgnRAtX1+57SBtF2jm8Z
V7JjPlklbV23DV8JBMyPdWlYK9fRENH1Fe3kKE2P9kiPr0Wtp6yhOCL2r0n/Hs+ZKcd/MAU7f05b
HJIWLZeFg27YuksW2O9bltJtB+sx1qz+zfwY96q+92w7w3b27Jeae6qkdho0i2JDEQGKd+ZWZDnZ
iBIL5D/z6VuYJG/DYaAXKDTzXLlWvojaTj+NvneexCyg8R1CD9EgAVZSIIzqSa2aNhzXZJwHraU/
9OYnMogZE3uiEKfCsXZKNm9alvR7qBYY8aNtmtjlGktWQHR4sR3LiQpaic7LAtpn1/PJb2KP1yFf
ERVeENEWtosm8gjFkXQ3M0tBtwq8YmOmsB96G72CYYwXpd5iNbanqF0XCUMzc4+cubp4UVD+N3O6
EKLlIp3F/rRIPYv2WSBq2rbEVJhohlYyi5J/Gn89C3jcbxeWw3HggjIZ1QTp7+4fA9rkKo/a/Ehs
jerzS6pN3cbSEtjtWSghwJxsu/wW+UOzkdPo7mkDHDwzC8kA1Kp9b6sEh/87AZbqYgNosxaCePUV
SGmmjYa+xxJIZaUnGmBD8aYmJv09qenly7jz1yP9rUteR5u2UQoJ9eeG2vyD8qn7dY5+bvN7AgDu
dPjLK3aYvg3j6mtE6F1K6XWACm6HDz1Fwce00Q7KxAEhYhyKmbUeumjYuFzSCxPAwpm86g2iTzTm
eYxVxQt0yDJ6fGzjGLFz8iBJFltNIbMkwkd3jhss0fQUhyKkAOVgQ9rqFQ38dLDEss4kGjxKzqef
z0R7pe57kP5grgOICCcjqte6GtSdDSw0xXSL6LxCxkg/tghaajk2/t7CHYxdoMSDN/X+daRz2p4y
p/dXTRl/MnpZketNkkXl5etJ+daiwlQD32Wqt2EGy6GUEXGErrco46LbyrgmC9nW4b7Ucb0icZLF
WIsSRdlU1PScatHApPdSJq9jZRj7FskpQUx6sHYGREKlNp48+kZrPJQI+bJd5ff0bdwC12HcxpfR
pU05+J5D6nb6lS7TuANXxfeEKzdY7Umz2ZqE0mFQ3ZlogMjJJCe7M3ugdRInQqo3+Xow3Fk99p24
8uSo9/Ul7RJ964DZWVUUNx1Y/Ver5+zh8CbbIpXfjFjzt2CxtPNEYBUWLfQKHVnuXRMT3zi9ZW4W
bmKVOJgoKE+zVtp3rnNvVf5rRY/4PsrBc+X4jyti39ZIczdo9vIdns9kY+f1NysRYj9ITAFV5+pP
OLb2eU0+LYcNLpiL2MsbjZ1pE6ad1OpCwBq952KWFyjioZPRuS+4VHZD4TXnAoFVDhE0C09u3n5H
9uFSS6jjM1B80qgcs6Y6V9cXf5xTwCpvNdG22buGmx4FzTfKGdipfe633ixJmeo+PfvY+tqINBfd
coerrB2i6AUo3Iyv5cx2ZzdBek7EPCK/KMyoyBOSJgnbmsVG5K/5rMKIRpe6oS598iNPuMCGRHo7
Qy8vZAyefaZceVDTljH9YNXalrOijEhvt2QGzoBcuSvNdI6NQ8MRJSD1T1XheZ2C+s7CzUilWrBb
Qz05VuBr1/i5Cqx2uG9dfXjBv8OJoesZpQHN/TRofP9u2hWz/gqfCnY7QFX34zT29/HezghPixp2
EoQxfBApPYeU/HS06lD2EJSR7WbZpzR03lpfRWtbTruoGZw7HCnlNpnlC76t2VShpxmEZuLLqryv
iDzhJplf6MVr2y6u/X41zBIQyZm/HiAfHcwpYKwNm+/opIaLNz/Igr4o5uV8w9pOHn1I5ttuSL6N
aUAaW9M3e3LQ73Oq1WTkWk95Vp+ryg/w5ZsGdrSq2xlh9ZKWSjw6GBRCbZwukb6V1B4WnUmtWuO0
fY+m6dvoa3KbT6mis+LR1i0MCJaMlAZJHMfCfg4L1kJqChFdWsbC8iZ5f5vLIGC/q5GpX3zse0Ho
h7ugSAE7KolYJTGZ33W4WxgIyIuocWYgtkDG68v7Nh++lCCRbxFkYGKAepMe2JnTqx2O5SZFG7Aw
2pI84E7mTz0RfzHEJFUad4xT4aot4l0tiMCWYe1vqP6DGUvTZeM4fKwbKizH2vewMcx9W/n36KZD
VMGt9WwY4lkjPn09uH6OPM3GgtmypDv88pTVO6+3wwyE/oD9siwiQWOm+4pbCMTtqUuUOaMy0MSZ
UG1n7qSvb4Tqn6+h1i18YCbLP/jj4aCdhazlZpjjNtrSJmDhXw9gs/WosPfylpIxMMquiaz65s9x
GZbJvAidQ7NStiTAdn6QwTQe/AK8jiPQHhnRsuR2dwj7rtsKke7jQBtBHHRvP38cRqcQZd8WiU17
wCbfHlLTbw5tlCIttYidS2a5aYrWU7Kk30UDal9a021NNggP4RyyQ4uphu0dfnWA+G2cBCWB79Xj
WuT6iMM9eQ6s4Lly2mrrEni58LI0Wcdzug7CN25AYUicRmdER5lxsUxVp89ChEcRMlCnIk2YCh2A
B9r7bkaDR/YsnJwf/ng50R9cTVoJCs+j79pbYA5JPX8RWp8xOSDl5PaAYImUo3+9rAhm3XXINLwY
gag2P3AvJsrjX8+Cfo5Tub2Oh3xTGVq9NGV2Vw3GY4yheQ8VgS4wgvgtfR4C76BhVKHw0MgoMEZO
/mRY1EG7AFwfCcv3ehRDUnCBdpXAJqTxXS+cc9+jPzF122FNS0tJuejKmnIiEBrfzIp+vL5u0P+v
EvpZbh/nFzCvTVNFm0D6aq2J5K336i2NUVreFh6ZtlPOygeeRzQsgMeCBlZogx0dczJqElwmaNbY
UdQrDn2l/8BzTboucDVNcnmGrHAVOvcqRkHVBLuhVtYqQE4lmeKcsDFnexsHHopLa4GLqNxhW880
WBUurtBmAlmKwLddYiU+AVu8rdXRHSTao2NHsAb9hnJmUNir1JDdcoThRWlo9zPQ6hbUEM0IcTU/
cPvaewEa2tuP4pmSfXvf7dntZx/vTW6f/f/++uNfsKFQIlfWwp/5aT8/d/t1eoOZf/yZotQJzRmH
4y//9s94NVF2ydbI5OFnstnHPw4uEQB9WH6vEIxPhCrzLXKGpznMtOGI4Jj4+Vduv/n43G27by9V
gEJaAQoxglFb2VXcLpJs2MQxV0juopEEETVieW++xbG/1Qa4wczT8NN5/mzZ8CNYavPDJMDZt7Fu
IhZoGPBHYyPGrllmhlsuB6L0cDYplpeQnY+6o9yV8jpWHBbOjWUhvoZx5ADfDe1DhkXroHp7Zl4S
M7LRmvCxd2cg4e3Xt4eWdRCgcU8hfSmspZeZUDxvv+EuCK8sjuF4IZ+4ve/2o9vD7SXOQ2unzXb7
+R+5/ZxY2f95ViQ6VQM99lYfH2Amj6yA1TLm7pFISD9F5a7h/EWZRgIqN09ClGqxpIu+dFPcHPFr
0PuPdorkjPJTfvBxnEzL29Ms1WriMgqX5IjbD24PPTlu+vqWA5QXTMLakiAdfxah3x68Ocbl4+Ut
cUtihFfoMP96DzyWX9/z8bnbuz9e3p4NQQ0utXYZfXp9oucpBUUEccsusUyXfHA1PAVNH20EPQAm
QOmQHj4estJxfv3hOJPkP379x8vbL5oZK//xlmAM3XH58fo/fYTpQId/QpWrsKXW8fPdRH+jx799
cDIHtuLjk3Wkmq3NLQczPaO88Hf+TbF/e/PH2z7+qDbn6Xy8/E/vu3XDPj77yxe//eaPj/Reqa0n
8+yZxX1F+bQh4Hbec0MrTQN89rybCn+qm8dbxBq2jzTd3fZMobos3U26ROsj7d3tmH0c0dtLrxGz
AuAWtPbz+e3HH2+9Pbsd3gj4xUSRZf5ABxl4XOJAmbZmHO06XTDvx7xfrOsWNA0L8XYe5qqxt6f1
7QwYJhHXr8M8kvzMe3Jw6CNRgnU70Oa3syzdf6Tg3YiGVe0ifLw9vT34dqAttTq08a07SBsmmxUG
UQu3fzScb6Y2VGXqEv4R7xRCe0y6+NEIhJu7j7fjUjHx3YgyfypY1e1v+XdiPsBT85xgY7jtwD92
/+1nvxyi4naa/tzrH0/xtnHaRG37xW2Dr1KL6GLZUX4c8wkEc4tW1Stldm0H/0jYfI+VzR4ecqUU
YhxWXLq7ccG2bwjnltBe/HY5zD1MS/VqLWUbroumqbcA9rJlzlQSdfhUnWlBnIdSlJ/se83xzZOb
XX2D4EjljftADyQylgDnXmi8T0Zt4ZjXn+y+i/aiwcOqV0cvta6lW4kdhZZ30t1re7wgKkzWFkMw
9zy6RHVZ4fIqnXPUhk9TpUmmCNZT3KMUdUr3PWewgocSY7ntYYBqADCWQ+R9KclfueRtLxHhmf5e
Hwkg9QtKY47+xQtdZ9OJGIWna3y2FRKfESlUK1K45UFT3KkJyWWb9SjD/GGT9SzoNWt8i6YBK1aX
H6M5p04HKbGiwySYG3hglMFYoFOXYjGY+bD3jOHrRAN406eat/WDOrjXcVvJVQ2F9xoH44vt5HKP
5uVb5qfjRgdet/PRfGEA9x7KLIgeZD2VW5Clzx3pfmuaw7g/xiJAQZu76xhW8ZvoKJgRrhNs6yDa
91wMd6BpTGJTkm5TRvnZi/VP9ohWwyDGmtiRIVix2y/w9JFnVNlXAqKzMxzrmFtjvKMOes+AVB4t
7J77JEou5BZ2+4QwcsvT06e2Q3NsW9b7IEb9BSmiDsPmmGtSbjwND7krxm1L4DZzly7e+26w7kfF
rTAuvUNtUjPgeHydpAmoHqxEhNoo84mdpjv0I82pUyo9dZZ6nWFBL7H2HFL6QKe0dbMXV7EWM5+G
unLfYOxqi0C0YocKMNnCGirwoJ2Uw6CApRPlXI1G1K4NlLSGB/vShSCgEXyo+eTj5N1dN7blThrD
+BCRaWm3OjJdu72KZqCEYo70KFNXHXG61ZxqMQs9bnSaKy+TRR5hFtPEBHtjLMNk2zbXpo3Vqu0s
9wQhH4uyNPZWHu1hnCabdqSGqNuFu6p8BSmjG+3j0GtfgDcoqBCD8k6QwsnLTMPuGBnvmoa4nzQ9
m7trgFR1grDsOyVWVAe1zT0Cz0m4xNJExcWjiL32c5cgeS+ILrFnvNC/YQbLCn1jGP2aqzu/DCUn
1tgDSkmr7GiQLhcWwG/St4mW80vjvYtifBijzL8akfXFLK3hPhh8ew4MO9PCSy+2xPfJXKXbVzlx
PGNev1RDZT/CNDgnoopPcFC/QhXGuNOGM3Qz7QGm00fyMFaRit4+Ef297vUYvW6qql1W5y+96RZ7
1qd7RBFYvc3h1Fkj/Yuo2xf0TZw8q46dAYFfiJitYwcvKt/SwDxOz3GRVE9qWMS+GO6VCaYgqK9u
ijwpdxhe7YRSMV1RIyE3HG/qMobztq0iS9/StIGd06E8DLVAP7mhk2/zhP5BmY3BEQUrEfeQbgST
gko14KyQnhybyfs0dHAwrJpgpE60E2kB1AhHHYCv6VvmkYnXgJ9SxDujxNVaYKAwsnZpp/Hr2LPl
rPbhqlTNq5b3EmZC4p81mX0fm+w1LOSGt6BYEz5nt94W4J9bmB9G+CgqELfQfmCzTYVJt0Vr6MW/
e8lkXLLCvbShqvdwBT7rQ1VcmgLs1AgyqzCd6KCSKT3Rdv0q9PzJG+qnJhjdTVDIHb4ZYt+L11yr
yLKohq1Otj0JP5/1RhmrHCnNOvYqH56dSen7ux7vewyKb8ar8LPprIUaVOR9IQGnRuOXSJrmPu+s
L71oHYgF3UNjxz9sFVe7IaFvYudUc9MQ/XxfPdV0qBd0Gqp9Oj64EZYooi4xkDjZ9Nh3VBjNjANg
OjXoL32ROLH2bAh9J+VJJLF4CsE6DbQDTjZOwgWdB7lMNaTvowtkaQz0fR5Wm84eP01WWa+LAP2l
3WXxOs9LD3r+ow4q+RRkDYX+cEBL17lbzWcFOBLOChwlxogwm2iA12Z6op3tdmU1bfEoapeSllnc
keSQIt0z2lM6vef9WF2Rx19hEjwylUPVT/dgSPrx1azh1pvJqTbj8BG2brg1wrg8lHVVICPsw2eA
dt1Vgt6C0YH8Z3LaK5YhjHvVu4ZDZVWgYp59FgNjlyInMO4FBpphXFZd0FMDQm47NtzTsAvj1751
ShKqCe107RqrPdx+4ptBBSsw+65iL9lheQMnljtbfchOUC+13VQzhxJY4le1zwVT5PE2Kvg74ByL
cxAPCITtnusCVAKlYRU/jw1BxAGOh9FN4ztsgXMMS0rHw6t4GLK7IbWTQxUlFVpPc1k74tjW3Bjw
w9Wrohm/OXZzGUEjQSyP3gholfsgm4ftmec3ZhBQKiaVTL0qbwMcgdL9iOihbXYTc6h7CZvwYOq5
vR+wgq2BNpE8gS3tEcHugoySH9nY9i+FHRPF4kQIRZLooU4CICBRANMhnu5DT72Z4Zif6y7TYduY
+KhRVdMEdEprE8+WZtouLOUtuS1HoB+DheOzoSoqnH2XO/0zpRVOX9LhFhUC8twMrIPrOPNcqX+j
OK+D7mQJT+qodyahC/EQKmhvUMOl6q9B8Zk/Oe179sKG2JrX0KlAI+v4WJTWYcgczXHpW5RMffbM
ssjkc5MrpheaDTGi8qFZKvUJmKVPR08Qed0LZJzEWq5Mnd5u4YcZJoE5dVAkrxb2nK63yHGmxOr5
ZbOahc/MB4YnZWcCcZmlcJ4FEEWofsYOG4Fwk1BsN9lhTXC3lIUpruA21p03mnfGRZftlh1pkmr8
2cxAwDt28D2o6Mzl9Jmuw6AxrWzCk/Tuh6ADyEb6AeL8ctVFbreqDYZ/pjCcFeN0Z0xmfPBYK/fo
ue8mw67XToB2mVUzFWRCNnynPQcBMK7SHqct3A8I/dbOjL1vUTkkW73jcm0QEK1jWV801VSrYTTX
cY2rUrd+MKtLdp7o5Sqz0SwPbfGdZs6D3Qr9mwneCY6h84m7V7FWo1zBfhXXIpHP4ZROb2Hg+JCX
CAmoQabB+oOfhg6eKA1RaltPGnh57N5D+4v52dRf9DJ7l0Wx9giVOfiRMS1Ga9Ios/ntaQpC71Q4
6Z3hSOb1qEfWUUIYdq1YaVTMpU8sxVtPyatWzzMvP9m1fgujxXCvU5lVu2Yul+hTRJcNrMMmwWW6
6QdnFQZWS1kYm1WY9gggYtw3PqlLn70g+eKGKeHNiVOeeqNDYT0ER73B14BYWCcdovSWPYEcbpa6
96SDbvH1U7bpoyMtwR2lbOoq1vS59NL8WDIY1LRjVgakKBCKSJDRtvmHsjUfYjQzy8QGRVlqNbNl
RyV7mlV8eqBhlzDZDxMT5DV4RkQJ1IutQV/Ez4XUfMwBmCgaqSNE8tz7YvDGgxL6Z6jxsPQMbiiS
pmo2dCemCg1bUJi7Qg7fyv/H3nltx61sWfZX6gdwGwEE3Gt6pmEmvaQXDEoU4X3Afn1N8Oh0S5Sa
GvVeD/dcSUwmEkggzN5rzWUJoig2ZQ+mOwYKdKgS74IK9GwIii2iyq8SsLVAU5tVBIDiUsXF51Ik
h6gtMWdjoyTRDwtbTPdt2/R8HJZVMZoI1V2FIruN8WZdeS4C+UFzX1nwmAetbmAJemRND6K/spnb
zuifruqqZ1VBrBUl3OHZbmjASA0nlKUn50wSLjv4LJvsZtpEdUXWgXKoLpkWD71US5Xa17g0M+iF
X6xydL7njf8si88RyudbO9bPaWt+LpCWnh2vfCIVV+yVITMcfc3IerMnFyIGl6GJ9lAkqOpJuSej
IRewZip2wEwsyC277Bot1j6c3zOzFP4pmHueuO/ScmdqfkanbXKJurZofenubcL4m45QIdMCn3s8
op1DXJht9bIztkKCXEVt+0pt/DYMcy5W4fD1wfO2S5BUUyA+F71/YnlEFqJpbwmhnPBNozaoh0uX
HJ0g+1zJXlywKJULUVXlyiqK6TzwTSxKs/bXrkYdH7pMIZS5Bep3GZXbXiXEHxXyzq5SeRJKWcsh
EMXJCLsbIi6w9NnRyfPTcVmimtqkAlalR6iL47rh9k2eGURALKUWphvG1yX1koYmh4UlaiBoowhh
3dfzYjzRhuuvnUn/po1B5DlMo1mIVRHQ9HU/Nt8EeS+SBjVRZf1Od5vpqrVJt+AqjLSAp5x3jmYS
aI2RqFglQYZxPOpfkSFuQ1HxuzB2UZCQ0zEYtKsjchQRSB2qNv1OGgIJWMNEqgyt472NetT2M6wA
i+CRpM8jXZriOhi+aCVCTZci5AVBNFkwFcqIt/8kiF1PVTY+9YnT7lj5Zccps3aZC3Kefj54EvIk
rlJXLUM5Zju2N/eNi0k9+dTUEqmkJ4KFb5f+RqIbWfc9e5C3thPemH3c+2Cr/OrxR2kg1cwraCWH
gn8ckiOvg3KN3HSySu+Ysx9ZxGycVwmTzS7x3Bc6/jsGg/ZQNclNlSTiEOAn2fjxeBhNhy9ct7ST
9Iik8CvDXolBu5U9NlJc7TtttL4aQ56uYi0Pd31YkOOksXG3rE80+NwrNwk9BLn6SzGVPdqgXAM5
jRenbcGc8dzsyq4ARdNozdxa8Vc6RjAjJmPJzCV1oYIavKxTuHd9lSxSL6uuKAGDLVH8NSwHiY4A
5rbmgPso4Eqsm7wgDofGx5YdMX4mHq4lZZv0kBd6vB6z6WKnGcxp6shtTe8mj6piIWCdrdEnoL5a
w93b0Ygwn6ziBXfm2hlxOCl2Y1esw5+4Z5pDY94qqhrYg71rraRKo3Q927ShPlxG/DxKhfaS2xTr
TiDljeVpB+oLYC/i/JRiscyDzNzZOsknbAnDzVR6LBH8liArKq97I9baZZc2rOeRdW0CyC+rRkZP
5FwmJ6vOyRrDkTYXuCKAto63DYGFLdFh9lvNYZ1Zovo98GajhB/mjNW4A/eG2q0GtgqIol+mqnmB
B+WfhjK4GEF3DiPfexyUQKKc6+LAvKsWcUkYT8RuUUcYuM+lYEmaymznIRRcm06KTs5q13R9q+ss
LaqtSsx4qY1lttbMGQUJxlMjVUWO8feip8caNPmAt9Nqj16WeDuLRtkyV+JVg39zcpoMNnpdnXtS
bFZ2FO0n7lKwTm67y23a58nc3A594nS0bJc0BSA4Wl4IIfUMIiW5HoXj9Zdwivc29Rkt7M99Yz+U
pXayzTHaSEeoVeuBCxnEeFKxJ4E/BO3JCdKzVtX60p43JEFlxWRftE9TG26cLjFe+s7BIg8H15et
8dAzJHpwI++7WtH4BQFUNUb1xcu6TS3Tb4bhBezHjbvK0qJd4qOiMDyIBJnZZjetzYoEJMwG9g/G
Gm9qWJmXHsWK/IL80rzya56GFPAVizGsl8qO1w61hyVqnXiFlnLeMvRtVNPybLDj9k53MgbMr/Co
145v+7u69CW1LBrnfQ0cQ+kju/V5URILEe+Dkj0C7Us67WUNlQHx5RQhdizN/t60MLn6tPlpGPjG
eojxYqhk78/eI8N3VxIL/jZuRUsHAwtDo2RE/05/9lhBWeCqTnaCmTdJtH1rGfGtMGmGgPeU8IHf
LAlwC6clKU82z2uQr7og+CohFNBmvA0YLq5JAXvNRmNpmWzJXSBPMIDAq40dgssGjyTBYcR012z1
lvRRtE0H+TiIGyDDeR8f3RESRQiYvxj9hR0SWeE2D0COvXXiRtoVLXgTNRMBVIRGqb1b0LNvMuns
EzWyTEtaY6OKSNBwkhue6ByhJA/qDCj2tbORD7Su4P0Fsd4e9MRdWCHqpvQSqAEK5zzM9qMkMMcJ
y23RVXdJ6riIwE/k0tg7dN5wAnK5+ae+pje3sceKui698TxObBdqLY03U+4/jWVdAp9wwauCwzqb
/YXZKDpqjfPprQSTOr1cWqEBQf6zWaSCHi6CoGKpeNwmOdBEJECwCZJ2q9Xfo9pKKaf2AOy67sXK
bCIP/R6DvY5SP+0xkQ/WndXkGqEyFrKJCvaCXXg3nYc9OQEivAMfDJgoKV857Ruzih4ywFOrhpIp
mLuanWRpsTjqqKL0s4Qj9PUvSuCzdYNER3YLlD8zB+6dMLfPRqvvo1FuhqmGQoWIe2VP+QRkz692
hlNQ/nNYWZtmmd4aIn1wMdd7QyCvgiAa1pifEXnqXbbRvUJuiowUwsZpSVpY5sCkC3/cW6X5vUVi
cRSZtRpErDAMop7AjMrt5tmQCzON6EEM0ihT3HY1RSBKq1YkS7w6LDA6NI5NaZ3CpMsOceKf+1zf
uE5hPfflyZhCcHwZdaQsxn0CvPIl0TBiZzp2eFVD7iV1nUSftvj+Job3B/drXtrN04JaFQQJy/W3
sBSY3njgz3aP4c94sIahh7FKMA07JsRxstt14isLruisJpj8Zj2kJ9MtLp0dUWyE/LCJC+SpCU/z
kmrzMuvb+gSE+WgFIr+lbmssBcSHFaupBxXDeaHdjHogstwjgqPPsizrQxXgkWgdGa3JZTIWcZOq
9Vg1KB5cGLFGbRMBZC9HPUOTFBcHv2t1Otsevf2Z8jjSkkCqiz4kh0cbV7a1QlVMgIwujrhLJVSz
5Gr2A8vxbkzD8soKa0K34trCoUHpkZTCaaGpi5EMVOm1MUEASm4Am+FjbGuPnU//xUXzeQiS8txE
s3jR0zBK0z3NexKoeu+2dGLn8PafVANsEjbZber4JspN+T1kj4pwGPXcotegyMfXrJKLY57Yw1MS
EfPnh+tchNgb8sS7L6V3BzW4PwSNN/u956c6oRg3pJS4klCdUcI1Z6N0tx4xzIzxa92l7KphsnG8
9LXyOn3tlBMTWVOeTJDoB5os6grwPwuSIlR7C82/SLRjlbbpA2Tm5Kb+SiTjNo+K5IHZWRzzEVtv
XW2lZsR3Osr6mZ1Hy0bI8eSJeqlNSbMdmtRFxFFP27fagqhJJKi0HdDhaDuRPFmF9D90t452+ssQ
aqT3dYz2iand5cB4DkZrwecS3mnMkivYtg6S+7raY4D7ElUtTuCs5olyYRH3LlXeCMhDz6LWkfmw
w+NADSs0zGUCBZCCTbQb44yki1D4OxQiyIXGjNpS5hIZTNwTCRXKXml+dac35rDtRbhRoenc5s64
NaHFmWQ4Xmd58kVNs4KmK5vbfGbm9T34L/Zqh5JQg6s4p1AoIiLdKi3cFoOhn8O8eOQSlGs5sQQf
TXEBkhRtczqUS8Tt2aZyYzhXuQPHmhXxFo1uvXepsIRDgWTPNo5jqn3Veri3QIimjYNBelNGjyrI
hl3o9+NC5cDf0Wac/BymSpB26pi6QQkMu82u6+Qr2bKryDWy55jRdGEiX8HxE5zKRPXr3AD3b4mY
0ciOipU1YOLQemF+sohfpdTxRA6fv08b7d4kQ+W6CRi3HCn8bUVGKUCW6aaGKX3xh9ecpvy6C9ld
UPIZL3box+dhJklAsa/1stkX+VQhzdOR0URTh0Y2V6c2L411Z7F/MADH9h05W01qnWwv+ZYFVXoF
e0Q70+y/I/JWLCnX1ddDv3BJ5psoBt0x53hgBjLnAAXMb2Dmabg0d513S907udO013RUxZaeIQjC
eavTl8lxoDICnjBFiRNE3G1xFB7txDzHsijOnnCy67R5+OcvRsd9gSR7qUUI9myZOwfNRLAKSkuu
Iym5yGzO7iOj5yYRQXc0laUWXQuKCSies3szXBg9KyijYUdJq6jYEl5Ca8p2IQ7QsjICrTj2Y/zU
9lTydKFfChpWTdja63SotKVTippK1ByNx+qJU0D1G2s7p1F8vzHjvWspBLa2szWiCb6Djuc5jCje
DfFwsQJ2nIF/U4diOPMJWKGDV0h7I10nfjGs0fxuid1gT4uTkAzg0TnZU/U8AVDYgFe09lUg7I2s
k8/BPJ44jk+Km9JugqaL0aePZN8NZN+wjHR22MbXbKpv0tzsT/QNtG3Vk6RTzW3HsmHa7z00e7IE
yTGvWHOWxUhiyPFumRwodrkLDf/FIlcJy9IGCjJ4lH5gHq5EgybLycmObkhTIEmhKZHNdR1+M84J
TaLqtm5LQS4YxGNXsC2r+m8UMJPdKMdw4/cZVKuyBmAWIec3DWWCYBaHUp/iM/tkTOBOZC3d0KIX
kZcgtTKQebWyBHGoCv5zSo11Zzn9eA8uPL4JGLIC8hIgDI13fWPxCj1y0ZUJCL7z8iwSa38yjhQX
MBrFGi2SgvwBv27R5WChGUVo3IPTRCcdnwgxxV5DWggjWPndNhMJZMrprvO+XFKIWyVaZH8x8Sg6
NiTF1lQMTK17EPPgCZiz3el8b1pFakk52iz+AB0B7K53BgGOpM0cOtR8uGiJDBkwBi1QUHtHmlh7
mDHxhRzudEkWFCIJFat9idyCniY5ha6KVhMbrmNtG08+GJKATFS+rIeod3v6FRAGLbNFXWAP7Dt1
sLihNB46s/gqjaqHKro1MgB/qcUGqPQ91h92djvNIRZDvc2tFv62owEliu4yo8/XWmury0SasZwx
pVaYLt86c0nKo16K3t0pMfLtGVHAhEPupyHjgzPetxIB+likHgNkOsJBGRBo2f1nyzU5Sc8nYc/c
aeyUjqn8qiHH3QZtsKIpUTFtts6KDmYA88IOD6rQGTkEBJksVGs3xD2SC0WbuJr6dVRHVEPA2qJc
kMGqGQGT5BklWNUfWkhll/sAsdLBgl2RxY8snSoCJgmGtZJaX7c2SVm+SatEs80rI88ekEoPB08O
/WGkUzQ0lgm3MKlONYKVredOXx0zyA+6YWaHtz8VZIYe+kQ8BhVhtr5ZTPtA8p+3Pw2EvE6DNlJL
ShsYJBS2IW9tlYVOoBY+OFID2ZgbBSin2+K2xz5EJ5mvOe9CZImxB4ENBOVKTyZxPwI+XVYQ/wn+
cuViyMPhVNO+f7OX5bRX76b4G0KscyV9+3PDfiX0xOdycNpbM43Kg9NXmN9h05a25hzMZDYVRBQD
GzKpjE71N2b8BVmidQdQC4Ik0UVkw+vL7FCUTbsShQE/XL0WUfYpZOW/pf1AVRf1OpPy5GxY2+5p
mbH+yqJ9FAyfpJ4xzIXusPJck01kFpNwxnkPwUh5uo+qExGMkMYDohe9niysynXLrRt296EXG0ct
ZKSkDPXc8kFitHoL1BSvQllkX1s8xrVuz3oVdeikfMzEcIs8j4yyuPgWR1O2Fb62Gg1L7K3JOhEY
X6wahXvXk+0qjkY2hm53qGkXHTw/I0wUSHlfYuOVBatuU7XYNbxiT8/4IcD3vmeZZJMm3jxSPWV2
UGR7/iORrQ2onqO5iWalcq65Je3AVM1s0AYmeWDN/HGyCTKqJ1FvarBMQnrJ5X2butU6cBklcp0Q
clQB0TLORygmLeylZqBgToAsZcUe9HRH4vO6ydqO1l5h3USRDRDYs67iExpI/8FsKprxjPZLz0aR
EjkptdF8fEYaXu10ax9omn2ilMWy39DWUQPU102d7+Bhd6BDh21G5wV+KUExtkuGWkxNd7Is5oGx
2CGs6nc9EoQ8pPBcdTuz1/Wdln3F6FJswb+eQwqyC5wl8PEbe93Y/TZpY+dbv2uKet1PfXtbGPXZ
Dft6VVtauupb6p+AJWwApp0JQNUTrLQNca46dYoltuWs+JRRUiNtXTqML0ADjdJRm95nl+cgmhg9
SEw7L1X4XmxnALrvkZHrZOkJts23ISaSIfGTK3N0HipBi6Ry4GcNMsYtTsrDWpUWBVXalaykjZXt
euLEBuWm9gXMXav+HJg68fVNdlGWsTGjPjiRn34hNmqiUJv6KwZCQowDDPV6rtMPo//E/m/WPPbX
mnR0Ukua2zc/gZLiHoFncaUU6yIpCYOti2435fajkk7K1toZcaloL1bPTJGFSUWeiOdht+mx6dF1
WtqpMI+5Us9BXakDaZ2zgNT6x/j8v0SUvxBRAJngQPw//0JHfgOirCKGhOib+q/i9b8I3Gqzr9Hz
z2iUf37/3/xKwCi6Z3uudP8vA+UHGcVx/iOEg/hAN81/oy1/4FFM9z8eljy8xCZoFG56bK8/8Cj8
yNUJbuWHtuUYBj/695Ne/jHGfoRHMX51haKN1XVLl2AuDPyzNr3sX72Xo8gT0BUDzy6lRh6pLHgF
t9oG8C7Qk8Pqx2oUr2KXhZD4PodbNN1dC+ZOn14McI20L2hVBGDB4l3fX/pyB7tfVZ8ERjMVXX66
zD8+/C+ucPdPn9a0bWGaXB7DE7OT9CeXdWHZdklJj087ENEeUiZusvKiOwT5+fLT6JXHpktmVBSl
HUYj/dZB5FVOuNWwZGjqqwEaooMPPGU62WLJWqKvibBl9aZ9RTFtQWsDZDgebYZjOmvm96YcSamB
uO+feZsZSJcgvgHIepnfbrQJDJv/jVckNc6yqvg2v4Zu8ELN0ZEcrrA8ltD+Up9mGrm7URgSS5SP
ZCbM/zS/ZH7LqhTb+RO4Zb+Z36q3yn3jtmudmAHe/d8PVcl8NX+m+QO+feCq3xS6tbadbDm/JuLt
AsBsfo8NoeS1BYxar14YRHLMf4b2Ra6oT6gCzeIs2VC4W9MgOc+vCTN7XVvbKuRX+bHEUxiU/Mr8
0oB/iw3KRqQnq7NMhiuDMn9FzF1Vt+v5t2Xk7fTM/2I3FWnYvEfE7rUKS7RwAb1IEkEkGOVxC3ad
yDTvNL+dgdmya3YSW/j8iiTqbypeTW57wn6Fr0Ppr4ZbU0Ijjkie6dzIYtPwG0nOG3CMt8/FwSvh
bP491fl4DXU3hwlE4bzOO6Ycou3M8O3/h52lf21w1RlVu347Ad5Hkp7oa9F2vjzzuc8Hn89BavEa
GNdm/vN8Cdmob+afgZpbeMUKGrTORxvN/FFiPTXqEGBhyuxkBPo2IzKjJVFnXsfY/LnDtwrB385W
OiwWXe0jcuYReaznv84vbsQA2s/djToqQA0uazo35rpNG2dg0PLD/O8z6KfrUBROXyKOMb9vg6oD
OOIy4e3mt2ChheSZCkcbAdfg2AaotB+/SkzjEhrsAmXBOkIv4PPn+WfV/LbrUnJmvFtCcuoiEqiz
kYVm/Pr8CeZf69ON7X0WprZOqPp3qAU7aszgkIvnDOyiR6KjJCshw+WrStg+wVI3w9UzKIll3Sa3
gwb7MdCgSZvll4S+S0oupzeaFz9LH/vSjlfogxe5a22DhsoAu1qKFcsJS4uKqbiHxqkdonbFFlRQ
PNj2ijRTw3Xvk/yT0YCmRS+NKDQGezrq/becRX8WkvRjU/tglxBemDTpsAUzEnht9mQm6ECKKNiS
FMIVhLOc4QN+G7L+dw79yxwqwNHAUfn/T6KbtKijl1/mzR+/82PidPX/6Ex+hNhb+CDneevHtOk6
ZDsbtgU3C6s4PT9+9O+0KaCKQWBA2KTbOoYrTO0/pk0oZJbBNOuCnHFsA/zM/2ja/BXFwrQJ7Eqa
UlgWMHsTVcivE1GALmRyy6Ld4XSfIwHq6KzFRXxoyuqshk6sbPI+t1GmJcfI13mCUPCTJJOs4vIC
3HIukbbXmiLrzqXrsXTorR4txSCZBsw8bd5cKdGdGqtydzWA0a0XUnP66Xr/YTb91eBvWTN+zXCF
aejwSoh2eDeXwiMlhXYa1Fbnq1o2ZB4nGuZDzccOmyNBWE6VgezIeXGgjv3l2GJeVvw/bMePg3su
FAoHJAVR9L9ev9qMO0HXRG3rKty4XbGtUkCI9UianyH6ResH5xK6wyKpcpgbwLM+Pvc/Hp+vzTNt
2HO2NN8hiCYxJCXzp9oS6HwxZT9nUZFN1OQ25Rk8G3VCVmbPSE0Aq2sRdfqX47+7f94uvsnZS25v
w/wN5TN0qk1Si4tvWTAf47q7DaBpLczREiy4CAMyTQXZwY2+4UNPl/04AuSX1CDRRZsziaP+G3Ln
z5/IZK3JwyU8690Voano+5SKFUkL+LVFPMx9C1kd/3Li71ZwnLhl8LggryGzfWYq/frFN/B3m64i
s3eYSBGeKQLrerDjx9Lvl4mtQGYHuX89NShrjA7OXa/1FyqoMKKdyjiWpgy3KVLgQxxJ9y+gp18x
JPM9idmG8cEAPMgtKecr9NPi0qo6wwwF3KCmenF8rAu2Fn6TJoXq0b9HE06rfk4S+/iC/H7ZLYPu
vGFJFw09o9avB/XDJIbiVbTbGNfOEtdFuixpOK4/PsqfrjpQO/YMuEFY6M8//+nUkCMZMXUZTi0Y
3NXkchoo4BsmYkKdPz7Un67iz4d69wXbUg+qwErbrTtSxWjTDupE/FKSq4mgG7T3yIogCsfTx0c1
Hc7g1wGFoqTDlsh0bY8b+N2APIb4OfqeB9qguopmX+U7b26PRU6GyMWQiw6LeDy2p7Ls75UjkeNQ
tWBo8IiJdJJVl+ID6GMNFp2NDZT+Hp/b2HSzPcVtO0KZETNVFnJAgti7NYvFV4j6E7pw4+SPQ7fM
6+C1EZQNx+RSQwwissmKF2I0oiNYtkDdiFb7Iisr2v3lzOcL+u7MEYKBbIC96Ri/3bZuE9hGoXhw
U0MlGzFEN8SfwgMLOCsNFZya13d9h+W58+6bVJKcKMdLD4yV/E+q4HZ+lzbkeOhA9mjTigV4IqKz
yItZkTs9p3xSaOmQ2dMOBEiBTcQFtVDOPYJKXyFdNo9sLuPT0HyLMjr7gYuA1P802ij/jBjggxE/
fXzKpJj96ZyZu+bByuJ/7x5VhOp4vK2UJIGKSKm2nQ74u74PBWEuTf8wxcSw4mDTlr1lDfCZuBya
9Tp6zbWuog3GUu0YFC/g0rWjrn82Ips8y1J8Dn1UKRFsGNJRxcZuyYg1lb0JzNS591p/5+lfY41G
dzaQJtM7zJN0rdjFMJqpLhvpVBHOravsQBGdjrfGz2RMtE3n3nhF+aDao6CvJnPccK7pnAyli6sc
wctwiKcZ6Rw6Bq40rKhthwwcZm93SAjdXBZZGxElf8dW/sG10rt6VnZ6tgbXIm/XqgM8UWDqT3LS
2yXE58kpzVVh4A1rZfSI2cUVJDiqgbCe4AHz46V1unNtl4s06uKFO/bfxtKY4dQ51JGgyrh2i9RJ
9oZ7IXHdzmjMlS1gepQXvabONFIOxNhnm6F8qCJKnqNEtVh06V7qFeqtiVbQaNUG8SbaLSJQj5SR
b2FtfSscGPny3i4a4nUq64sh7Hs5yU/OHO6Lr+QqE0Q4+g56TzCgGGu69sEOkIUjx4y2RVbOCElq
mnmtzmk4/uWu+n3gcpkDTIOhmOWd47wbQQaqsq3FnmLbSrUhIm6GJkBGjIZ7HzHYCnf+0k/z/C/j
/x+POpc1LX2u5njvjoolonO9CT+npj82Zn/TFulrW4PjnrSHWiZPiWd/+svT8/vay7UcZgJEoOhR
pPFuymkCr8u1tGXtJTu0fHD1xyG+qzXVrOtnyyHQysOZrtiBltZ0+fjgvz+4rgXxl+W5581lr3cP
btBaHXGRBafrFJ/K2tjEo6FdSRRJm1IZe13tHO2FTlr2l8sszN9GDA4sYVAbrmmaXGp+/tMMmOm+
lqme6yxbh4DztlubWUauYoBULcmj54w9w9LqqOITEUu7HF8X+Ilnu3uMLbabH18F8fusz6dxBfBj
yxHOb9jfJNIm/MCQI4aBVRDdZgLoywRwfINmz6ULnfaNuG4cRPs0jc4UiFYpMdfrLOzvC9vIEVPp
q48/k/Gnr4b1sLBcYZlCvIeJVhVAsahzmq1h0v4jy3Fd2rMkOeoey2B87ZreXjQV+QXCNgLmvfQp
M4vb0fH1Y5OKzwAyg8WukWqPJJmiWSvknHBFo1gZKwIR70VsnFSEWpqlSLelRegrstWqKXwNpT+s
MUP7f7nMb8uaX6fGmTXqzDtC02Ov9m4tEkjUwH5o4hKTk7cleTJor4XjZ+u8m1mpIimWXRyRNWlK
UAbpkGB2onCZWvODj8lh1WBrMSaWLnaXN8ukoRlUqpXtod6ZiHtz+jTd6BaNuCTwYdxA+tXp4K5x
ck3AQ+hn1d7RIwxiZxWc8CwtM5lWhzTdQYNZFBHS64+/xZnB/W41wCl7ggopsD+Gs/nnP93nNCu8
bHSJhekSOhFhuIOxjpxGQ4BfiWOnqmVghfIq7CFJt7gnULi/xph4EBeG5Ffgm2R5TrnEH+wVG0D6
9aYkgKBDI4k461M2EC8Sz5tZdMYblX7V3P6BPE53n+aCSko/r39swifLGmmINec5GBiM7S7Zu0Ef
gOpsJqLDxmdoJRb56nB0U78xV4be3PWF/fLx1Xhb9f12A/x0Nd499b1KewkEuKGDjOpuTMcaJxta
48LBeAq9mdBbRLFICSG6CbQRngG+wnGshy5W548/i/WnkZ4FOJM0o5Bw3g997tihWyeiDOC+0217
Ah8P0kieWh8lGPgBMoU7BNQRkVN1EDAgpOKcDUUy+ztoT6a7iQ9+9AudSwqeha3qeHC8zIQCRzJh
Nq9xyOnAvZ58tebcKqTlz0q0eFUCxBt+ZbtAbOQ9b3uPtBldL6ky5HAW+UKAFFmDEn9Nc4W1zDHO
NHv9DerNTxmNr4XrqZEYOx8NNUKd0dShkDJEQczNVvAcvc3gtVSo9SdT+s+gDh9QVTG3E3XhqOqp
BStnEsV2jDC8yjp4cUWc7v9ybX+/6W1dF8DibcvWKWn8etPPO4PEjxlOXZk8B74qVtpEj6KYWNN/
fKQ/DJI2+0TpsVHmXfX5S/7p8WowERL/LRpCTfPXuKRB6pQ7hs4L6U10CUiMyjNJZkQu7z8+8B+W
vNTCDNczPEkNVX+/cYbh25ZkzzI85wjqQZeRPTvIq0Q13wwTXenkgooyWrWw0R4SzKBH0KbYyfus
60m6wF3ruC/o5hHwlQNyy7DG7xptfBur2scf9Q83uq1LA6aayeKCje2v10gFUWX4sd5sc2iXAI8O
RRM/d3p6GcCxZVH02jjF34pZb4uWd086FT/DcwXgPMu23t0CXoc3Dsh6sxVde62bZKkQeO446GFs
Z45Px9hhN+VGI1ycKsMt2vIro8kxvnmJj41DXgazVqswVAjqfRaaUzTeR6I/KO1vS6Df92t8kRZT
p8P3IvX3y6+oVZ0VdoxJPSyhlV7S8U5R+hBrnUSoHOPXj7+NP96xbJHoV1Nuo9L367dhezG6/HZo
tmZ+6pVxkpKjGrmN4zkx4cI75dKbhnSl/e2G/X1H7tKoYzEt5y8E7uyvB44bEZAMUDbbbFJPSNVv
hMPu0A/x3oVDfWa7shQB+88EAenSpvG+iK1mBTCOfbgfoLzPGntp6t1Gd5P9NNnlX6bKd0Dcud7D
B8RBQg1OOkg23t0yEBGtKSSKcGto8plRpWMjo+JNUjYn9o3fw4jVMaCGjQ1S0UUzVtJQ8OUExqWm
38go9mqOXMKPv6533NV/PhUrZL4pdrcYrN99KhXMkMZcr7djG8QbPRvDKw13atpMMe5VFq9I57xl
TPdnE3Q6mY5BeYV8LaRJ42aXMduSxBvdmcPwvY3D/q4Vwc0bZRJxkqeZ06Fyw+uJkeZYeVW7sn0y
DiIWmtc584IXixOIEwBTXgg3t2SayDuWcJFOEmVoe4S/Vae8ZIcQDVR4rhoUCOlgfZratLjCe+M8
GlXwMlWkUnQi3PazEikVTGtmPZXHolw1FWuAjy/YH+5v17NxTzMmspZ+y//4aUQONTcardyutl1A
7udEaHIrp27d5224LFrrPgrbG1urX+P+r0XsP6y1PGYdx9OJ1SEB491ARw415X5Y6FsStZwdNg25
izTf3xpI0pduYYurvq73HUSDfepT3zRnUXlIv+t/fAXYS1mA8uduxG8zQ5mXkypdWW2TaDzXMusW
VaLrc/hUQdNMPA8uaJuxyI+xxNz68bH/UEh3OTjVXDYxDrX8d0+5MflIq8DKbpUzWjAcw63hFl/j
MgiOCIGNdaR5+TIg/S3GgFTOaVUff4A/jDKeTslP2sIW8rcsAVZKufJCC+JnO5FG711hbI3dZk7z
zIxVrf/1jNkK/WEvyZpS9zwH4LjJOP7ryOYCxG+DSXDMLvO+FoYTQ/JQNoZ2mveRqu/SvIO9Q7TW
vWa5hIq2/ovphOHBGfxqCzHFu8Tacx7r4brNRiSksFpJwzCDS2uoYyMquQgKVKdYe9BdOab24PrI
xma8Nevk5Kglg/PYUGJCfQF1IkyfmrFD3t3U8bMavI05NulNAzuPLkJhMQPqbHvzIXrIVYkussxw
cBuD+ZSA5iEVdY41HHKe9NY9BWJ+I3TizwlcxbhbgtXQb6nmaPfSZxnp9NZj5CWQPpzWP/kRfJSi
kNrF0rv6hkgJbBq9eUNjo3pQr0jv20U0dPaTaz62k4i/IxBe1tjF6za6d9hB3ODP00597XfLMsvZ
c7uh793GDrxbclkPhDlcpum/uTqv3baZtmsfEQH2sqtGdZc4duIdIsUhZ9iHbcij/y7qwY8X+HcE
WUkc2ZKGd1nrWrP1DuMHcv7sRD+STlaxE5CI09uu+1RFxTuVzAAzETcxsv2L1wwo0vrokyYovzXo
qa+rhwv9MFwgPcs3U6XDroT8dYisfv6ZUbeVwF4wV3sFZwc0xn5B/JuvQvN5HupvUgR/7KxZ/pi5
9VKFxc++FAYUIlfc5mAQLKX7v83cTVuwH8WyCct62JcNeYSpWxBJSiAbeWHFonaCrF/SBkvt78WI
LLhwuvNSN1T1Q/HRQ9aPrfWrx0MBzuvtkrhE2pmBuHNlF/e+rvvzzJjk8ZAVNt65D+24WEEkcr2p
TXf8797jsSTXu25USSx0CBTZ8TB/tP71ce9/N1OZsvpHEA06G8z4LAIue3aNK2GaxS11NbPOFJF4
muT1JdOmUZMF12P7D9Qnich0LwvgUpFO8A/Xe0sJZrQobJMogXR5MmpFrCLBk3XSPj0eYfM3P4lC
usdwyY81/p++Srzn/920EHEEtco9ANm487pcxyRq58durjQ1buN+1zlqjj4o0QAM+A2nxE3QNLjh
ORrbd7Aj9SELghR9gZd8c8P6YM2V9WFkNTwvKKGOQZlsNo3x2jeW8arr9mUsgv5Wy8p4thSz40j0
caINZ+eRfvqWosA7Z12X4n7ly5IS/zZD9Bk6fVJ4k1ARBvn0TJmgJjwfhMOJ4bnLd4BbLjZoy5cW
VeaqSSlO45pTZwH7P0jTly9uPcoXBkzjXs8CzsHsM373x+zimGK8wPKR294JovdilvCvayImccck
777E2lChWqS2ChE76uV9di1GGOm43Cpkt++IQM6Ga0VEWCqIVJ/F+qCL0QLMBVATB2YbIJL2e5pE
8zcfybQKrPZ7O6t21+UpPhVsTXu/how30xI/+Z1wnh73KF0JtQk3QQig3Zp6aiQ5O+oatGh9gzb/
dFaEZBD2PrkPhc/7GyVRn9R3RCApbvhexZ6V7Up+lu/rjBK5ShjgVkvHg6wc65uJVWdjjICJm24f
LfzY0ZhE30f8fDtTh0Hs5PzHI7paHHfY5PBjEyfZQIm2AVZNSI+Z1L/04zh8ptr9MQ4TovuqwgBn
O0DleZ/UNtJjQ5X9rZvg1flN9jfzy3lju6nHDMJsD3XqlfuxQ/8mq778Bpb7ZQ61/7OUYYWApNEn
QxvdD0+/e15QvoPc3DuNweC4kmOclG34c8jOrT37n+x/0aGqpT92Rpr/8HwW7evjxGI4+6IBhjlq
jlUcd91334VPCMhpPg44tBq1IEqfxScHSfFZOQl/Pf8G/109h1buv2fygMm7fNfDNLw4obhl83vj
ttZbCAj1KSwJBgW5/N0jCeYue+PP46vCFeJWdUA8ywSN61QZvBrMXl+4yGwCkCYrhCj5NiP0Zi60
uJeCFeiOrGCsLNUAoYvh0rGxrfl7lBAvIkTjsG+r5+8Fptp9EZi/9YTWp61l9434QOsWueJVIdj6
1q83FgHwJPmG9jZN835bjx5j5yqazmRosqNav5RDL7+JCuflBHevVGPchjo4Tn70A+YTfOnJ57No
AzJBUnu00lz87r54oafjaEwDF5/QfU78gH7c26mCnFTWcuWm0nlIglPPmmJS7Z4Dz796iLL3Xg/W
SIt0fkrDdn563BszCpmaAANvMeRh1g77PEi8z6T0Zk9+8R61iCPL0YsYjUGDMEcHTwqCr03QBgve
ft8++6tuEmr7coxmPE4O87W8ye7BHNSX1Mqbi9sgQOw6GcVYiFBve9WBFW33YguTxGvtBpfWDhty
0lzepcGSPT0udrXLn2YAF3YMXZf744bM4Xcrj8zYJKX36kbtPkwt++Qmya9F9Bc/68u9bL9qY/zj
JxbXHOZs/ACXaOxOQwEGi4462tWBxhbVpxfLTNOdV+HvqerybM/LUdFGbDzMm8Yav+g0f0Wev+Z5
4rDbnQ/pIr6MWcUK6DNR8+6+6lyeBXXfqLt9HYTHxV5Yviag37LugyCDTWKrv3K8AiSIaWC2und/
jsJ/NQ0c4oy/Xijnd5VGkhJAGMew56W7lhrSKN1rOPQfNtyPZVq3ys1TEaTrVZfNUuKiJAlQfeYf
IcBTd/HwxGexSxqots/JGHGsGf+qUdxnO/y79FqT9VlvyUmnaA0AbioycbXZN1tWobi+0nrcBwP5
2AZJ4zRD8mzVy/sA3x8b+rKziuZEZBZa8uJlrDbuQMtUNNNJS1JKpLYOTrXEnTD282jHOeJJr2Dl
GMxfdJwvcJKm3RyoFaMLsYUWz+HXRsnq8WM1FbWymV/GfpyufkN2ZztufRKPpGsu26FzTcDqyRp0
y7w2KbFei/BPaMHzFoKc5aXoX6qI5PR5aXeGJv6tk1QmhlmuQ8YAklLHxzN8KiQ2TAJ9gfpE5anv
KvDj/shu0ngCNQ650icOYbF2ppr5gRzrs2rMO6MSHDVhXJn2LljoPaNu+YsT1GD5Z59IP7cw77NU
aY2lgNGlwsNstKTemHKHIqRG4+o8m8pwNp1XyO1oyW1h/7CH8D53CH9Gj7dqDtxnb+eyQ0La3icS
4Q+mttSBVdWIQnMk0b22755BH1GpRiAGtaPL7HMkuMGX0QNrqUPnn1E5JpTl2gHeEN3zcXkxu4gO
GRU0HBN/79pErOTw3UAl4L5l8G9C38YFMwpj2M8BSwt/uQUZCcw6y8R2cVJccfXVtsT3fiHmAF7U
mUngv4pRMpAMUAHlVyjlP6fDVT4thLMOVBabYFSHvOQ1xhn3TmDTZ2s1CAywsXuv7hNZdXDEo5Gz
boIyB1h+IwhzwO1iImDwcJ3J/oJLpM67ZmdOQ3Ebk/Sw2P4vVBw4dlovB+wFfL8dRi67FnAUOYWb
du6vjnSBopj6h2cZRhxME85/TBWCzSdkHfxPNdelZgxOpS3Ii4Oz7qQmSbXt8KfiAiibWbz0s3qC
R4MYWoAhrdpGX/IJJvfjXifMnUqjATY8lx6t3Hha0ubSaCxYIqDNZc7oYdG4FCGO6XDOLpgzSLg0
AwUDK6p2tcnMOIQcP5bg5yDQKlQGXTpua48R/OPBQTrtpenTq6OnMGZ3014sQzFRbMx2Z8IFu9j0
N0jWp8aOBxOkxvoftu6MpckPOD0t2PUkVmxqDSxU1264fTz3rNRAFAP5h9WAuMhUi4tP744/DjvT
qEayrROyYAoSS8j9kC7yvlX2oYj6AFJ2h3NztFNl7Luk/D2mTbUP0pzQjXGoL8P6S8hhre7QxZIB
nRjDJfOC+VjPXpyxbC+1PZ3KMGWWwzVzY9AEnol2rzaO3xm7MILO0yAbmTC1ALsn7vJxw17wEHR2
dFQGhsCuFCfVey4StbKotkXG/r9VYXURnvGhABUeuvWrx0O04FdRBXK/qPIi6ra6LGhiL6FePkNA
thtnQFjGIKrB8UZQeJ0sfb2R62+57bp6ZzVLdeHp4fwhPiboS+ckQy78a8BHn6rikq/3rCmLFy+D
51MNP8IxqQ98lZwfN/WCRcetrPeqSFE+Ky/YPB6XRcRR+bgL4RwQoB0cH2jNOc+xkz8gmxm58oA2
F2wvh861pqNYc21Uixt0VO1H1nT68N+XRhYVF95Sw9Z1vAUlBV0emOXCEBKwMjczmcQXXX8UdVr+
93DYu+Gm8jFVT0tDGnfvOh29RoIAcBiMM0Su3xaN6Z5lRnh2BrDzeTrenTzS5yzobqAOQkCm7NDM
iY0n1zUr4O0DYsc4Wrzim6YU+dGig9vbkwvYuDDwcpvhrWBidSt0k29w8WFCMhqbD3mOYKML1CHN
vpbQSi4M+dS+IFsF9shJ+q158IAvkqIawqUF2TPlYbhx2T0YLb1qkZt/pgEYrNVzsM5m9He2+4MO
M41fWPBu6is82BhJt93KuA5Lpt70I9zFq4rxlg9xdfYfj6LPXmHZK/T68egDiu21ltw7CaMKY7b2
i2mSMbf+awegGB+K9V+b/hA6CE7Whx83j2//uGdOjrslsin870//+3/+u33809qwKoxmhtr+9+Dj
HzWPp/u/b4cPGAn+ROz2/56bfjz5x9/575mQfP3h2Uvw31P6318kEMWH5+V+AKwS1NzrE84N79h5
mst02vQAEHV/ftwr1nv/+/Jx7/HY//f3kHJA7B2q74/HHzdTqv4f/fvxdZB23qHV2dPjmyyiWPaq
rH93PWkfhBzVmzICHvD48n83i6SRBlfHq/24y5k+nN0IHFhYOOfaohbP2s7bRhMBFapur6NpuESK
+/6uWbwOVIcsY11aya7RQbgx112glrO7RRz3DxNcv/LRvK0o/T9ciBooDnMW5yo7OSX5mUE6OM/9
bHWHIqn0zV+5zw1L7rJcQbeAwGK3QXU/IbCy8+mrMLUZLxl5NT4GPentjGHFSZu/Q1qXJ3B5mj77
Wxn8pGLLdoqDfNOWS7DtSgfAgMvZAxDwq9P9XXn2C4IVZJ9aFDsidj5qJvaEqSwwu5bgMwpgFZmH
Wre/E01ocDJj3whsMEAAHr8XYJ+MAXuzBFwSlwCVM7X4sRl5ACkQF0EwONJaPS+rJTMaCeRIkwTr
to37H+iCwpoZDiY8fdR+jp+Ma+jdxplYAos62mHxVdsxKBUYqva3gEDbvggXlEkDvhRQyTMA72db
1v9619tjUQSQPouvcYS2kPU0HqHT70YyBuXS0lUQLpbo1WBN4A/BtDP6rElRIfU0pca4t+o6vJZO
81MPT4NZvUK5mojtwIDFMDJ6Dsb6N6jaDMJQ+5fosDejb+f9AJljKyoNOy3DinEg2jDglV1liYO7
w5ei9mU7xEFdRZdUoU0Q1EZWNRnHwf7yq8QiqOd7hnzrFaxLuWlEcjXQp1yg8swQTeHtmlfioSBh
RlJsxVCLndmW1Q4EjcXl+S6bv7WbalD6lTwAdE838HwLnPAYPEZzDOI1TGRT5rB657TeWl3LxV6R
DWcSRGWAtTl2yfKFxjG/ByA+zq4KL+WoseB7I/5jhGcC/pkBoOgSuINm1wFM0cJudcPAfPRG1zzN
ucDWVb6DGZOYui10nQlkIiy+er+4BbyRQCbHzm5+0d2OO3Y4dZwGxNULf2MOlHyVwVq+GYD+VjpQ
u5H1JoL0lo1iGdAQ1vTujMAIRGM6wB+INxqaORasicBLY02C1IuOKaIyoTZAanDxlf99tPGo5RhS
jAKJi7mTQ2mcljXGW+jKPZV+1VyJ0+RKVIJpnnNGtgn67oVJIqqo7GcgSRQsFkfswH+oa898CMgw
kYNlqLaNl6JOn8If2mqKc/g7rwdF2GssEyW3i2ffB8CB2zUX6pibRBlbqD9Gz+LozzINvxG2ke91
UYz2NcJwC5q5MGFsuX62BRdp3jGZpbQV28USH45GXCoqwC6ypnEiONhEp1AV26ItDoZRdEw/yDwM
6mlijFXNcd0Mz54N43dl4UbMuU7DgNPW7CB+i4JAkKqmgwzte2GzFs5Nl9Le971tUnMwF+avVQPW
wEOXQO7Wvo6JfrH8q1glA5T5adTNv2HS7nmwMNFRyUMT9ZFrlUtzSD0IXugOsWjp3iaiOfsDZe6g
K9IbKbnrXSai4JaRPo3+WbQ4xJBzeoqdNHO/KzqnEJO37XHpJBvUVXo+KjiUsewJ0Uns6a8Q9fzC
CYgQZhyGjQK7fRa5xCc9jflWLaV/MujmSIu1LiW9O3Tb+mKNFGCOab+7RpkcSnwtxEoPAKAWIzrO
I5TSQU67lLijb712/iberYbaItnjGCMMYeoICWoBpE5WY88H1r6zVMlHe/0UTU47nVptPQWpoomL
RigHAaEMzowsk0L51q434Kgyl9Fc1QfnPojcGPrctYua/Pbfjc3Z2DvRv6TNKLBYQuzNaGL1h1ef
bxa02bWukKl4QkL28/cBK0CGg21F25oPlw7h/IWGUu/skP1FmSbknDuVYLjOSbVWk3bsqfQUKSYr
tijRI8AS2fQpKBsoJP4Mm1GJ9vTARevql2tJC+wGwJ0pzOzdOyxm/1AgwmK0tYYqwS6EpZkic+W0
NmbJYCiajq45/JqrJTsFycj3KrcGgVh7riv2nkf3YSOafTPY6TbsIrE1g764CCevN1UmDr5Iuz9T
Of6xTb0VOcVOZRJOozRkosqfv2rbOc2+E8/57DMLDWFiGM0VlXM8UsE+W3a6kfQymwHp5sYeHNQ1
avkhbOBuUlQfSy9vWcJSI51KGbPLMXi7YfQoh5oAUvbOKK/U/NatuOIi6z3ceOlPho2wV7MI7Y5N
/KlebLY5kbpUeRwpO656mzOKmMxDxPd0Vn5bOyjQ7k+UqdOhGUw4CoEvt2W+GiTh6hqvmI+iw1A5
T9ESRihrg4KROgGiQTPdiVzrqBiicD+Va48VFpD5C2A2xqCfs+7SQ1iu7T58yqkA08JQL8pp/hD3
zpvOHfObzrsfeStFPDN8OdTDePCYmu2pk1PsoAjj1NwQ750TqenShdQkyU/wfi4By/R9waG9A1q5
HCY1nsdM2/uZST1s/IFwu4iLizO+kl2Bfm6N8CQAirlSA7Rl/rlSN15HFkg4MisXNl9F6Agjr0Pt
ImAL+8MVUP5yGtP8L0ivZutYvrvhM8GCp3B+F0Vkx+6kOGOZdR0ttSRwa0FQsFA7MZeZT96g8ksH
bXvsm+RkAGVDFaV/G17kXNoVVKKjKIUty3BGLTbLNh3VmwDd351RgHnNi3ZrDYl8bl162GS2n6yo
1oBzhlo+v5hCL5uc9eox9eQImNsyYRsSwnnEuaWeneR1VE75rSlSGAyp/YxGofqGNj4/hBAAdtbw
Uw1J8+ZJOdx0Jn7ycWvf+nCgrPdgfUfJP3uU5Q8xjO3FbAxgy+uXKOPKXU8C3dkZiR/JAMTvWjhz
k54AY4riEjb9XgFQGFsv+FESMLGKAJmSkChIoIh+CvHkYW/o6QkYJXmJlEcbiMwusKYFiiBiUE+6
5anArbmd+UZxZBSHuc0+PU1EiAzHl8bPYKen5BHopnwDeU2qy2ghRyv+QWMCxTsAcnNL818OFw0R
/7WdfjOQ6G65xKbVw4+Jsio6y3IAUDg49l4KfTKtjuBvZWLfMIbxIllmTShg4hJRD7stys65BRpD
JjRLEpqXKk3E0SEJZ5dQpkCjRIRs/xE4r715dFDhpdbeFQkNbtJ/2k599+2yvnsW48Kk7PXJA/RL
AN5BC8xKZKcdgPD6z6P0IKVgKmdpewSh8uq5K9NeKpMriAUjrAZ7mZZcXRNvDXVxstgxTYA3LTXs
VP1QNqxHm+ElqsroWDb276A3nVMknZt2GCM45Mr606Bicx7Gc8G+aeN0GU186F4JbfnCWsdANAim
fS4XiFQAvMl59k99JqoDbPgBib8PdSp1ueAmM5FzvQacXoMeTbINexT5NHLqWsJasSKetzEToC1l
I92DXTERMViBITSZ975wna05dcNxAe53QspzWrLC3hVhgayKk2JS/sFhVAXL2WxOKicMz0/m96y1
PFAzWN5KGylzpsvoUIUKeGQnmm9WUe47n5FyjbolBo0uNyyqwDehd3yKGI9v7BbMdcDizTI70oFC
jfTDHxl8jNlrCNHHRFbdedGX5SbjaXSYDHcO4dDABON0ks3OpsveNq6gWgi5jJqla+xtd7jBzpsP
5dCCMKddviy0s8hdE5YEnvi0GbGeyID/BKYz3hQQl0xmJKBgFimGkDrJN0uKi4CJSkN3R0erjiZi
bUe3FaywM8JpGj/ooQhyPRU7QMwQYaI49/UpyRXuzw7wxwTMGwLms5RtcFetv0V8or+bZI9LZXxY
mq1MoF7k3CYHw9F/ZmrFKyRW/OJmcA0loTVkYtYxLwxgVvcjqb2EmKPE+PSnv0lQ+R+W/NPMZbKP
PD1f12D20wpttZEwc1HPsxvgO7G13Ar0pu5uCVkfr+P01sBepzgbjFsmw/xeEpGzZZQf5whOXsgw
ZzxUCP82FncvpJdLQ1TTYZmSY1F2/UtCBfNvLlRwNwS5vGRvMKODbi6AkJ+LhvHC6CVqQzoXbqL1
pnPT/qCCJdhQNkb3yHxh7XUtZ/MIeCc/qmV5a7JeXllRzK/KXeAWQgcfH051z/3Rdkv48rhhbHeU
uf3V1A7LO5MEa1cFYkvtjhkond+WROob14Px1R3Nc2ZnnxNjYqbWoBa7DFVaYETdbRmSkr7AUDvU
QPxaneqldnJrawTDxGgYSC1rOqIeCrTPIBzCExVDw1QuUc/2Qo7uIUK7uHcrZ94HvlnBay7l1cm6
fZ+Hy6ViULwXtgn722TmaRoj6xyPdXPrEQlCdPxLjm5kYknZSh1e8Y7qc5Qi3iaI40u0oPcdvbh7
0Ar67NGw1kIA68tabLVlau2GzE4PVshY0brkRdp8qzzSSVFLYVqCwYX/g+TuA0EHCZwIj/o9yaJt
byTpVYTVc5454pixYGACSiaz0/xg+c4p4lbioKUsYSYTPAwJuyeIw5cHu0iGfTVIwspnlkGW9xst
qgGWE6qltsQZvYG6PG4MNUXbRvOLaaBHvUD42sNJsd5GPvFnOXYDLgJzJBM2/Fkl6ZeBefO5cByk
klVzQkwFCjJxJkrGqiEQuyx38+QM5NLYbI5bPz0RLK+3qmzTOFiIcPIaCHDkI1GezJrZa7bu+AW7
Z+/Qw6iLiflr9q0IfyzdciuAAmwWZ1IXHYiGpUhFJA+xWuCBxT4zrN+za1L/zsV0Jh5gJR2H7U76
5Yu9DIoca6GfkoQwtdmyd3MJ1b/iFIqrCUrtCJ4V9VD2MXeGxSFZdHuyQrJtEkpKIUnuD8Tl4slL
iQb916408Kie0PX5xc/awB+q4af9ZK7ebBPeYpPrn2isfU5vDH9T5rRIBhx1yMrprbQktFZKCq8U
8eD3BKBwjp6wwDAdiPN+FEc89m9VljW7JAK5OQUTtUdP3JnI++EkcxhOfUQ2NATiMvgKBxvxZpt4
O9ub31y/dE9DT8CO2SFWsBEhl1XFK9r39B0hOoEBwRtSm97bCMNPWdcuf30XFW7NcpzuEZYn2Vtt
XBs9HLwR4TtmkJ5EMujvhcKwECBZpyvKyYHHQhJYzLVISmFeAbVXweLKhfWrTfadBboWp8fR7Zso
LhqAG0lUHxtiohAaZAOYRG+Mi2Q5jlXT7HSD6D0nnTtM2X42se/W7r/JPOEfgeRibrxEOM+GZY3n
BOYpiLn9g2hna+Y/fjLcVGkQQqH/pDazkHIAT1ERGwVmxrVOtTE/LWMQ3RojV1er7sMdaqqShSZL
1NayDpVjiz3X+/WjS5a1LtXB0T9kDQFVBue2J9EscNud8tuWS30AlTmShDFQTol52tcThNTewSHv
JzaSS0Yy1BLo68Db92uoEZDJcJPL7Ac4TSa1zPhpUtHzNDOtnA6JGSeluDEJD0nm4JJ6B8vq0I4b
HSEVFcMv24t6UEDC3vR1RciCIuMTCFl/Btf8l3m4GYdOC+TEyab9xJKtyOtfrMn8eE4dxloG1hqq
IHjSmbMRvnkpPeJKtTMkry3DpVmzrx1wL1yMsc8g1fWvbZ5BGchT5BCD4X7rq1+B7RZnZLDjpi9n
KIlZ4x2Hta9fE5zGXjjHGXsvZE9cCx6jcDy3kjF6S+VYBh+ZEYWMF5sqbk2ym9pmISsy0cGB0/DC
i6XxNSh6E7N1nsbKOmO/KzZsVSdqWUTiyg7XpJrF3WZZ51xdVDmnciqfo6AH6ltJJj+dUvcgoOb0
e01IFMW7TvLoifi7gyGYrQlJFLLu+jcqKJDplYNYJutOTmjLnYuXn+Vnuk97FcWLSewlVU7Y1sHO
KFt1H4LlzWJTtk6kgrNlF+XOHWqyjUN+cVMz0/77azJKYr0RwdKfOeHO7uxDzMynX8NkA0iWoPQ6
h/FetneTCKZ7S/mW1tbvrOgLthzV346mPdYNMH+j/qryLrsisQsPgSf/Tt466rLT4iix3HvhVO+g
MEUHN0x+23b1lMjH3JZB9myzJ+vA9F4H3tXE+fknqyIoREfsXwjn7LZp3xiXzpMUslgLwbhAI2c2
/cWelyarpHxJFlBmxsiwKDQkg4VG35z+kxnGVlKIfATTae4VtHSrt7YWYbpbFUJWbbKy3WPgP0eL
80sF0jwIM8vPuvF7hPzW3hbjcGorOdCgc5RQR75UyT8rUPWL6XpElhEgua8aKWM/5ZMZRKCCXM6N
iG6jibCNpOS6IZIkYaqYfvaFEmT7zS9NBcxZtQ1QSsOAHFyzIXwkDnXIsCa4NWlNPSAKhkFz7v4h
1rLeuXnPqzx5xzqYxo3v6WKTj5Fz9kLjd4GR2MTTemDkyPVgnEOCGvjxiFEh6KwiiqlMXEX8swif
ojk7OgGSLia06c5tEycOWLbkmX9OS4I6ptmqT6SjFLFk7HcY3Z/kV4bEwxEIaIlJnAL3XjNkATSY
awMOrAWmfbKhUhl2xwe5UB9OkExnjH113Cymv61ZP2nXZ6HvtA0qkoZz3+2jy+MGkPvfhtkasz/R
HhheCAjUsITDxr1myvlNTWn+KZT74iVmds/mNjxYmbgFI9ShVoygcHM4ycRY8nkeVhx+lxT0mj7s
sEJ8yKi+L9OgCTrybrJZ12N9+tYjZ6VgKuTZJna1zbviTGCoOlXae3GqQMd2y6G15C3rvS2XjCwd
NwU6jz895dqgwo+kUBTnk5PHOnfzbRkZmjrA+S6D6lgO3S/Qfvlbw0goZl2GwmN0SJcY1BtF1XzS
ZD3kS1W8V9RIc9Y7pzEiNAEj+B5eLW1ak3WcSJDyx5yB6RxisG+TeZP1dnZWJldRYlTpDckmArSY
0wosuDDgGZ9bgAZQn73DKmTfVzoNX7qMFBFDNya5KdFngHBta/opxnGN9wDr1rAFeX1soaRe9Jx6
G0JRYziwwyUHi8CgYbIOyqGnWWrzFi0W18GgiUuo05s5N+SG0Ri44CiPuzqi1cFfzmucvN7JlfIP
MhoIw2n5lIOQZEKTVcmtNPXR1G50LqilT2OBy9xvOvROdnHPxsI46vTA86AvN+TrDJcUvc2c3SMs
gxngxoOdWkVcsqdkBaW709K4tMrGTdYdEdkrXY5E0ubUV/10APdt7VZKNHaQkZGm/6Pgs/IMoVxR
KmSnCgXVU9kY93JW44mg945kyxT0QZMVt4nPZeZo0J4lwTutTgAhoIXL8nvWk2rXFZ645knDyzP2
dqyqBw7TlNvHwR+OdJOB0RSburftE9eOu5gpFc22ea5T+eTYDH0Xd9wVhhwBjLLEKnlf7tOmMY9N
PoBOZsqjWuV/I5WM7C1lf6vBwhM9jvhozNkMjcL6XcmmehZBtx/r1v0ZMmjZYgXiKeHv2Fdt6byb
47Efv/qmd99ax+yfQ9m/kf0kEQORTpE7afHuFdlX7fvjV01Kou/N5Hwq9LCeQSsslvk6rszaztb5
LbTd+JGDwWWwQoNoS8hddXYeHMV0fJiDe5ajKUnSuiTDbNilFuxug1V6Iuy3TkSvWbnwJjLpzufa
abYYpGcki6Vz79cwmET23tPYAOnOABHUjPKe2vVmNkvoxR25TvBybeYDpvt9QTVOdsg7Prlo7XHB
akzF89w4+tjp5l/ZQBsNZdD6NP0IitxZP0/kDt0V8TasG16JfiUNif7t4jHn3IWYGRjfZ3JrmxU5
vilgYFpr79R2SmACwNu2NNT9Ci2tpKhFB1fDUOhp6uzJWKGu+adFUhjuZCPGtpkdbIXIjeP+M7AW
j4q87k+intJdL1S+X+zcx0GVAavD6/QtL5d/De9vMuuqNzcanGNLH73J+Swv5mg+TZrjRwY5mtVl
wv8o8vpGeiHCFjccWK0uyaVUDVuWRVwxNOZ327qmiuV23cMPJojxpSeS8Gnya3XOR951OIa6C9FO
5m10q+4O7uxktvU3xzMYP+PMOYVKUdDAKieRFEtnlDrf9Ry9Muzvz2OY7VwsAgCt0+QbGuF3d+VB
m3mbX1o/KV5sAig3tROJXeAIJmRM84gCrhn+2Rh09ZoXxY6WHqsZjyVRHYdB9vZLrR+mYG/XDoV/
1USr3gfTvFmcGTsyte19sV5FjILRrQ+w/T6jbZpYYHnFUjMXHPrX1KjNlyg7d36M2ar4kzOeAmxt
ds/d+Fz3RUEEhWvQeObWD4SJGLgthcCcNcMH/eI43ZLGDX86ElQ8lbkTW4x/qA4DtksrIrpLh1+V
lkgX/cY9l1b3SUdgXmzFNSESzv9Rdl67sXNrdn0Vw/dsMC6SgH1TOaiCSlk3hLQlMefFxfD0HtTf
x8fnB7rdDWzUVlapikV+Yc4x1zp2cLcnS1aiJ+dZ4eSUZiq69oP1WHrUejZozLvfG48FFciN7j7h
+n3FBnFvAIcXMEIOAGRRESVGfFQjQaOyxm/UOuC2g7DnqOUmlPTb2tT3u6zrtkqlxFT7TnILEMYJ
vV67nBchAKrpKBhg7EYR9oxk8kOvYQusfCt8bmLGrmHeBkQBlgUOxpoBtJ0W71lAIQKsI77Pi87c
tmxHn9ltI9O7Z7In7PRCSLW1yKGEe271nHdz9wxdoFE7DdvQyQ71Jwi1+U9p1VwCXfJ0OyZ9qtX5
qYFnndkK3afwGveeDMb1CCVqVZJOUE4qpn6iRS/TSj/pzPpnSuODRKDM41rEL1HNeKf28IuRf7qx
jdGioyWpmSJU5aoixSAjrxJVJnson5Nw4gTXJhcfXkjSbiTUg6mFlyZCcNulxDcFoqVpC/g15B3d
O6PnHdnTl2yC+4Q5SRbsigzwDwBydU9W0WOP7+BVNAw+0zS+N3AbsigxxYLXJC6PgOycbiNaU3wR
5wzMcJ2WzKZ+bxIykc52aOsnaEyrcKWxD3rN7Lo5iowD3kgL/VU24DtVHnlHq0fe17WRu800lZ+q
mADkynG6p4iDm2Fv+oyYKtkyPqSlmkJ3D/0ZUiJ5Tp8jK6IxNvS7KAF9UHm+czAtsgBkCSPSalnV
W7n1x0Mq9NQywqEacOql68LD1Kt+uI2jKI+aDL4HxkG3OEhIaioQKvi/86oCjWlRRRa7G8ZXomlz
0op+XFcbhpVloewEKmMsIdx121rOroM4sZ6cqY+WsamsQxso66kGEf/Xu6Liegctbtw0GRFleoks
PCuGfD/2I2aBPHwfOyt+yqqbDx/7WZlBeOutHs1Fktz7faRdAB9sqyh4ZKozknfrR8jzfFLMiiB6
Nn53Ed1QHRRBBT6+z8com+6k77iMU9LxMSX5RcNkdmwyRBi0Odaxd7FEhX5Tv04BKyzMBdUBb6ba
Ng0zBx81G2CBzt+kHS20gwi7mOXlk0OKcZv3Hv6SrDg7Iz7IwmKTOyI1XyvAghu2uygqnbYE9pz/
MGog5NTUUTAQB7GnIuclQbGxGHIW/MGozSR6lLy6HKZN59PLUluPJ0HBTxhar6jvNGPnG7a8qImW
t0pD83lk9yA7r7txx37GpvFXE/KQdZdG/a5AhrZoZBrcIfuWa7aaLFiDRlxSFMUesZWqC44qpODN
2+6Hp5MBYdiS6BV3hLsRL8yl2LCudLr2lbayw/LjHHPNGdZyIAzIfhmdPH2sQ615pH4LF4BGo61T
UR/1BT12P8np7AwMyuTovnSW3j0hsaXFdfPxntWOcZ6CckXoEREIZeWwgRzfGyGN0++NpohqG/FA
Mr/gY6zJdg2ZNVsvno48V9kBtZ5xIzA87rqUdInAOgb5wDnNoK0RrvU4GQ/S18wX40/Wdmdv8Ak4
1MzwAlHkZRA+uZ+OW+JvI2Sta9r+knvTHQ7YwD+AvAFQOjE32BTEALHfMAgGjghUauum/SUaEKI1
cVW2yNNwqti8dnb2kfhoL4eksl7QSUWI7B6koiNJhBFuSks1p6gtLq6ttAsNAyKgSDHjmZLmaITa
oa145oGmvIjJ6HakaYBQdNUbnYWxxzhmHRnZhbthMPKNP+CZabKpWJOZpxicpLYYaFUjd22GQb0q
8c7hNmueI6biS5bdH5ltRk9TdxUyyklZc/r11HbfqpK3sTK81WCX/QlSxUGVlgM8LnwK/Vone0/a
C2fUphXXCW/bm7b6y3D53yKabr/L80f+3f6v+bv+lCyx4jCSvxjqf753gk1Ytoie/tOveixz/v39
S/7l58Kz/vd7N6O4/+WddSEZLt933814+2677K/7EH6X81f+Vz/5P75/f8r/j2iK0RFz639MNOVB
acJ/JYHP5ki+559EU8+GOQmrzUT8YVv4hf/BNHX+TQDm4zzC1mNGUvKpfzBNYfW1ZSej//0/Lf3f
IBdBNXUgvcHpMf9bCFN4FfhU/x9mgo1/lWwE39Fxztpw1P5GBfRNDpGg9LId87LvMqlzdEeAvesf
6JCHQTNhmPnpU5zXdzoC+HFWwhPD0B1IlT+Nv1usTBFWwGo4H1DQZ7OW3jP1cNdrSbXMA3cdNL65
MGbtfdsb916nnXFlzqMSXgEVQv1m1KsV7vzvCQm/LjT/mFgq3mQRe/AysZGGofhvZ+2/MbsAhtkP
0GAMsGaHQDZ7BfrZNTDN/gELI0FuvvbYCuTsL2jJNCXlx7lWGmp/PDYUW1Z70sDjbJrZocB3KuR4
gKeJMN3j5dUWEcGLTBRC+MoWjpFdpM/Bf6l5Lkr73Zi9EGJ2RbBT3YyJ/mFn0TXIEKC0s4ECI8U4
OyrS2VtRYbJQjL3iFCCyaxRrMGtwXl3HYDPHgDeJogfqoPs6gNrt+SXeQYwcIAsZweLs0GePh5zd
HuzfJ+4lBpDZCeJUT93sDJnSI7FM097GMpLP3pFpdpEQh5avmRPbSz/s+hUCsnsN5YqN+STBhAJd
eZvmISvcCUuoselnt0o0+1YsDCz8M7GzpIJJ+FSjLTcmQle8q47xxZsdMEguD2L2xAB2UOtm9sn0
s2OmZhfeNSjKXBGhnkYdhp12IMbW+2IPQpCVhgIhWEntQArq1sKWQ/bGHx+bDji1lyL0OB4EhB7n
T+oy5tRkdUFJtQJ1fXUx/AQYfyoMQLEMuEjMniD83QSeACgqsQtNs28oyb1bL+03jVwSuym3ln1n
yu6rQtbHHgPGTnKHTxCJP4Yk0VosXLAo5Wyn7NmzhLVhEYzNVkO1KTE1eW5kcyikNxO7E96hLSFk
a1Vjr7EwRJUYo+ScQj8MSDIQDITH3h/X4L78lZwdVR7WKjV7rARmK2c2xejjH8v5Hjs09EOk+2sw
BQtCH4l8C3jUMxLgNq6B06uyKzD0vGSCPjuBYWSZ1gXGJi8Y6rWO8MmHHm9JlOSbuA2iU6cnezsd
O/iNUNnTeseJJb8HuCLRMIO+HB4HxShXIyTMahmZM6QJ9o4fvE4SUY834oYhKjGrEeh5iWYfPXM4
KUWOTKxB9knaEEgQwhzi69nEx9h8UGKxnATOu+DJrEF5bNuOXCe94/Adg5bQ4C7aR1E9roideQc7
HoTFmuxAj9w+pqyRKE9tqr8XWujv2Yw9JYNlLGJXMK9iEtZP0x2xS3dlybE7MNaH5TK9RQo1X6Qa
4i7scdMGw1Jo/biUmL/LFBEk5pYUoV+3CwL8VgFnqU3ntvfKi/Wd8UUqrL+XaejgQBoEVpZa4Wxk
9w2l6khWHX90NVy9IunxCCuCVOJ6FzKb3mnCA7JGfHBvGNpK71pvaUZ9SExzXS2psKZHhpEcRtFn
jNiPLWb9MIxeeoFTxNjPzw6N61RUTIpopgFnQcJuj0UY6cf4oDfCfU3BbZ4xq68ydqa03s5d44R/
WpliIS3NZ+RIYlf2PLBRV6OfCzGo8KqAEmmzUfQQKW5yVn1jXiKrV3WPko4sm8Gs3rLOdTa2ZndH
ctIZgZvLafhjT3n86AzpCogUxt5e5UgnaIPtQdRriHCzJNu96zWoXSiu+Xtmg6aWHgkEUjWu8HxC
O9A069oQmMWVf0qkcvluEz/fvKtjwkNaKe1Ck4pnrBSkNHGiUfOerzXTzSCj5laGcwIL0wC9ImbW
70WG1hrOe42KFNVMfRGNsWvDguCaKNjQS28tcqqO4Lv2dhS/cwHFSDUFt7jPCbp3h3tokyvyF0lb
FUNz19st3pIJOa82FfmzLFgl6cMpwRx6MTwuKJ4f/MkTjd/fpCvMGxGjik/SWlsMAUxWhUNkpGcY
T2abPOfY1DZtER+po1GexUhxfL3P1rleXTwOAxMgHHQP2Dngy3cOCSyrSBXmunXgYZljh8MmxB4Q
BJKhr14t4uhNg014HTGTRKNubzCqdwvmToRbtcNb5HYlZLrwWY2SxEly4FA5jDhvvWjpGKTvSFO7
OVObsDXVUY/VN2x3Hbk+bf9qm+10RtNwU0TCHQbJXTWigMWy20crw5tdim08PZWafvVwMh3xwiK1
HchtJ/t5VSZTxIhLDa9RZZy4oLU0bVZ8GKtrUU7Zml2GgckkaI+CBqOddUnpxLKcwRepyOXeJBKB
M2kKXg+Td5Y4H53ZxVic6LIt2bw5aNvnlkSHKMvzV4z9XRe20QUl5NkMq2ktHeaOrVN+cq0RL5Nr
P43mYybVcGTzUpBz6D+oAokmORAv6ZT9URbVPnped8WxtJu8aSNwW6HngZueO9tGd79IGMKTKcRr
Epn43ark3GO1ObDfILB0G1nQJUYbMnvY2kuK2+lYzXkAmrrBumVblfnEElVqZflDsvUNNgoeF+Ms
79IzU8cT6yef0t82qUTQkMyTTJQ+2qPOC5oSXr4lrkvIaK0XW5QqEJ680eKBxVeLK5XWFJs0CSUw
j9zUQi1K/tuaqDB/lYuGwWxChERKomeCBmVo+q0otW3AUUV6ENdApWXxmWi4Xa2afT3NwgkuJyaY
7eMQB1Qnb7/77rSs3nQ/687mfDPq9YfHdMBAAw1DgKFeivOZF22FsGwp7CbCdq4ZSx22xpwMje6m
zHlkfHNYTlWebTODADCNqNdJlPN1CcTB4HViWfluurbSqKFfEmsIA5wtYVlu+Ruil7B57qKfVr6P
Pjw23W9pzd36MXRNAB/4GiOLDVMDwqEsZ8NtZITrJiWaGoKC3FUiTC92vh2Fi5SmCCnkBgv8CKWI
rjNmVJBJ8nHQDojxTkCmpmXjyuaYlu5HFLIgMaL5OU4z7IDYyZvsGIR4D2wToZUZcmi6emWsRZV9
Uw75LJtr1iWpB0Oi4cGYEoOL5mS+NGah1tJy5MrStG4jJS8VG6hMA6hfVs4e1coBOL/6MUllMdyd
aovo1c4HYyvy2F7ASaLGKgWik0Dh/nLUsKauJAzYps42g77adGbVrNKi/ZN4VrizKqfamYiFUPrs
YnQgdef0p6w/e4YYj0jwvPv5kGFy5gAVJhWOdXs9pc1KE+jcBSaXNWK+A7BArlNdLA6+2XBhVtmt
s4REiJ9yzIbhaXAp9c0h2PaVgAJpQHoZ0xIljOduqrEork2RrFKvvWcb1l5zsykvElMYTa6zQ5v1
6FndY4pcGhdExWLXqOulHbnDzshmoZ2fTIsyI9+RlauFjEjIrRCI1tuOsMvGrT5ReKRHunn2ljFf
hs1HX9tRuq5IHbj44j2PpEt4jZnt3Bz8f9QOr2hC7sbcfHNmsbbso2KZqBSXDgpvTw89XNpcpFU3
GUsvKOx1VXEpYGd3MLzhUubwOdXovjOeXRpVnm4nAiRDma2UwQ7baTpr6Rf7gdJFy5N1wdYjLdQH
lOI9SdG488fgBBr5G43grq6fa8P/dBu2X0W37dgUpb33GfTldyRxwMdvvtddxhjapqLdeG58B0fr
h4qdvcaaagitfez4kJ+7i6bb+4DcYxXIyzD0uybSV6GLJEam2smiiOgIRPAYBjRju2HgsZWxt6y1
dqtNzUZqcivF9OwM7UIrE3OlI8lC0ezD4552tuXcrBaRjOe6n043EY4t74a2Ah+xwnmiok1lVvde
Lh650pL0gleJwhtrTvsCi3PTdBGJo4yZZucR2kqXRxyraNEZp2pVOfXz/EUmU0lIpLthLA8y6W9k
C955uROvCtt4KI2GYFdkmDFBA5AoudJa/jEb4f2M3oEj+6dz/DUx2xg/WIDP8zT0IEuld4TNx6TR
2BuvqR5kGb70zX3os8ip80cZXh22/cjAcK6Hx9qyv4V9bS0LWAW/sLbanaHoO3yAIHye5DvcI3b2
XNtQZvi9NNSL1ADu5nKN10a8A/ZDM4L/VEax6bXIXAP5QBjVV/nCJZlQ84J13mP7QcM9v0BYmuaz
QmolxvjoxvG+LH0a4rBYjlW8g8uzovXYox6QSDGZWE62v3XQXE1mTF5oK/+AQok99CUkQT8r5O2y
MN6Gtn3tmxaB+mYw6g8ErE8aNv/05gaGea60ajM6wx/NH/eT92677ksQRQyL80fifQgybt9bezhr
VNdxPrF8r7b2EO2qtvy0Rv2qTJPRLwULpgBPRPDYwdgVg/eI3cLaaqH5inX5JEZrlxjdPlcPuZy9
ZNWFgn7tYcBb9BYhs4a7dors0VHZLrpUDRfXKUCOk1sjljW841qxpyPLlgQKJtS3WFtxNPFqSOQG
/aNm5tc24EipTMpDvaJ5cJ2aLEP/kh+IdF+7JTN4Or2jHRr+Eu2B02sL7aaq+QVpXutuBmroCyg8
JPWkgE6mdWVkC6QQN0a5PBhyeACa/OhN+Z3bxgeRdhv2Uxunc859Ieex8EWH7tGYbs7qXNtJrz7X
br0gjXUh4hhmh3PHaOBFYU4G38GW0kH1a1uHvI3fulS/T4qFO85aESEPiWPfhNa9EpR05CS0VKr9
BjB4tLXi5AvSGqfhzF96Z3OVHkgU1I38fXStszZ6Z8euv9PhsTHya42iAE/MIZyepN5uGwbv1HcL
2/Nw9aHntIyrL8InzW33sZus/Nw/EMTO6tpYULttkhzUFrK7bZbn12bwdiEb/7BIvWVgj28qSn5P
mQW2tzZr31pNvwkv+tBhFwf5DuDQH7wXa11YDzn237EvP3UkiqPWrRrVPmKLjNLs4qOP091gwepw
KfN879nxfUkAFg0jm4L2B7jSveiCd71e+N7w7sr6OeQEN6ViTST3Y5OJLxnhQJlM70nl9hPS/C9f
ap+oaQ6FyzY20FelT+QrWm3RI6fLSUwENTsfLFgh3soEr55H8RbZyI3ZJuXRK/ilosXBZgFIbJS9
H+rwZJeAB1RPgmgPQmFyeNmPeYs+1wsRdf2YPS85t9ZfioH5VOrMFfBMQzVepfSe8tRZt5p/Higm
isp57a16xTltGVbq3KUWKcJvnZZ8FDwngZ8+dGW0xrd9N9olPAq/2HYkjWk6PbrTPXDCIO5LM1Za
Naz9qjhoYriKFNlgHm1bi9BNOW4TGguLsCzUNw9JEu0T29iG5njqHA5tZsJOdx2Y+ePFrUDruwkt
kQkcPYt3rqrXkKiYIWjtUbPf3TODxguRXuaS4RgWtriHlwLwv8YxV2UwrtIu+mrQ/tYK2gR2Ntp2
GxTJ4CwQVh3rTO0MDyuFTTZXzdk1R6m9dHxi3rThK8+S5wq02jaELIqkELUxOuQR9v6iTrXHhsvm
Isir09iYh1q3NqXhPk8VR/VYoVWN9Q1hPljcxFn691VS36cOi422Kt4Qp23cpKFpm66TTbYcxvB+
1G+kGO9rq97Eonnxh/K+tqA2OElBZ2rD7MrwKiPHI+WLPWqo7ZjIkTzQc+JgOqEnjAiHqocrL9t3
oxT34J4nsIdFnF1yme+Fpm8N2V+KeZLv5EsczmsjpTUa6pWTPtl9+VSI6ji66q4jtnlkeZC0xas/
To9JbjzYFXadejxVk5YvemTvCwubE7nBtESlw1oUotxc6NUBwdy0gbbYSU4mIiHMmHUm4xycTcSs
und1Ll8jC+470q7BvjlWf23c4jXKL1pcHBObKy7dnw5lYOyRuaPO6axXA9gmmD3UdCmlgdjUTnBI
ouYVJ89jtYigb4ScI9Tgnhg9njGa87InlFZSnjdx++6J8EQBTKXVp8gPIf2Je6cJ5Hr+WYU+3kVM
KYqRpGoZa/emWOVu+QUlb51Yvwc+XqgdhRPPCivb3rG/dTraMOh+WtM9FNC706lcm/74khr9veKv
67hQGMVxMNXa0+vvMCVqZjThijrTS1MXCFundTYFlDjqKoTL46ZV+EJARyVRuHSH4W5+vuqufFNC
PfumfM/b7IyLZIsXfduVOHKqm1mxoUcrRFbr2JyK8Suzw584SRdSzz4C14hRxWAq9a0ODzWtsD0l
8SpA/THXiOybyZgt+OqRLkrYRHVIK7iEmvtQ9MG9YZIHniQuLJ96osIqH2TzMAVsr0djkWn4+1yk
PeZAEqFdZDsj3rRMsnGVI+12gKBvChjLAKhqDgGmm1O9YaAya+67U2D0+tovemdFg/6Q2O9oBS50
rhRMWUnFNt5n0971iwf0aJyu1PTaENC9cMtqiwRi7YjiomvijUV7uhikWo1W/pW242HovkPAeZzA
nzMFnMvKNJNDNtv2Fva8wWBuWndA67SENWrAXKHzMDY2dPWY/v2VLbAL45YzpCqvZatOJcfyIXNo
0NOBtXOsvIONqkHLY/3E1JmqrhzXfS127sR0u8STUSbUR6BCfzJZ/Erfdq0PibXTSAiYOH8Kg8rI
KdoNUYz+VQKzYgDCqa6dcInWtPCgd8Ng4Ts467uxCDmrjXs6gIW3UtJ36ZylxzKhfRhKkwhhL4zW
ThvuOoFlqY3CRzqCzymySWhsk2bfKUbmIZ4Mt2Era3kIEM0IIj/G1sdE+NfAqM1tb1tX0duXtinx
hFnac+1nkPrC8HHSEC8FxXPgAEh2JOh/a+i0VSRre5dUEAkzUCKL37CyrPChjc4AEOS2wgAKkvYt
qoUMLzhLVMCHQAcKUIFctxpbvDqaRflDq4etLFoETait7frmaHqHCj6RK7NTRF4iDM9DPVs2Lf2U
Z+KWhqmPYNLzt3Xd8gjF44Yxuzwvgsr1V35U78FoWk9l9oclw0fTn+0OYJTtPjVVR2ZK7O0Kl6cQ
449uopRDZ0qHjAnJEXe+61AJzTscloh8Ld5YhgZz5CJKlLBMPqIq5xWcd3vHAMog3QrwOHDFZZLX
eyurSUfR9DWUv/GOiCWXZ6MDEtmiMQqS4N3pKU/DGOGd1jZgcEg47gYOJStFwlUKhWhSQZdwhpCc
IZEfnTJ9yLrsO1HEDGV+u/EFd4+NMhc1cY2a4Sf3PC53L8j86ADKaZlZT1piP5cRFiUgOA/tfCQ3
DWsR6c3cUANDcwZ3Dn+cXAyhYLhRYLJsUIWnHGwNEt3FbLvPu2hFp4obbdbE4sCyHsnneI4QtNtX
EMZHtyouVeGtU4ND1lEwOtqgf0M9/TXZW+HlO2L/oOhoJLhPNj7/7BsuETrhZNEZPo+gE5ZYDIrn
qgfbpDnjvjNtEEf1J5e4kw5daWnodLh20xPj2uLdMPAFWH8M1Af2lcDBz9xsVwQb1ehTOTHBEULI
397or5HpS6Qy7jw6rKBiwCxDzWd9zd4qHp+ZKAhykDzwGHc95Lsid1d6pG1tcs5YeSPZTpF2mfuB
pQMC520/uI8Iz96CFqx9XC6mKt3bwtmjmX4KCExC1A3e2EfqzhFz7r3OWLAw3Jngg4J++KKtmpOy
cOSn2DRK9AR9BqBST4s3w1d7b+pXvW7c+iT+0vt8CV/0IUysT7MZTwnEixXwkT/64OxSr3+2YpoS
110zHXrSe64+fvNHK18sZUf7gCtvK0W7tHklM5IGvsnAbsPRGEH34o/FTkp3UafJweGqmARkCyWm
9umG+qFNqhu5i0uGIItIDWeWXC+CaeFiEsN3FDX3MVO/3ruxQ1nVerDRtQYgxdQ8hEP2aObdxYAh
oifRfdllR0cG1V0v9T0TZkWXCFeAeXXBdl8uK00csMyyChHNnuH0l5DBLh1CNFnwTGOUSX4veSWY
p1plHyH1PVFSzn2f9ttBIbDWe36YsR8EwBWRvjmBfNV15yI1onejPHvARp2K5GssvsOEgUZB3WhL
xumuc3Rz46T5Ym1a2gLZT7gAIX5uyAXiDxl3CHo/MC0PC7JW8fmTrVrpSbYk8+yhBUmMbvgDPS1n
Rn2ijgFpTF7kfHCewh4vMILGo68bKFGq6hvrw2Fkp9hM5tkuo/tYum++8p8CROkkdWHCKGNgMz3F
SNOuMYpcPc1uFnkjn8OalSLkzPoJjfIlcZW39JtoJ6Zslk2X31lR742huGIUWMeGZCtLqq4rDazq
PhJiDcU1015IsYHu4tmZb6AM9H+99fuuNr/7t4/97d2/fdvvd/z18+J2m44Wq6d8NpaIhzgpDZA0
PIRNDdo8MPLiAN+iOBTsClgxT7ciwTVjZwCozPnm961/3vwXPjawPMkWAWMRt49TyHpheRijSayQ
BWRwW4rq4KHD+evm911ScOTenZ4avVMSpplZHjD88gOgZwJ0jAj2hBWdTShWLfqS+e7aA+qZ9e+b
Ve6SgPL75iSNS2B7wybwYk7Kfj7kh98bLKT/eKsFoioCHGeZT3poVe89p+P+/t7Nv95M59/y+341
ynlgh42yAqxLCdccBsANcDv6f7/5/djvu7+fcL1Q8bz/30+381tuBjWC60W/hOJW6sws+WBF6vKg
JBvNuDqwQasO0oafh5cHhUEa1QfWqfXh961/3vx+LIeatfe7T69S10DrvzKSgPeigQwSeOmdFzKO
Qwj7ObG+OeO7GCkA0GLFPQpUe5fC9FzkDN8yNJLKa5lVmf13Kr2eLpUbeErQ+kvQdcY4rnwfGMzE
adJykMXmA0SvNDWCfegVFxVX46GxR5ADOifXUZ3TZgDd4bjDEuHu2+BUeAS4CNItA7FzXnQ1ZgdF
E4DNozwjyUL93KpxPZXI+UOwI1n6o7v1wRo8++B3/YiEarp5SZ8eTDuQx6gkX3OsP5skqneqCECH
sE1v++Lc1lV3lnbtc0YVR7YM5YLh/Lp01N6tVYAt2+DXmOjqtZQns8yBDIVsLqlJXS5VntaeyxEr
aI7O0Ib9vNd6/d7qjfasnOZklKhGJvznlYn0lzp88YTsODvpqKTDQlpnZVrWGZYAr35rIDFcXCar
+nHzNF7zLd0ZG9kqL+xTE8didrJfYzl4e9ewgrvUDKiAMJ9pw7uB1HDpVeZ3a8r8VJTU7xCfTl1E
ycL/iTcETAtGHtXUZ/wbNZyp/fajHxq8sVZZXLR2Ki5T/ENwgIPseEJ4zXQxUXq6loJnBT4cJa4u
8VineXGOXDc/69oj26Xh5Exhs4qqjJUK47aCiNmNMrDz05+7JyTrpFnbPO9xcTPD2mWUVY93Ykdg
0I/FiGBixbYQtU/gojmF2AfImRq5MFGq5tMKHyYlo8m836hoN6N8PGMEX4yFT27QfE/YPWls5yhv
DB2pcOB63fZXkV1CJ1/6Vd5wJfIzWJjmK9c7fceY7pECZK3PTyIbJZQmLFRydnJ8VVRwZKW1sNa/
H/vr07+fQUmJF74reWCOU7wrKiuDv5i/WL731YnprsTFtiAR4AFuDiO05gx57ZBowdMwwJ4bPkRt
fetd8jjm4Skl24I++tgPxmMsw3whbeMZV3W90Pzq3TUhcBgTU9l6uvWT6o55Zq1sTScnmUrREODO
WcDsNHdZ19mhsuK7tqDOS2rM1VArYwvMpottJtaVsyxd9WKX5k6RlwPZ0azw0OESjhDIioA6FZXs
rQ6zYUkml70sPFLCbUM9+lyrtMG770EEM2wYrzWRDwy0DrS3QBiwCHvSee6D/uSN6Vuv2ZSpNJ66
aK9GjnTGaA7ZjtU2ZcngrwMHbkmftCj0rOqSuyfJGhUsp/JhxzRp/AB3awVJgCrfJUgR3rEEeVD9
6WuKMDfX37sKI4+b++sebeJKM44e0U1kwls/Dr3dojYIZXTC4RbEnPnHoWTSF7ZLDAZ7Q1wDVKME
W8YbzSyHY59O3nLI1WsnrJs93aYZ7BE14bXTzOwu8dFsZIB2TDNdVAqdcRzjcNXOOswLToQYqCYy
wGqlvQQVm1czKtjtpuWucaaPAPwUjWtzI/GWSNWb45w54z/6kix23FZPI0YsbbTu6tpAOu2Ie8+I
9pWEx2lcwcSNDMnZWZSefC9QfKSlGDejS+vXDd9FVfp71LHaVRuAklYdKzXdNI8GolBi3ncThK6V
Q5+HBiS5TJNuYz/mYchGFNjmnZ5QUbbmvmMRNhRGt2glONGyqJYGIRkLiybHislDskpEsBW83Sju
T2V4dKniVnGrg+LKU/T6A04cK6+/4Wd8umgzFx27Sh1TzbZJ/Af8PMMucky8ooVjHOvwQ0WG+dI5
DFyc9pBDpt/H3WCtsGO9GNq5pj6rShQodlN/ZbXBaVodyir6MQjTWrg6buUmu/oUZ8pUdMYhWjEt
NjBygZspaaC1KF1mDVfgqJ0OcynZWvpxdFjZmW6Mp75B6d0QsoyFuP1IPMmkHqX4InBoy8ibWoRf
XiuKI9gcpGo0P4tQWOVlYJywMEdv5wroeXS7xa1pqycUU5/KTr6T7osAOmejzDFYiSnccd61rzkP
FuyRhQnRezPQ8bMPGJ7gLo2rzB9dZmdSbj6IzOs2NeNlKWyspLVPnJwcLkY0dOtasHysA3SB6ZxY
4HxEpNZsHDpKnu5Lhbz6LXCM7zqaLiLOTUALjbdOhnZZsKFfNJGvr6de57UtmRUKk7KZoUc0ViEb
zU77P+ydx5LsSHqlX2Ws9yiDcKgFN0AgZEZqvYGlutBa4+nn86gib7GnaRzuZjFGY3Rk3srMEAjA
/T/nfIckRCg2sVFTShqLgcfTzRsKihzPipo7ym2zQNGJvpI20oPWXgJXoV9rBFWt5OujsqbgTYj0
Qcm7Nqs+2UWq9hCbrJl1YBk+3p7Rt0ENEDhj/ZaXP7OSTV6XLmyHObMx0rXOqYlFpyLJ4QhiBjXO
Nxcgu9m1Au0M75cZO4Gtt+8DHM+dVbd3jGXdveFoNwmiVGvG97mEehooFRR1Rvdo1nsmQ851ZBOQ
7vpaPaS0VUCdG4q9CyQjcEyIcVVOxqubp6NhDL+sZn0uqADmd1tHyuGvhnBJn/PhJhbddzSPjw3e
AxZqYPAmNQzaUN0NaXjLlAV8U9QwfSYHxtlGUDMIZCyMtM9WmSev0ORuobF+KibAHovSKZgliRQi
qSrRpKOElGbQSknW8xTgl4pSOF7Sy9BwznhCQk4TiTttykPGM/PbngzRIpGoSvRTdiBSOecZwMPI
hSZcd7eZRKlmMVDV2FGdM/0LG00CV1WJXq0khJXi1QWpGDCrandk3CSstZfYVlsCXCGMsYSB98HI
lf6Ea6Yv+c6U0FdV4l8bOLCkdpSjkGjYDnf+ZrzwYguJjrUlRDaTgNlMgmWn6oWOM9pxL9+RN6vE
0OrxoyGxtKUKoBa2Rn6y2oZLVVQDsB0g2f75JZ6TXSvA3AL8EFs22YiLcvG3RCgWQHEv9yyGyHui
DMEiEbvJhaJ7ubu2DJwLCdk1JG13Bbt7+f7lBqwPjRPQefmq36vwelMJ7u0kwjeW9xKovpbE+y7M
U/kIlgdVon9rCQFOJA64vJCBewtIsG6DC9YlONiWCGEblvAiocKxxAtzcj/FEjjMG3RVSw4xHHBg
xBJLHMMnvnwrk8hinCWl3/SSYzx1II0b2MYkcty9A+1Yl+zjy80oUchzDRTZho5MDI5atxbTfijR
yZOEKOeMQTa5BCtHIxhHSMsR7zh+QODLjsQwAymZKHUBzUx4pTrhLYHPLcHN0A0+tQhcYwnTeYDt
PEjIcy1xz0KCnzOJgMbuqG4GiYUuJCDaVHHiJRIabUh8NOU/X2xby22Bi/Q0sT0BE4NwkbayYBQA
NfNt5CkJpWa2UJ96ONX5VOs77cKuJhXZnMYL0Fq+yiTWoFpL3HUF97qXAOxB4lJKk+ygJvHY9oWU
ffmmDT2bQ4oheAJQm+hyGzgSsm1D284kdltc/mDCxA0gdyXR3KN8EaIZwWCA291IgHcLyfvy2FMJ
977coxTB3gwS/d3BACenndy1I580rf3SJSbcRfPNJTi8giDeS5S4ClM8FsDFG4kZV9bhpi94AAnJ
KR0JfkPk/qouO8cjHQmnFl55I8Hl3QVhHrGcW6Ca80JvCX7nZ2TteuMAPscnFCmA0G2HaZI1Rxst
jCQmH8pghA6ftGqyFXfiPpxY6y1uA43TejdgracSuq6o3ZYCS/KDEsiuSzS7DaP94vH/H8Uh/nWG
4T9FI/7vwhD/Va7i/8E4hC50g+Lo/zoOccNUkOjDJVpx+P63f/z1A7+zEKYmXJX6Q6bRLoXDv7MQ
4g/8piQkGOuSFjBkqetfWQih/cEoWrdcSrcs/sekmevfsxHOH4ZrqxqxCp1WP5mguORRyILc/pl5
IEbCW/L76/9VDsVtlZR992//EP9U8SVsOnQpZzbZQjqa/n+UF4aTElE5Y5qHMoaP6IjlJnTx2owm
Q+IiMj+NYaFm7NMZtXsCb2QfXKSmsXNeG9cpt6YgdtNPALVaQYydvQNJISlF4cIDfXDLpdj0tWkO
j5Vtr/sSdJDptne1xly1HlmJalOB2y6ki4plZhAlscuu+ZpkuiyxZfBlqm9cRePALh3H6x7Lapcv
a7wvgFD6K64CIHj6f9Ozp/+Ll0TWdpu8KrphgRIgTfK3oj13cFq0K5extmIj0OuJ4YOAvM5Z20Hw
UXYW9i1WoHUYzKtxrUbxnuzeu0Jl6yati0278Ez72s38AbfVmkZXbi1ps6mLAlxZuOZZpES0nS9c
Xg5/O/L+env//naitPxTTaCg9RsbMxNqS7Ud65K9+fujD2M9ry3c3YcwCl8xeBt+bYCcmi32vVAC
dsuq3ZTTS0n7FXaehjOZDVQVDvFLlSoTyWLm5Fh6LX+ayPnbpJutiaaePgusGTU/tWEiYbP1iuZz
rGt7Y+gKQoAT+VWEZRbmy8nIISsXKa52fb1LtAYymtL+MNnoIBX3qPFJzjZgPi1j9CL09ZxNYvTi
2XnVx+jJrntEi0Q7qCsdsyOwlSyltsC5jeIKwaoeBrjW2dN6lY9gjvBqHgrQpxDnVwvVJRgFthv8
rBCTYlZG4rONV5zl1vi1gGtvHOb//Jw/xSTttDboiAeywx5dz+q/dQC+fs5mArbccohymMMEwve5
sF4aJicocjiZK8L9lvJckyX1R135AlFGmsYGDxDDdbR1e/FVjPzsuqlbiwYVliNHy4TwzLEMAVFY
j6UOrLidi5q9AA+6ihpA05zdi/IrCqV3aQL+n+IVdxftg1DoDFQBMUV8OPFBc8g1h01/m5jOSag1
SUCgmF5WdKescJhUpW8rHEQ35JpWtZgOOrGwzyzg+IvV2Kox7hJz1XdsgT4InDq+ZRaqv9Khghb3
Sgky7+WUEHUZ5jloKn3whLPpYQsU7srKFa85eQm8lICNjRs9HOB96hsjJNQPpvwuUx4oS84Yt7Ni
T0G+rsg6+TizFew/QwwVZgwKvMf1Rv79Q7EK0uD9hAdSHcvtWq3A9CjFWurlrRif2nFp/LxBQ1rE
e9t3n3beBKkYXm0HRW/s4fukyZ3OAImBfnLTZj2a2DC+WE39tgKTFWBJmIYB51ZWwlssaER4gvlC
DFIVr9jaAuRViMHkfDAW7pIFW3HWsrOotWhn11rB8TNk4FWdxaNrA1JGs11jgN/9eLOMwy6mwjCu
2h19drDcp0OXtV+2focIfRzc4qnTYL1E6vyhaGbQDMMxo2gMSgOfFWaR1bp4tKPzSSP44ODZjBfC
vUqM8FiUNRBuRAlVvDiZ/ZhnyVEoJEbqGLFnhkMXp5FKftbyh2Jhtlrdp1b3UendW5yP6Fz51uST
BOp3eO+dvVF2/DnbIqfv7DuNWUDmYppXlRQiECDE0npcK4bidv7ZIWlDy3pvoeESz/1QIG36OhTx
jY1hGh/bbTKarynvp5ZC3g1Z/zfprm8bCAzNsRmjW9s0vyharb1SfIhlane2Bm+0DBnN1ufUJZ6m
MjNDELzPRRv0At6lpruQiEJQ3GsxQm/RfijQ6EjgzPROifwJytbWUqE+phYWLVNN2OyvEFmNmerv
Tq28zq7ubcL2GlsHn8BPylmDwXWdGzcVXWqAHMmMjXeL7dwmc3aXWss1AvheaskaFm+0yiEK7JxI
jOsG1dRdLwllt1ZUCd+o9EMXgodrMavnkKHM4kop4wcXV5FvLfMTOi2g4tBs0QLV2z//bgZUB1jB
FlVgH63pB53HG/n5XrqKVAMfpZY9AGG6wEjVQPJeVvjHIyYD2EjzT06ZKO6akRfJqINeuw1r7U7+
Q+oSpYHvYc3up96H9xEyVTcRY0nIh2NGeHdmg/7nU5gd7A5Ib9iMr+thUZeQcZnbcOrdVfnKTMtV
IdsNnTcpKtUEbMshS3eebbWFn8QmQ0Urfgwnwh7AVg+6zikz7i3X7wgKa2K6QZQ8lL32YpiBSNt8
k9n2NT1kL5GLLT0xX0mGpZ6zkvyzPpjQJpsmma/WhJFYyQYX6QhWTgwsrmS+WINx9YbefsQNWnum
FmOKZ/IwEU/3acF1fLNK2D8ZKKPxPs81NtmlPm0NYdzkdfscxrjObKSpqLSfNUA9adZ9gyXFpjcY
34AFoIywgi+504YJwnGB30D+Eyvo+1q4V0QauAYySy5i411ndS43vJsU2nbsrmR1GAExOsQAtwBX
szJw19Y6/poNwBeJS71E8Wmps3pkqk5li4W9YIKjHSVzu2VsWROPMbFfCytYMBVW+fA4K9XkRerC
+YVrz6LxnDPti0nyCA2/2tgZaBXbMN+yGa9RGuoftRK+tPFwNkj4yx4v8LuRSuhPWu3Vc8HQy9N1
ufDH3utjJcFnsohzrWe7aXEeUpOyCAeosQM5ZyjcePOe1snHUqyU4JjGh5yWpD1ATARtLxQz/MCk
R7xtwUI4TPXWgUOx7i0EeZ6gakQWA3bOLPi14qRvbwURpFjtGdkm4eQ5tdHfYEwoIZe79dliMHLq
O1qSHZUpy7h6PIcZn2LrkSMjzqYhm6sEJkwUismqfhK1btlJQvlYyC0i+exwyR6ILPD2YFliuIMx
OomuxvBgzzl4jMK+VQWKsSum7zUxsOvpy05f9Ke47cqdgJTDyaXxUdQfJzDYWeQc9X68lnveuD4S
mGWeo/BoOW+x5//ILYJ4JofEeUuq9jyFw8vqQOAlBknSSkfzFg84ChmFZP2bfOn6MEVm5v2YTPM1
aobvVeFDXMTq62RPnqmUwAuF/QJ7jWIQi3qpXgu6Snu1W73e2gLygMi/x5LuhprVdp+YSFFuc4JD
fjuxcRRcEDFXYE0OyyeLXlB/zEHNN0317ETrZjKQL6zmAIr0XtGnm5QiRS/JHll+HpVhfgxjPAGm
QKEhrnKgJaLjp7w1Mp8uz47Low8khkEKUGT5Zw0L5HHmPjip9dOldKEus/1cw1sZeYbALIMpE3sn
vLaW5kZxWx64mDYxOPUwd72+dWCkum5+O2BNGgtcc9mA2bcjTIa4YtWTjaQ0Aapf2EjPluGPU3Fn
VFZ15FSvLWgfZf009csbLMzhCNlrPyuwYgxAJB4IzsovpwTkTJsc0SJwDSRKSnKRlY/bVtuaaM/W
WZOAtsH+VLnTbW7r9CFU6G9NiZGk1o2j1sYJrTT5hhLS+ioT+aPWA2dLdXYwmQA/0qcatFbYYc06
7XBqYZ0ns0qnBFNV4TymQOgQuzrexqH3w0x9AAFRliS3QjPFqhfx8demA+uSYe+W7k8SMVQrKY8D
9sQLn01TIqO5+gZcFPUtNQCgImyvsSmo9yXwHnKyyV1TgInJXHx3dSkA0cJrw5Weenl3mKPOIdTQ
+V3YMhZ0LI0QJFxvFR9HkUP1bGzlxJQINW1UVo8o0cbKw+JMtOQhjiGmtlTmIQXGp4Eiih3U3cFT
mgJaH2EnIu1xvu8THTKTsWAHqTr41T25v+Mob1RHis7/8eXlnrZYp9aakt3lHyc5/1XKstlc/vHP
HzBuwXDOrIwIpf3+FZd7i7qOW3tUcL2L+lhNqruBV8613djF0YrCO0Cn8scEdTtGM4DfFy2slTlg
Lje6fECXX3T5EmLYbZmmI444Go/msUXRv9zN1JD9BfhYemWQmc3iWMYUZ5fmhPyMPwahVjuQgUQK
sW3GKjNdJXbrYiCu3ejI5ePBxoMxpEv4KBCpq8uvl7/mcu/yJyLN4a9dfncuS6EcodFGHHJiipSs
KaAcdYSgC5X3q5mukg40zsi4GGAxCadUK2mKUNVT6MJvoeFsvUaSYsdkmPXOULq9Q4bqxCET35Bc
i2+outK2ymITmWq6khx8o/mR1qXXNC7kAQyydlNHrsuncn2YZi4Kc9jr93aEs4fyaNhfZsFqLm/A
GUzUTwqLmJymCPPO1CEW69QnbCLRYIy2x9rHU4OTCj9lUS3KuQqdhnU7MNcuS9UbJtGBNVbvrEeq
g4jc5CqJ2+e+wE6YjGXQ5HB8gF+e1d5YbxUyspqDSyiGJEmwpTYZsvH36aWKrqbRfGO+8LW2a3Yo
ClapXRseB2Wbd7RPJoWJH1qpxX2spUd3GQbPNCVNjDyIjywLWbogTNTFZv4uM7FOajCQrEds3/I8
C6LRCJoIcUGI9qRraP1YKh7IFs/naWUzpYL83/ZDqZH7XPzYaqMbbU7Yq5fmgT2+OHR0et71LvmW
iI8MS43yc+zhEigEFQQXsE4pylOpsRJLm6h7ipakp9VQJpRsough4MBXhLA7zJHQ3LN03lbJGD3S
nfjLaDh/T50U5dr+4AJnOC7j9NZkxbyzJ3s9c4hAj9MpNZumKNpb+sga03ZOkyXjylhJYWstfc3w
JC9fmcKw3avd5UZY420GW20HE+gT9WYhwCc+89lmXBqOWTBbXbOpkY2uqZRKrhXQTigbGLUHHf/W
2iyPioW5n3AYZ8tcvzeJ7z5GoHMPyjgUFGOgSjcdNfALuTfw58BmyClSLpI6jMLlzaiK22UiEha7
GnbstdefEtu6zeqp2KMInjtsc7euG15PMoJIbVTHsHZ6yu28OrIuD9fVvnU2JXDt+5ZE1VWSW/s4
kg7wfIEHVQovbU3tONXiFRc9vUbwgLawSZ1DPEcUIVgRPSguV1W1eQ1ZjWy4iEEKNFMX/AWuaph0
17VsHhNFJA4WcnhiGrfRlKl7BQQVWySymXkHRmt61DC+s0a3YB3F0Y2uSxtITqcSyIFjIsoSAHX4
3Y9Zfa/N9B6Vow1BhF7hVTN5wbT1bWznbE/PtjKr1WEos5MxqtWJlEDQdhYOPuOpSMZjHJvGwZ7g
FNhx+RKuGskoXM5aiPkMIK5HjiZBVuOAGFc8bgzGTxFTGRt+fzYj84QTOCPmJY410ywLyrYiuuIT
CTP36so+XjNrE9AGPSq6EiunUJz60cFv2NaRHw3DT5r38c0wO28hbMbRZSUzr+2uhmlG9wnF1Q2y
DzyMzTqsxkGLu209ApwulpXFkawIW9vk3UiqEXdBRPtQdmyLMoLeX1+HRjEGjCdLNiAQDlEpjVI5
1c7CszMIIor1eVVzWurTotwlaS7za4xeeoLvzFYieOsnMWXDCTRD2d6ZSXGbsKShlsIR885aOnCK
g1Hv4rlUTzFYatbT6ZZktHMIld2aDe4NNn4KwspcCSJ7uQ4zfA1tLnBpFrq7I5ppXZvWxFmmhdCr
quFRDFb5RMvvaz9q6rl9aZChHwccmBlTjtsw7gmVsmAsVPNejbDTrlFOIbDQggYid2azOu9b8HCD
NeHmMTo9mE2C1d3sfEdFsQDKRfyYc0rozJV8YW+i2FKVEVHlrFvEwt2iR/ka2R4xgZvz1N3X6jCi
EJZXbfbU6imE2VCilafwSNTT6akArXCArTlSUtWpd8wsPWrLgZ7UkOLZFTSue7TlzeVeklzVZPWP
mMPwQrTyLlgBtsAhV8dYOaIu7adlJD/l1ksQqsySlBbesZ8rFNYvBr1khVIrRyzAv0oFv1SnKjr1
JGBuNdUdAjqF8AVqQ2VQFyXvAjw2mCjgXsFG7ZQorTd6jslldTDNYX/smS+mNLJkKwWAbOD7Ii0C
CFjLMe4Qse0BRT+EZXb51uVm6VwawRl1ZH014UFM9PU4UnL2192MqPVBJbSmFqZ6XOTN5R7ImVUa
iKe/vu6XnIK3FPp0djEwtn11vNxDY5dGP5FVR+QYg/0ODHP5nwwJKdxqTi2vlQuXxhrro453aaNW
La53+b3wsnT5/c8W1/4g6sBwzhCfzcy1//azl19wufn9A//0paqmBU2ELfyeNmIP+vtHGpv1bHRx
eP/Hg7n8q+YAJv3zP/zzrkYJH9M3RNPfP/23/+jyTbjKIyxJqvv++Rlc/vmfHh912jVb4BjlWv5t
YPlU1egzJiX5kvyrn/hX3/v9S7WZT27Sq9tarhY5EYKzE3MehFViAM+2SBh2VZwGl39uhMPLPrk8
ybS9TyJbPVgVmcXLjR0mw5HhKfWWl68d+S9zR2QtC/MqoE+JzZtVFPQRj2AWm0V5oLznEf9ZBR+A
I4DP1RfG3C4wKzCaAYd4hXuRQ4EmWDb4YTtXWCHzB7dfjyDXm51iFPFyyruWoQDCgswAVEd6rN/n
cj204/QdF9W0JRVqReF50OsjpnQc9SMmCjrYCetiwvQ4irwkZ51ujk8iKwgCZPVDkti/qKC7cc1m
ExnubaVFBLZxzmsjpYKp9avFFj4mt1Szqd48JFiFrISa6+gVz2WBF9PxtcL4REye5cCn99RW+Rjw
LlirTfJrlb2q81dWFAazD4iJMfRB2nIc/nq/nI1K+QVbk1o7jbSQeEqz6RHoDfU7unN7URBK+Lle
nk9fBjmfCLqXb+n1Syt+nJlJrumMNwWcX704jCoTILWd0k0c9z/Ub0uC8cmOM5h90U7XonddPmcF
uQKrs645JzDtIQtEWfaDqM36Lx3mLY480weQ+qBk5Wmaae8oAFZTiF6a4kY3h+eEYVjMMD1vnsfF
vDcJF3mVgBudKN8d1DKqvJMbvZkfHG19yqqRML+gnKd1q6u+7fa1gpGNtRu979mxBsREVmC5ryNr
vB7DX3YFpz9rCDjFBIMAARH0swzkZSPfJBbeGk5qmAXC1qOoBQecxm7AzZ9mGdCE+rN1TtBW4CVm
FJK5zCHcZiW2wznJFynL/0hp7vvmid616ZfO1hQhDX/x+6JMWyDPB5q1rhtz2uM2P/el9HYYcnl+
rTrpo9BcosWV+2DPm3Q5Nybevn48N465t7Akuf37OEFerCbliyzDVTZq2a6KxHNN9lFPX+Ywxs0Y
DsbOqdOTMnRF4E7wRhki3ENzCTeOVX9WRsFD7txg5ESyM1LD9hdgmFuyUeaWo4dCJ51yAiCFyyZE
TJKSFyUIiBCgsmJP1OZ86Xeg0VfbioqFfCQ3MlZVhTRPf7fKBIZDB3XaYbhGYo+VEskBZjr9sLyA
9VQyf1rYC7JTPzoQgpZ7V0ngq63Otz3kN8IWvQ/tIfPDpuBgDO/0NqQ1u8win5EiNAdrwXMcPiUV
BSVq98ymjC4MFjDFyHsnVBenijBvE4MnXM8YMcJ2hQye/1TwDuPsocrdX84Ex3as6qObEeA31ozz
gau/dyp5C4HFCnRw6gsmqr6O62O1sZGkqiD9wPxef6lyMuVVYTMIygkhmJ0Fh25uasr3iKVkNRU1
6E+zGMi1rhhGbV43N8peF1c9DHPiMyjClclLUJeKuZnB4nKR2+rys1ZbBZuWY21q1/L/w3RJfNzZ
JgNOAzSV7N0z20cOeM40Vsyh1VIGmQ0O1bqM7ECbMZxeuThiaGIhNMf+rBpAUVNi6jFxiiLHHzPV
A+oN8UmyttcFUgFXM/IqoUp1+eQtIDwJginwkCOu3PlUMih+6xj3nLAkxNvVMRaebTtvKHp3kW+n
oHWy15bxSGAUMInIwT6EuU2Fs8hvsm5l3KS8FrONQDXxuYKbSavNu16B82/kC0mWAv3LLK7ZraBq
hQ9AcUkZul8t8xDeDe3d2UUt/rawCDFIzz8ESX5acGeJW8EiLsmQkzyXgjRqF7ZjvO87hxhHOzVJ
YBXSYZItOKcbWrfCkCU9QVroXmYBPWZKKbqIoUAUhfDcXj793k42TsNKvTXoxYDqlDcQsGLBfnA2
LP4g9Zadqd72ijIFo9V86U3c7VJ9iYJGPXQIaVBfOQR1geYnfo0Ou+HGPJkkeWc5sO/lJ7IcDiUW
RbJz2KZgyoLgUr70OKV7r/pq5TxdH4no1YwKT2fHpVppdCEHGAoVXJiw574+hPry1fAJahk70/7y
PCaMbmgMewvnXzMcMT8rYQJW7fWkIe8qjL5puFpVRqeq9StjZLCtSc8wEo38Pi8xgK7lnp0T6W82
MzNhjYpQGFXJW8EMlvie+ZZoqMZp9mXkeh5AxWYimNZ4dKPpDt/YV8Y5tFbMJzuTPaJ8GnRNv1EK
LK+DJj76jlQfn+/W7zseU04lb6kYiR+W1k2aFYNvlR3AuLnf8Gnn1bcoKGMFkTaXt0I8IqxRIOS2
BSeqhQMiVAkcusq9w8fSK2oqN3oy1RUM5N1s0EjWK/tc+SHSmjM3QNkZTArAtIKq32JunsEFQPte
NwAQydMRdTZq/TwMBP/mmuTWcK0CygnqYaH7ZgAoj/NbkGD2m5XFARza/UXw//+unP8OUiowrFxe
qj+tLhKD+pcHRwJb/+0fh++P+D/ZcrQ/f+IvW46maX+oAqFIaILwtyV+23IwG/9BCkMzhe5ajg0r
9N9NOe4fQJ1cdCd4ohhUNawXf5lypF/HNV10SMM0oTWrxv/ElGNruvSY/I1YilNTpQfRslzH0ATW
HBxIf3dxEJxpBtMOrWttScd9VlZYFpKIFOWKElonOWmEHAGaLRg3qDbj1orie8ZC3THXEnacl7uX
m7Rj+96lcP0GGUq63KxK3AE+5ebyJfuZCZ0sj7f5pCd7o1WI1sibAT/7kevhX1/++T06EfkU4dXL
IsLEdPA1YI65udzTu5lvYifhM2eH2ANmxsd1aqN1X+6GDRVW02jTTle9rI3VcplvoTtJg6ZtAq2s
II0K2Hlu31zPCGo7N+bC5qDE+J1NKp6eKEa/FueObe8U57iTdXUz52aXpI7RD1gYS7wuILsO3ZJ9
uqVFDgJ21TEm/A5rIB6P0Ju1baN3twr6yJFt9YDAbjMNipr6nn6ncavYPKYodZ6GxT3YjIESQDcH
Q18BRHSwf0yT/ce8yv3H5W7Xdtyl4JF8FtPfDCfp/vI4lZqJ9eUeuG37ACWvyaP1eLnR1ibeqVNy
M49dtU/aZR+RpztmLSlOMpONLOyUZAH8PONWY7LTf6RJdorhQal9Zx90urBq4FqHKEJ9E/bMGFY8
FEXSUCQGulMOo3E/lkeNq6ePa9kBLsEW9vdNZLKp+f3lQrnNcVNO6d3saMMWgje7YXmjyiDe5Z4t
03iXe7qjW3hjUGBkLvDyyC839iUmKG8UVlb6XAiCqGPOwkE+nl4O6aNsp3OSfVg9DEVs0m3CwlHq
N3fGldZB8vOaJ918sDN//qZHlLM0Q46qB+CApu6NylYjJu/lW0rnfcXHRuMsHz09McpDo0N3He65
5w47l/ro5xGEj75hzLaoNz1FbVO3DVmO2KdMOzcc8q/ZL21DQPqlOiMPpdRhcI3ODiPxaKIP3Xpj
zDAxvitz6wCpAPTUZgNleF4NcbA/xqM3+YxyJh/xGX8q1lUqrg/rp/oU1x6pdNYMyT2qhk1vsBeX
WLDsk6Ue2EAApHCBVLUsGK9sQb0WVK+jKAPrJ2UwisXH0xFf0SFoD+u98qF8MNKt9WwNwBjky0Yo
2iSbIkiYbxJxzKcd0zOw4EHs7rkY5UQQoY3MuLsYGlzX7mf9XQRc58ab8TG5s54Vl4Vl0F/1D+PI
asqDMijb2Hei8akpzPQz3iDmycmpuqMSqbvn+/Ubi5/gIzuwvDjRTDOTRfbqNygVYBtyNhwjV+EN
IMwUTDwhZlxznjh2ljePuyW5haDGRmv5GRiqtl9p4dsEMoiCZYeq8dcvFZpAD8DC49XtadxiVe76
6gcrThdlNw+6awjwYMhnyPP6EcDNcM8GsrzVn4wXWPnSZBN5WA/SaNPdGVCUIr9+CI/0+LSBWgaI
Alm0tfhs3tfOHsEA2Yy9PD2mUCryB4vOM69/KT/tp/LZDfKbFPF2Cuzh5LZvFLLaezRIhXeRQlmM
FKtHC4vDGWnE8uPjR3N2yTnH+nW7NJui30A5dB6NK+UVWwtPhsMWP8zP/IgkCy33SAkQyXDULTIY
m5ES2e+q2yISplTaYwfw6MdM0k1xRrZs8r14hqhKVoy11F1WPYxXzfN8q78Twm9fCWpTLcnBNl45
NeE4j8hDDggK4x5btYADysy3OngEpkH2qaep1PKj9/YUMB6DXvTIqDLhnfBn2I5SpQq0oL8T8Wb9
RQsSuFBP3zpdYPvZ0frlfmHvP3U/4ptir4/k273jvLN0gfUQAaLzmGMU61MIDGrEwsY87FTfdgBg
el97Ie3V+O6RGB4ZePC+4qbchwd8VCUmdH+yMFh4NFN9FFVQoQdwPBTbmvrJ76bbTshkm+/xDL9j
PMMbsl7EFYBuwu/j2d2Q+GayCpwRVcsLXxMW+gENSbUP4Aw+8KZ9bM79SoKCcwbIn73zq1y3y7NK
CREppf61M944d4SLhxNotr4FSXj73qRSDiMnMaqD/rGsfnUkFMalBxHtcaaMcw3aN031oIl999HO
onrMgwpyr8VMF4LuA5TOVvusfihlAH7goAAy2+Tv78l/p6/Lk3nFYpLT4rSLAnGYiA/BLvTNpwT1
25+2eFzJ67yP6XY91Ldpv9cwO4Q73su424QhK8xD/RgetXBXIlLcKl9gCXl/J/S4nKmTXz7O8YY/
qCdMSrz5angO1wPqjiqTfRtX2To8j4phjNeBNJtP5uDr2b7kQsd5RzvmjykHJdQepuUf7EZjyKJt
EFNyTwY63WdhYN3x8b4rzuknrUTuV3Tfh0eT8gBOIMaPAwVXN7FEht78Wo1PaXPOwDo8gHKYlS2/
BjEWcOWiXNnKe4dlhfho1V21XzQivIZnl7jXcpst3hhtoudJ3RXVs2mxvW33mL4ysa2KXa89s0tR
1btuvrHVX8gQA2PQGFGegzlA2aD5pMh/inSvAjeFQHU3v9ZMxKGysaV7WB/C8V3vfiQ4kE8vEGfd
3hp8hGp0dtdLsa9ZxS2/A1WT/SqL+i0nC9lQA+IGcSnysPJ2Lu/MJg/fY/KWoMmhhs9e9Ss/8H9Q
aLbhHPDEOP+rO9Zmx/gL+VrzHiGg3EX5aybOoNZ5uL2/nqeDH762R6jbCZe+k9ps4Y5SfjNHX6N1
ReQqK9hI4yHbwiTDkLqqW72ikvm2ak9KEsDTHqcdDw/CQ7dsaG7WqjO60Ir3yIN2129kCMR7ImjE
3DLlNLYR3Z2NaKTVp+zNPRrH9N46LXtxbdysN+GTc+SIZn5/Ul7tPmg4xWRwNpizUK0OHIBiSBBO
G3To0riuu5yy9kAL9wDQS/1BB7BjHrXSD+/zYHqsttB/tsxVckoTt7TOllC7+utsBmJ8Jnq7nLAb
bZ9hafAOmt9a/CXibahj/vAMqlUpFmx9B30vmUJ8U96KE/jepeCzO5GVaQBssg0tYSqziIRB55PL
pO2w0QLGRXqzm1KsjdvBPGvjfhQbJz9boc9/r9dBlN+B80XPzRRIzl59z4noSf4qol03zMIcVree
e6AtgIrSJ+VWNDuNohUuvRZkAXhgXvqTZHc6IzKwITNhnB0OaaJaOmBXQNNIRdYOBhkhygbXqnFy
s2ebmhgdIAvNKV7yJV7qs/tWOF55x3eBsoen+DTTG8BKw3demnrDQ7rXSbJ4y9W8cz7FC2ap/03X
eSy3riRb9IsQAW+mhKV3IilxwpCFJ7z9+l48/SJ69CY3dKUjigQKVZk7t9lkp6lx0BgSfvsnGE69
C60ltuJ+2zm9LzuWr7jPe3sU/P4I65V011W3bPbDWvmogqMOK/S3vo87dN3mvuQ1Zjdaq8HT17EE
6Jxk2DIJeRcx7Hmr4WriMsqQEQ7NYgJdFBbx+YXOYfVFuWrRKyxxiOnTq3KAo0UvDBX/STIvIyVf
/LI+xFvX3HpAngvZBijwPMDt5jytqZV4F6QTLrTJ73SfJMpshRiGNMwjmd/H6Tbc6gvXnz8Wd+sS
a/8FjX9uAwjYxbJ5G96QRbFiS4cglxbQMNs9VzAAL/NvNLqEOOfPLQ4RK9qAoXRankHZDb+7Q/mp
enXD0YpckjXkiCDvDzCeIDp1y/AsvBk/LJzaly5ie8MaSLtKRG1hugaq3RBgdTPnM0GTxLT1n0Do
0hV3b7w+qjao+xNSM63wAbGqtaF4+DumqffoF5vaZpGKoMXY6D3vMAlU6J1e07lZ0Ile0bkieJTu
dr2vE68ASJF7LUnyn0TWkG0qfbpNtS9+OKctqKq5p1wJCIz84gdHC7/ddS0Bjbb8uNBVVfv2In7l
zmy9m0SFeukTTiyqNbtptrDiiWXMB6rbQ3+qT7W8lWK7PymFb6XL9CMmw5h4hnV1IPmJNKHqnH7z
4SvFHfYvpFXnibGteFUdZAQfGIVjg8zvGztZdIR4BV7Z7OFG8U8LNL5S8Dyp7ZII8meGMRr+PIvk
PhHsvkv3jxvvqJsGHmb7Ge77wu+hXLYebZP1p1Gev7yO7VIljMuv47NRfo150P1UT68Y3gGB0ER2
xE94VBPSflhyzWGbqRu4HI2DwwI1Z4Tl+aJWZtWhLcMN9SVxVAYYyiVM3kIyV//+w5TdWr18PE2z
vj+UrF/1kYV5Q9f931f/vvfvP6HKTy1RpcIwcabKWqwkS2yhFRiATo3RGvheWlHt0y7j2M3s599X
gwQY9u+rnERfJlWvn2Rqg5VR1q9HS4yxA379yqgp7TP4f39bLTHPZ0BNHakFRoI5biq8V3XYu/KT
SpEEp9L5x4LqXn/wHzMKAe0utTB0IVByBY2jDdR5gpT0rFeE7nLs//tSKWnxiUUfbPmgs922TguP
9xcqpozM0xa3tGgN26Mdg/TVvlZDz7ZxRIiNBXDkyF/lSX6+upThF/fqdR0oKtymlQn/+4uoLXND
x5O0C9T0dBLqQvzQOClszAELYh4SchEXNJPbXsTzwxYS7K98XlTVd922Xxi2fNbPynaSkMetBdND
9cnIRDbc/Pd5mw6C21KLorTgb1B/3hDnPzaRHW67D/mDBmle8+l3CRq9hWC3gb6wjlPkdJ760W2r
O11nOLhoQSNyjPHsMXEyhHO36G8VdsYfuIccpLt+br+EyQl/W+ZmykL9KKDlQJJ0uPdTtcg0F9MA
+bf/SQ40qWV20r5MRztiqoWhVxqdtB2T8/Hr6T2XFB5SZpeblqRlqiS7+RMw4nsnz/g38qR7Qt33
YRyh7HHpzMW0I6H41TzDZLEfH81vca9C5C020cBkUUhrLh4Gq/Q7/FoI9oFcEvD/Wp+JH0HWTso5
GkBtg88U59+xYaqDFGJRbbH7mqhiI4/bXbaLCZv+xTPQju0q3A4Yle0mCajIfRoLWA1424k/A45e
ycJKKdnbJBjX/DX09eQRAKGTiMYv8VLzqXKa94dXPmws0FsZI+XSLjI7mRaDF25YlQxFnl8JkXwg
3zf4E8RQ9zfB/R7tkX0s3jzeDBtzp6W+nImp2z4w1XQbL14pQd3hD7Ho/PYL6or6w6tWij1P9jPA
W72xrS/M/YRzG7k5vx/wjZNwqoCst2oJp4/z/UT/rKzBUaQ1mo7yjCW2uugJ6MN6YXBRqag4dS6M
k0giCz6kMAh+yiC71Q86fGoqQlgWuCigPaku+BpLjroK16obkrXsoN0Y/OqEuV0ZEyQPCLPgW/pg
Kz725Wy21lZckhwxBt0l2ZOTbNyqFWYWmOrti3t0Rp6rFM70Y9jK8dFDSLTDS/tgZdrcF+ZsX6j9
Fe7ybRpoLfXYlX+IYynpqAQCyW0+B+mmjAweZ3lZB+ONu1H5llfuX3TsDxnO8wX793xL99K9isAg
vqulByiNnMjuCk+AyXOiOD+WOVIoh9teFg4U04pIxQBTRu1l4RyQVMsXbeONWFeqJ0bmr4MztwHM
BOn4UnqfX2axn8aWdiA3/0aEE8JWwwGM3v2b4o/2VPfL5QssY07z8i5wNToUrDhBDMAIMOG7in8k
RPQb+kgYs8N93jz6T/x3ItUmZvjZ8CZ8vbILylKO0sbrPrWvPDByvE8XM+hk4hmMecLzy7355onX
cVliBOtj7C9CJWZKIjqEWTyRtvGMg4Pdnh9w/8LZ7/AqEB0M5ccvCSrkGrH3C29p7Ob+WkV38xcU
gTydMwsjhVQa2gBA3PDuCCogvNN8a18skoioGbjCdnVXZkf7aqZjDj078SCzJO+kmYmL6KNEEpE6
RUattu4PzU6Qqamc/lbKhJCzSfK+ACeW+nHQHVCu5DDcYTkBZeihDY41aTc8xAVG3ZUr/mYICO4T
xvpctGGLbzPzZkR4+DKbfw34V+bhNprfEfejJMp9AdgnjFfD1qKZNpzm62F6WNiqW6Vb5NfZ6fxk
b7SLpFvMt/xunSZtl6fuAENLsrPsmKVvTFKft7CwseDoaz8cts34gllecvpkNz44ewGHws1D8OSz
qNmMp08Fmx6NA6ADOEEFhrqZb8SdrvrgcZ6cltuJ3d4RWMseW5e7W/+kRx6SUDkT96Z221kJFNJf
Jj+PVhYCaH3BXOoiu3QvIGkBNNnpkh+xMam25XAF9eIkemiHCO7b4HLk1F+Ga+xA0JCw33h2W6QF
23KvH6ZDgeKP0Sq70qahWCgW+gq3YofV9Hq5I66r3Ed0kdPltVMQ7HHmzvPICTdU7ebx5YLJDmvy
MH5xajS4HSdsN8RidOy86+KSboeDcVedzrLJThJ/RzWANdWla+Grg+71UuKR37oiFd0ECY29EZ0B
ZQRunVQxBrNy6sVlIfz+u97cGNUViYG1RfPDEdHvtD6DWm1Nn/3wy31TehqJ7Hj6IIYwoAGsoiKA
zIIKT6L5VBunmrDD8oGwzF+OWnOwkbIK2buerDmh2EVZWBjAGBKt5qJ9G07yb8ttPvO46bqdDy6Q
ONhdIjiy7D1gqQ0uf1BVobguLM5XHhR5wWYf7TC9ovfHPwLhIP6an4ggSyYB71Cg8/fpPmx50tiw
8aRMiCLBXFXaZslF1Nb4l2bLegmzfcJpgeVULOlQuVYCTp+yNxjuHPDUCkQxI+049a+NXqG/5b1z
vdVzQ6Jk5erFJsM9c63cyYE0nk6Wu+W8rDo7Jdxy9Mx837Eaf2KX9tjTUo8sjjTHyvTtxQyogwn3
MliZnS2Sy7Qsz6/PzM5SuWCdLMcFSyzifwLti8QhwE9u+KPfRmUQGgdUelPLUqCr5NhOX4WR8LDj
wsbLLZNdprWvhULcluW12ZHAtAZZUjdsOTbqyo3pkx9MMj1rx/a7GFz92rNrUUPJa6iRPHfDr9Sc
LdNrerrLnXjhUAQU7OiSfopjEy4LP/Fi7cBNUW7qJTyGF/VHo/zf9eseZ7ob2lzs9hdhYBGrA/br
SN/JIVw3yEqKJVkRPKNoTVh4uDhXzNkX4qXgwUyA4vjt4Zfai3imluEQ/Asuvhra9V76mnoiqRfz
18iloJw7tm/IWMwrBoaDg73X49iwkbzg6JRusVgmpeMNp+air/LP9CS6+r3CEz3yaO7rf4B+Nyyl
G8Egf1YdhLMteZHNWAci7fhdFkHjY7/zyfaL+DG/cEgiJRXPXNhH93p2m19q8R6CCF0cuXzlVvjk
SE9XuGauzG35LsFO+dOhrdSQES5tiw4DArPog9ik3EP7scIe48m31BewKgJZIvj9g19gx3eYKjwr
8q+M83DpVJ0zXAY3vOY8ARR4Awcf8WUBVrH5+ikv9L+IHdhawBERkS274MDgmFgYyatxI/+x64r4
v8Br24drVll7fv7AIH0snrVDbC0D+810bGFW/OJnyg6ul3YJDpSsZoYfwy+OSqvkUJ3CgNX6zZuE
Z9C0G8DSkkiDZlGtHkuV0s3HQU+mbb+b12qnuuM69jPviRvUvMDdVsDU0+7+OJatzMbo80Lppa1T
mpJVtpH22nyY8L4EI7cRo3nWiT2qVgJZ8jIGZERwaa8y4yGtQ3ODniqKPUbpYrGhteu/rC8eTizE
+xuLRf6RW4frtyCS4grHdM/T21zG25Q4PFAOl+/nnr3Nm/rcXNgUE/AT8Ju3mDLBlZfqx/xl3ebG
ny4QefI75xJcL+J+oumbg4by/7FR7kSLRvra/KY6ESK4vhhULaMT6T7xm3ZEWGaeU5m3jDuuo2/k
NxQb2a0Put+MvmcF22RLytY7034Cu9G2b55r1XCxBaPdIy+mhQpaM29ZyMvStbYhgbOLKBhdktmg
5tPVJFfZw0J/UWxiVwks73mw1mMwnoZ3yTc3CJ9LmiV8/16VAykoVPFExHvcDdRZMoWUS3UR4fn8
RR5Df2aPbF77xiL7kmqSEHCcghtG+wTmbMJToRtj56OaLN0a8iEmqIQGbjQfFyXGAW9i7NBMi60L
qK+gH4B3BsLbwVpdE2ssuKnl5yZ6RM88w8F6rk3Urk8yLRYpZLQe+ypH3s+2GXTGalIuJRtrChYF
2oAuCx1OkMFz1mwSKb+lVb1q7wNZx542OPI7kXUON52KuSOVguZwT9dHYXrCa1i643qzLC50fGsG
AksaC+OC/YC1zXYEYGSiDc4384yki+YDeknIph8G5C+ydoTPRzC8j38iHw9h7LZ6F1qv+26v8M4t
wsaPVWuj1UqjhXY11+IXwJXWu+pNWNWSH53G61C7WusBXRQ/CRUS7wo0Hxl7KQatstJnD+tpONMA
8eBDReyWJOhFLoKDhjEeLOrRljctiYsdcMpdw1lgA+4znad5o7iGb56r9xBEiREUxTheWjlgDDDJ
SU3vPZ8oXg7v8XDWCEObbDR3Edj8BiT9O2gEMK/2xG2rHgv0fQBvC0RtpuRMQORsIwGOysJPaxt/
ypWhB6zvPPQ1RmxSEB+UeSshAmZZwOC3K/PSdH7ZeChoI9rgDK9ZbKV5PxzQDiY5kHRskRTGJ35s
NojiN8J5O3zHspZMuxlk+kXiX8TkNCFEPEkEvT2oNBY8BfTw82na40yvv0Cp4mB+D3XAP6YvyCak
4266ZdfG55JpRvgzeTh8ecwWD9UOmzSoe67slauch4dSmYMk3Gpu6RWf3VX7ajdJj9WIE36KQMn1
a/tN/wp0lH/thzm+DipmfbrfrJo1QZB4Kvwpb6SVvTWrwe5p+Ke7+vfitMX2HL9mo5HdRYFmejxp
/TI9PYQDYVb4FDDjnB+rWjzM845XjLrV+P54WfcvGEhK3DaQ/84XHiszXSG81FTsPdEx2zBzs96W
IOrjo/A6sy7SF4Z5iOklC+kb/ZlPRNuA05/pz807Jk/VzNDNZkxUw8j1n7BbX3UEM1F8CDsbh+/q
pFKU49jMjO5d6VdMTdFHFajGBGwqCYxxzE+K45fWcgFHS1sOKwoC5oU0fs5LGf79/MjB1gSH3fJp
HTXNj7OrFtRnZB+TSQGzSL6JSXodWQ5u158t6DnaWhGxtl1newYcgwUozfQzoHEhTItncZd4OCmI
W4i47GNU966MSWDA3aMCTo/xK1Hx9Q5mbB2OBD+Af+KCknscZ263jfaJtm3wUMVLjhqU6CU79Nmy
d3xcKuPknWo5LzdPrGXmIqBGsz6NS67Yz2v6EyKQZna4SW3LRX7yxtue2IzuwEz5cdyEO8an7RtB
aCbW+Jbfv9HDM1C0PmrctgFMkluV7nikh4JP4Aq/w7f5wSEnI3fhQOoDi2LjTggDxzcnXK7DbaO2
HXbqb36sKHGWxnehLyoXiuIkE1W1wStR97V38gIQXXPC8iSlHrP+ccLe3m1r5zl5LNrXXs3Np+x9
c6raY5rMvAxjQWnRfnOAKjZO1ZfCdEmco0wrtijvxCsS9r3AdiQzmZqpbaoBO343EdB9k43tdDxp
rGssRS5ELZxTEz9sF28uE57dHR5bdSgvRREYQsBwgYmDlIDZkbG4lBIEV1crgS9P7cxGQbHBW/G6
rxScx9eBdxzGgqx11W220/a51BZCAHTEWqCyQyF1AZedkBhRMJ2NA3R7bS+vOB7VK0lZXnMjzaQU
goIQyYuMzWICbruJX1opYCnS46jFzuF1PkvKolPusem1vEHGEIyyAhOcnGzv1k5ekavFa1Jl6MsQ
SijxBhBSoru+091mlXKlErt+jyEbJJfq9V7jzxE9AvRL+6EEEzZ804GBOQOjofN0wwGypNxADuaq
G4anBIXZGCvs5/eOMeVFOgjLfF+9ZScOdatmZiA4BPP+MDBK6EcxkVgycCDKKEjPorpPVsNeRwn/
sLPfx028TfS+FN7L6uPpJyuMHlxQHeUTsLu9g/8jW0V0L9nyur6jAnaFZXuJz3wc1XlA8GU+vIyQ
LzpAbnzuaBvux+3TR1fPPCV5TeiwqGHRUNtlb/Ubj+b4xiJjw5MrTzsr7/iOwPxEubW0WiJVNn3x
IQJhXHXAmNYfRswQvGxkJmsbrcO4u/x9Kus6dU0wIWZlHNFce8qdPGimAP/XjFy21Jsersb2MuA2
4BXpKjGXRrmVcDwwlh0iKvx6VX8emWXgsuvmD09PWf0LfBiZP4yyb3Z2RrZ7esuw52lRIQo7acvB
Uk8rRl9cPei7r8urOQQipQTM0yV91L/xOf8an/bzl4HwkZdnxbz+1QpvEgOvaxqlW7Ouf2uRJcKR
voAufSnVhQlL8/XplP7fZAloq1owAsT9jngo4Y27w2cklnumDLvJ684xtvoempAtrs0Ts8OR0K0f
PARRFDLvtg0GhXjSJmt93X9O34hdiZ5L/phzLNtdPS7aakES5jBcw24nKRh0EI7sPo+IKbDFAdk1
toaPY+MZHQWPn6r5c+conUO5kTOza+lmF9NXfKOpeOR+jX8wEx2GJ263IpObF5e/zDVyu+hYXmB6
Y1C7ZHcQSUkiQHNjFZjCBRjnSi6PQeVUKPXe1EP4K52wb2i+zcxuodjyq78C6G0BLOHIN/4eyseb
DGa1bW5ioFwYKQpOcRY+9NP4ESaBtJQ1H2L8d0OJ8kNIwxXgTrsI4RK/ZJ/Z4sWYfLaM5lyvonGh
3sIzm4IuvohoGhGD3atJ2ZnbIWDOUELBx6FIsokvOkj+8J0eWoZvwqETF6z48qJ8qAx54nOmOuXF
/ELfpQH+rLs3hicvJyaCenzUJdMbr9Ee66P4pa7TPW7Qcm1jwUiFBx9lvM732lfC16i1AWgAFz0z
ZMbP4OHCfpPfZSc/R3eWXXgWAZttc8/Ip5ycfPP5SVudgjAEo59Sg/0acJsvFaCQjfp1z3uMzyob
3jm5zGe4AcSmdezgiFc71K3EDC+qL4vfsTZ/GRfU2mQ++kg2TrgLzEbP+cNhrMzgFt6Um/1OZ92L
jpgvUSGPHLwQARZQSC4Alut2l+/1neBwS5M75OBuHXv1qTxaS+2QOtVh9NUvMqihjkMLWcuBdjAt
t32Pbzy60QqW8zHbDQ7TRewKRQjpN8woFMrOoyMtEUr2towSfDEZATw8YBaA+ZPC5lG+PkR3Q/Gx
0/m0jG9/XpAtufYbppSzE60FYrG4zrTr0eJ5UYPspIfuRvursN4Evg5w7MQ/jPv8AxYToeZs/E6D
T7+A6MbyhXgD6sAQ0VjNR0Ve6ntKzLR6s1biOmf75OipNqzLcpVdIGsbn/oX3+sI6v1li2ChSB8J
dBoq+1u9lR1cX0j4g3NUyYehdRMmNRNGC/DpSEdY8AlVxCZ0tpUN7Ey8EUtEfKuP8D4FRm501IRc
JZ9U76Xy1lMkza4k+yRGo8MSv6sNrwRZ1lTsV+rMdTjjPMfrxM/XJBgLrfUjcojyfcvf8DAFeEGe
gS8CyDZEzHO7FVbpG4x7V8PphCk/XeNJ3kSTMyyp1Eu2Pt4iJyYNYhSYN0bYhMk8t9IHuO4vng7G
Jrw+Ny+KWOiQHIetmLWvPqMlj9YMnvoOJ4S5DcGM3SLbCBz30Ofc0to/YMTCh7vW70TS4emJsyT7
9viOrmUGnVqFVxgdwkY/ggq0APB3Trq3NF2ZR4hlR2iux/ajuolOTR2deeUnOzZRTondKywfZc8J
wkmjr2ANqRU0NIBwm0JTqrYhSdtHqmzjIE02IpCC8rg+Tm/NWTsM69rP0mWMQIzK9lr7bDD7TvWE
tfWWhUt9J0Ig4WQG/pi/0RuEDqSYdULYFuQ1D84jMAtV7xRhV+RPvuWwE7zXhjNemXXX1+RqkekD
qRfEf2FdCEgyKb/c0OlW79lj+4wcg7oWxJjvWmgZUWEvpj98eKz35I2GoeVGhn5G0+RWh3qXUHPQ
1lQ29ueFTKXs5j/tJ51q3PvJzro/zjWlNmkRNa4kTiQG5AFRTz6G9bPcJWKgf+vfqYxsehFxETeG
QXxawBg9fqen6t4x7B4nV2dwJe4Nit3cTg8D3r9BcU6C5w6lCx2c8SkcOOlyZZ+HHxUcFoXFhfHK
y01n2rRIuZ6nODsOSvCIsK6AnmT3vxXzvxs1BHk+lBkFMBYWSl57Cb/H1EWZFMGToM3hCTLdvAgw
ssADYkz9jtho4vRo9VRSXBa1BFs2YJVhkDJieoBURGbWhEQXQtS2WLe+nd15LTIxJ77P1tK7ur4y
PnLJLf3hK34uiXuHkL3WdDsiEaB3lSejhNeGPJPujgwvd3MOa3SZSNfOU9D+jj5exTxB/Wu2oL01
txSKahhExQYbXJxJIpXUoYBoZTyToVGx8wmM9SHxGTRttvSNagj3VDueXyUs3Q24ZWg3hAFyVlUQ
ZRJA8+E6tntjaTI27QPCFPJxwznNWNoL2XBChMsn3HGUcVVBgtBXcudRkfCG8+xdekAZLRcCtgxJ
v8RnW+JQYRhBbS2/Ln8lu+m+HHAUXPfjsS1OcbqX821eBkoBkZ1cDmcWrsKwHPrDcyI3Dfe6Nce2
qmM5slWyr0lfqSZksetkAtc8A8oS6jJqIYoEldsLGELJTtktu/jlsFdyO+YErt7GIvwaUt1ky/j5
IkzVHWh32bt6sg7Qk5BVklLfMrAuAgFvGOZRpScVn3gXNONGG+FwXNmYY33ZX/Sv/vBvsN+9pv3/
m/P/+1+8FCC/5GQI/+8HkRm+0JEaPhy/QJZCKtp5/Rh87OVxP+N7ExpQz2iNQ4+XwtI0RTfvAMaS
hiehFADl9PnRruJw6IBS+MooYdQPk6Qtq3pjCiq94r9v/fuhTGa9g9QKnt/rn0nzkx+TIdn999es
mpiRqrL89iXxzROcAMQx/pH+aX3/fa9+/aB6iYT//WdqkB78++p/P/j37/77K6bavYJb4x7vG0SW
CDNfL4t7ITve68t//5SgZhqTRE5XJF3V+7BfjiXduDpBVOkegcKblfTY9OuhKbxH2PoTHCA5aVuS
OPXJ0Z9ufEm7aVuH03F8NC3W29y1Ile0PTZY+yyLPi0lPymq8CmLfeupmaraFuMN5PFLrIzcmue1
e+zH54j9TUGQVZm9PwSCtIwkG70MPl0a9qM/I+z18qSgyQNBsIjO1DJosRNOco4hSLQ0pkGb3MET
zZRkJ8Tpe94Xw7KPqU9RnHD06Zyb2IMyuGq6Mch1Jtvx8FmIhbxWH9CiyJmbTNXlriwT5Je1JvZe
I5k4/7dAo8Mhb2VpjV8t0w1D+zFFZvGm4pX4CExEx5n1dEcVglkexkd+R8gZ6kh8bEIKoyxmZBnD
79RgWzR9FbpTB62xGTgIEfvRvorjMiui9z6RVwXs1JeQ5MF4oLPKEm9zgqPihMDbjD5Cw6QfyncF
8dLClFOLIXnNagKZru+3oS7/NiJ0Zj16mb9J3jwzLy+jQbTl2fhJcu2T4LfUyWLtYRcErmgGzITR
hPuCynuZwKZQDUZ7vSJJmOO4bHiCWGKcLwy4VNb7PIJsByFwev6gck7coWH2Fp9K+ocGtljd0wYk
U+iM6jw4WvX69ZcVehxd47p/nh4FSWFJJB8JMCELV9GmjREVT/+Zo7QTmyxfNdrXOAXaU1jNAnsg
ktfY4ZK7DSGweF1msxvn3ftDjMplmf/hDgAwiAUd2GQ2LOZUW1nMAnpED7EE5lC/jF6SlgSK9rXX
ZM/PuEJtIe2SsoKkUJiQFmYsZowUF0rSlXz5oX9Z0byd5AxQypRgHotk5sbQa1M+Ef5AlJ6RPhJW
Q7RwVjwCnPwpennUlobSuWhMx6CdZtjcZLMJOTNFRS+uFSsR7x0JHJKYK1mGHJmymSVm9lcPUf0y
BCHIAkzEjCc26CfPx2OIRHgaKkOejNrVuLMFln94tvwkeg20hsgRHyEgKlwKsQEKPbkS+g2uEitj
VnhKEqoBNWk+BDy24xIErWoZENWqLmDrjvS2lrNPrcqBuuoER1CZQu4B19koz2JKS9ALT3Dlnqmq
CG4YJhxtiWKdOxULCKVMNadmK8PyVyMgDSb/cHiwkJxHDxghh6ZTlUQPS4SBe88/7LG6jZSyc2M3
7VhdRUUe57GvYwO96ihpEgx4/MdcpHYF6baQVXiG4hP2fCb6s/3QOFCLPiuwutfXOhegr0APczIy
sIMBBQ/JDg5MGYr/XCebLqZQyfGHsp5lehzCz7jBs1OF9yVCMmCLDQNVw/pQZQyB+PMnxy7eTuPw
PSoYKRdGJi0KPATx4evsuE5nX+7Up9cQ+AQGxvAff6fhu57VmAY4vSEbvqrpYSwZTbXMEMd0gvzc
sYKjlze8AIhVMPiMLcHJ00k8Gmre7guZFiYdv0VD/BhH7nWhWZMrTKkLLfurKejtV3gZc2snZW+q
QI6Cen3qEmf1PwrQxMAlESHb5k84uFp9GnNB/UiBG2WFWSVSXDmMei9ThdVAESET0bEwGrNdpX18
J3omcRHRrYmFN2BFzkytewakY4gs4QFLJJ6qoyW1C7NLsnWhMCZOKiqHVlJEB6vO2nviMyOTIS7r
pI6l5oO2p1ZeYY5PyO9ghsZYGJQM8ex1c438xoj2TylEqy9377XcXQoS7YqONNl2FGnjseui0Wqi
XV7SgGoM7WcNBbOIESlpU0AkJW6SGvubLDxOwiNkTlEJ6QouIrkCa5yD4O5aDMmtzYMtsjDfxRSY
8oGNCsbGoS8lUxsQieEKenaxxpdcQX+Zw0aPpWhQDg/6V6bnvxM+n742Dj1JOmDwuRvpBn51D6gl
spxHDvI3icR0qOaWVKSOqdIvdQOQlhzq/hx2x7hsIrKGrKtaiAR6ZuAUPGYw5ZoRoog5OyGrHKaf
3YToe5g4D89EX2am14fwDZHkkzsTD1exO01Dc22K0+strh5GxKKKdMFXpgeib5xHhSm7xpYSeViX
Sys5ZkaDd8/AGAeOBy7scAtbHsUM7yDP6iimnww+etLMoUCLWJlijIaV78Pre+3lYwu5WVML16rn
ZSdhOKE3GYEh+RQ8GfMMZuMb+FSTIjlDbJgHgqByomDiHA9X3Zg0D48CBCK8yMuWskscKSdMIGTJ
G0lDbu0Lpm4oxNWYe2rhl4ksAe6KUEoLvQZcxj/LtIUJ7Et+iAwhWu2WiYAGubmZW7yL1Qr2BMa0
LcwlYjLKPiHjAJsZDce3gtAMsuuQ9iUhKH+pPbpF/yBw5kEXlhJmxASNFgbiyQBlITRBDZWpTj2j
PipSKbiRJjIkHGnsExXUAz8CZracsAuDwVNkWBMKxIwZpgAXG+ZINfUYpuhN6YfkiiwMXdtNI5hx
gTEb4VP4dZWwQ1VbZuv3ohqhTCoUDRkGWhLEDNqlMfNw8qncOpJvkgm6jGVm7rYAagWGBTSJwsXK
GtN5mDlDTjxFKkyCz/IzuQoV2cwjG3LYNQM4PM2I+JSdDh9copkTdEscJnlt3JpUk6+5upsULAVU
kleEDgBzErHhNVvinmuGrqVp3XRTG96nzvx+ZPl5xJN7l3c9XlvhkrwryJd6PKw1OYRpbtHU9zko
VG2ZG+uZf2qPR2T3IlP8IjmMkWmslLm7TKxAFitlDdVdOTQ+ylagVyaNCQGLdk7tBY9rRnvD/CnX
1Xey5XxLgMSWYKLptbhbLRQxy2CjST9Kql2LusI0sBTx9SP97AHps6d/cbS+zZxSUv1nCnUhak6z
YSzJknGkGFKDLFW+WYVAhS9HNzxb70ozkC/etm4Wj4BYwhODiJGlNyMYY3hQ5rJnCZKw73j/TquF
NQl35JkJ0ceE3WCg4xyN3j3JcVVpxSCcQJPwzZr9yujdvob/IzZMtlUx88exSZaPGBenZjhUKPX9
pxL5UQx6JUWw+IukQoYUd4gVXy2QUGcuab5S03NMx9YuHKRpaXSgL3VSOKnQW55YMqTHUZjEoK0u
YLygh4xXNR0hoyj9aUP7bYot/yw8QIOe1tR3XLDy8shnc1ltsDtQz7Oso7uVFmWOJG2mOPHna5TE
qocCfA4sCfk0wxz1waqVZm0zRBrDlEog5RiuEPlEy1gDpR8brGQJci/DHMEtNn1Y3duG2U5wa3N8
p2cD3tWwHS1OiYHZT1PpEm4lsCGH7qooSrLMsvwAEWGUCeOrINRXEreaeD/FFQWMkVH7LnqjwiLe
qNbqqIanEgOYENOgpoaqaGL666lVezesctjklrWeLNoVSyv9frw/ta1ckguHVNgVDJMR0IRhVWzc
Ikk7txl54x3vlcuUwCbMHykFZPo2heZXrPVaoEyK5TXP9kQmdrjJVbayJylvWir8pi0XlFALwqr7
ZaSVHzUhidR0zXsux8w1xGIXPyoNEvC4GnhynVwnoKRtuQrkE9OUZEialLOY/4e9M2mOG1mz7F9p
y3XhNRxwTGb1esGYB86URHIDE0kJ8+gAHMCv74PIzFKmsirTrNe9UBhDwQGBAHz4vnvPBXKbDLdR
TW1P7JrIN7d+NayCjpVTU85n7cQfngbTYURvYUZlJ8wmZ8NibFt29UQ2pbgpYlLnjA6VwlaKGskx
hE5ufywiC+Ds3gzoqHRJpXb1ouxNm/4QeI2ximz0Xxg2nXmgiBGx9lQ4RBpn+izHArOin5A9lyqx
AbF0asxiUyn/pbKYh3UOi1VQO6rKDKWQovgGOuquxVrwZNI004l6KcZUQTLS6CZ15u0chPnZyR0s
ttDWcHJt5o8uJrjRKwu+mtDOmZFNnFKCPs2x202SINVoE2LmhndznuGcdiXv9L5r8EBrLGWxAA/i
OphDNaT3K3eK0m1IpDci8uyRzMGEHD16tXwa1ap3ss2QEwkmCjpG7KKp5/vZOmHbcSBF6054DfUu
tc3M6WigmxjJlaYsCXyaXSoSZrjQTFpwBvSBOzl4UPW5zbfx1C8VN7SC3DxonIi4CGJ9sCtrF4ct
beUp7u6pKXwycoFvozD2NixSpMEtNZCxf836Mlu50t+wmocJ1JnncKJbazoFKkjKjRNiace9J84i
PgrnXps0xNLpcxr1+yCDR+vFIt8WkcEJ42a3yEDTXxyYpas4FMhqg8Uvqz5j7h5PVo3e6hYmY0C2
9rxvcgkdJHHinQ0UcRgEO++WxUxop5RCG//GBlaF8CW6nsNlsSy4OFmXIshR11znxdqPAvq7wZvf
9i3VqPQkjOGOzNlr3jiJiIoNm6EVHvahufHM9DWzswyyLmeoJwV4R97eWnrZgzWiHh/sDmnJxPk1
l889RE9qE/ZlhUH+xXRDyowGebbd4lMkomIFlrkkY8PY5Z1Dr8+k7zIS5dbzUcqOxoaTtfn1uNT5
FGmFbfxG0vixnbrsFPiKq8OXtHXaCJcPklafbUU02TStZ9y22vYOcfpQ5cgYorh7j000FS3FgaZj
0xPQVx9ltzY9vP2l5uzWFGe2UY9gp4NcujMqNhckl+HlnsZ2zyyAAbq10emiR3QbV1/HlbetA0cv
pQw83haiuISsCAJEAOOEs1Ue+hZ9XS/nkt22XGkbNTmpvf6uR+PSInx0Kuliqmq/Twy9ThBP56In
0zedAOj1hCnBc3LCtQyBXqos3g/DfD2bVnYqfXR/41yfgr5T67oN0Q6GyQaS2H3WIr42ZutEug50
bmKKgX+qz27u0YIz167+MkdkZQME+TxIwFr1oLwlSti94vOM99KYUcWMtNxLpzjZZY9RqkM7PQFI
1IWxtR18DdNnOwfLT3QUEXk1yirFdBBx1eu5MglijAFdDdUXpBm12VrvM2RmKxGbZdT3+EAxmK5U
cmOR/Yp5ILmvEHbUFgrDemr2KiNdShjhownZ8mqmL8wby0X+JXft7TAfbIW3Ai7OiWXhPRWTGbGF
3pWm9Z2B8oMUFMJcSnZ3JXBt7oBiHSppQHmzaa9Z+cop/WoD1Z4NrR88kS3GTehyoXo0CzV7eMI+
Yhdzlvc+JwmaEITvPTmRW8vVLzioOj7Etj2TugbYDUV1U5fj1mhS+hxGF99P7psfPWBxqKlJEX7T
BxtPW69mRzNFL92j6dnT7FxyV71aJtu6eqtC+RxWeEuxYB3NDp1H3sdfO5OiUAozIK3SdWKBFS9S
mpSqaZ655SgwhQRc2KZ8ae1eXwkb4alJXg8yd/PNdvUjARygJFzyhyukAMpHzkcOXa6zj5h88rsZ
qb5V0Sqrln2swxZOsIardXQ2ME74mhLImItzOCf+o9PSENE0ryaKX5GdiBuvEusK3i5EPqSaWT2W
j7Ntvvm1iN/Y23w4JIwUwn1ayLQb01YfzG8vhUvtxekiVlm3VdO3e8qZUJHHbdQkL2SAoMs69JoJ
NZGYeVVPWY2h4VygcJlKfPudtU7sotk5EYsYD1ZDa+stUxetCQlMV+fktInhLbRSsjxQilchq5Mp
bENc1wMJ47nYjj7DW0nYTB4Gn8o5xb+SXwYrmk/heJOM+YsvFFB0Uo/PzSh9+l3wgd0E+nEQNF8H
LUlI4y6vWoeUS6IuT0FAnkbKuqWa23I7iPCagS49+VYgr6K6pLjhi6c6aNgbFqOB1BNTnNM/M3kl
99nYEUTtB4++F5ElO4eo/hv1ySd7xp0auR6rBltqZT/KjvGvFLJd51G98wzT2KFRtWrsT6GfF8xz
1HgAq63KEeZTlA3utmjlsSUWZO+hPLBzr9+FBotQHyenHZaMQoWJH4FVkpnAeGTpXgxkoHCW5cGQ
fbIyogWPBZHVZm1xJCPkPSmM4DZJ67vZxNSpLXvcEmQMMMvH8VKULOQJgHBTh0AOcztMRP/IoCRt
+00jPCkY+FfsCBu0vaBiPUXXIfxil+XGn21E+kSI6Dj92taVd+dTjmbXMF25g/c5QHxXYPXD8yKn
jVMb30vZ77Tru+zcjFuvb0HNIm2vWrQSurbnXYASY64p1jchy+6lal+ZRbWNPHKfdRx5ex0uKdoj
jDWPHqkTTizkyG3Ao4KiODTQIEwWI4agfhXNrYWUdSSwru9fosj4nFYQvghDob1cl8/WNBd7y8lO
YahMWGnYD+1+EVl23bqY8PEbmoG0Iudvb6u71vBBMUDGvfKi2Nmq1548w1ZNdJNmjanDJWWkVZDw
GUkJpRR4eUxA/GsnIWGhmylHjMxwq1QE+T61TG/TWJxVaMvvbu882KpwXgIDjRUZNK+pO341O+PG
at0zc+2d5pP9XIfOEdpdvorJ3TyminuwyCUxks8ju+J92MKRMVAzlOdMY+RPkb4XmsG/w5bFRDJe
sR9hfnab9zwqWZBegPAXQPx//2U8tfe6WwxVC0kesG6V3l6+PWo8f6JRvWwiBj2t2fhDs7980/Lw
42nRuDARLs9//fLy4//t6z9+fB5aZM8/nns+HUa9E4b+zp+M8UiQZZ8sD5evLg9GNZTHdsCk+uPp
5avL/11e/fHNP/3fT08v3xdCm6mHd0E2wkQY2iYoxuIYZjXvZlre4q9fXv738ny2R14yCmgfVlA9
sj+Bwro8cHXhuP3x3JjD35/LxWeLjyZ59oqZHOTZWAVEJForSSnzmJPPw7s0uoMMC0Dx5P6Gow0t
Z0mYLgYCJGMzdo5zHPrrwGdJc3naNfNvL2TLt3guectcVPsfP3D5tstTg6LQztXx6fJfiSPlcbR8
nGy9mUn8y3B7Lt93eeXyUBUtf5xN50Oa2Bi33RJDV7ocxuXlziKfr7LeJ2k5CIaDAXeri1YggSJ2
YuEAZWuhFXkNzfwwZy5uarq/Mu0eu5QGzdBOpBUtENzLgzV2CCJIroI/HcwoRKDOeFX3MRpoLUqf
VJQkFUQ7MYHLlo5ZrBTtQsOAfxxb+2ShOKULKKpcLs7L08tDUWik273XtvuWEOlKDNgbLq8MUUlO
RViX33JNVf7Hz+UqZkKdevcYAkfbZZffcPnddWQs5BFjOPF2kt2Pv/frX7n82l+/5/LS2NFJEbrE
FfpfB5UtB/rj8C4v/OF3/48v//gNtZ+SX9Krw4/v/cPfrBJ/n2TtKRcsgGFmMfwRcLBznQDEbRQ8
auDFVBTw2XlTd84oPYOTgp5B6iHNMCOhdPk1k6LZe01IV6CKD8Amy4Mbp+3Z6DVdpYw+fhfth3jY
pF1+MCJ0K00FygvEyjoMjK9Da353ZVwch4ZGfJuz1G9ZubDjdNhlQyowXJeaGD1LK2TnGZT2CAEG
BtEQqF1I78NwKQUoUlW2WfDEAqy6yTRDWtCYSGdNE8J4Bgk1GhrMSjTrh7JF+OmzF5EjUAMFw6Ms
vg1RYmzaGg0Ua4E1cV13PSW6NXZ51EVu9dQRnLRrYsggAiXFQJWMYBKPfneHXzHJZXRoRvFoeeUt
y1sF79xEiJCk+5wpeD+4ogVuD4NHsC8zwwQ5lY+fq+rviApiMkvC/mYkGEr0dDCFTZsOTioktig4
DtUIiDbDtJUaaImduSaUEoNk5KFVhvsxIZT0a6O9q+gthultHJL5VMwBEhrRfThR5m/mtPHWViCg
wOoe+WmIGF2Fx8jHAGJ6wZcMWSVxdsk6ishfjnoUPaWieA9juc/ybVuqN9PbZnne0Wh06Ohn2Z1q
2GynTo2GOsavG17Cx5PwJJ1Xj1AmK+sxzyqKaXISe8dFOx5XCAOq2yFDbujlzRdcBsVV4MM5abso
ump86qSC7C2mQDUD5GB8MGQ1kgjD3iGiB5t1SXvytHFDn6AduqfGZF0s2Jl2JQwTYtxXNINvdCbO
2vYhxhZ9uun86tro7IZYhfDWsORb2Sx1Ww7HWII7NSEyV0ZKpEheYozJwvK7lyenPNQYx6PGuI5L
amhMZzCFEoNzkls3EZQR2xwghivKAQ0SmKmOrFWZiWezs7+5mbEvI8wV/Og15QBumHi+Kwz3cXDb
8Y7ao0U4+SYjA+7KdYjm9ODRNBRDjoY0J1xTWXYQPrugMjBOXviYycG573Lru2Ph4k/yT6RaoiBz
S3S78mVQJriUbv4S741IsE2YrXQvs0XX63bvNAOXjZ82Nn7DXq+rMPHZPbmVKaOaXQgi3grWrHZJ
SxsJrCo9c00by9pUmfceDW38uaK8FYZET8Q62TYacFtIXXcLivZoZsmBYuYnq5HhoeEMGYFtUOqs
nE+i6s55EaCB8xlEZaGx1UlnP9ixv+/q8FrFSXuUkoDNoSqOlASuTUxYoxpeIOK+mjVHUNSIYIvw
vq7EnYpHtn6c78GA2sxS0O6nD5G5xnWb4BOwFCU8IxaoadBhZQky8NQJn+MEUfVcmjB14oJFJx7g
Lg6vq9ml1sv9AT0CjHQKcUaahzLA4Bv1J4nCTmPsUS1IJYbzra2h8dUkv6CpLZq3wqVsoCAkrm0X
+J5E3yYo7SF+yYi8mKV+LLoWlWGKUIZzi4C5i40b1vQA/ASi26k8AdiN7ryeOTmiLSRlEm1HG8hv
GpioYUr0l1b2aZJJv1MZ23ARe87NEIfvHSW0XjggMSzkXWPPcTV9epd0NfjA2cY9G/bc3eMwIIuZ
roKBypQTIZoiknvrzACEa6/TT32laVvqp0YpE21p/M2ye5uEDdvedg6a31FYgjU8v5QuMRqXfnEi
6iBYtXimc1V08E5Sa2MMtxyitbZU2KEYpfQhR9XsiE7igmlRwo5TdSoj3YHOQ02KkGM3G0SG6xRT
BTSgIkNp7CqnOFgwuE+OEd9CFtVotBYSAt27bZj6HcFp5m0zowujWfWpn3NMTcO9VmpeWT61j6kW
F3CzPGq/f08hpVJoKz/GFCShbuOSVZr52TAbxVlv8SA5kDKbbjqZjo+xrfe2Q9pTwq9sCjy2t2BA
S8wWcNXHzkIPLhOqxcZ6tur51CGuyZ2ouF5EZly5XjUkZ1Jjik1bFGfqpLeGeRGgJwDKU4DZU+O1
u75D/6/HOTtOLR90MKsbGSXAaeohpIwwvngZGpB8HG8z6vZEwdBYKXxsXGNqYxqugoM5Zi8awas3
ji+5SzPddNPrfjbQR09YLVwLC5PZEu7rIIWfhunct4SPNNtJF/d5LRhTy+ArYd4U8zssvm77OfPN
BM1M/ejS1CrnBIqoy8xcGN6Hu9yqrkULJyvOreYGombHam8e30KzudHmVAPN4d2nON6FiSXbL7Ag
N/GTCJQjkOoGZLkl3CkIEaCA8uuKo3aB29Fmxga1/N/lhdmHjdd48qlSXXQKYueZ0IBom7Zmf+wX
go1eHoTOMFNE5afYiONjXLTBcZLjc2wAqlClPR0Fqz3kJTy0hhNtnAI5QYoOikjPUhwaCMfWUj0M
lbUblz2A6bEvaNhH+qoSO3Phe14erP/66vL010NcfkAlCY25zeU/hs5iOTcuR+5r8WRkOZAfT5tr
H285usgvxdid6nIqyUUkpuxKT1l39C2fL2mkV1eVC5FaBGS+jW2wK2EiFu2LHaH9FwE6z8uS/vIg
ofpDwOHh8jQ2fCrobNjWsmtJYA1fI9kTfH85KFspPW+6Sd3HyxWeSeaDLs1I2ORuYXPJJoI4l+pY
LQ+Xr376v8EnFbN3MRgRyUJxctk5GUbNkjaye9SXmXMT9T0bunL5LH88qGWN2idOtDLpOK9kQ7Nz
LxYy6wWRGmURe5bS3I2KLIpheUg9BynT5Xmy8FjnhmpMkNt71xgA0M+EdaF4gcxatA9D54uD60Es
8peHOUfIa3SEemhTL6QqYLHHvsZ11lbOdexVDBCuZR2nJa3l8lW7hLnU2q0oZlCKjRZGbGPby1rM
YcvBs8sxXL5y2equXYmEKyZTxoEq3ikftHiwGWI3PDgNNBMrQ/Qb1TEm+FyQoxvbD7RFqmMp/GYX
pz5QNvUya9Z57PWKFW2Dho+wMtdhZGDZ8ZR9rC1hH5WdklDFHHrVkYCx9iyGygWdDOsy8EpoARBv
8hCaQo2gtKZbNylpreyBvQx9zLs6DJOdKDwup4At74ZAiO+kjZYIFXnolwehQ8T0s01h6HdMLgGm
EPJzCiJt6xPzNQjsSwYTGlSvOkCISzj15YH66qHqZrEb6Y8e5+Xhcv4vT21KinlBMYfTHQHQWz4D
Vm6/PQQjDBUfrcBqDgwUuDkbIiu2EZXqXdWjeGlY8AYLSPjHBXh5OqV4yqtpDte98h9tW7/UNZ66
Yb7kosyp2sbm+GZjj2fc9w56rE//UchBxbIzxhsLGCHJkBR3gG9GzLzUrIFPkguRbbKNhzvMfJ0/
YjYQKWXCDfJqeI6b4Kl5M56qE60pE5EqSu1lLQhzOWVBTIDsyjvHn+YX8GIf4y0di/BT/ER+pr/z
Jginq+I7EMXlphx3lD3pINb4kmgFTFe2JEiRhTvNcmqs2+55CcBOQJCQ7Ii1DJ50qwG9bntzB9Ux
Hvbmw3zbvVc8nZANXknEECCO6AG+WNy+Yo0wp3vmT7n04pB/tVfmA2Y0moQFbnCEN+45eSP0APFy
HfBDM3IG/MbGCe9Ul25YObfjDkeIRVi1844YBlhNDWj0SbzcA7DaJHc97bgrbMYILZ4MKqXGFtt5
uoCm/PP0Ht1ZZ9RpgAs2+GMhEuS0Xj9qprN85T66H86N9Wi82sfwkXo8az2FHYvgE85YfGbNwLBi
vaRfptvwY8Qb/kXDwO520VkkB4mBv19pBm2XjeRWNmuDLhZy8jPw2blm031VPXMd4ICf6U7QNTrn
p/QNx2VNYsBGyG3U4ijAEYveAmMvgIeeVKGEFtYKeRygKH3HSoxxA0l8cH9GbbEb3yICzB++Bd22
m5DKnyd83n7DZLiXzT7wHo189wdc+92vrPP/VfbFHaldnfr3L5YPz5114RRV5eHj378gPDEdk+WE
4/lIU4XjuLz+/vUhQTrz71/Ef9TNqNPcFhg1zWNtIFnZZN+NU7XP3vpj9ADlNEe3sDXDO1JvpmJH
WdE7+9fzO1cI61o0evnCdpnctdi2Icumg5EvnNQ02sVEg5V3MDt1DUN1bRs7IyDmkHxNe2ch+XuG
aIIy8PP8HbrfttgWL1A4rvGA7uvPw336UDzVnzsqDisiG76lR4i1z/lXicFlN9zkxAddocM0uWAx
1u/t3URHYufdM5ihNdgjm8FOjXwa376NsYnIWr2Sa+6OFZg3lKWzxB3VffauwTCPVLPP7rAJ+u23
dvhwn4ozON74O8YEDA3edxxQzrxyT+zS1gDTXtI3xJDmB3Vr5K/6kcbCU8OHjtUGVjGvcFfDazCQ
9SMlO2CYDc8OidiA5a7iB8RmzRckFv5Ntb3BKIFXl9pwzvk7Iol68RIW2fv8Da3+1ri3P0PB3Aab
6Nv85mLstnfJU75wGq1nn1Sac38w9/FO3uALla9EHGKf2mC974jBRgC2Kb4QYjLjekHZtEHujDmS
+9TDDfCWblbJoXTAtV5xh023CwLgyTZX3wCTJd6G1cG6WyXrPTBLYJ90sGMMhKd+MV6c8CmAU9+I
B5qVImalc6ZEDl18oTdw2SLju5nWrDLWRrOHyHDgLUZb+058ENDc7MevbME5VCbwnXNsXqZT8MK+
csfKbcvanGhALpEFtHDz4ryiJEQhujmmO3/zD1f+Avf/y4XvWqaQrucGgSX/fOEDslcouix9Y/nD
DZ6leL2MMVxen7zg2VoUplcJtK5XbDMomzAafcKRpBbi96JV/oeDIQjhLwcjpETxbEqyD36+C52U
/JY2GPRNYlEr5F9nHuJyQ4Y1NGeFw4b5Y43PLoWOQR/stu5uIxq42Cw/4R9Jbi+H8//zLv4h78J2
XZ/L4H//n//8H/IuviTqvVpqk7/8FoOxjKG//dRvmRe++y9qc5YjHMvxCbEwGVD1N9X9+xdGt38R
uuRaQSBtkgLc5VP+PfXC+5fp2xYrZ16xPM/mMH5PvbD+JQPbMwPHlZbpBxzh78f32wCvfnr+xwFf
/Hm8lz4JGhS4TEva/Drh2j+N9+zy46x3oLgEpE7svbAbb2X34Iiy3TsN3nsEQ/GNw0KjFkRQlhFU
jtIENOTZ5q6X+voPp++3w/vT4fz5Lvz1cDyLfZcUzEWu+OkupF1h1ciAnJPtWP56oqtIWPT7MHn1
rVl+DWo41o6Ph8cY6lsd6Pz493+fMJE/3He//XkGADMIAtv3rZ8SQILUnVVgefLUjuFL5Q/9ozOG
e7dT5J6ZIXBlF9vaUHdn5QzJP8y9YjnVP0agyx/nUuFaYdZFgS1/eu9tTEewzwTW3EI7X6twygja
tFE7kBeVtglLxzQ6sW7IKm8+GmnK9jdnPEyLU6pkh12T5VZE+2NVaGKc/v7ECBJY/nJwwqUBjNNI
BN7l4P+wLtBNNkym0eLcp9i0QZf14uRNvW2aUGwLxeqnVzGONBmtDVQN4GkLgOoEIGeD9ZhXxnQo
ISTp0d/+/XFJ/6/Hxd0gAsth2+OSSMLrfzgu7Cqq8MZEnuIhlLuoCbEQdbW5Jlnou5llALlMKoZW
jvCActda5YNzzKncH6ulxwG7MpUW/VDE33kznaap88hTClnpeVF6a4ojPXXCMPr20a7QcU0eNmY3
Sggtd8cPN27d+756cRvlIZuS+2RmMYiUi4DmLvhkpJZ8MLL6jpssg7FOTleXCjRXEAoj8gj7ANdn
FH5XpWzvw4o9TqJ88AWp92K41hfTKoPz358t8ed5ZbnEXJPbyqXR77nop5ez+YezlYo47HMii09J
hTYmQo2ydh3RAZ+hF69y1JDz2KQA1JjnAfq+V2G8OID/3w5EEEBlC+50bqifbrQoRXMbT5M8OX7H
1tiMrwsztB/mfkR808H4yXZOPSnsUfLQdcWh843x6e9Pxl+vHJfJ3pcODTuHZe+SBvSHc0EhsjXc
qpenIYwBw+6lh/Vq7KeDDII7maRbPqN/Gt7+OtryN11LLJ+DYEr46Wo1B1rbnZXLk206lFUqSHvK
eqwi/64K2VVQU51PhZPeWB0l8Wz2rk18egiSAVC3zj/cOtZfxxvXtC1PWK4t+SD8ny4GP7TFMBvC
PlVZd64ybZ/toLv2kXwRzho8mP707nhA54vSw0acUOOcB2zWYzUf1FwmazuuxXXfgdBStI0paU75
JnDzB9skxbua6GI2bRaSoFOdC5QF26xi8BZDseJ266/+/sO0/jpyu6ZkHjOXwVNaP1/ZIellYehm
8qTlUsmd6/C2bSNAzVTTdyPakiZER14bwJ8aJ5eHXDn9JpwQahPi+6BmpJ41u4S6B+Dtz569snUL
N7SO8axq+zTQzrjJVUTsHvYqhJfFxqTrhici8ra5Z0fUR7KJ5oWicRogZvj7t+f9ZZTjTUk7kMFy
uXrmT7dLlgfuWGBkOqFQZ8lskN9hmhyuLvvq1AzPfTRW/7AgFn9Ow/p1rHBdWk/CYxli/Xx/jLXf
Vq3X2KfECcYHotimuzpp70QNojVwWqKjCx+deW77p8uDT6/f/aCSWfzDpPzT3MNEL+WSABZIViis
iH8+kjruqrxpyD7uwszAX2c+yjzIidaLMgrwychmLiXC1keHg2TVvrbIsiflBm6eb0HnCoCBRlEb
PSLJav9h0nb+PKIux+b5rMZY9HFLSzSzfx5F6myWliu84NgEeDwNhI3Cgb6XDTSH3YhQzqGnbsWx
XZuepU6CvWZdhP7tMq9E9PM2VuPB5hps46Qd8AbumOydIVpg9g3B8U4ApYTLuCwdb0+Y1CKYHtmI
EAg6WvxgOrHot6bwNIreOY9EXF0HaSNu/MRt9lNH5Okow3sz8q/qiAJhqZxj19YRIHCMIWNswrZb
1n1ZjC2uyMZt01J0YXmUkbWXWOsU2yvy22Avo9q80/tEVNXp7y9tPsI/X2kOS1+POZwbNzBt1L/u
T1d36aP4GQsbxnMEr1s57idzjudtlbjGluo9cVChZtImZSw1kMjNHPuqct10xQotxuzaZvqYpswj
jTniCvbBFJgV9NXCntAsYoHIu8k60l8DK2rK10IWh5lUXa4doBvxEpM9Ibs8Bp57P2oTQGBGiUai
swHphwk8s7xj6UOQ166+wcWJECkaLD5sTx1jScRIG4Tsq2dJVViMJK8RCkXv/BJAdnk+UlFZK+ql
V3Q+mGRqD2tkOLcrewbCZ+RATVCLVZhV4Z75CW0DPe7DXk83Jfm1Yd4XJ0vTd+kst9uyPOAS0tmp
a1DQzChpGDcIl+ooqDR2GkDZ+JLXGYFYcflQ+c4D41qM2gYufz68Tsm4mbCvoIFtCF+JCWkIGqIW
a9cNbzPHg0BayLuOMfRW41PBdzfHG9fEn8/6f9eksToXihZ+7UQEL9oLh25SwZmMZvhlgaan7Vgj
kVo9aaEz8VTeWLPswf5ytNklp4317Jlot5IIUp49jF8Vk/Bjnr+mZfpsO/t8FrhWeqw23pCMZyV1
tZq1+aUaInL4BMyQbukHqxTaBf2kq0qE1U550PVGj6ZlVwz2cVuVUHxknciDM9wkve1eq4B2Hh2V
U9kqiExUznSE/bNyw23jd90umEP3OM3Tp7RM9JleFjo6Mz6YhfutHEmJV3HQbHJPEcdTJTCRBX4z
L+6iO+Tt6grXM9m5Kn7NyulWAg0rwmR48JDsKW2zkO/6BzcbsnOYly4137DcNGkOJL2KnyQpyvex
CAlciVh4FEWL7NztDonfYFMp8+/KVdGDQQpyaFrhRjuoC4c4JzQTn9Zakep5XUafszpojxVjDa6M
+KYLi+nKmn3/WdcLMKC8blLtgVyR9Y6FKp7T0EO6kQ9ICqepfeqHHhNevesh59q+mh78YknViMcb
wyFuoYCwONd0kF0u64NAdb7qsL1vSL6ymrmEnefMe641SGrtQg4WfDZ2sAiJrNLnVsqh6UQ94Mrl
Cm9LE8twyJUa8JVowu9B0qpTNVcfQcQcHARzhTywumEks9Z1PAe7yE6ptyncE0HvirVSbwa3xqfQ
fklL/RBkiXWeNSsLm530ro5letLlcG30+ZI82jwqUIGR1OFd53brdFJ0ttNCrAP3W1KigHSKFswa
3Xjk9AuSNyLBIEeqLtMUXv+cRvdT2nyV9qj2LbryvYryr3jCrhgwgptByuaON0iQTtqSM2iFX2UQ
TqeuqL4bctDXUS/oqFS2vzL5VK9k2ydPkcMVViZHJRLcMABRLITntKy8j+6MXSZ+qKyF6eSz8Jae
3d4q4CJogItjbkJpdJvvgRbGde6oryrvGvKXMYb181tklvpY9iSDORn5IlkC0M3E/tTgzava10QQ
61058a1bAZfFEUrx0w9g/oO919qzj47iD+KfxQHYMATODQUAsiVvetlOO9Pg0zJx/eOkxBxeekZ6
rhrjc8t2eOdoD4o4AHsGguq9YEkBnQ7woBD1HdJXdSBT94wzAzVyjKwQFMWjOcYwzgL7MBjzK7op
dKINfWphePmhGSC5NcNrC8CpL9CCIQ9dLfi6CFK6xogo6CH4RP6p8DoNRmLnIL+GvrV1O/zU0mlT
brsKgKDq2IZWlngqvX3UedFTL2z4gXnxqZXpeDZEFn5upPwWmeMEc3LK2EZzJEPZ23Si0TQVrg4+
90FW3dghIxJxmsO6jCELM1mXexyXV2ML4o7U0C8jK7QrISNkeH0/nosheIqnJuF+G3b2KOStEbub
URb400dsuXbpTE/ReTQHVtfShDgRmTdJFUAuhQWkRRpthWRPXYwOPJjGOAyduEO0xI/L/kwCun9t
zNft4OvtZXNWsjPeWh3Q9bRtYwijflLt2r70VtqasVsZRIpYi5NCQphidLongadbtBui8J3TlM13
ZddyyqwSr1EBMsJM1RPFMe8UFXRtmgxyT+FWD+i0SrikKWBMrdHOW6P9ZZDgzusUMJ7B4EQ2NzOE
pb7N05JtoO3hUOLbpAIunCvtNP2mrHaaPQNKZjTUlZuNXCTWfWQge3dBGlwFeB64dTNn47kdJDTC
BTxjzM+2Ok9Da+wD9PrrK1VH8M3mmt1iPd4pPwQwsEDeVOicaws/aysk+mn85bT8nN2IgGEts5Y5
v/WMTd4zprgtaFAD5BTGdfvW0hm5VJ7aWo0Onhs1PQ+wM3BrofC2gubFaFhmRxMhf6Eo3I0ZZcW6
bEwSG2ZAnvWyufClVh9TuiQ0e4lJmAtoq36katTI8nuh7HjtG459bmLvvnOb4tZXwiBnsR63Re+f
h6Fr71mH4/sPCIkMQmeb1218yhW9pki01dFwtvX/Ze88lhwHki37L7PHMyAQCACL2RDUZCaZqlJs
YJWioLXG178DdrdV97OZxexnw2IyRVFGhLvfe649Mu4OqV9MBOj6bG6JbsW6ieOz2TqmvhnCRB2G
aaS6NJEyuVq/i2aUPGNCi30kx0K043ju6xitWRzXvI4d3LMReEgj6d8YlVOfK0fDDMHcMurxqNRz
PxxZh/Wckti1J5t6vB/WCsdFarjqUheYXHpoGdBWw/YwKUM/iT69d1HDV8KcPiKM82krQPNN2t3Y
yI1M4u6+8XHR+UbiburevY8rBEHxXBa7MYdh7bS0vAS9VDZ/EZM2BaE7mVgWgz5BOVwAj+gzwBZO
I+q15tKoj02oiZkZxXdTSsNhVVWId27/Y1yFAHoVeKvEek8DYzjHvqt7dPIkSpnYOoczLC52XgF7
9mhmrfSQPlqHMCRny+8UkGp2cMxspNSN6DCRfGqkuitjM8zuj906f8KiHw6NIz/6nFljGVPuSh2u
OFF1hqt/JpofUZJg5R8wsvVZa21d4thDxJnbssbtg63trJv9fa46ChXJKFVzD+140ibe35lR/kjL
+DBdwadLABHzoSUCOWDvkF9FOZCa2GdvHVnv+z4h3EgvUHwZCjTDSCCew7iyykF9qtPSDBtDrME2
Ek2qlD9jjruqF9mnY3evFgGsNvmoKhpdrOVZwCHOgo2I7aieGwRGIXMOBvPeUH7g4EHAMKIvnrJ+
FVQjqVMuxv5a5ut6AiHnh4vWrPa9Pm7uNIF4CdNS3mEFdJ77gbCHemSUxb+Twcs2tBPJAQnklHA8
OBa4ldRqmSX2xW89m353EJW7yfiyNr2BbDPU06d+GoI1SmHpyVIiS/mldYiUMrSwXmQhHaqtb5Fa
JPPh19vEBrGtHcBlwp8+C4mt33GJeS3KRSk3WvdTH8IbrdqSg3ECGbBsYOPEGi8L2vYBaa8XBvlD
r1dYe6duY5gt7iicOAzH8XRGPD2Y9uso2YR2hVEHrnASk9bTDAx887Ti9KvWRQP4KtUJhRii4r6I
ZbshPdoWhsNT0T51JabGtBL9AWtP5CPjJYOkwamxkkN6Ddo+xWw27g0FsnfuS2qPwIIiUFLstM1+
EgmbLDYnrceLWmroA7IA7tlcYiw14pYcdKJCjAiqDkUfPviBs2wKBtfFhavmCyBfzUzeu0T/yEKm
9lKNCsCd5plWfiGUedf5hLEhX15wejF088bZuk3UwaIwiLiJfqh49zIPEdZJn0jdWv5iY7hyFv2W
86JoCdm5Axt/kA0PV2r2gwMjYScauYUWUG3zuXpMc4O4WOR4mwTIGCf0Fa6/Q1aYjMlHVjlb35Ob
9TNZlBgmcgmWTcKCBoluEBKRmXGsDDRjVQTiCSVrvc4y/LOzXZxknDVehm2XquI4g5ICNAPPgDsK
JNpEFV2ovduVEb408EpsWuiFOzvb+cm3E1o/w2ixZ5joiZsp3k2j/YyJdNokFQJPP/aBjofmWgXB
WTdQ7Zoto7reQbpNjf+QlRCSneGx5BDM+tEiONfcr15jqUREjmiDttEWCItytK+xUvBWrSdzkMg9
B/9lqM1vs8yKk4lWpMps3DhV1K8rsR3dBI82Rve5gJgQFGw/TYve2Og+Tcx0aUgShquRd0IyjKZw
QTJsTywij7IeKmhRfKaAPJB3Bw1ItO+kH5qNW/QwxRFi21q1MVBTnwsy+YbWeO+FhY2hTc8BB0HM
CP0+twkXkhZ61ykdw9d511bNveNbzGoHl7gW2TwIwd/UfFi13JGD5fMoGgyBOHaxmvPn5n6byLK+
z4j7BJ71kPews5RpZXCX06Ol3q3aIBUBNfUFDr8fC6awsQWxoUcYM9g8x7x1SUqOk3vRA8SrDcpx
SbNqIzMyJ6gmWCo+o49iBOYlx/F3ikRm1FxOyg7MVqdDPwk3o20451vM3vUadYeD6BwVxKNUHZ7Q
xMTqOYVi0wSkgdbsrplhESFnv5qkA4zVrg9qYy8WYaXqf9fWWyrab81NOJ60x2ULE2iQSHeWp8aM
Fk1NbRJgbJyjmoDqUMeSpXXJUQ4hcUrQKvXyjxGwPHcjfN7BpRyGFNQ66X3ALueDgfESV121luyh
xV2J+D3e22oGsaO7j0NUkh+V92daoMNT4BawbCMoIMKlS2TOVQ17OC/YfRLIe3q6h7CFe8WcXM93
5QcdT/1Y+4TNMC4AdNh36d4IHNKH+1HfdhrA83TyISRViInsIVqkidWP5TrGnSL5pWcZPhrwpdF1
21t05kA8dDxGjhzje/5OfH+7Bt0kvg+D7GpO4Xz4e3vTSniEM3lzUhURFZVOIIPgc3H78nZBUVKC
eVHsuKXZxF4n8acjvm53fVqF96VpJszHi346Vv5waJfb6tttUxt+hzk24mIkjXsQ2j7QG/1oV2Fw
f7tACPrPa8ok2nQMcN+NgfNiDupNpiYQDDXSdEqbwQXur52Z+fClPVQIafEVYCkqXYM5QRUhVo7S
8gN0Vwm/otHSDIoNuIopnsCj2aBmOi1BlZfpH1TF49o25mELf89LFC8hpKMoK7+bPEbek8RI8P3+
wVlAldQ/diETGODIi9wFIRTqxGU17N+6so88pB7rAwiCCSZzc1dbA8j0NiYid8IWxOF1bSvt27Lq
8yzDhjBu+mMW2wy2z6c4Di5QPvQdNhg0a8aFpgzekJlqDlN+uloxpU22APpc6GrTc1OZv6eoUWvK
kz/djGZMSTjqcukxhian/ypcZxZdauS3vKZlbdeHRs7ho2P050aY4ZVIu8SIwrtBgtiK6Ijinu7P
y0o5wCNg54asaOaoq7VgsGiINPrBSqgGCxw8Hk0P5zSWXYsWBwPq3OWXZo7m+zJIix2b1LiLFsyk
H0fao9UZeykGsaaIFodGH0k6yubvySzCJ6YXd7Zow7PjVNq+hqSI9Nt3L4pQDqupHyDWuPuao8Vq
zgz7ybDYTPzA6NdamGQnBOCXxsJ6kQbpsI+zKdsnCV4CfWjHnZ2D5ZyARplhRZZhZMRk/wKX0IC9
NS0IBESA0a4WfXHVaZWtRrvw7MxtwEehjhUI7UItIHNSt85Nnj+pqrpYUZycC7CGTWVDky+jcOsI
7nIeCGfHvjmQz3YF4WRvcM4ZDxZ6otSpNoMfBa99k93fXNBFuW3xmK4ihWarrCyU2qLtN3xa3gst
RdabtvMqHcF22FNK4rP9Etstyzs68LtFkwWOY1uP7ANBF9VPKVAVIYuTFRZfdUUssQQ5s597B27L
xO4qrPHD7e1fsxDYSGsjg44WhjuAN/1mHINjMZhHDqrJrnakokKR6jTm+damuE2kSyLidBWzCZc9
QGzHSNKFU6kgojWEWDIRXBAw9fRYcrxvg646FUHxKopMhwaYWnvbTrQz5pEnd0rQqRXV1lHs/22b
Zucio38SwIlrRzd4rUv/t+aICHueA/hK1mcEFy9GahFYOMKkU/TojuWsvehTSMi4aR4otx3CB0En
3IpPUVTBoe3VHZ2i4No16G+yHEJRYgbVLqN/eFfqPWmeMjbuGh2tJPNYd4uLYZ5WtxtvPzPkVn/n
POXkKGlSoYqWevg0DLgzImbANKw4AngD7IIpz9qH3iXgla0wXRVjWuD7KqR1LnBSbjIF/NbNJHrJ
fmQSgBGf7ggxGLbzDHIK+wo+M3MusDTlxYT8W7X7YVDPrm+6JKRn09pGyqdoi+7KoUL2CDoCRoHB
XEsM+qGMKZ9TUnNCCy0n7+PHcMY/NL7FAyFQZhoR9mQm50bXe14DgBZTiU9ZC+A8mzlHTxYsnTp0
A7nEjPg0cm9Z5NDZB1Ca9qUT7Qf4Ah4Aq+/IxGdlT2shc8DIuPSqyMq3mXTXXX1xKcjwJxCfuqqS
8MtUobG56eljor66UBE13yCklqJTBz34VfbddLxd8Dl6hFX5JTWHldQZK5ZdWi2zAzC7G+jZ364V
49LDL2P4p/li8rpp83WK/rVror0dbUU6AcYBKhSHlmY4F8OxTzWP09hxNpro1PfLUG5BWoNg76Ad
9A7ozQFvmApGHZgg3DyzpH/imGeV89nQWZp1MCtbF0NQZoYoad00PTQARhjrqKdpUF8NJC+4ELf1
1XgeqtHa9Ub5MNRTD3aDoLTRGjHDg9GL+lXoQ9WpTVxHRRfllJOsX405UP138TE0G854MFE2YfeT
VXI82LI5afPArIqj+lpl1iFJ6EZXQfHHqhPtxOq/pwtHzF4np33i7KKSkm9SJpSLrk6PTum+lLMd
PUQ26Ggr+OlkpY7FxD0eLSSHfcvqSElG8tbibFAAFMrMBXOhQakoc8jSWUHGBFVskNqEtLBywsTx
YRJXI9SWOiVCY0g2uPU5HNKKWOmJ+8vsNQFaTXsaa33pgOCWJ87EtWnuY+AKmJO5Fx1TJekJ9UdP
LXmIIxrrRsoS1fPmjifEfJ3cQG8B2tLoybZLIQWJeLHNJxWiFtpgk5gQqBsrOcXz1TQO2jA2O7r8
u0DJx5KRFiLQrtpoQABnJJNWG7mbLtZJxZAq3OE1pcQu5TrmTKJPiGAN7FZrXzPfI0Po5ADWd62s
s0M6GmuGt/4uLNMdIwXHCzN4UmL8ojWnUa3R0lMcQ+kv2gH1jjNX3zpNoiy1aeFWS8tnzNpNWP62
ExHeh+PDHE5yPydk6QZlu0M50zAmdu6jTJr4maGh4PSHADfg5yxqxtjwmEtRBxuaIf0qJzojnGF2
9arjsTkhpzoA7HmpfiqZgXV2kweTOpvCJ/ZSrXhVbAzbAJuqA2PUt/z3zNWxlxgucaqI71EAk01Y
sC55czlGmxGy1URdzR9jmJKIam2VxUOf+P7WKD+xsUV7BSQJhiniYfUYyD5dt8L/rpX2YwVmuoGz
lwLLqz4i9DwrzeVwLVNGaZVNHRSF9lGvSrllgXgJjewJclGwCZT/PmRqXsd4KLeYWVxvaNA1JCz7
uzpnTtNmNs5XE3Kn+csPgncXnIdXmhMqXuUEAKgiGCMkO29yqtUQIlSa+AxTTZypGlBRJx/TzUzd
3jSmuLenGJ2yycQjqR/juvuaR8TJ7p8h4rRQMXYS0VCe/LxE8k1KGCncTtRtZv1triNa+NGC51hg
XKUzbWe3jzbETKOrz0jw0qD5DF9uubQ4mEivBxBWcV2RNFoEHNMjD4jGjokwO146Is4yprNBi2KL
jOzFGvN0PTTpL0vV8AI5Wa0yi0OzWyI4jzJIdkmqHmZNfkx6r1gPHIDAJO9AFsGAIEggpO88QMSX
C3hseXtrf6x4AndfV+lGTQRz0Jym5WGccFiaO4avrPFT9Y1EjI+H03zr+JrWYzuido+hhQjsOolB
E2igHndtDuBzTyNDdzBuzi9aVjy4swOqD7x70w76sSr7alPKabz2+ileDpI0v4DeRPA+fbraDOLG
GgmYET+NlPCnAd8r2jlCvYB2guDmTKpc9LpGGq9ZVoFVqEri7gAGKav53Q7a9iWOQujRYX/pejd4
wCy4h6iUPKcedsdV7cOvGFLWBF8r453QmCcPOof4TE79aeBsJ+yA6Gc8goYqz4u90LVecsf5rdKi
3DuERlSg3S5lQUQvffrtHNUxkF0Ki0xQPhlNeonm/pR15viUMTIkNax9ngPNP4Uyd86yCzlfyfVg
uj4MWOnuSpuDUpnBKExogNK/pzrK8DjPUQVRTTHOn7A9Mzfg/dcZL/iER9TDxGYk5VHrZfBkzdFP
p2FQpmjO77JivLc6Z9hNwiTutsy+8rmnxIibZm9qzm8kW0BvS1P/JYKZ1OmIABEo0vuStOAucSoG
7uM158B1DHM6L9J9LZZhhy+CD3MsXrOhNlYM14I9bJ4vUfBoir4DnZ1ljIzmudm1sZ1virYFwKqM
qx6U+i63MzLqS44rEXYEg/iPMIm2uUsGhRNIDzIaWQS0mjw/wpXS8Cquev6jZyvIvwu7+5KVnuwA
DN9ZhXLOZtTvE9Qkh9opCcuGPpKGBfYDIyVu1WKHZobkrJuwXNj4ZbDP+XVA2aTA5F1geoPuNPSs
OmOHLuaTeXTrMR58cFiLd6aTxt6kUP7rTY3+MEeEH6vpPks1F8wv4RI13cvIKplwjfIhMLKdMqk/
s4o8IExWVsTq1kkOP5OfcdqSldgELhl75WTsush97MCCH/0AvE8wOmqDMNWDjneXWwPopCk5otUJ
Nj1ky1WBeTpJmYcbYUZWX8Cm64eTvTUj8e5DLvZCxBGpAGeKD/igs3KCf2YoSkM3sbBWzj3v9iUG
eiQexuAMTUdw3cTN3q+08GhuoEHpKfPMeKzCX2VHQKnOUaRgcuPp6FIJYieCAETZxFajzIOVB8ZW
6CS89jPyKHdWJRbK+JTY7SHv67faBuGAdY24c31wPMuPIZBNINAG83O0En3fOcAt04kKvQrwFzXT
rgqq9FwnEpXiKIFARoQVaFqiPflwOBdGdGQzMcSxfVG2XZOAZGuELY6lPBco60nQJaY7Jy0jUZbY
l8U251W6aLCODLNm80Y948mwBmJqR0zPBpqtZLdNTNbapqm8UJW8Q8OWY2ED1F3XWvQVRHAhzcGa
rmDXF053iKEd2BplUSAYiWvolAgqXjo5NqmdAIxwBdpyI+rEPTo0jK+IqJ51VGkQ18V9Okht60An
Xcei8ncG2AH1JkZiIujPZGfJfB1D3DtVNpxnLARbvyZKxskNiDtIBg0cs1EWMAGJlm2jQUntDkc2
0PueQCpJWXqxmp75qNGcRV3XXqoCJLRdee5VfddXfrs1IXvKvkjvqxm/QzPjXEYDx9wQLTnEi5G8
hH6sOJRAH571ycAgUb3YEx8VR0tfSr0rt6E/0C/Xm9PchAAd0WWsrd6a72Gir9HTtEeJ89Qrmx5g
mQuo2J8ChmpRd0AXsw8EsbduJahwyXKjIVEzeqB2jWuy1WwZAWMIkF0tqvlVGDNBAbwHiyErNlNs
T9fB0jl0+o2zcTqYpEndbnI5XzUFJxoTKqYrUSJssDHEuY3M7uvSmHb9BPGsFvaIJ7WlBDUdwmn7
XwBQG11c7EIjO9WH5WiPKEjC3l51XWVuhaTtPo1McsqemQkkwccAqeBT5opTUvO8VUYMUFl3vXLs
No3Wv0Y8fZ4eWDMxNvU6DtzTMLov1hx/GuQoci7s2Hrjf7+43db/5zdut2lQi9kRgIw4egK2rGQY
vbhXb3bRf1hYb1dvN94uwB1BvANc53V1XmM89A9+1dTHWMT1UZuNdgkA4Ou/NwL5qo8VexfO4OXq
7SdBxQG0aRmyZ7ZN/Q16hVzVpIb+sfx2ls8nv2CbTPTiXzZa0AD/uqpneXbAe8AGkpfHvxdVP+Gj
+vu1PXEOjVT8pcUhiRM8vONs6Y/1MFVbaRXWThPN7va9vz+gVz7mKlE6oCzs6h/31ghmQOy3O367
CJcHa3f9ua+imGM9nJ5MjFwsT/vAxz+Fmr6/2XsZqz5ViZkBJcDs6yZo95SiFbp8dbtpcEjpawL5
JEF/s4IGWJmSpDhEdFhbmvAzNjlziva9z5i1yoLfara+b7+eLL7iUjr1zsifG0msqRg5HJNBYf/D
UfT/LTzPU/nzv//X7++MpTBaqDlf7b+bcRB46+ia/+8WHiQwUV5Ezf/hl/7l4LEx3CjTvJl3BL6I
f9l3jP+ydEw7joui3jXk4uz5l31HLN/idmnQ1cHDhZ73n/YdU/2Xy56DFtVVgl9V4v/FvmM5xn9K
yi0sQsI2XUvHMoOcHtf1fwpQaerRDzea8Ci7l6Zw3QPF7TLIAmv7NklKYiDaAmwg+prKriWpJ6qB
r8IxWybRtxrLP3PVaktsQAUPHe1HwEl8iNzr1PTZEUafCxWCQ5UGzADQ7BlJ7bDKIsaDaXAqjdj6
xb7sGF+BOdhPY2WdZ21EWGHZ8yM2FHanjCkhDgj/anUTPFXB/lql7ZYGW7yq6wkQ5MwslM4Eh8M3
lFwVnmksyr04j2nCHL1Od8YQv7qTCxYfmdw6Rd64ti1ZbQIdnBJ5Ehx0IhippUXnNE5/ORMyLt08
2HnOuAyaXyviTQ7F921QR42JJd20vL6KLPcmy3SJmZoPmU+RBriRsSjDA45YxL+mnSCAuDGvbe74
5CWbhNmCZLemPt8F0bBK3Lh+XYoO2nH05BBh6DuTCmXVWSYojkU4Z8eIFPzq/nbRKnEAEMz4UIfE
SnnkpmLYTh0OzwT8jMdokE5ejJDTWaBPKIAeJVj9e4v/r6nLeWcZw6msa46R01Jjzz56e2uZaAbM
uYidIPq2A/dJkPOUz8Y+kdMPK+VBd01Gvg1uXodmuWKsJhfaYyoQqdoIcBCG2oydNG/sCzhmvQZ8
IyaQMtHgooBVOc4gWiJOE0Lam7JsnrMB+aI2ktedwwqkigFYrMgHM4fCRytygUYg6tx8udEZswIM
irTUPi5oHVXt7PAKom2y4uyVc9vFScN+XQTladTsN51o82Ro5AOHLmb9sl2YO755VYKWTW47H74V
Dtvc1MjWTlGouHa0qWj/8o5k4TbdgTRsVaYkujEOwRu1ahEcr5F0rdsxEiu7a4kZH1X6jwsemjWF
6AmilJEOTIumLkBvlZdA5O9gFNfF6Geehc5xpTkMhwa/3GcV3Uongm1ohtiXc9EV16JvLYIuoPpb
BGcvZ8IxSch1041HW9XktsztxUnIfTVFdJfA0m4C0yANhV271WDb2NNSB2QHLUmYw3J6/EwY2gKk
O9MLah6nBmQPzGXGRPbaZKRBDkn8o5zwLveNTxkWQLt9XPUaQTwXWu5Xjf4LVQAkrlknLLYFUeR1
ahEWjPfBoNxjnkUPyAvizdiBfkFd9uVknL00zkV6YkEdGtO95rows7UOM65LPORM1mtwGhuvkIXh
DX7ak4MTF17EaX8zt0B5ZFxvk0lZZ8fgiJaloYPVgvCUIAHyCALZ7Y8D7Yx5Fl/0Fp85uGlbV8/5
7VqHP1M6rzRoGl5Opo2hdA5OHJKyXs24lo18JXP0FFPJ7ISym0ZNBZI0cr0iocyhDb4KJtvewYkH
+7epYOobUbb1R1oikhqIscAlxNu3LqfhpS9yVKA1KX5aw0NUEepbgaJJmCWDueFTmMUvAYsGEnS7
B6/BeUhSsisNWUQ4Mu0GkXFvkpJcpceQoABpSZJQEwVXDL2CFzqfdfhuUzNtfxSFPRq87xyYL23H
FdLqNr/Qmxm8pKneJmeON6nTY6+Zk2IbSYMJFspbOuw5BASAYFYOjUtHCFwFwxNsngqw6Tqr4GlU
ECgcfzxGZjfCj4E70JnhZwpFmicv+azT6hCUkERFO/wBIBat9aT4atOSgrL2UTHVI+QaHM0mnoZV
X9FJmqN817k25NYsvqIrAOEWoqIL/KcsSP/0vclvyQkciaEIdS7qaz7PO22orilqRwfYQmjNr65E
hlGmPgkcYo8e/35quntVNi8RPbt8jK6MdIiTUFoARwV2YYnhcuU73UcGoPxYEkTrWGJCGw6Ju4dD
smESgfCGweSInFHSm1zn/bGdIWQBR+jq8jv/CYfgmobpeBSTfq9aiw/yaJ7izLnjKH+gBib4G+B5
HFqMBFMMSKIkKMtGyor2wnwVfvqR4n3z7GD6LlHNlsP0PpUo0qrefAuSUpBRG72OunEfhp21M95w
CiWbqg7Emrgy/JYRURpVhB3DUs1rVMQnv/PR1QYogyoduLjZzE9z3v8Bml+hHvZM33+wDHrFmoDc
LP4UMxIkqFXOvmzj4oLSxt6odIaNwkCAYBmRKgS3NhMJPuvudqRnQQTgcNHde4cTuKcEmH9tyjd9
WX/PDlCRfBH3tYtSueX8LJLe6yPndxRFd70B38rwialgbXnR6uZJDOysqNXQmdUnp44h1tkaMpPg
ElhUAaB7ypyVOya56xRq837IaxJPEQtsUzpxs0ZSeMzno0wyBssTdzL6EzXWb9k5IEci+VKJVngJ
ktzM7RnHZrDo3Dc65Y9TUMm7LrQ5XUzFcdKiJ5Yep+GvN6pK1rB6N/QxT7k7v0x2QZ4nurVmUhd3
cH5bWv9L6cRNmfIHy0S8FWmCPj7wwLcBPp9IfjS1dZlMCASFcUgVWKMGbhnHiOLQxa92BBCiqtnV
8srG7WKL98zvy3vuHoHsCINwgwhOGckZp/N4gClL8b+s4UM3vUg+GOuh8tog++ajOh+0cGAvlqRj
8xJPGYIVhNc7tx7y/UjALqelE4hKpvt9/jOY6cGt4FN0EaobX+lviFYfwdN5dVDKr2p88CtTofkm
Qq/LLDKcOEUFjRWeOhtez6zsc9nNwYqBrBFephlHKtgxktZNlq7Y+KEDyKBcIc1ygd2HKBNCFp7O
puuTfQo3vbSWeafX+adorY+g+TX2APEjg06b2BDOEa8659lP9vAsX3pytDadG9MGt2F2JB5v9G3C
+WNOsju7hkk61L9nRGlNNV7dVD4aVXAHRuhbVOrQ0GTCx3h0JrqSVvlqTDAqFG8xvdKmFcN33o3b
EqfPrkf9uAOWlpNj6Xzm3Z82xLZVNAj0aOVlZI4WX6N/nJIvgMa7MCFqwwjstyYHzRdY38qmezr6
9k+U3pdDr921M4OHIgbhklruO4gof23qPGMQ4cq6tPaDpQWAKPPrlFLla779EeXlKTfBBXJAuAtK
C8ha4qLar4nEtF1xCUkubDj68Yb1RP85u+kWLt+DXQefQd++qFg70mYgI7cyj/m3NElGMXhbRw3U
sBA4BuHLPCYGJejrZ2zBntFoh4IVvNBIhNdC+kFvWplc57kDMk6umbNH0LI2KmSkCBbHYT5ZTfoE
Q7NYGYH+0hoLnixjaRkz/bmb6kPlqEMyLLmv4+uc1WiZ3djfOwTsrWxbwBQEqTMry/Ci1mUoFM+g
fYec5Fxa4iRhkERRINyfcVYZeT4sCs7XtNZIYuiNTeVKYlD7XSvFh5u0d3Ggfdqh82gZTDpzQ6H8
WvhKMzRWUx76kqyfpnCYQT2JRBtWprKejTovvQFFrN83iGFjY9emvPx0m+ix5oc6YaGTUT5tI4zI
ipSkVbaMSRmcoytugh1vGRrZDGXRf1K501ckZ6Maaj4iy1XL6Vxs2lgb4uXbTqBV//zO7WtmKoiv
O5KPbj99u7h9Q/Dc62hz+BN/L27f+fulLcKtb1C//4/b/+2/v/3w7Y79j59Jkvhkii7fQeprjc3t
59hhGdHerrLu05X4+19VlrF3TIahKbxTq+ieCjuhjbY8pNsFcuJ/Xvt7G1S8f7+tq80QHxxdVH+C
YOP8zm7/x+2n5H/+6D9uk0edcyplMvQtZgPFsVsu5qxjZh0tOc2+jgjkduPtZ24XVk2LCURJ5jXq
uQgRov2P3//7ZZ/ANOpaWMFVyjli9fc7Bur/XcUzdONo3xDZTH05Jefgv2632f2YeENKXEIyRj4S
zOZhNBcEdbiwzMJspJ10u9ppARaGbJ11u2oIz9pdI+/ZrWbrjnoijl/IL1Gkua58Jskr2q3e+D48
mE/Iny+FVw1ef+Lkgm76JdvlyExe51dOpIIZ+hdIaGKCPE7Sx+jZqADrZE/OmVi0GGgYVZDH8Own
vrj3jB/n1+5uLO2H9Nm5muO8+gI1JNDOMIXjPOwBx0QdSpz7sO1++PxSq3T4YQgb/gAfHZ0KRbzn
PvpND5xEHJ35AOrvI9nOXG2/csvDYAwZFLBe0X/Q/YdlFLK1rM3P5s4nSt5rduYrSwkBItsUXJVH
luOv8jlBlUCBvB4yOLqwvtbaU4W1hi3tLt2RT2Q8S3kMYagRiiM3CvpNFnjX9OJcZ1aLasX4pNvq
BvxPitnwkh2Lx6DdFo+LJyc9c2mdcxQfhEgehHhDyDKCinWm1ajdcWnYKxQXzQ8RiLMCK8af6ccD
dY864jjdwedq8HQwuFxB02RLzuvkyDraOhSYe1PQZ+dY1+kr7JqRJ599YkKfx8dYf9F+X2Est/56
3luNZ57Sp+yDBTq9RitjX3jpU/5UPYSetiIEgHmFswYEtxIcclfAyH672zfbvZC2jWnEn4Dq+kfy
bjp8YccWLRFinkQAi171RMYSa0i4TPybkcG+3kxv8lJuvihMg7N7hwtvestJkvvAr38OxMp6eB09
cUlX0Rn+0QjECW6vNNeUh6vU965I5uq9s76SPcTNK0lCHY8xXmuevPrfzoFp8ho19bv/7BysYLVT
1+hOHdR3/sm/A++1+pXwvs/ohcQx/1vrtu2rJMswXvlXRvgroHKr5Qkw9y6y54+QdLujQR7h+ke/
5q84lK/sisWwUgdtQ/wjxeg6+vDfv9wX5+pcgUAvnHScSgc/OLrEgYmVsK40kVB32FuGtulqh1YW
3lWwKV6qn+Sj1bytnqzN9Udxfwke3yxyAWD3eSeb+F5a5qtFp2Tt1egVUKf8FV4Nh/h5b/RAKO6M
x4mp/QtArPsf8/Ex6g+a94MSv/4safIX6/jC+Jv/3fC6l+d4jb/QONE0p6Tlg/cwhrv0vTbXGZ8l
prDo/QcPfldPcaT9BA/5Zdq055KAj9W8T17Qg/QndGfVbj5FI89UcZeucVlE20Px0tJM+m+qzmup
dW1b10+kKuVwayXLAWPABN+oSEM5Zz39+cSsvXedqrlYAzC21NVDC3+4IzD8Pz+loOFFBzxzR6xg
y6ehYgV4jQK3jOGNDuvqNDfeN700fgOSZsdctmlRgiqeHNi0r92JDEW2XlWfOgu1Hnv9ZrJ9n9PT
7LXO6MnaLnkYzu2lf+4VtpDlYp5nlTn+SsMpoMXk/apBu4fImlv4lTlAm/9mym9m+5adk6NuGKn2
7Rsc3R5psRdqPpzfJTLBKZdS2GbvLJi9noUHLHuEHShzqnbbct5AMsF4FFBBO2yD2f0GEr+ebggQ
ArYrL3UJKzAwqHEcIgBKB+0b1bnZzoL1ij9XCCiWlbyfmyB5iB+jHRVJuzrPu+hOkQQa9BvaXztE
7u6Jmx02rvqBPKe6EjAxcpVfm/RnrxC8dsYXChFAe84rXJujV+ke/hbFw72qH+Xr8K8E87dcWsEb
7LXZ67Gt00GF3fxQWXbz2T0kTygoAlgNUc69g2NH/E16JdKllNWMbuJTn1wdqZZsFnKt+/MK48+2
1M/xR0NGtj83+FLRWd7d8ZhcbfNfIl5SZfeFLCCQXNURHmAmZLfQmd/gm5kJP9ksksoAzzkqUfSc
LpDVKps1UfxCthOQtrDxF/lF+2KVXbTk2cISF0jTmclS+YyKGx00ZtMtfh+ukz8aF0ZnPTZ2ZWd0
1L5Mx1ghBthyCQ3XQ7yc92emY8Okjh/VWeIRdXb6nkFC1Hxk7Kh5HViFWIrgSr+eWCOJK5ZPyr7z
h5sElh1b9FOP9PFTSr1G8mIsO3B8hL3uA5CfefTTL3Y+u3Q7MZ6VLw5LjkBIoEfMlNgc8GSs7njJ
0k6NXMag8aNrwkHvzV8LkSrS27VD+YcN2t6ePaWa6rM4rLt5D+RN/FFwGmainGNv3Kvb3KvRoBte
C38Mt8eeEOKl8hOFy/zl3nEKfkbX/HllRT1xieJv+8wNbzd9ZuuZwyABxt3sghQBvKDzoP+sD/1+
3P33v2gKYMDupGPket1tFrHD3OGe6GYPSLfb4bV8rG7VLYIfCEZp2jESJQKalY3x7az7+bc4gP//
XdWLRrDrpx5XgHw+mtsE4F1lwz2GsgHURoC0wmMofjkZ2EbeaH1LmFxj/YOO4IV5zvEWHpodLCw3
2jOt0h/zn955GoQ02P5HjynUsVYanwPK4yTlBuddcZW+MPpVGRXpS/5FcpjtPLe+jcLGYCKkPoey
YfrcW96qXZJDoHIQeejbg6s78PWgN76DJBaOvMBWjYc0cnsx2oXXNUh+tUG3065GpfOhRjB6FF/j
F4ueJ3PgIXsh8f7q38QbC/U3dgR29YNybO6p09hsnuwZGHFgzPYFmGYFPL7zouPwqR/qgGXwHn2G
d+GI0d8x8gSHAoBpQ2nagRrqHht4lIR6j/JndEQTERAI+uKG+7cxOWxO0PU9TKHy10foGDsKdI28
Q+/ugYfT3TC/Zgjtxd0eosKRAabOedmmKbQLqka7+mhufhkuu+Nm57ID4Jd/4nCwstdFjE3nm6nD
ykd/9ojYuE3SIEgUKwiH1uqOlhkBzyadWuyX4hGE2VHl/BIArueOHp7G3paR3yj2xvBsmMBhn7GO
AVqGlqkYRDxaPQ009ZiizPiEwbv965u6LeyPjugj6HgSni1rt7QeOho9nGAP3HenIP65G+7tJUbi
57HeG64felSznNCDgWUzy58UJ0FW1p2u8yWcLlHzleOy9d0IL20e2fOPQjYpK9ZZQLFZBF5jC0kH
KOxRGoCuNoWLGdBaPdC2/OauzE+8FdFzRUp13xufucnkGILa6RErCNcXtc5dMcBMgeOKMhW9bEqc
WnhC/lHFOtYXym/5pV3sHjkV0kQU0s1Nwj88g4Ya71AKbBYQQO6ZOCP3ykvqrOpe+WJv4zwhkJaA
oLC1sfwHnlxxxTkNtRjCleaGU18zUxgLCFRZeBd2nhgjpMPw29jNDb9IzAxrNg6HEJSAuh7ZPJ4Q
qdKeGqy12Le1A4po0eh+r8g20Y7B4XjXZQ7cnLFDqQMQ4w0aF5F15uqsMacvr/BxO7t9BlJQe+qv
+ivA4rf13wnEDmHER31hnRtvmdsHELHHgIqJjEs317PuqK7siicJf2tIYL1LkbjtD5RKspYK9G6m
BB05+sJeYVcAttnFWPHQWZCaRVyYeEfGzJZeBJUg9DbLQGa1yvNhVi+UVNYcOwBPeArTh2i2aVbc
jfdQhVP3MI8ewzf+wDH8bzzY+xCKGTJ3QxmhcUCuHjDa+UUg8Tji/lo/E7pQfhSnoFFxDGHgbKR9
wQOw/IfsdUMYeaxneF80njh7X9Rpr0UnDUFSWz8vBxFYiYt7XZU9zkdcnWBoWl4PoCvHT+dXUE9p
4halc09EG+kHkbBIdoGswkfZcU6v70jcDA/t43KDrjTJnlg9gdVrMn/IHIoq4q1L9kIPIQXkMEFa
oOhwP54X4TWcP8zEhrHK5pKnu+LeizsiwreeCjMheIyHuS0jOTyjiQv21MPSkQBj8aPhQoCKVpZf
Mee1C4VGAxx3sIKx9lMHzHxzDrfRYypVt/xZyF5o6hwAFZlToH11nATTY+4t+CuDbSEJw1ahdqT9
WO/b4qrHh7nGUPMlT3FCJYWz0Reh6barEEPawR3tSwocX5ttgJhj8eHlsB2lC+EM52NfI3ViT78m
3EEHg8sRgMcCcRp0pJdh9JxXL/BJ2ZG8WsMWzBZrV2VoLjRpI1zBDfY2G0UJBRPW7JAhyVgcm8gp
QJ4M/8gTJvbZZ2oh+ERSaoQKR49OwZpRo/jtlKkj1mhugId0F+EE1GVW3c5w4AFctum3ty64N5eW
TzsG/rr2XcdPaYA+guSBYK/T07IAf3EKzhHNodOzXKPGy+MT5egSVvB0ynCGxF0M+9GnIsMIloRE
wKFXHG1iRP5Lc7zUiLV5AOsX0WCyQ1s7yziXm+yxwNx+cHJ4MHgzZseYfVD9NI3HVvQa8cCRLclY
mX5Nd5Xa1leNgRS5zC+nkqzZv/KGqnKXYS8+aq5O8+ukRpzlBLHA2Kh8LyDPUWJxqARPQHLgOrFT
576a7EFh5MJN8/rCi609AJ/yrZXcIv4J0V/+5UhCghuwxvzCRbPnYNOg1IeIWghHEQETe92aX2eg
/C8cD5xPu/7CujEPIM8b7wJ+lfi1oR7uEXf0z8We+pXd7JqH6DP77E/3Oqh29/pH2c9v3yuZGLZo
dv9Tq+zgO6Df5PsJG9Ny5iG8GcQ0TNFXygLdrn0kl90n5+Ka1lB70d3dDaR3n8JzGjnzs84gfSrO
eJl1N/0m7DJshWPMOL3U0MUcWILNzQzar/GNvbR0miuIKVrsVAxbvxtJjegm0UUmSuVreSnO2YEb
2vXPqPBQPPDbydsOXqruX6ngsd2Q6WWH8lLW++lp/hmAXLcU2uF/i3sUTMAyERTFjVt0d3CUQu2G
lWfJ1D1MdwbaxcxEY+BG/3D7DgiwGiTmKaOf+xg7zXTeDpL5mbXFJ5G5+82Nbay6Dj4LDvvPC86t
MOIoNTyzeFmRuUevnHoBe/rMHrSTCZ+mfWyjQzQH0ilOt1m2/GLA8YMZCvK9hmuEDnZu2ZbI2s0/
8SZdWe58SkHS8NhjovSDuHDxm1yLq3GsfMMlvNPPf9cTjZf0W3TXk+Vx7FWALoO63ueXcLiU6cdq
HDrZ46Y2tR2kBBxYjxUlBMLirWE63BQCKustfScnN8Cw7rS9/EuBSfiCyVt8w4werrJLpMMGifoc
eyZl1fmRqdVfyFSlN8JLGNkfiujAIVa8ixjwxA2/vVAryXYmlScgsSB2iWgZnISGlC19UzhKOkDR
LsVqOvp5SOIS70gtKsyqUBW+6x9d7bFqwCthK5SdCZo06+XXGL3IlW/z5JG0j6A9SwdvZh/CO1zE
gDRDzFwlu7T6JSn+4VH9xof3sBmZ0RzHzQYLSXt3k4uPXPFF8CokpjmqtVP/GIGYe5oe8tiTgxCB
F6JZVUH6cC9+6NQ+9EeAyt0vEygIfe5BtjFJYssabHkNRif7bE+tvKtf8BYWvkNIJIpdAFwY3ciz
HkeaOKodUnlBLgNyjffWfGv+dJpe4mP41t4mDkySTug5eBqau/hqY9f+3BpvmB5Ilf05H2CkUE7c
FZ5TIdtGCOFgdZI5HPYNBiOf4b/xubJOWDxJ9Z4yV5Y8T9gBwpphRugvieUYPVX7Uz2+T5+cZ3zM
HXUcYqH+463+B0kDzDmbVeSqwr+6o6lqZ/f8+aWyleiEjA0mWsg02EMFNPGI8D9/WVZ7EBeUGXvi
WKoD3e/S7WKIwUipOBsZ5lc5+tYTsfmxcMkw6Ys6AzVM+QNVco8HKWYP0cMyBYPsLYAR6eiuJ6Ai
Mgx7j+O5fCYWKO7y4r8YdMOYqVCitoSOIGzbp3cJ1WdvK3b8pq2fe7nTnVGl5aeifBSYQ3Mg0NDo
zuJKrdlNT13WMbkL41aH7qQ+4gBev21UBryP2XiIQ83uWLya/WVun3jqZ5EG8HBELI+6g9USCeRf
FQdBQw0ujWqk/4+FAbLznQpdqWOHcgpLYHhf/EdFxgKCs/0f8jzHApPjqb5ZxnXujvoWh+rJIx7b
gHv3L7CdzfgnR7lXOPIZAxV/P/xXXpj139RGLNWf990YmIbbhg4b2okcf6uPYPq5Dz3AgIqDI1u1
756M8IhVF2qPIY6dH9TpCOFLah5EvGRLFCzB1Yd2wECjxdPcwp7yud2/9W/831Zx22tv1lODLhsV
Z+wy9Y9B2JN4PTDve4IVeF022dvbyPaz1i5hGLvGhUzDLD/FCcLGbJslN+DM+ZkdlY+hfE3WxmKO
2dUJfxOv3adeuhE8HGt65c2+SC5hPQDhGS4R+ToFXfmopahluCSfb8IDx1DlsKmijwUmFLoSnyxH
+4KqjS+jYJDhXubN+21A7lxRN7GR0giDartl0ZyIoMPwQce47W8HLM5st8/k6vVzQVajpw/zF6M1
vhFrsa0h+I9cxjb72PSIS8OP4RZ/k7oQF1PLZYNMPLYlYy+nRxKL42+ObsRHoj4TYiLak9AT6ug/
frG7ze+F5I+8Bu7uesSVozvXC4kyRQ2W1gNRO0S66IxZ9DDtJU7pN4h785dEExsSHqUZpIszPyC1
380JWBFfVJ3xTcQYgCwMdDpEsRfsuFD2EJILQGLhgUFOGlTs3AjhCXo45+mmuvDOmx1xtcciU776
Z7BkJwoeDdUaAlDzg+g+py4MhhkqgbnVYNDimogRdJ7Ba0SuCKrDJRiRlL2UXgZQU7ti1/3LLY+I
CoI4JXcMoyYX8+3GJywBGQFTa6Sq9DtpbxA8QFpFhzR4F56pibJl+Fl8oKTEZfGAVH+cfiPKOf9U
DsVm8elIVGBM0XdIfUYUYEpGipQdSJLCj2U6K2/lJXM52z4YNjF9C4mzyL9NKjQZRrOOIH4BNv5I
7lkUsDVsjum3+Yt3YlvRSNjFHSf8NFxy0FMvOkmtbeLqW52UL1U+ymxwdxiu+BtvMzB7DVOSBBcp
r+xiaD5vlnfP7FoyI0Nu8azsx+filU6ytpxQxnqNmYS8vo5OmC73XxjqWs/zkYVMsRok2IN5ZoJT
aTI5fOA9t7LLgLB3FYRYmUuivqUjYDcm1zJRkaCl5IvZq9a+FYtPq41mKPlr9sJrKeygb61mrqx5
PHeexgjDaXJnSkKk1Q1YrMeYiA/FktqbYAE68x4TFzKJiWFqfd7KKoOI4qj2RnfGxLMNuvW/HnTM
Em5luORArX3W76Xl6VBi0Dlmh1GQ/30T2Pq5ZiF0wGcv0T5v/VlctsmTbJkHWzapNeAXIBLMypLe
r8tzUPE0viCtwRXFAqbrDkd7/kxggnOu8mcjwdVzrbwz/1Ak5jP1dJ4umiJ1s40N99srNz6QnYzx
qNlS5hd+W0AD0ZxSdqkm8m9SruomzrYqvUBFtlUMrTO4hDbk3Xr+YVCH6YM/53O2dAU/111Pel7u
FJTGgHNu9wVHCcGJBW94Zc8lSfTraYHx6xV4zdbPMcZHzkJGnPFScSi0vBTjKlw3yK9ggDsGRvLo
a+zIi2ueIiXKO7OT99TnK+cejkSV+M5d5xQbm+yVsj/fcPlU1vstHNH4lUzdmp2Sk4+UWqo5cLfb
JEWptlnCM+NeyQZx6yRy5KFyzjOq2IAKFDSQJGHF0/EG2lJ7PPUej13ZZW5hxWeFDlfPNfKI2BWY
SqHGDncVumdce/zmbhU2d/Qde+ATxmovCv9UyvZnM9ojpsb1UyehVDmY7jZpTVeX3pkrfEvJVda2
9/7vk/kEjDO5BJW0GqTbjjtjTpKe1Aqy0S57NRfKvS4ggjYlU3+uA4afj+fgL5HZPjCs/D2d8e2B
RjZ/xL2nyOEgToU2qEcAyFWxiPgNL+FxTOjG0hrebpu7lWebS8s7xCi3IeAasTrl/tfa4e24c/6I
62USbA8JN/TBKUG27bYHSA66E1CNwNVoQQUBpD79O84eoiQKLbYJd+883fng8ZkuAXxymIyJze3w
H5pUvKFOmUd74PFQF87ImlX12dAurApNDVjyhXLstWCgK6CJO9wvuVnwbzxE3mxbGAlycH6jOTBE
+vbFOKrkP6bHg2WB8Bm8kMfOHXKbm4+3M+p+c43kPb68zequxRVTNF4krsBAiX6dcVvKcFX2RW2v
oYd4LFGh9KLnR4onQkYx4Zk5z4eHoJ4FoJzuYjyi95GLDl7j3M/EVCIehHhw4jHwWizhtrkIMIXy
M27DJKdAX6m4b2p6DqntcJt+tRYf9x2jzFXwOh6DZGJivFspKeCoZJxjEJPKjT+IxdNknejXMT94
lLBQwsJvJJ9PouceI76bHFKBpU4TEFLKtvoM0j6uisteTzQ2WBZZbffDkUnWPw5PNEij1t7WIr6L
L3ifUfWo4SM3hC2gdHxabCbFbC8qHSX+xA+Qq2Mda7FL5DgPCBG7IsSYQsKHJnhaLYftxBquY/+R
AhNDcRWyXqGegbSJMmIOu04+97z96uFbV4lItPqW4oIYyyQ30jxRe+MZc5lj+MLaM7pnvuV2NwRX
bYPhIC4Ppb0x7lrBkUbmLW2ubWAx9QOigxpzAiScyRv8Df+ucKnglNAcyT6bG3z5/0YYwDacLzCV
jE9WOuTCqKJO+Me/zgFYN+5sESCCbGuR8dEQsSwwSabrZLeP6is1PEYD09gq20uywywEU2DgTSm4
DFjZ7ePC49ExUHStFRx8Vi8H8MnAsgPxfau5WyJVQtvGEA2YuJ2VB8YUZQqW8n8LstvV9c6jJvfD
/fFcmZYhfTt1q09O+dH6aq4h90TixGRMDgwsaR6XxP1vgCADcBE0NzekmI/E1Jabgo9M1ENb3Nb1
yMdvk2CklGnjLW7O2PeAOPFVqpxkZTs6F3LpzhbOgpTUdsO4oATV2D67p9101PvBAj0l+juL0TrG
36BUi6dtvgrYBMMkR0QQH/g72QOTjASXHFgla6uml8zCt/MkzqHbCG8iGM+/ZWeqnj5uI41NMzsZ
VT68JFuf0ELpgMI5NXOsDBLNh5ILg24bcJRH6EhZtvYakzuwlwPvosMIesqByoiG66hcgfQ3L9TZ
QHKgPSPBIJRKKkRXIw99lsG2flQb2RIBpVrgd48ba2tAPdHhUTfNsW1IKhx47CzJ6SF8ZURF+Qyy
K6VyLzusgIo9BH5mt9c1+A+oznxt81q58iwptCLG19L2bPBvolC/0YJyj5U1dB6ASyq57EAlZVLg
XIW1jduymAf2YVm22P1J8ZsHA3w/vGJ0nuiRj3tN9QukwDZtSadSD0xD7mKMfBJogUCdBYqxB0nJ
nXS3SQMrfugjAOBeJLJ43D71oVKw0kBkmmlQTZ/CN4gVtjH1tzkI1n42nyDfdYwp4Y31brTXunPA
IG4zaUCFx4a5qhGknC2czRme9ahED3T2ouY4xselhBv4jk3y1vWilBC7cUKMYOftgb1KpuTUbwcN
azETbfWTMoJFm8avmz0Tk0fBlAXxT0mqTPzlgRWoUesjyDJ2LJEyunEYmRWW9FsTbzKP/IqtfYs5
4qC7Cl98b8YBbxXFLzq3UGMMbnOSlyKn/UHIEKizi2W7C16J2vD2re7UA7urX2I6D9gayToLs2R7
W/cC2M8PKiJ8vNE5rDzemY4T53bOcWpXMrORpv+ybSDbmZ1TSQvYSQAorwncYY9pM2hXliXg9LB7
bdjoO68eDzJvtWKj6Hb9NxOeHkioXFm6fcJmh1KSG6dPMzcE2IFVAfFzbRxd9KUewxjgfRD72SLW
AXudfTTthcUTKZ2jpYi3GI0YpLXHo7ruKeQw3EJ5DYm42Fj+NiMWa/2YfzBnWFJcGTvROm4Pmxcx
mdmM2Dl4RBHmgHnAQ2PnKQCt6DbnIy9ju+w+AYSwQXHeCVrAywfkrnc68TIe4GDWCruSLmxjQ3Ju
TXDGxOZOJNqEDXwYn8rZR7GMbxlDgjNWiziToz7SwdEsyvZbk4HHyl8VEcQcMOPYrnDYQclJZ/Rq
1VfMtelnbvEeb0UIkvlsIfnawe8AIJxmVIdhowK2t8UhYM1QT8uVzycwAbRkiMS4e+ObTf6R2ijJ
OvnqdnyDPKH8CbIot7UNZtB3oP4CkBYUkzmcoYOT8gmoVPSCZHrmbBXASTGURk6ZzUOzEKGJGqwm
laafGczte6Et6RaNGir3OYphyK+t3WFoGxmUMAr0M1L0K4xzmEK9cdgUH9DJHp1iU65fNg37Wlev
ySZtj0e7crAanGbFTfO+RPwewto93dTwi00XP0MgH7dciOBTTKNbgNSS6G3pCi2y+qFojIdoCKNi
N8nIC6DoK9qjyCY+WxTOWl2asArOLvWm1S9tqv3dpN4Qys9t3GUMiBUbobGH2jjGL83GdMw3zqO5
kScNaJAtdMhp40WitpHsY6iSg+GmxDVRZGIvCmgaKR0L/3FDep43nqW+/eXfn4cbCzOEjvn3ozaD
oWlB1fz7XbGxN2cqN4jWDgd0imF2bhzPaWN7mtA+k43/mf3vF/QMAGL+fd9vnNFhY48iT4633kY5
jbL4f74ona9p8E67jYEqblTU/30BJO5vc+OromNJE2j7gnAadNb/+/7vX2PH9Nv4r8sfUfePFPv3
z/yPKitsrNkS+qyw8WiFjVE7b9za0thotgl4f6ffuLd/V2tufNz2j5r798+/H/73h9tfg+yEtPt/
P6wh+44b67ff+L+Qx5Es2C7i70u6PZns73L+/vn3Qw1CsbUxi+eNYxwVsI1RghwO9Tawf1/QzsIE
+f//2d8v/n4mQ2hWUj3xFWM6IWMpeSUa10BdGgRSUhK5OBLYAZrXVpS7HWK9Btxr6AURWiPiqGm2
rIMyt05DaqJ5kBvI/Qv1baIyswIW08ytvJ1SGSjnf/ict2R+4VekZTkRQXOoQqt3p03xTFnBtKWU
0FIDP1J42tGlFADKKMhtSvVGpIs7ap6IGRKSdzCbMGtYGpGxW4bNunp6rHsO5FHU7KFER0jRF1Ki
/KGdNzahiaYGdPp1b83mV9E9txoFQa2F1IvBBlZY2U5MismLzCb1NbmmEUKRRG316yKj6y0ula+o
AF+bCXr9THiygDn0tRZlI2xqdVIC6nPVgq5cjhujypGGbsZTB66ypmplZnl4rosBt4MA0TmFJlzb
OOGMmHCB3k1saeO+yyfqULXqWpD73GJmpKPF60p0KJEJB7BnnDI0psnIm595EDigI8IgnWpbVNNM
T4WMbj2HENxDAym2LnaklKxQoCuz5nXn4avNoCIoMI3UR7H58OoJREghkWEg/f5aiX0Anj7RJxq0
KflzZRhJIKH4P1VUmbEiopCYhbSJhvtYMWhtM6lUXl8Vi9yh3NSrRUsnkpqdsYDRNt/hB+LPa4wg
/pUdqsbvzYIXbDzEkW0gi+bnFearVIA0Kdu0sAUOr5zgMS5pwPypf8PjJ0EiZUjWCUxbGkFpGtBA
aeRnecu6oEIEJiVEoF4waA2QRxbWuhOrBo0NX4wRzxu4YlQnAAUK5mno0RIWObuMIT6Uc7QS2AP2
rOPsw+iJRkXty0otDSFVDrhCg2haI9In6WSG4JiHQJARNI/H2WnEsjxayghRQmyBs2koB0tbeC9V
oRtNZX6GDjZVE6qK7aicS7m+rtMAQopGLxSU9Yjt1nsjK0AJRsGvhwQr6wnleMwY5Ci6TggnKrr1
hlbYuGquNSnmsZhLJLKqPhhqbZeFNep+Qns2DG3aZ01/R21Y8qapAavC4rUbwbgOUsK5lyyJk0dm
sk0i8pzEQF2lNn7Kep126wS3LVXVn0YgnIsKxet14hFhLEvURgzADEVXYr4uHmND0gLM2xHSWgqQ
SogES+nwkSUCXaC1z7xU4vxd1B8jMqb91ELsg/bxoIyZfFCy9RBVCPOPS/ipKahyCdl07rAL8ZeX
ojG8UZWsU1s3J/g0/RHeCgZ20j9l6SDQ1BTOOALoNQBI6rWjpkkpYgKjzHJ1+0JqDuL61KN1Rs25
lQ8l4AhofoE5og88ygtJUp0ikJ7r3QGG1GCLofYjFlXhF5Xuh1LOSdB2t6kt75O+2Z2gG7Mq+cM2
02HqWqKrCbl8MuLly8xQIJaT2DVjKG8TFJVG6vyZ+Fu19oIi7aekhtK86T+XFliPFmFu7AroD/RY
CKwhZO+JrHgDLQIDMRoYsI1mBOiXAM+WsXqTI+NQ1CMHixEuTjbESBRHHQoMwhpMSrlc1Tjep7V2
ZIoUXyj9nU2k6uS+mm9SQR43QHPTJzprKGc9DHH7oXbzXjV74bgmwDSEjSBZz2vkoQ59W7B4CRRR
OSEjx9Fdg/6OYgv1E+VXm8hvYFxN1ASIiiRpeZjp705RSiKUaOtFU5W3FikkKh9rErSJQkxYUYhq
l56cEBKWXmfgzdpxDioJrdkqpouMCXQoYUCiQNMRG1Tz4L8eFmw//CS0YntBT+KwEsigw3Qaklq5
Dk36EuKw5LEZZ4Gc3vSoEnFOqU/YkChHmX6WjrPIS7+MNHWAYnUtHr6TcZ8X6wdlX+RVpuTfEhc7
IOrxrXIiKKdBZd4FBJxOVl2dUYnO/RTSMewB8TPfIBJiSD/LrBH8q+vklEnxa6mP5Hl0MpZcOkvC
yrZpjpMnIBHjSkX9yiy160aoz3rRk56PE3GzpSGajGOJ3Ufasyq0br5qugul9Dedw1PayTgIxkWO
3BphZzUl/Skn280z2i6NugmvZJJ+HMLxpUfmMIhg6NB42EokcIejNk3OCQp4qlH86wwJfoD0HUJS
hwQ6oXGvJJmr6fJbj764G6va7E9jrXuFMQaNtnDUqrLuaRPpkdGqXiHmr9KIklrULVfBiGiKKePq
FmbhWIjBQHy0+hNK4cS2bC2DOsreJMrDSa6Lx2laP9Ddv7RFR40gm5X9Ko4nNakjv09ixIb06Vml
anhJDZvBQwJWLpA97yPDMXSU31FlBeIiKDCj5TCQ5zEntUAGs9cgJHU6RYUGH74X6D8X3BJOwogG
OpYurrEiN6US0Dc13vIaZEkU1KmgpEL5g1qhm6eaS/yufoYi3Gcm+1OpSpTKDTNIiND3+I8lOz0e
TsJiPUnQkKOytWiZmCUAbuxIunRfj93N0iW2doGqoqSTbK2R+Z3gQQTXcwAqo1OnauUo0EVKmllp
aEE/uYvlZTPJoTQCNUGNHwX7ntqc2bBmRGnwVQNxzzXF+sap56z8B3F/NzAWn/X63qBdakcJEvHl
yP3rMF7W1UrOS3wxtQJsw/CxqDNg1oVsQD4ua4q7VDufWgEJ6Dj+iTSdwDxq+9dYeMKmjCqC1TVe
mI4/yYKHDWpOOG4lKIYifHGOovE76ozQFwJFq/dNTetW7mfKAGsVNAUhfYbyZdwW6lXLum+pHxHF
JdxoTIrgrbm+JyFADJSvonpZWMZ3o+tcNVpx65FG2s0IwTbCmj1I83lRkvg01LRQzVTxJgn9/8kg
ySEN7yuNhDeLFVxtKmzDY+OjTaxgkocPDpwn3ZSzHaLVmVn7E+vUrcPNOsTKcVJbseoptxqTWD3P
VlIFKTg41M65SRmCr0aBfrPqg5imwH/WG7dtTloirxcjGZozwgSU9RcCFioEZjx2rjTXF0Xq9VOG
IpA2Q8TJYpybpxQpLsT7v0w03E9tOIAOSvF81TVKrrOGwsMkVvvJcBBPIkfSEKYV0B5apDdFzy7r
MOlnKW9foa1zTpqgN1MI6ajuorK4UNxbSusxw8LoiFAEqCYZfaoF5alQnPBykq5UzPocbdykbwpk
AspzqXYpFXCcFyYdaaQ86g7pODavHbBFr6a/jrrDk663lC/UmkeGIDOZIF36RiopDaO2BXmveu7T
gXQYaW0HRleQDLL8Z6iJaHOyH/DY3oJvKmdGN76QmtZ+Bw0bODDfFmbeu1gw3BfMuJ1YbY8TJGOK
ltK9VZsLZgAWCKi1t7fFg9uiS/LI4Gq6umFyCUmFwiv1efHUvtXgYxNGCOxMOaKEE14sBJfqHeuQ
zsUu4Ldo0W6fxQmt2QmXlaTZGxaLtJYjtjGsU7KQdm0+DVIQjoWJ5wA+MTrbZDnBtFBMuLJh96KI
uXluRiq7lVzt0e2ChgDgs5RQEZ7D9UEUR0TiEYfYk08r07pFBUDXswhDFnUFzgggjIT6IGVtdkXj
LfXjgeZ6ttEiqwo91BXlxpMYZr5UjDpVsyS0LW0O9An6kWkMOaJPU3rI8xGTtiyjJhUioiatCuGJ
b+LOBvV7iV5NbQRvijsZQDfpPXrPsXm2U4J6RzdWVHstyinNVHLmyWL4sBjZxhegfRJq+U0UqYvo
qiQ91ojIU6mm5qdGxerOnQlTXkELQjUi1IpJbepwLfeYNR7hMf42i5EcsPNKqJx090Gvg1VAq7zo
88lbK+kQIim9s4yuPLSU0cqImxXN6NKjr4/aGPuzuJIYapuerikCI1vAZgipqGHv1r0LQrJw9GJM
mNZpG7QLcHSyCEpOCaj/fsXqAf5L1z8IGAScTTG9yOokvJDuKpyd32uLihvKt6OOfKhm0mschKeq
xMKrJFEwBrqauD37ad7TRS+NB5IhNBOV7ymLdXDNCQYEalHSdljBb/XvYzi/UnbQSJ9MdjmtQ0O7
bSBQWPUpHJSJhkQebDpYB6Nu2Vua+NDR6RdaMfQzjJXhRPI4oTT7wlqUu37StixUHEnLFYCTuCgP
A6FzmYMMlRTYJ9JUBEbRK4/qNAYj5ZExwmMGfx2g7VbTPDA/2U5TBclTTWTvNHvCbYTgZZgFR1NK
3ueEY1WMWY3MFhY0ISz0obn0WrS+O2CvncQ2uuhY99SRavKC9qNSJsXtl/YuTlpLUzFhiSKiqMXr
u5SItzilVbiOtOVNawqB/9PqDxdsCISyuccJAnbKHP0/9s5rN3K0y7KvMujr4Q9605iei3AM7+R1
Q0gpid57Pv0sUlUVCXXV9Mx9A4lIumBQYciP5+y9Nk1KtOZlhvzfy+l+eF7DbVccHjtfuROMtrFF
qzfoewwz8711kV8D3UOqIZBvUSmEuRTeJRr6x4HEgHlnUQCu0/iYlOUDCXRrIXLdu0h7KpvmVxcQ
UwGQhyg1yhzQFX0Av9RuCVfbll2MOwQFiZR26BXMLQllB6/YK5L4WgwgGWLF2hnQBsg51eGbBc21
tOLmEortp9JiIzE1XCGNb2mz0gjDO82PnvX2MUtT7WNQ7xI/vMRdkW/qZKANBCWRpjOdoNKi3Bqq
h44LEpjA6qvJrWZdWfTy4NY0XOmJWYKgFFJZRNEIv+VNIMeWIUK7bHq8ZwIavqUUPnHCalZ14KCU
TDi/Z43/y0+jj8xwc6q6+bmQnHqfoKVsuKoag/lhlSL8wBEN4lfD41ttSt1RrIWlFfMmwa1I7Vxx
0AEsi8iXz1IBxDuMuadpqxU4PnleS2RGNa6ykV2FAb93GOK0oZZg0LrIhnUHXWPe9T22gxpwhK9v
YJtTcxmNiW1BEaOvMgriNdnY7cBgSs5OeHxpXeT8dr1cfU4s61OJhXQV1OV7ovOJy76T2f2gn5RI
oiIdkL8iMCoyuLfLTKw0Kii+uk4Ipy4QjHcqJBAL3xafOj8f1VuUsLrnekgSaNcALVX4ec6EsHeO
jZV9+LQpqyr+0hwQ87WOB7VAwMyZhmCoNyFGTgQuricOiD6yTzMOMjtdmuI9kXBBOeaqL/N0U6hw
1HHOU/9uvKe6LJ+7ZhhOkXa2YpzGYS1ENsyPBO0iUCWBTAM+84FohZrPsbxUIQBYry3/CEL+b9Db
fwF6U1RdBsD2z6C3h+rN+x3y9scT/oC8SaL1L6q1Jun2uqTJikoy9x+cN0lS/yXqomyNRBbrG+Z2
47yJxGfrJlEYugQDjnTgPzlvxr9IYBYVUaPcQoAy4Lj//b9+df/ufoKDinqXq9SP+f+R1PEZonJV
/se/yZr5g/MGS85SuGcGM6eoMjy6H0HDaZ76Xtqb/UGXBG8kRENhNTQz2/42qRsUJ2cNo9Dt9+TP
DVSCiBjx1Ku2DAfurI3h7Hs0WUlurCgN1DS1yDxsUnJEKKLt3THDMOmFMyPmdl2QUlcUQrsleQzd
kTR8dangn8m6hUTS9z5qoRDvXEHokEDwB1HGqJ8Uhva4GuBbUaTatl7wAkLm2ZMCAzt0i/RdhS4Q
trRx4jrnTpKmmaVS+4hy2kIx2TSz0m+1YT79JWZsJSk6Mf5qQUrNAbEHk2o8RM3OBMa/aJwKgayQ
8UObVvl19Odb8dtuplW/vUvTVtNCUYdwD+vUrgOvEbkbpNlAWI7ePE+TBI9GqOK9+4n7OC26cRwp
22X0NKbGBg8T23FaprZVwGc1rolU589JlXtOystjzX1aNW16m52W3V4mmZ44zf+nydsr/d2rT8tu
+3X9TNuA+aOH1RJ7II4BCNNUM85OU7cVZSj+sey2natltDR+POW2enrKNOtF1DhFPxIhG7Hr2/6n
tQzbBxpD45rf9vi9dNpAcw1eZ5qki9oMDJqmmR/HdHu9aV8/Xmqa9cYvBffazeL23Kwbkx6meZJT
6PNmtFK53WT8nEyPBCgl21ZlkEyflskJW6HH+TZyC9y846LvDZMRnHHb5Hsf09bfG42rb7O/rQ5L
j1ebwBrfk9NWP3Y3zf7z6uklfjtKt3JQ33LLCvA7SvCnC3myDceDnbbMXQFwsNUKGa1vfAjf8xNq
Y9po2nyaHQQv2LbXaem04LanQYeD9L3naNz9tOb2zCRuwXrdnmMKGMbrGEtr4QknhRS3bSUBdaT8
+tdk7SQQYyU5307ruySmaatZ4qwVGG1RwsfnUo/kc0HABqBeYo1bS4l0pC3ksBJmfrk3qNStjEro
1wPS0mxIOAgT6jYZLuOkRMNtq/Fu0oohheOPyWmpVyH8ClzPnuamh+mJ03a32d92OS2cVk8b3p43
LXNG2lYaJN4qd2nR0j1I35ue++HBKXZERShbeG4qtzbc3zlR9WqO57DpQSk7TurpdGrXx6VSXEAp
T5EpqPUIpLR8srUNR18ng0h8QX4c1Pw+1SLSUprC4JONu3gLgI+qWb/xAv56c/y7p6nbw7Qs0aHd
pfLQEAXB+zEUYzB5nAec2AvlSaWUwHVC0tdekSu267Ud6HEeIh0eOEku935MHQMEO8NpB7EVHMpL
6ZMZww1Ota2IO5v5NFsX02zMzRD35DjpmpqGY0fNPpDHW1hyfJGTNUFNqwmgSyZ3nAyLnNBnC7AF
7ZONVD9qSvOmmIQFxCVSET+poYeXBepaq+IKISro7KThzonAoGW1uJ4a5RYd6q02BrRPU6VZqGtD
rudT/xVcmEcZs6RxN/Y+p4Y0o0qsbdPkbaHfiCdoPMOqG39B0wP5N4Bv/pqdpooed7ESq8emxHQ/
PYReUZIHJW0sI+rjmaeL4lZwT7lYCbZe6FQCs5Fd1MeEoutuiTMev0xS1GfZatrvL6IyfnK3r980
NS3Lo4LU9UaNFpEh7oQ0pUo7/gqyXuFvLqyWqsBf89NULtcdL0YNHboQ/BewOlv6NOMnrGSc8BKP
tuI075ms6ghsmIet3CAWMIjgLR1G7r2YgFswW9QN4qB22+/JKkesV8obbyCDoS3UrVtQmHQzkWBC
9Numl1jbMEWNOD3k9Ualbb7VaeZuq6I0t6UyqCgPE1TilYJRpBuU0dZMBXzhddwwQsyeFXhh/bXU
X0o8rHciOmIkO3fdq+kRTDmDb+XjwHhEiPmVEs6C1WrUWc34KoYfPqXGs9/YmftcI/fqFoW47uvn
5S8lO5LboZZr2VuI3rLp5PnSgE1J8I/m0jAw1jBdSBdzSVHBKad+1M5bE4+7Drj5sBCCUXFfVI+t
tyiEpei9xQqNhVlCIE63q8115AKPQUO70NNnr9/Ew6cso60a24Fbv11p7qZBFkOZDycPJBgi5lFN
6Opa1TaKsmvcJ+OTgkmvPWjWMq0R8a6L4JDqj55iA7536BPJVER2agh651BQhxHXJjk/FYEK9Dht
+qpDXSHytMtRawZ/hxOOymH5BwmXj7URqGghKPvq6EUbYNba+plIWvj/7NHJTvQ1YjrHmH3rfW9e
k8hu66dYKOFt0Af/0Kn+bc2dES7yDKSdrSEa7edGR4Vi4wlEt5lrtd5W4CnCqwHfCluWeHRpv5jr
knBYc628wUbE3WSLaAjov5APXgI1nafikT5RSYoR769y7yuPFJ/ic08zT2aMatMqqb7IJBafi0dC
ijtxrXwFOid3uz5Jh5juYkQGzVL3lv6oQbOjYQ69fddZSyz1lM4fqoO/UMwlzq/QWaVoycbA4k2H
jszbgEXUis/KoKO9c9ODGc6h6KfklA8wj9+DgSE1p0mskbDmrQvZTjT50LN4w7YwzmENEGDbDPwu
YOZiZQ7Cr9R9VMsDGrRhh9KQ9zsYZnAnA/42SE9fCewUNNPIyfmadt4WEpGrLHU+QGB42Y583oh4
yg8PTRdNYciV1Vb6SotLEm6yYa6I4xvG+0ThbeZUW76dsrHOzQ3JtXE8V3DlNviX5tVrilZ3lEJR
OFv13IlisbQQox0InUlIwlHRQe3IWIH+JO6zq4YIVb23ou0grsf76E1MuEGx6Cg8p7toWLYFQ4e9
AQ+iLBYZcjLsZPsBMtWye+0egCQEa8laRtqlkjetJ5D5udeqVR+sCOgLYKvQdo3WdbWBaKcnM+kz
eNXxyzf4U0pbFhetfG3jvaGvxHsZZaHwQmHaN07+s4b0dbD1ZivpjMDn8YulbEt+Ci6KznNWUJr3
r0MXUy1OcaSewaGKKH5dqsLqaiQWgeGJF21Lf3MxUhelGZwppmGTUbuoa9ytxHy+V7Ed4u0JpPva
PFVkrgbrmBxZosk/MgIHHkxEiEvliOySTHODa7M1c6CvOUsyh9qXkNaKYYN5rZNVBmEDq8SzgE2X
E+eoGFmgnWEvJewwb27BJlhLR77MxgEHG072ZA0iU6hWXMfNegbTEZTPzKWwYpDmsyANHv8zrEFu
nPCfZbv6WVOe83ptRMtqXV/lD0dZYhfn0Axcdw7eD5NQA5tjcuBhxHvq/wCCEFY9ZE+lhmrYpsgV
7cR66YirVL6De4brzuJUTER20+51Oj/vtX9Ekl2jTqCFCfNktOcLdklQJwk2YHVxeD+AlToA4zup
98KyGq60GAYoIPmropzGsCkaw3rCGI5M+UWT20p0oJgkqIfC2WEii7OHPkU+sjSEnRVdMKhCfItH
rzJxUjgMsfP20bo6W08x7/+v9NHYReqa1vOyuMNLhmvGvQw7zE6Ey3VP+GtNDD0Jsv0lwLGY37Kw
CJ5FZasPSz+RZxSMS9qnGZrnueUtQpBFjIL59e0z4Z62Sw0dY9j2/aXlprR8s0R8AVwY6P9hsudD
nrO5RuJnMac0qaZ397V3j4nCNIGQUFwLtug7DZ1otDs3+IIi26jcPqAN9L2nGC9uUx1k99R4iNmZ
EVfoW/GoR+YVhWSUr0Nnr3frhjMLJFwgNvlbm+0lYVdCzTCXuP0KczR1IYfGCoQ/EycQykfooPi6
mw/zjaM8ec++umPvUN+QXKJspq6ozxC1znO7vSK0Q8xJJw0xKi7vhPvs0YWAthGfIKhZGz9EWC/u
MSdTPtuirgYPNHa/F7+wDGZPcKj1MxaXjUoK2GpYBYtk15/1Yqm8OusqwOs0N5Z804wlUkPxI+N0
8Oje00AV74xjC26a2vWcH4P3RMq4A08EdfmDejY/yPs4uIfP4qkG2HbE141Vj/zwHtAJ31hmhCW2
+Zl2LcFrOWu6gDjZ6erNsNBcf80+s2X9q1zpiw1MX/msHJO1fO45KTAAeMCMxy8meQpQjCO8mxVP
2rVx5gocOBWI0dK5BwrA/150YNOWAnizwQyJZShdOGdKro38EOHBDFDNoXdFpjrT0GB1cw8jzUgp
A19PdW+D2JOwWa+ap6+lnUEu62qQMbZbXrldSmcJOlkXidUS0/MCYTOfhDanTd4kx2GrQHuRFu8W
JtxhHQD7wDX0tMFW0b7SylP2PTwhtBzlUfglPqLlbPxZ+ebyMwAidMFxexGxAIYHuCK48GMq78Gx
Afb0AA2Do7L9i/mC44910hO2u3zEM9DFdJdAWrCse+kGHylQDJNhG71z3ltMlBfAGLjf8UdpT7CN
+J6xQHyQ7umuNnfyY3lM8PI0Z22PIag5h7vRKMuXfYXoW+VNQwur7Mtjcy6wc78CCqRLuKc5AQRw
7q5BcO8tb0mK9BreBL7hYU8NvLivHK4Zs9XAAKEnxxOV/AxOw3HYY8N7qWjJ84f3S3PrbF/Lt24f
H7sFUFTTZvSxR6Ozp9qLCJX3MZwLy2hh4aWsZ8HBmdPuWyQLoG8rayXPg3O10c05eMRjdi88+9du
Ub8F9zR1742Z+JU/tstso81olYaz6sV90tEwL6x7BRG3wSmAzhlqg1mxkFZcNZ44k/HV4R1W+V2J
nGVHp6k7nsPb83At9iZqrw0SgzWCx712j+ls4cwT2zonc39lvNCTF6qFd9CL+fCC2x1yowDu0EIS
jQn5BZMcBkIuLi9oGua2CzwIBuCOr8NjcF/t26/waNrNPn+LGPVQ+XoWv57jEZC2dL68l+QjXou8
E6MKe6ftavT3c+zrnD/vatRj81X9Kj74F3A5OucWbOsjJOJe/EwWbIiIun+QZmU3u7fe61fMLWBl
dvllhAypD8VLf+REyAlSfSteSNfE6DDBKcJduJMfMPCd84sKWQ4EwEy05QOP82Eh8ALvNIo4+6xK
2BTUCrW9scZWuPWexy/dWniCt8LpDRAGZ7j8FWNWffBnkIc5EnhZayDqC38LgJBSwwOu0c2wo2n1
gDWFc0z1hBEzPXB1Cj+n732FixqOB/86fkWLbgexj+YExmUwlAp88XSeieBl8SpAHEEkg2W7mvFj
gq6JmdzkHoW3RgUIT1zlHAIVTubufXgP7nB743zF+Ixvj4ax2ts4zSqTn4nwTvgrDNW5tsIl7/DT
Tc76FtHkpuMDQfb0UbxAvS9nyorve3IP9VP5Rb+tn6ePwmlYSSt3nXJFCqR1CXrqsVWeQxsA1cbf
dEuuxU2+GpbKVjgohyr1l8Y1/sT4AtvOsz7CngRPbDZcMrtz+GQaM91aeZf+KtrGadjX/SU8FDuG
FFoX8lsRX3BGLPG6nz/9C8bAevTmzpCZYaTDWHzyL8MTDmlOgNNZAuM3JxVAQ+VD+okFk5MK5PP3
0ZE6oXFSzh9cBt/bA04K9ZGQrwXMBG7V3qpTvrXe42iJga69ov8335gqXrxnbd+cwE1w1MMew0Z5
hcKFrYrPvbkzIJSBusjgLNlQ9xkfvErv+SuHGEw+9/yz6ffD0wgseMc7zeHhieVkzIltpEsdoIPC
ghNmMq2ibb98b9aM8LjXvCpHqKC45xlHY7sv8Fljbc1fh5gQYrt8iE6c8qJTe+B9DdfinLDPXQ1l
7iRviZPHNc7P/FXcQDvW99bS3PDDB9KImW2ZL+B+c7rRbYJIbfGYrhHaavfuU7HKFj31qhl9z/LR
Xb97i2ypYajkmtZd9H2DWxqLyonjxmcscZIkXGXF3dhTzhXn3fgYXqp2rn1IL9oJPecCX98xecp2
+qbaeeXcuhJ00gIuCZZc0uQzw0HqMHxpH7q1wum52CBfXQg76c4Eg8kIlT3bZ7qjV8YUIIvGv97d
TvSBdf0JQGVYw7OZ53NphArgLg8v2i5ZtVeM1XPpCfkSv1bQOPIIa4HNm0BYo7bIB6h+KvhYABI+
9m/9W3Yu7sNrfKz2aPqPxi/r5N1DHTvBCR02zhbO7dG8iMtgEby80+a8druGn7MCxVSBHDrzwAwV
c/1RfovO5D6Dw2mjNRYEHHLC8xhoD4eKIdRI1HkmFIMrjfhYOnvYtoyLtwCIwEFiqMk23C9cgpV0
ZJjJt1Z+sOC0ExADEHXT3btbdYPwNwElj5/a+CQ4E5/JJdR7PkXkBMZ9dW9ZC3eLpx3PfnKfXq0n
DuLdtRngBwEt2ana2jCw0mVD4d6I+6Op7CaMhcgUTcX3w/ey0qEtKevUCv40RExT4Lfp6YzLvqtR
plSv0ja4cBdCEUody8nTw1SJus1OU27fQvRqscFNVajpeEwxIujByhYtFoqwHQhEcKETOG22UYih
kKrS2EhQpZLG35XCK4R+T8JFTktlmTeyv+7F1N2asHjGw/cFSApGiGNZdE8yNXlkQC43wOMDty66
KOj4uXCyFGMpb5oiE7VYD4gg5I5afxmMVX0pGvsKRQmve5oMKxEVq9dyuozKdJOgspB9kwqm+eCa
ZNQOLs7uNoGbMeRT0A43vENAP6lX6Har1AZ9nYqDNC7qCGbbeh4K0qoP36WKZvQAJovEUcy/nUuD
qkNqD5l93oXRoc90hkHjEVPVoiMgBiLBvqFPG9nJfKih6VHG+LAkhA6pnIn/rYg4cXJMiquggkif
usYgLHKUG06+ncoY2yPTZN3plDR8NeNsOnbrphrvVNedpoypWdfiFIyx19iBQvl7eujH/p1cUB2/
LcsENKeF5+Kj7RtKKlKLljHXim0zPkyz0wNxpKiyWu7Apjro9JAJAq39aVIneKKq42Y11WW/a7Uy
6hTu13weWw/nv5/hbxANhYrnWBnu/5rSapfa57hsevgxO203PS0UMhobcdK/SiasIb38DMXyUyQV
iqAsTgBhzU9V5DpTSelOqmR5axXHqMr4u5DXFtt+pJznktLZQTocY2fT1i5KghqsGg6ijIoR356u
pLM3TYWmtRsSL0Q+3p1TUScDEfEt7Lq8NpqdpNSnmkycVTNC3gcZN09OVZ1PQ380ZGIav+emFQR6
GbBDqNn/tnB63vf8NNl0xAQb2U4ZqLlqnPDlgiJy5RbUj0ttDLj7np4WTw8JvcptND7cZm9rc1Dv
Xd5E9rTZbfn3XpS6KIb5bZXeJhezNuBv54aC/M6X5k0vagffogs6k0uM3CKVTadDslBJ/AadlO+2
gLZ2aUndSxphR0stWBN/rZum3IytTBTX4N3GJyh6XorLadX0kMsCH5paEmOfkswFHIGNpidRva7w
JkxtxHGfnRGx5feubku/56cnTE+ddhoYIZfhafK2v+8tp4W3p9+e8737n5t3pL2uiqK5+/GU6QXb
MWSyLahp33Zz2+7nkf02/7dHdntphDqRLVsIqqb3bdrlb0f/21/3PTk907m9x7+90vfktMH3H2jV
3GfqEVXb2zH/43syvbJR+n9+eL+98u3v/PHHTLv9T0dwe4nhdajUB9p0L+XY1EjGk/+gaX88/Fj2
Y3ba7scyegDUtX7sRpqaVrfNp6nbNtMu0lznDuy2zW313y37+TLTLn7s9nsbQ8HaQb9tVY9/nzn1
Yt0AJ1ZeBltSvZNtPV5vp7U/Zo2pw8n5OfnekLQJ2orT5t+T0/YptSbZ1Gr773YxbTE93Hbz/Sq3
o/nH5/04sH/czbTd7ZWm/d2WdWMXbBLU/Lf26L/QHhEyacr/N+3RJvnw35K33+VHfzznz4xJ9V8o
WxTNkK1RYaSbZFb+IT8yzX+JlmioqiiZmva96k/5kfQvQ7MMUcSJJam6aiJausmPDFZYCIUs05JR
IP3/yI9Qr7Or7FuntPn4j3/TiJlUJJPdWZoio42XOcDs19vVT1zkStL/rOXS8wevE4iXXA5qbUc6
9TMh8OOT03sh95ciUdq1cSwD9Od6gF9V7TE/9xIoBjWQF0qn2vgqWhAkPtW8Ck8AYho7xnlHefGt
KmMKQqH8rhvUGNVEuhS6rG6b0H/LDc/DfeZBbkPIuktTjI1RXMOyi6EotTpME7SByyEF0JAjBd1U
3XNVE9wkcr+Y1Uqz61t365tysQjj3KEqjLhSidM9CgkkeD0ZsL0VwqyFIBaZ4kEjuBOmA9C0PA/e
e7kiF1MF41h2DjU8hMNZVV+FwpkVlkr3zEeY7cTgveqeQaOimHNHrntqDUSgacZrKnTeqqe252aM
HPHCzdgE/rfb2oLLrWrdSFDAy2VR0P8O1ORD07WXIIrnmH2zZThkXw3+W2mFxTva1SlONTSH1kL2
sO4FsWGj+SWeWADZ4Lgqb3EHMqKRMJDBOI0w9y0djTyENIs3YvPm1dZnyM1PLhv7OAI3l0gn0Y1k
O0cwNaht/qjlySLLwnUdVR7ZKV11VIN6X9QNNH7fO8eFCqAnVd9d1atOnqoTexjq+Tp1xTvhLvYk
lOAlaXhKnM2KKqm3pictsV9ZR8vpxEtefwXVyZJl96ntSHGKW/i8iiH/qlXD2LY6DfoccB6ei+Go
kuUSD8a19yEL9LGqn/LoEpIPZzQS5beQxPZygIBdkuFEk0q4Cgq15TwNP/TxHqEZKB9YGtSRQGhd
2zfia9oAGvYkaYDcgjkmIIqNJHDlUprUf0hYQ6KbRb+clOZXYGQ2+VsivZCWkDdDKNe+KTz4RDPR
IVEunsdNXt3E5BX1boKOnINOAHKUj2mX6hsZPi5eJ2mhpG25cQxuRmSdUn5XLK3SwU+s5PWsg/cj
a32768XWPWLrs5a109fA2/W7NkyzJzrbPWxrM3LrRRalKtYN1EiNqzIgrKKKGyYoQ5gAMHr2wPrq
dl0J/mOYpXflkCU4gMHiy2W5EiIDirJIAqdu9dy3hwkSDm8mairYRUWot16sglP1hqOuvRqt2t3X
8LgsB+Xu4Mo9HUVGy7UgLnqZ3g8C42Wc5icDe+m8SzIgVzHYDdkw9lIaroip0oividpFK8be3hfL
N3/Q0cf2dJPbgDSt+lUOsBz1MGVMH6htWGVXwXS1fZRfjDYwj2EAHyoIIgqBzdg0Mj5D1w82bdws
nAFjg6Qa4Nor910AJBqWvWdbQ/yL7Myjpwi9nXTFWubzBsXmcaYha0zR8IOINPQTujphRsSKBP5B
kQIdp4yK17ftcbzW+rlPRGIG1FQjdLTSV60/byvDnBGQ+xz0+S6oTUjcMIkIpP+FloiyYK0f3CAD
1NZlUODc6lJrNbc7rjUX5Aoajd+TISfQsjBw91RYtyMCg6/5QeHtUivyUJqkJtNNcQnq28tyeXQl
Ag7d/ljljYvnAH9yTHiJ4UBnSgnaNLLRuaC55hJL8LqpgoOgEG+o6BmhUQ23wCKV+kyicCjE3MnW
7V7i27Hpkm4NUBMcs6vjs01IxkloiTYmGpCa7jOBtQc14tTuW4owqzDTNJJyFTPjRSPKENt/vGuF
p0iufUJywidBpfSDNLqZ9y0tmgFJlmBRu6sUMnbDCrX0KCwQq4RzhA7vWrSeURBpy0SCsj3IDdX6
In9zc/nY+B7i9jAlszcz1mWjCQsvJGan9T+lNG0vlpUQ3jiY93EjOCtVqMy7FOyni52e9ox7dob6
2vnc+rg6YYBSUbVbi/O4hDQcPGaALhwzl2V+uZIPy0iuH7Iqxnbmf5pVV9l6jCKj1fJlIHSaHaj1
80CbsRz0Z5y9h1SMrhjgrpWYf6hmzc+xiWnPtubeibjk+X1dbfvuRMD9ypS4JXUpL8xlIWtAtnUk
g9S2O4i4l7FiZ+KxLf3sVEvGQ0J95WBKZQ9RzBNsJX9JRBU3ryTsldASVmE6vHV5kNmD5H0qQ9rt
A+MLlwYlf2uTCH0OfEXZ9JlEE0+qL4YSQTsfTooTDFfV4Rwqh86y7mqZdyHo1wX6t1le+ogWW+0U
WL1G96oHuRaRKjEUBK6WWLtctZ53JAG4xAXLgiiedPowSqdhVYtq5Eq1QNNOHPJ9aQ5vjpoECIjC
R90Q26OFoNTNcF9qWZdd4w6ZfmhC3lY5G+hkSZu+qx2KPLm0sgfyskRnX+OQnSWFEC1LMfvMrETc
F+Eoz/JlB5cGGROFTh2AlqOJcPAAhwONgynXtlbjeYrI4wrItlzpmtLPJcdKd4rYvg8K/vsgFx4V
+pG1ar03WE6XVW5qthHIkABimjNJmlBC1LcSKs6tbw0fYVO/B32tAtYM6BpVSb/jpLQNaLw7cuzt
ElO76wOrWwiOCNIONz1NYonUpyq/F0OGOPgFSE1SCMmUYPp00EMWcjLc59lI36+icxZzLRT6csQ4
iORTSPdeZsHK6TmdVVkXHIoxP1OncNYVyB69wOvnWViqeDkJNOukr7FuZpuZfjAqce1i6Vz0QB6I
FM5mYcwFGgnWIPXrUHExPmY6oy9FRIVQcyF1vZCQjcqEdYG6T+qfy4KU34obqsB3w4MGxyFm/LTD
bHR28VISYNCox4rYx43RyG9OjkseIblxcBvRQy4lSLZmwOAS1epDcrVun2ODXmhRTAOHvyS4T3Mr
m0tp8dEBYVilUoqoKX+tMgUwQMllxFUVfVnhzU6r6M6vCmXB2dCUwBNkQvyES0iFfkj1qY8ADzeJ
ikOPYl2YdcJSFoZ3v/TSuRQkxyLVYApqMHMlX32UK0nGyU2ARrRqrOIxO4uOYKdmDD6J2MWFlCEC
MSuKmEETLWuXnBQxHX55LaZzmZEeTH7kOzJA+8yggxtlKH+zMLezHj5xPEgvQl2VDOIKTmwhxVMz
Auja0wW1fJQhlZPPHfCRg5Rj4BUQhdToBqMOcn4K1JlLRL1pNL+d6wgQulokOAzt/DodgkdTycVT
EB88wbrzwwq/rF81dJz6pZoj4xvKXRyYw7bqfTC3A3ifDkOLhf2JE31H1xMGT7syI3PVSBKQdyGQ
VwV4DWirjAINIpqqIpc3lXPw0jg7hqqIEQudZc8of6ZxF0uWnO73O8fTcrsTROAvyR2V63TVJaMc
UhkrW0aPbt2SRYKOs2xMFICcH4/FLD0qQEHVzr2PIN53aN72TdHAgwhdhKFqkS6rlI6b6fj1Vh8f
tBQCzwpgzR/z00LG2NImLK5Ka1ENLsb6Xj6pzlNEiS4wGvSpPtopTe1AZ7UU66fViV+JK60WT3mt
oi334fNMU383+3fLukY28JWPyvLxuVERFUAI9Wz+j3uZtnNyiYwPvasj6JQCHrvx1acHLYyxXtzm
kfzHC8+MaLre1vw2OW057dPVlWGWmwXIhr/2JhAMTCs+lbHCMZj63u//618pufTxtQzEMD+B1z7X
CTX66136/gumXYUZ7dVYEazvF56WpUUCDcoITfhUKF0trPR5lSprbfoqFKNGc1qRjt+AaYo6bLyA
9dT/tqIoON0Y47cMw0NMjwFxjC6N1UXPGmt+U3dgenCChNxDCmlTH2BqEdwepmWW0nm46EMEj0kw
2FUdreWxCfLdbInAKVcehvTSkFH7iUnuraI4epDHD9SL+YZWY0VlEkaLY/1qmvqxTEUaKQZNbfcG
45adnGuJrVr0WfqIEaCW9aAOKX1PGmVZG/MnxYK7Xy9BwOHREG58nwCC1G3oHyPAvj304ytOjZPb
spRWbAT6CiswAt9JfO0OaNedNtz7JlX32/Km6axVn8qkGdA/qo2MO26cdfPpSZanXz0pgX+uqQjc
XTen6D6tUQwyIRGEr2+i6mnqx6zc9/VqUHd8o/dTv2I8gqisfHviR92gUTewlEftF1EvZE+9pMJe
jKisiX81zX4v43sHr3Rmh5tzvxq2OJ5m56DgiwaCTl09idbMjlCOl961WLYrBKwz4/DUbZOZu+lX
+aJcwAom5tlYt/U80FbnYfvUrmyM4TOd9sCSyn0f7C1nCdDbubObcBvvkX7bzl2x1C50RlZ74szn
5LnMcbLbw7ZcAPFavowvtufkTOzROSwWT4E534+hdk+JsXgyhZV+6n+xoF7wghTB7zTKHOmHRLJS
eMcP2473T85dhcCCgQ6gA7LtCQTdMAq+cGxgyHlxm33z3f7CqUsGgbQd5u0CeFC7QPufIpa07uKB
ZHveCySH/HXts58f1OTE2zLEdjmcU+0Xb09PcskwbCztOWIcDXHklFgtZHeAo/I2L0n1XsKCEoVV
Wc8bMK39KR/OOt5lpA/DBkIBg5wjr+0cospdRozU23O74iORYPID2wj2UbgGctd80SqiZmGQS4pR
h3yHluRgO9zXps1hIJosepzJM3IguCgAz+LPGvBmI5e0EP4vmWDWUlfZsEEhSQ/bB6EaL9WTB7iv
3YFAiNHrYqLN5rp1QNNY/4IiIANroRmor6XXxlmyVMvmWQuHelGEd21FcopCo2HrRysjOTL4H1+s
O0q46rFGPA/qivNHWM959VEuqS/8je4CbZ4hbBdPA9e1AwgNywfCznCjnif9/2HvPJZb17It+0XI
gDddkiAIeiPKsIOQdCR47/H1NcDMypP5GlVR/Yq4wSvpyJDgxjZrzTkHvTvmp2ZBVoB5M0+la5qn
xDuzYtn8T33LbdlhvpMvtP80UgIS9HFO/DqOy/BVORGMjFpwWeCsvmYHmXbLIdgKvNKtinb7hRMm
iure/BKByJGwiVndCb7Ec9IsuGDdTxksswdXJx1fvSuz4sKSwV98tva0Dl66VRgvx69N/SKubdS+
9R4OTXVoZmPuT5ETCOui5AUylnxl6SHqSVqJX0npqohSicuDeG0XwCFX6I1+PYCkK433a1oei0MA
QOKY3ZNiL7i/dOBIFvvo3AE4j7wxIJO5GjNG4QEvGxjR6BGxtTZ2qigrtjhaslV+h1+FZ77I99En
Q6DVhLVouHjFV5Hd3iDE/inAlb9KkWs2TqosixFMOFo/vbhYc5Be8SKljl9e6uyDH2+qBWRUrod6
qq2FX6141yXO2IBGCfJKVsV4YjzylrXLt2krfjv8I4J023pI0QZyPYf3ZBnXNgMpmTbZL9rZgejF
q0RnFV7lSGAgA3KV/PL2F4gruG+KJSVEtTgwuNAAB8b8J0lmmMxbNh2CV14cv5IbIuCNNeprM4v8
5xEdK0T3QuwFZ0sgBgpq0AIaRxViDXeqgC/hNsq/QsdZvv1kJNeVK0vopPaBf2BQJsZKwRGvrvki
UG6ezM6st8nzKs00J/NeFi9W8d0qfwhgIhXYLis3r1wRgTKFrWrNrwyjvVB90RRU+QWaeQMElcr7
js19h9Y6kxypHzdS+6l4505hCwhuoLzgBVoyV5TZhyiSy5Wf5eJg3iZpWxIwKvCO9HTuuL+lbKSy
4nacxSH+8iuC/M8bMZT5KxErfsVGbMW9Ry1QW1Tck/EaJZPhtnQal+q3KS1G6O9uO52th3niHZar
Dde1W36ilDg1i2MYXDVn/OYO1tGMzSVDDkT03jbkNxgoqU+9an8qF+T2qHoJZFvE+yll9uQj3g7D
6badPc/dzLEfDCX+hiNt22/m1YFD0ezIZtbNfjU+sXkq++yVOtNI1sCSKE9eqW99FiBvb8JPRaHu
wa0ym3y+xXVhkxpfbdSYPfmRgJCbfiIV+zk1ha1DI5+JXtkyCHkmw3Z8B/t05BpQd6OK4Uzqeyut
dN/2TuO6lxf+CzNnuOeNQ4bF1TLaO09B5Zs1Y9nZZBm9m8N6XCcjf5zZh6l04F5rCZthWfQ20lZy
5pVDRYtuh8tinjWzVyZL7OXzQKXKFyGB4DUYjhnu9ZOJ1nbLqBfuKjbdX+GRs7gL627Lm0UZRz7p
EmnrdordiH3pIo0eH+pNOPyQYSN+c+lQseHgkWblO7fj/OujNyopTLta6BJ+yB3MvzJVP/+8kjqC
scz36Ns/jQdi0YVwNy4kq74TN/8wLix/vI+GwwUKPvtvPnDIOUIKGSxJHyUshlwC1mEWdpE3el4J
VXKAF9JWuHcB7xRjQ8nOhcyIJL4J2M56uky8owwtniuctWW652DPcKgWJm8HGaYOW8nYnV/yUvz+
ZOSxXBhL0hK35Z71yzzxLlkX7vqJlbheT8t4b1xSfh/rgfNmPDiG7Qt+cdADBF0xKSiOeBIOwl3a
8ibx31v0Oiy/uQj6bc7BX3GZtANXnA95/bwsBj9LaLed71NtN4uFeZHSheVF0xGgviav8o23Md+z
PHs34wABicg35ijHipiyuFbGgdVPu3CXpbDL4EkH2U7m/VvKvo1tkb+Iv8Ffkd1PXL3TW4wZBgtn
Un6SqZI665pZtH7/4IfZo6QMaSvdMVX6bjZtwj1vPJNP8so0KG258+iX7HllzAHvLO7agUC9hfLg
1RC1whrKlUW0btfCmj9lPD6qeh+yoD54oOI5In1a+S8M+9QdfZvAP4EBXdi8Lxiw1HXwmWm7mnXS
bWyViPp5sNLz4QkYDlc4rVYK7Lj5p3As1lt9WDPMkl+eFos/f4Kj+LRpq03hnetvbmvPcHhXssll
yR5JfyLnmnn1QDJ16LKLEvb85Ah12LzNo1S1E8mRGeh7RQQrSTbjcWCzgAfjnPxSizfZ7flXGs4T
GRLDjfoBgi+9vbNuImY2ywdd14Wm9WcuQb4Pz9EIldBpyaqEv01AdrbzWneu6TPqGyLpZd7JRQEz
x0D61R6EK1LsEIVfiK9hW1j1nuJHR60kqBH5F1W7Vjt9lwQhuieO8G5jrGlqlSII3DNahEZ/KWgf
JMjMImmpHT7NG4f0RYEtBRfOPMnJYLWW/XD0jft5LN8zOOkLNXzM1FuRasDSF7AuCcB8YMI3jWt4
aKe5+BJ6bLZo67C/vSUplcU126bCZlk1ux2xltJeT09MUQZlif572GJ+scK5CFAs6Yh8sJz2/Jo+
RL4XIcVmVUOEiE/KOhT5q4aacwvWKaEhIjmet86yozXYajcPAzM/FBBw+Et3v5aQih8DlO7jmZ25
2DtyfggYruyIVVCrIkgxJn92rrw/V/+gES9PHFj6Y3LWf2VpNe4RJ0oGsG8r3KcgNk8le5p5gO1L
5hH2+t+MWZZz9tmM3XSDmaBHB7auP7pxCSK+0ZCkOom2Lt/H1hVdLKJM5u0mUsldWrMGkrAZmMeG
Ty+DeZRE7I54Q1a6YjuOwyTXVFfhXgH+Uu38nfmKETAgxqamPaBuP6Rsh/xVWBzUcAVw3MnJU2MW
YFohgo0CmIy9DyTFvFsZsEGYeG1EWxBf+m7HE+bEwdhyAlJdOe+wvLJ3W8g46V6IXKTuyCadFaNu
sQehLWVvkLBPYSPcs0AtlcMwkjK+Svf191D/Aj3XhQvdvYz4/GujbeUX6VGuuCkNB4tSnHDe2JFG
YrI1ZkIm9Z3AW48qeyIO55KKNFHCG+PLqiQO/MFHKQMT/PSxRnKUCa1bEoGsfo0dftDniLoO0+tU
7bgUpps+oJAOxlbVVlFlB+0C4wOA8YSMTQTDgs3e0tYYXBs2tpXNAGwqvHzhXmRDohzqj4bbHdOT
uWTX2lz1WeuckI+O5HxRHLEafHPL5ZHNTRwRtCnyu/FdYAxBU48dCldSNot819ir3qg3jdTj8UlQ
HfpuflmmjJ2V2UQfCwcmE97cQHWa+JBHK1/YJNIShe+B4iPNzvoihsspfdDcRR62wUlUBGuRAiJb
lxQBrL8QO7KTbEyhla3TEusp1+ouQLK2R6Q/VDRqj6ZyFj9KzG7WauBWThdd+8e0gsW5FJyAIEQc
X3whOGOwytrXnk63hm3+HY8MHrFBOQjljq+QoCG84tzXjmO29pSVyswPbn54HzSwDs2yXmHWqq0f
MtgW40erLaUChdwWTxpGMcw3uM4wuKjtpQlOBNnQUOelkLxcZBuf3bO+MnIbVxeq65crLst1cHxu
TGRObaAKrSM3jnG1NCf98e/jmQUP45oZ7lRxF1HZJU4o9jcdodmsuilS2zbbRwrbEAfO4h+fIv21
VVfxLmMZXGRvQrtGTO+9eBsO3XA+2gA3Ta4nWzEyIB82Pc2eC3YeCsPqKkKM3HAnNaR9lA90+xSN
OzLAGp+TUwA/lT0shrOldvUuOpmbf0jCSl+9h0oSCowsbFHRjZivbKFdLRTaxRc5oV3mFlieaEbe
yL9TuhXTmPTw9ta1KaVlPmcYVGjeI4AYyoO3We3c0DHlvdcwvwxb5h+GgrHgN/FeJ8qmxLjRHCsa
7dVu7C6hdvb7lyl5Vzs7D0YnCD4UngAV3afgWi0Xio7oYC+B1Tol35Oyai/ZR/8oE47yM3WdWXJH
9v0q3I+r0VtY23rPqgz8Hd9O9cX/g1Nyku/NmUYMUIU4XVCM1rsTlGxkD566ggc4MF9EtnBI5VXY
2LiTJYQHn8wYNcBwcWaz4fRBugC6CefSHqqJM27nFDHyNr0Hvva9tg+Y3exm70vMhHjQ2R58ms7B
30wv4Ll6zpZ4TH2uSOeSL+zrD9QL0C3s0NiSvcZemfPecgo+iUA+iwb3VOGqGKAs/AvMmSzmdvnq
myvzoN8psthYEpBYqBonjC2REPgsgDWRCU6nncIdfVRrjWcLlyTVjrXEHgWSkrCoElJJKe4DkmVD
b52E3W5MXdoY+sXfwaW/y+2mhIfnkMWMNSs4MZuqH/Fh2OHGUDY4nlCSr9IrwlII3QHTGQnDC2Gn
naQVFW9mhZhvG/Z5Rq/zE8m8yPBZVu+ZCyMpgj9XOiI2W9WZc7u2haPuW5ccs/J8845AdfbGSaCk
sDBOuZ3vxHEx3Mg6FOyAXai8T38HjnenclgNL6FNMDmBqNO7/uE/2juxYGKwhbcOn2LD7HPgzQLR
CMgzaWbiAMvqm3TFBJTDXTzm8i437aq+8UbjdGT2WGBIx+UQrmlt9cKmIoQQffrg5AfktfOciLGD
Of9YQA93Dbt+j96YRaFtVrbvYIVrFDdEdV/tchDoaIY7mKePInzRwxV3sXQt1fNYLHAGTqprSr/s
usxqwx5BrMiLBo7B4T8FO10Bffvg6MTyxw6BjA72ommO6KOCDENLeP5/jpVMYFO0ivamTeCE7YPb
ciFsxcyZu2DA0AijYhX5boppwcQIAutr2e77dwMJAnta8y3dh06qmeAhRqd6Q6OQw9JMUMEufLsQ
djSzOFXR0qHVZiIMms017UU1V+NBxvdKY4a4O30hQqbBk9JuZAyVhoPonMbgne0mJ/TxPcYeiW+K
NGPbsM6TdKHUL7rZfGZHSWKH/BEgscKaaoZwGNefjAIZ2i2rgEPbZoweGCGSJVnMx2DT/6H1x6kJ
VqhB3wSrY9Jx9jTs5s3CCrSwFuFrayDp3qiHHJ7kPHv7dyCizFfr4T3+Dd/ar5gqDOX3lfStUT1Z
WRu81h5IlxFc+T4eH4ACQf0oKCaYxwHE83Lwfl/8XyL9mONQF7Dj2EvlirY4DSi53lMOkCmjBHa5
SFzaTOiDKB+gAGKHwCyPogN+cPRe3MC61Q5Ob21jumzyb1MJJBBSz5yJu/aKz/wCwxUghx7vZrzh
tLKO2IDxQmWb5M1krepJyiOkfeH9iVBlx25qtvta0ZQllzGDYrkNP0hDo1KkzKeX4LXDyA8PA6f8
lYBjqEGjVX4Ur5RUv5vowk5LcFL1TLKBrx4tkplqSsKQafJpw9QRby2Ez2AqO7c/Sm/mRysscLlw
vIcgOrusbs2b/hEwi9ISX+c+Sf4A3IaNH+HeR72mOUgF2h+uAKfA3/Qo5z8aDMlG3SvXgf3E3cDW
3B3iT5lzr29PDBESBNekDi+9yqZJkNNefiu+iq/82zpo24qTPXWNE3IB1AJKeUu4obFWQZu02ar8
RITVAmMPz7P9m9ERboidNB3tNBQXn/rCttmK0q+3b75CLNuFPe/KTt5Lpmz85uTD38TMOhDh6f2U
Ne5MDIrpkiUJp2om382wWfw0C4Xcz42PKS7FlmvYgq0yuS3YATABb0Kn+8I+jJGJE4+yCbBk7IZN
sxnQIizn64j3xsEAw2xiHfEdA5bOj7HxDj7NXMPKJN1ugXjjdrWO/oN+VYDxXPwQb9TYXj9pAOnz
bPsavLGFwtQDynKJ9668m2ci/THQ4ZZk2u+AXpNwT138pDCT4/ej+InpWOYc76QH7W34gzEhfyjX
/O65LYi7t3A7vDASf8ro3JEAWEavqr81ri/q7Cv8LrGkA9U54smDziIc4y2B5VigGAreGdM9MFun
gxs703mRLC5OcbBBHS+L7yQS4Hlmc0Z1I5YvTe9t4t5trBcjF/aN4J/JzkL1Tlo/leX5w16Ze0HV
yB5SBE7v97kCg7ED9zT3fcZWMBB4dbQ+etTTz69ZZbgr0PE48dzCCmaFMRIJCjJyRUkymvpx+fdf
0vl7/n6q+mTvR+JLI2Zwqubu3PPnnw/Pb22eaVUjoYeoLUvmgf/++ViuJNfvt6EI+qSZ3RDPB3/+
9Pk175lJE5jap4VmaE6iSGeWwd9v/R8/+fwHLQcz8vdbcnT26ySub5pmIv5DYkyjdvP0Yzwf/HLO
vXl+qNGw/5dVA214LdkGEWhOPYBrnu0bz4en4+L52/9+zfKF8l+/4u/3pEkVgjPy13+/7/mzfz/9
50dBGsCvmV/833+JVXzyZc3S9PcfTKXhjzw/x3yFTakoMKzPz+s//vw/n1iN8KkSRm6r2mcDyT2d
FlZno4yi+DXXcMNsXHcF+IqqTN2oKzeaZgRrOvs4YpXy4JNbooURtatJeZFivMBKf6uBCLYFx79Y
UV2BBOEVeZKLCoJ007C064F5DX0BbkBzqFX5YRmNM2boKBuRMpoAEqxV3gKl6pcKLQtLsBCMqDMa
SFCBLsl1Rjo1WLkwwjecShIV4w4jOmHFYoWsIPYMa6NoyGSD+C3pIwiOteYS/YoGT3wpnlqfuMOX
pw53xZLmHNXo1pPokXpsz8TSzrpxhW9Vjiyb0NG9X8bnKH33ffYpVDl6Dm+aSQhNDegrh+sb9Em1
Bv/MeSU8BXW6ViVM54rin6dPchG3RgtkRYsEkv6qexEKn6I+XTItXnv+V98p9IIyzs1MOJZ8mipS
itGomHRJNRmYZXMwWjI39YmijkeAP3LR5WBmZ6RmBN9WBSCsGHUkJwC6r6wiEDl9H7FeoVLQyftO
OATJsfeMn7EZiAsv5D8oSQ6ib7z7MRJWuZ2cIf6WpK3fJ99ZX5HonE1sAoIa/Wr7G2TmF23kbNeK
SgexcAqcIAzXhbCZSqSJmsZxupGR6TbZmzFG9MoleD7jFjGJm6b0WSZvP4TyFdbHeSQFJ+wr1FHY
smI6QvihA7FZpw2ssh4XZcp071WoGlX53lpOZ77oZKcCWyFQQJscSTd3PjXPRntwmb5qRH+SlZwk
OfpS2W0lgzWQowH8HR93QdUj5ZopkfRTRO1X7YsezQaV3R5rPMkmLVds1I19YxDYLFQaELTJJIlG
UvkyvTqrJPGkGC6lX6jfU0y7yNOuAKfe06KiDmqRudIpCTqj7EfyyeIOWmHX15iz1TyDOmI4Q0oZ
TGs5U6lzn5qNZRQJxJqV0Z88XaqyIa78tL8XJqvr2Ggzuase3C6O9gN6IHikw6oWyA8BQ1Acw1r8
mAoolqVsCqtO4TyZyq9DK+VunU4PctKZUmQJrQxZF8gAhBXawA/O+nSfIHomKC/DaqZoqj+MJFuS
mlevx9A86iePrvRkINWYxOE+DN2uS0K70gFcm11Kwox4GA3/ZgQZCXcKZnaL8odCzs3wWqUUdBIL
y2VEL7OQG3iOoXpXWnNYlJr8WX6LivVbxmnnxjmXC5sYi+y4kzXJW/clv9waRxavzgNzCs9FKAfC
grStBAhkEr01Cl/viPh1Z0XNj9Rb+LY4POBKvaMmrxBior4dS/8wddqnniFfGHL20XTEptTC7Fxh
/jfG/E8ElWX08NHFYm5iwj4ifj5JZcz+o4JKoPrer6f00Z4QKU1imivFYaslum5LCt3tYJRAuVVW
tkzS34p088bqWcVN81J5NZuMjA1596vW0w21c4iOgWOh55HhF+XRTiduP2w5XaRyDzweRS8da5od
iQkyu3hNpBRCsDYdsTi+BtybXF3tPdQtkMICFZlQdE1/pFcJNrZto8fYS29dgPxLrhrfEQVOzMSf
Yk4YFcpDIE68uneVWj9opgRAXsacP4rHNEjYqfb+Of/pquKP19Dn0WhAplslIIevVENjGRhwh2Rv
2erwW+QOd7GhyfOWkI6LN4Zby2zhWdL91ATKngJzD/QoUtiRS56DpHxoRX0vs/7INT9Olbwp2dAO
bUTXVBDffJOiV2y9eGQ7p9PkCEVxDlWAfULGwlAZs+k9DX/V4abkg0pmkI45Ig/OsqrESIMTKvIi
+FhLwlaLwnQpaB2KLh3TvhoTA94l30JuBoirm19Vp7xVJuAM1fgrnhOjGyX4MqspcpEGDzvD48jP
/J2UEEmLGLIIc9JoNLe6DX8b0ubPEnDCavJRq6sWkRXzKojsIV+nZhdSHsSaHtXlezzgPa6b7KSc
FSohAjF0fvqjpbK8/KOrtAvK4CNpvnSIcEtVBECSE0C3lMidR6i/ldOL4FVHfyjrI+rqWVVKQV3K
R042XrXxeoIXvCZ9FYL2i7Bf4jbkudU11+rUCoJUkiz7PCNWZOzvoT6RG0ZvEtknsXEI53CvUq9H
wC7bQkLS7GDAe8pV2sCxQDwMFfOioQhiou0divysZPS+kOKCWvf6N3GwRqIiTLfKPXCVA4ly5IS/
iRWROp6YMWrbhkJIFb+Ik/ydE9yf1+0WSM3gU6wtNHZPCeISQ4pREIxkOSoRlfSG02dARczOU7Aj
nZd0bqYSvd+TbUAGRLs3FI92k0ibwfcstCZDsgF85R38OdMpRfRpKOO3lVCdEmtKRmlKibajoB+b
x7TNvVXQtYSCDfRJsmwY2elIFNqL7NrWZb3uVLJD9JoSgClvRY/AeCkchlXoEdBfSaRkIA6z67b4
lmJ98/8tZVkTNuP/1VJmmcb/0VIGYPW//WTPH/iXn8wS/yFphoHJTFUM7d9eMkv/h67KukT8gGQZ
sq4RIv2/vWTKPzRRx4WpKqY1W8n+eslU8R+AsyxYevjSVJAx+v+Ll0zC2PbfXjKRIGswTjop25aI
nFSZo67/w0s2pk3TZUZobkslfmOxRiCCnanOSDsprRz0AspYeaSjKVCsCFHBBoVGbXqUP4GYhiTe
gVYCUobzYur2hfkIZviSsorqOLyHZFqwcf5F3EZ2wUxrMujmAG9SoTi1hMQSbQ/YSYHwNBSmsivE
ah9ioT62/d2rRGoUWVxBsE9eZNK9L6OBhqZmzit6MnT9METFK/R4gzzund68qQVktqrBkBIjhyD9
cu9X1Dsq8FTaDKpSZuG85qkNmWGKLeQGMZQS6LssBteaJPpbYEXiKZdTmRoz+NXIn46aIa0infOr
V6jKpcz0H0OHXVcH3U+oNdSPK20fWs3gqrC2WPL9tZHUNH89ZNhqrgg7VR03bd989KEiHEPwJx3S
+6XWgy3OpOEec7YvFPUgq236pVj6jrDejZ9P42XwMpHI1cYlJrRksownnN5y5HighcH0iGu/o/NZ
QRYzSxBjCZp4ZolTD4k4VKNlaQ3hqqONp4xauKsKA9oU1FDcZ+O0q2Jloybu2PgrDqe1M2gba4ad
KVDPrBl/Zgbjlz4D0cYZjWbMkDSIFEd1xqYN8NMGOGpqVd9HmeTC1kOxnwQU3TztTznD12oYFltv
BrL1TzRbR0VunHFteXxuZnxbO4PcpOnazmC3OrejmaYmaaTaJKGxAzAry9C4rIHQGwO9JwcA9VdR
2AF7fbPLhGofDYK1Z9e31l/jJiP1wxoOyYBUYkqCL8xz3aqSxa06Y+lgcx1VLYdHo4XDJsx/0ODQ
3PJZMmLaSo4YtR+ZAegunJF3Hew7KfM0V5aBjMH/o9TuJ3akVBmyutnppdUKERfasuug6+XgQQyV
NVH0vT8SkMaNMvsF4hnEF89IvmaG8xWCcdFmXF83V/u1GeFn6t0Dh9OwSdTmEPtTzokI70feNy7w
BVczfJIU6ACOyKny3HvLxxOQOP+iRxuF1pYU4JmIGWBOKal0O813TVCm3ViZHJyhbIH1vmDCVw4d
x6Z9JP2q1ZCgbW89W8s4dleCR8szo0NuwPbRpZ4TGfsdys/iLlWL1i2sCpJxQ9UTO9NSjXWVfVWq
Uw7/Foa6cqwu/fDHpmf3mIASp2SypTMiWwbGD9mDVlVQyQ9Lj1E30o1JSchppJ7tjnDqZ4RjCsvR
nPWjgUgpUly1HbCORAX6KKU+gRB6v8ksfa1z9MO5igFUNWndSz7QHUIr0JPW2kZryjUefSgVHZDJ
NiHes098RB7xezPb9SFS+gNoyvER0kAFsUlFi8N61TNxEZIPg70koY62mlazfJYeoybKHtKkhZs+
Qp8QpDQqZDmxxby+JPL0q3oizLZ054cU5+GLrkJNJKkHOlhO1KrsYT7zxnIzROk3z5tAo9hwixw8
TlbW9F0BZmtGntNfnJY5qLNV3tYBDLWPgSp77NWCXadwO7vJtAcxuKdM2gt9bOi2JrQiSeUgdaum
uHmtcnpak9fGK00f4qNw9UvMUFkWunKRnNS6J/9G07+7IJiWCXRQ29PLDIk+B/4xbmWXqGXy3hPo
wnp0rmpMM1YSF7aKOTNrkCfNhf1en/Ho6km3CIuOIOQtsWyKy9aLAeIIwdoqIWY16XsxVfGahapc
plHIAQLvgVpO+1pGXJLkE8yZ8Y/mAxAYYtyWsu+vU9zIq1GvHvrA+FEHXmVJVAvcZuMt/YHrmThx
Vk1uhYwS+wEw53zcWyGxNW2YfeeDBYXJiI9QPehWS42wEjva66hEwoCnnHc9DcQqx5+VyrRRZK0g
DOhnYpO9DoegXOSDiCKm/wFgAgdxsCDAhor/ypq7BhF4nioLGWcjVbQ6x30UBcxJWfoFsucuiN5O
6vGw+Bp7MJ9Q5kbo3sqhRU8Aj1WKPMwLkkGUK02UpPZvgGquZZdp62lQyGVUNaIw25J+QtDRzcTi
NUI+xSFCr8WoRfmEurR7HRXT27YRpZFaJse3H3X0cgVgO69W06NoNFh6ZaBgal2D4zawgeTqdPbi
qrGtttxLXs3w0ehfQGoZz+Dd8OKNkMJCmllN3tJt9A1ra6q0DkBdNVTt4cPIFhp9oyRRGmiR7ARy
s1GnAowWcaMjW1bRMinW1qjAsmA289YRMbfUb/WOEx+Ox3LV6XQ+C8w7odezJphDsbaE5G6OZkJS
Z3kXRRRdZJQHNpHX5aIeh27ViiiidZlEtmbiulWTNPtM8+QIz4XJ12vWvV4RjlvsU91Xd0qFYsen
a6LX3CbakEenPsE56CvHqbD6rQyYCWs8fe8wpXISbjrPQKouNOSRWpRBWNlLMokwFBT0zdi14M7B
Pjag5mVFnmFmeXAJRQMlgpqtYoE4IKNJNxSK+8UQcloyK8NypBZtQCIQCZhRX8EcSBBiwAIc4j6A
RshAMDkfB7J5aAtV3lQ3IaTCFCgK3evQf/GMgFQuwpMc3Su6ZR8MwItb2nSUThJNl/aaV1JKiiLt
ANqNVK9iXRYC4YoaFuik09w2zolV7rH38CzTUx2yDbBibSVQsvcT4WaGge+KDUFzgqDjGWunZI/l
16G64OMPw/tbDiWawrkQ/jQzYKGK2luD/MHwC3njT4ZEVnNSoRT2R23lFXq98oJmwhFEYk9bmX/k
ZqRwI7tPFvfzq8+P1NmIMEe7G+JAsHLd3QbkUFuzxeJYwpJllAm0bGWdOEqge8gJ5GarF8ojiqnN
RhllTKVQcKQUyUakVK2J7bh9PkxJK9l4Kz7jtEccq3XfwuRR7396QcR0frcTEZXA3AlItakleZqq
0YATTA181KyhRVOnjTOcZTAGm9qkjwGBU0H1arAOxBrnYWE+f/vCaGOR+WrYgy/8GCHM80kOFBO5
HXXyRL1Q3Q6txiGxA4ii1Pcq1Sl+1iKqnOruxTMjdyadPHOlJPRoUU5m9vMzvzD3uPpoWM75UmPY
/itVSkYC9x/5Us9/TVW2XEVI5XmOl3o+1P/+aJQVwUWSVXVeiHiKqJ/cuiqeCF/Q82K3Yz7JAEvR
RIzBxEeoZXMNr1vD/nUtqcX5+XR7pGdOgI7kyWz/m3KmPBEpfz/X/cBAdaC/Df8OPesKP8k23nzb
E12CPO2ZKGNVnUsZtHLqOY5F7WYKwvPDWuXyxoBoye7FPCNKb1Inof2fTTcUugUEjvOHiUaCXTmV
MNVni088G3AIbcHm9M/H5xckNT9POnpOQPIfz7Awxue/4s2enz4fFAuUytPUpIrpSgf7hIicho6M
o3GrdBjFtPnh+Wk1xj8iVm7775fiAmOIarXss/6dAKc9L8vzWtWyttegYq3ll6xqpm2gVerWm+hn
m1OUsUrJwe75UM8f1eZv2ZLxG/Q5tF8RJVHsc0bJs7LbDt1AQruubzzR6LZ/H6wq7rcihPV1bE33
VCiEbREEwjbp5zEXcn+WVE0ngdir54PZGZUtku6ViFNPrGdfTk6Ab+fpHvJmLv3z4eke+udHmYp7
l7KHag9C89HM7qHngyFlTJemXhJ01zH3UXRgVkd9FJW8Uj1sj15V+Q7IROryFGivltGP6+c/dvPN
rpSozJtyIJzUn+hut7MrTMwx2P41J1XzX3s6lKTRpC/7/Lxr/NfQ7P318015vhfPN6qLlXStZ8at
VkB/kigZYC/Et2WEEhz0OZvvf4zfuifaoCD7hDb6jPmZv8WgTsS22ZXbkmbocyAPzBooOcey3lRs
CMznBWEd/9elel4lrPMEoaVRG7gcJ/55CZ6v8vl6VTCj27+vnGk7W5sV4fUQCouuApspKn/yxKRQ
PGQo+xrpInEiNlSgu5pcsfdW6JKTdfdRk/Rryh123AauwpjfhawNIWED55SnCVmd2fxAjTNNJK1D
0o/vFYBJOzF95ARZQrersrCLjKjq/j4Ms47QkAgSRNRnqQCw9YlyJ7IU0ciHpRwSvBxQaURCWQrl
Ufa9c6VzdhMCFnoC/PxIIqJA1l21Vq95k9/wA7Ni0mlXJ9LGsZUj1EcLb2WHoTtEWfYtGdKr6Esg
FAXKZ30fvqXiaxSgkUjM4t3vsncZXsoyUrgFpDQ6VkGWkPAwXETUZHkZrfsBVQmZFrQJ8OnrnUJU
BSdP0tyY2gnPaI2GltZEs8lP2k3vjWx9jO4lKuRiBxD30Ci9ufGT4F5KI6G+bFRFNYaRgbUUujbr
qy+CVTeNzJEUsjfGATyc+RKBIKVLFe7ML4E6gT2mRMKC1Lhqrcnuy+y2taoekup7kC/mdCVSEHBr
IKB3TeN9oA1fHEioXQvCUWjpmcsq8AJyQVaeSWEyTsmp1T0wGj5wisSsbpGvnbLkPJrxH4rRxMOP
5I8S2vhZt2xWhJFCv9jGe1MbzOVgdBstKq5m5ZIF4ZQysbiSSTqwljfn2IBPGQwYVlVSXL0+PbQ5
USYzdlgcXj2Dtl3j66Qqsk2tKm4Jib4orYaAPfPKKIq7CZNUUnAq0nWulmaM/aDJsbnPDe3PWute
at18dFyE/8XeeSxXjmxZ9l96jjQ43KEGPeHVkiLIEDmBMRS0hkN9fS/gvUpmpbWVVc0rB7B7GRnB
KwD48XP2XnuOUBzoweREdOxPTZaevdx8qbMOYd0kd1Uz/0gt9tR94qMlH9pnFbjY6BHWEkyLRSND
WjPKLT7ftykIULX5LWBs+1fTyGarJeGMVuSiENJPxKLvopIJ03jpSGDlgv/dxh2mmA5CPBiL1Brt
a53AKrBLxl6R2og6dknzQO5Qme1LXhlIjRh20hel9fd9ttIXMAuA+1Pnlk1oLL20uNI4P5Kzfu6I
7UgZaKV9Gj70avxRaHHHqPo2N+6nVPjffEcHG0b1m7mc7ZMp0a+SU/+UEShQmEwi02F4oCY9NI7+
Wpb5C6/yQfQ0nUPBNLdAmRKoDKqpLMi4ZGZHp2QRY7G2uTHoZb6GEN17pigc4TIfRQ99WfaOi2oc
CblCQG0rNOIy95/isf06TwGehwBZNQmHTRgFD0THnTrLQQlEuAwC1tB96MYUgXm8hMXNxremAFAU
iJKlAOvQ8MstW3cfeAwlorp/N9HqNaahd7bFuLGbuR04WgBSyron3XrgkxYECCKBKKRWNrKYnAjx
2npFv/EwxQNIyLeJ1UBLbpie8amBYqYtxyxtuOi2nbYMS44T+cP4kbuRuahZH7wePFNS/M5qO970
TvXVUxauw55wFSF+dWgYoav094oS64HBWYtLxs/g1GOnCXuUUypClwFPO42mC/RMplT9QaZ40as8
8o9mCo7ZdY1zMtTG1bTCa2QC8A0HM3nCYo3IviGIxUZbGwG8LZnX0Y1HdZmRgkqL/zeVBUp3TZwH
16hrheI85p+ZhT2zL56vQuE08nMqa0f/ltrH6FXTkGjk+2g3JiET5rciJpl8RlyvXab9IDAeRg/s
gZY/Vda4uxkw5s4Lhy3sm82oMNhID2McPPQAcAqTXwv5IFECCf92ZTIWcYPijSDdp7agG5unzK3N
TokzBexnVg1EdQGNwKm4wgJiq+YO11KbL+gJvjumxCOJ+AUukeHcu8x+NH00VOSEIefPMZV1/bFP
ezR+EW2BLpeM+rzfsH7QijvC3gDy0tvEjbMNRC1GmdXXlo71ldvaNh75Nu2w+U3bY9o3Y7WVKq2O
ZhB8qrkHnQu//h1lA/OqgOUzb35FdFEwPv72oPptjeIKCLfbhSp7hluTbslYxuKTLwEP+lHVpKcq
GgjcyPb5avXuvure+8WS3m/kyGQQlzVxXOYpSX6mtjPtBvK3r87A2phQk2klSZb1YM52+6RVMEpY
0riQWgf/8EjDK0GLXy522d4Iz3mwLT3/SfQaeIbBXYaqFm+OOVjcBr2YetT47urGxhjpoShakC5N
/NKkdn53igH5ee4wadSDu+E3icx9ythYbzqvAtSiBrLSSMfQtzIYN0KpP5vRLagz9XAoc/tozr+I
WI8ecuHv/RL+jUQOsPF4aWWH4M6if85USZ/rMvpWmjVwH4TZNT73fmBYN7fTc2ATVB/mMfTxMcSq
HI+Y7+Sj0nP80NeIzFJEvqUpYHFYzkubIKIevDQ51vZRynq4Go73PfLtm8EubOsoJJKFei1SgmGL
JHVplnJDC3X/FKDs0E11HOIg2Vj5eJ/CXt0kZ3U8Dwfwv9NVycFm+bL0PjqnSICIqYHOy11iYziI
KEXGwHwuwy+xvcu7FvMJKVBhpR+ULV5CTv2M3K7M3dvu8COV6Wupby28l4eeScI2A5q86bXFnsmH
jZODlo8d66HA8MrgK36a+gO5Y+aZNhkuQBPvGXwB7LiN8xwTohvlk95m6ktKf/uhXfYW68HtYWyn
BUafonoFc/fKmJEZOyELCPwTmkMVkN0dveD4kGCpmuKUxT/8nY9BdQkGBb89sECHa2e5GY5HgzgV
lrlNGmn/zpwR5vRYfEr673F3Caza3nWUREg0A3sTSPnWdEzeK1QmnZu++wHCT2YRzXHK+m+zGL9T
N+1EmP1pYpgYEJ49B0m5lT11SxM/y4zX07rDzzFSJzqVVyP3iJ9wF+GEerftCfkg+Bk2yqfZZHsV
d9kvsG4vZY1MsGvhn8vke2Wp7zMdj23VEbQ9KraamrPO84ybFfcJUk5gKqNG4M53wm04RermhvW5
MTQxT1mkUA2WmwFJAXh6+0VCD9mgqtrZuYRW658CByCKlSWw8eellTTknxthlTvtthXNTHlyZJ7T
8tCXaYRAGDnq0RURQDMvAeqf+2SsxyWmmAweYIq6ht0AARg9KI+xSetr5PgPqZlXWxoq7T6234u+
L7am+aOuugAxBsrgKrL22sHGVZk+8S0FohVMKUskGdg2LnH070vDXIvp6tZ3cNzFzm/K1zxzG/ZX
E2QBQYxbN2VmRvR21Z3X52YddrSa2Hp9zlooKs3aR8jjRJ/X5x+HuIq4Xdjc6Y3CJakOj0gkBkma
tBltp+VfMEx+Qbzu2TzON5xf52b5RcVYPDMTGfcUPPyG5Ucfhx55FyY9AtTL5Zcmo521x16BcjHh
/sz5N49WBnAGH+SfS7zyOOn+XHQFM+rCm+1NEvesK0Qb0hEIESFqpg7oJznwAq6IjorD+nPT+ZZY
ajrFBNGe5RJ66GkKwXmyxXYIywZUMr7ipmMysj51nQ7UWglonWZZfY6XJkdk1nl1RMz4ENZw4xh3
4aIpZqyftscmfDnQufn7IVv549aMNWnZ2KtlJz8G8kV0GZVanL3ag9Xs7TEYzuuhrorxPCP0TGKA
2cGycU4S0GPRclgfffysNIenbsBP1bi4M4plBx4GEwIMAoXxkC7PP35YNKAi7Awd3oIyzwjqaVKn
Oho2m6N5rCJW94BhUWMn5IMvSYvZ0s6qCw/lQp1gfsgSRG+a6ZaR8PecJQGxqmcMmMsjtRzWR8v/
gRKqO0ofL0TbqQaKypMn3cXvpdHkyCWiz7QEb9Fp1IaCzTrnjmWRS8SjPqnDk8vks289cQ7SQRGJ
M8Auc5v0cf1ZEnLnXB8JxGgPpnZocBb6l5DA1Au7ppowIozBQQ/9p/6+Pll/rIDGnVK+MWSueB2X
Q/PXo388peBtd2mF62t9fUY5Sk7ZrWh5w+YatLkc1h9PXRecxvJZtzMGCLYJKabz5C5UxFMAixbE
Lw4pRQLgGilQYvAa1TSLs7Mc1qfrwak7/BrNS1qxEsM51GeXMJXlU/nbi1ieOp7tYkxbXsL6J2Ae
gU5QMkdDau8C71XVDW6eqdroqArZc5EqYn7JQzYrs4v4NI6AMSSA5OzJxbUwktCOK0I2lbqjz0Kd
V9LSNnq62W3QXYUFLW30kvd0zL5TA20yOQ1AqnJnK8oYJXvxVnacJSm8vqiEWTGnJjkFkzbBrvJx
jQUIxGBiL2EwPOzjNicHbqr3clKXjh1NNxb2Ie355xoj2v42tyP7zcMcqJjiJLzQ9G34yamJxVsp
+l9Gxjtweo98pwTp94R2nkkpZ27vnsMFQOb2EEMNXDi1g1D+f0Uj/x3RiKUokv8r0chj84vg8b/L
Rv79V/4tGxHC+UM5sHolkeYIoxYRyPCr7f7v/zGEpf4APWuD9BOOY4q/S0ecPxYpiY2sw7JcG8Xv
XxhiJf7wfV+5tHUd5Spi0v9H0hGEKP+QjqAb4SXYlk03BkGKZf5n6Uja6jkdtE/qePCnZxLyCnWV
e1o2jzi4JyoZFOClJiezDs4zLayNatI3b4x/hmaEZSqGTesvfd+Pg7cEGgSJvI4Oa0w2yqd4yXhd
D41ML11NwGoCiIztwtLbG7uKmfBo3Na7xnooXRiacw7luCuhlvRNfXKEgH8WSXx4KCEPzog2Nqep
vW/TnmSpNgexC5k4kOpHgoziqQa4u++k/7nwUJuzYNY0cJ4cf9uEw/TEEkj2ipefgk7dxejR0m/x
RmiICUUvv8dOhDN7Ni6hwvVUG0Oxr9fu+MxWjNqJzvj6aCWAO9b4mVvXwjVwHmVfVAc7s+9pb6YX
Mp+xH7btz2AMfpiRdM5j5k27sloSfZYFWXmjeBj6mCSZAMCDGOxLtRz8njuvzN6HPGwYB4QmjVdW
6JB3Y7CiLBMSuRzWEnh9uj6i0f06LsOLYPkOipC1tHMJ1mFodElnSsZZox4s4Oh+UN99h871NKuH
LvVCpDfLmzP5bUiQq2zXD6gPydp4HWRyZcyfXdBM6+1UskBaTepSTURI6Rl7xggBBeSlVDQY4dlD
oKawABe0EUjU3uwJyuuZQQ34qajIcUgQJBIGXnso7CW8WnRltQUZC9GPfIFLMEtr66Y1Xo/Q21t5
iGLQZWmTUMQ+Pvp/fBMf304Zpwq9Lft7BTqpmtge+ERaCgaauxWjvB7GUTHQL+1fNFNROuqhPYdO
0hx0TQSIs1wM66OPw2hELaVOGRzUZO/lMvFZD+sb+sfTtXJquJ9vGgvtX0QhBEVjGSr96+E8Wk9D
Ro81Fta3tUCa4VL+q1T6eArhuDrPLmnLXp5t1m+6XJJg1kcfh/VkWJ/O0wggxG4JU1ouy/VidCGW
pg/RMopZf7ieHUNif5V5LHcfSP/181sPHz+TkWtSPpyHZW4ULhdyRgcL+9XihRHLYf2TbB5QiVRD
gmucVn3612FEpnBer/M8XhM90gjrgRsRDbwMb5p1HiCWic7fnrNbQDLxTLsYJdQaCR6R1z3vmuw9
ZJU9dz32ythA1Z2nDDSkJ+YzCuP5vD5dD5ZPyaPCyqBH+S0R+VGI4FD1RXqkDpdbxm0MXC2PzdY4
pd3ZIxWE5kYxFeCOu0szBF+8ctzpkghVN9bG2ZPydfLmfD90lvfvJHRsvmREnP9/weVy+fDFXwe/
LeGW0F0Cj43VYLk6raC1DqgtbiwQqH+Jtk67sLw4OfYPwzRAmMiSqZTiYMJcPvv1QBCoGr/GeeOT
GxRFZzW/8cnSHKcJw+BJcugjNgwTFzzdbftr1XbhpXHVq0d/fL9+kIBr8UnltIFHx2IXttzQ1j/o
4ySvv7qmX5+mAcThXQzJ6zR1M1e02ZLs+dz6NX2IQREN2bd3emDf0QGqjTRooJo9TX+GzctKt7Gs
4Gfsi+w015XY13m3RUT8CRQ8qrhUfzYVhFUPKAMY8/e8EvZ2HvJnHw5Ek51jOkhDDqysqPk/aiBt
yKrmrR4SH7lBdquWzr83jt/GYd5i1/sWKlQickxISsy9GSHEvM2s5VQYx0fZpPTatfktmEBTlSJf
HNT6HoMW3EN+J7C2YBscU5wRKumTn4O1YtdMQGMKq8fHVlyzCp4SF1F8ZUxPGcnZFC49elzwVjVf
YibUY6piVHgWSdDjJ9qEiIhtOmZm7voPQ6Kt3YQlFVncSMNmuKwpS5WHtbEZo/bip9PnkRnKZkoM
5ldR8RN/EoHHnv5hmKE6z4gbdxIiKXTzloFh/xxQ2u9INUeYWVNzJ9OjkXjdiaSqHmkMw6Yqm0Cj
Gtj/ZCIvbmvDskg9xM+SJv4MhCzPnZ0dpHRQcSawOQS6PJUXg/ETm9q639hjWx9azTxEUgjv7Fhb
23B4LENiNG1Vdxv6hIgH42DjjTOGA/xYtEYBTWSJBxeH+pwUTin3ktYSvOH010Rb5xD606vOpses
cfBUKmntZmnsQWHi5CWrfG+Sezg5pLb7goa2lQSLZIJ/dGqzp25hbfDFjxdSBIw77UP+cvgzmjLn
7mUAz+qg0ociIJat6sZd6iZiL0r1Z5lU4X6YjXMh5/ohcrrwCRDuRXaeuZ9R0xhGg5fRYRwbDl67
oRNNr8pOx09D0rQkBGjU37m/cT0tbl5lV9tc4GES1EnfM6fCUS14XbHU2d6K6DV6nvwyeHCqL6WP
5GkurFMZ9bQz4p9pGOmHIccpEbnGTffL5KqGF856fuxGLqC+iL4hHKu29BHcbV/V4mQUAzbbzN9Z
qWPceDE/XUUEa28Jg5EPeJH5pyjkk5sHz0Xl3tKMzxRo95+d336jmUVmkX8byvysXK7b1KrJVU7C
+yAjD+Cne6S4FJso5eqMIiY3cMmvbS7st9kNQBNBUrfs0Dg5RfWWTskJYh2qkVHsHWXQhzMxlCYJ
nfxoYISjos9QOH9kVsJywvQQKb+NYwbmUF4mB8QZXJNYDdiomdnOXtJ69aSf/Nkydv3SYxP98CMs
6L2mWZAc58xON90pcsSXoTXRIxkKcR0Ljcscyhnfuhix4mio32nj2s9F89pM0bXyYVO7YZee2OBP
ZDoUZJeWPS83CY6tlDGQlhRmDoljhjU+Ydv4xAt9imP4SK0x1LcEvyjZA7iXnF+w9L/OVWhtnNqE
iBR4O2UyGwkxPsSRumtBbdk7lg9nTANTyE2IEQHtNY/hiinr31XJEtGAeN6XGbSFRDBolNhLZrRL
u6Zxv4928JhAeN+PZn2LgzkhZx6W95iKa6fHu2RYAX0kfbbc9KUxM2zjffdKeK1sgVh0cXOJoHY0
LkOM0C7H05D24iFlm86pAsII7ZJNDyIMYXzXYldXeOj6sf0ypDMAtse4ZITiOExUJjWJo9NmzF60
cfNsSdvxTznFwaVZ9Es2OYGGyVWP5gQTZpo+EXnnP5iKuHdB5V2033sNnsydjfe5gH+ii69RGFOJ
z3B8skjyf/lfIg9Elo4B8M0q2FbRoDFimhdjTN0tSiuSjY36ZzH73YkPgkZz8lhBNvAro3maPXoJ
BppVdFQZliNnrliOjJjZTYr3eyhxVsgs9M/9CGpbYrS3WLEvkxh23J70nbU0pAH81Hi1Bk4YE6xY
WHywEzRPB5ddbsbl0Y0Ttjlmv0sJL1qVCdEgEZqt6oX1+fpoFUetTwdcVi3Gz6O3bF/WA7Vp9a9H
61OWREId2+LziEgNLGOR7DhAXRxQliRLEbUehqU2+sfTUo/Q38G3WtR7ktVkW8/TJykbnN1JRWNk
aOOLq11vW9UEUa582qpH3Oz3gA1aRzcAcsK3scjeZGlOe8NvIYbQcnuoRYUOP4t+hEtDNF4OH9qT
ZBypgD3KoGPBt5TXOSA1RSyvhfyFFGaaYoUkJDBbDgIP9iGmzbiqQcjPe08XyZW08lM89P1h/XEj
YoSNVn/MTQdJNA5MJ5ynM3uMiWapvbSvGZasWg1cMD+nbIaTtuo3RAwAvzfPH6Kp9VG3VOVWmLvL
tu62snfXQ7XUw/kS0+c7i95ryR5cpUOdsidztz738Yzt09xdIgcrqsS/0gPl0rf8m9RrkTYRi7BU
9kPaxSa9GB5y70JubVIYMvTJRkL0pta8ICITn2xZfg6yFGt/ahIaPpohbPf6NqtcvWLkQyjhPRl5
ycldCgM6X/wTcA/x40PpXhiWl3uPCSHeqmS8e8sBjd6vOXOyfWa709kYcpMQBvZHMwMJtLgIrQ5R
YP4ZF5RPwvkRhxOS36kH3Bm79gadAXKCuKxR6ufOo+inY1BQLxAA+a5xXF3rHnlrFC/xKBVb01xa
cM8w1yHVboFvWu8jWy4mBeXLlaWh+mTAu8mN5ovokvDV8QxG01Vsb9mNGwx9CvutD5z07IA8Eqr/
PWVBeUOZAFUvq8jCXvaLpkSepGwgPD7G1sdIh83j4NjUn2apD01iXzjzmEZG3DKdWBRcleUMxcex
wy04ohHUyPQ8Zu2NRvKdL8I/krmXPCnxS7ZNelfA6opZkrRYOVtZJODWWOKZ+Dn5Pm/RXrU+abN1
FU+PCYGYe8Gkr0/xL7fEVj7j6kY8Pta3fsjZ/3PC0HZlkFLVVr3R7rgzzTm/GOFCPmTIEBSquftT
3N51Obb7Ku5Zz8c4ubX4x/fm0PyyJ5oGfhgcXPRTM2qWVoIsm9RTG3ukKiygZqIx5l3e8tJtGaLU
5RYcwt5wqO9RPJkz+Dc8tL1nvk4uXmM7syyk6e3P2poJlbHICjWGYG/0ESi1Ooq3sOy5ysX0NPju
V0JkniI9ihOYvgcDRMJzMpL25KXje+OHfxrFJJ+6qe5h+4ELcwvjhsg4OPha/Yy7OTuUirgTgMn6
WaJhiSc8vzlVy4Hy4d6LIrsUdk895y2omnJHH7V4GCTTEAFvgDubR+9VivqRqaDjxo/4tq72pNU9
sYwLgpjpqMb8B5lOWCL8DDWdlyR3izweKF7Z+JzWkFsgM9JNyXfsmpnojPjjqCh2fUFU/NwIcWqy
r5OXsD0p+V4ze0ShpRHS6yGwtlGbMDFeZNNe0rqcXFUPR8ojsrzm1cRU8AW3GcjQiEnMNOCdNn4J
moIgSZoOR10nX0qHjeycdkCvKyMNQIoikqFLc+SfLXZ1CPnCywrOTEg3RZmiC6oxwaRj+mhBYYzi
gJjcYJQIkLDZi/Y5Ncfh2mBNua6P2KJYGwYo5hboWIH0zSbEjzKVfU+4QRQGJqCcbwZ61+2UvfTM
urZikYT2Pj0go0yY4/UoB8oJ7g26bvLp0WUIxx0QPuyCZOh3Zk3At4UTUeW18wmbRfQisEF8qVP7
4Hflj8zLzEO67HGMMHnU/iP6ffNmiv4tGgPzxSy+6Y7rqyyjfd3n5r13ymDH3RXvZfNdmCBAlNN0
+4KINciw+Xwa2tyH46KpyQaRPbZZmD96VZTes/b7QBjWZuxkc4o6N3yt5vBMI9s71Q3/RJaUPwdx
zXrP2YRF5G5y1Az7jCCRu6lIj+kn8RA1dXcpu+7dzYS8+jqZN75uAJwJm281C6odvQ440aXxU1fu
tGdACl6owFDUlMiuVPJJd4ShisguT1qJ1/VGyzjjJbTpaxihDdkmydneT+lh1Tl3RbNB6TidlYlj
eNYI6TpPPCnsyjdtW3tZtvlTJM07q9G3NhDNufDGZ9fzxS0uOQM7SEdYNMjv6PJhNym6EEhoDfC8
aOld13/jRpOdxGSd2AL/qGxIXFNIGkrnuOM+gKVwOKHGI0DHrbxtOVhny4v0PvMYt+YmcnCLeyRn
zNdUsdlt+u4Wt5Z4jFNfHJK0X+b/zDZK8iT2hpPmWz8aMK9azeM4D/pl6aZiVtKJ+6NzBiTUDt43
QRSXw3ABI+5yDpeHsMB8ZZpcDj0uNoZKo/hOiTEc02JCeGjbiCmj4jQ72KMKpKX7ImXGbMTjoajL
o5+5vxLK9jdFda/x2m8iJOw3YZ+jKq+PUzG9E1nM+NzhUnL6CTpsi5ilq6zgLb3lvg0Iy8nuRBjZ
z5TXiOsbNIDx0AVk3DK88Sz/N7ISWDcOIQiNR4wdxhV0RQbOFMx1NaDT4rVmhjXNk7HxGA6xo7Xw
heQOOtk4JnjOooCdHar5NTwYgorcD411X0sxs0OGVtgd6KKy/dxlnrPFpiVIbpBvmCnPqtMFfFrN
/KUK4cEhF9yylAGUjsOrPYwXHGM0YyjWu46+tR3AtHBm+zYDGaDpY+AoAwof6uzHiNl/i870Ba3C
58yxuos0FGgBzYw6g5qUoyFx3aw6eXYSvGpTj9toeFfDHF2GjGiUahLQe1MSA/u5ws/iq5ufg3hS
lkfNGTVbU6QzqtlLYZYNkXj3qi9dCt+g39teP30KpXtI22Q40opSD7i+AO+1AUzfOIvumU3t7ao5
3ftsXzH+PzRQEJBwwRwwE9K1PH94t5vqJU4hj9p12j/EDlB4bwxe5wnqdywMoshUEt1816Xh4JtX
HcOsNV0jOs2UP8CafHat1id2Ur/72RyvLlkJrP5JuylL67ffWbRNLHka4EOYkxHjxIJHFnml2MmO
Roe2bHSLKh4vGiyuj6IZ7Y1XvDWmOT5qGTw66r1LEv1F6YSVbQb+0nntDy/NQPRxl7wbXUQnqrCJ
YG+nvTRV/1w35oS/rfC4w6jgYMN+ARvZ0ORsxUvBQhfWuX8N++jLlPnUiOjf4MRxcIOyvuSE+rS9
guXIOmPe2ByxHo5ZuYssuPalzoxraJukE/mws3MxHCtBUByCxeJVNrBQFKNcpxpvym8N7FPVV7P2
miu8nOji8uoZ+BGWtFh0etpmx2wO3vMQDejEhRj36Esj2x9fjBoxT2WEn5KgOA4tEpq8YP4hEsEG
tPXKA7zeB+yuejvkg0JSw9YnN6F3dSw0uygALde3Cj7C0Mvj4Bf9JWqAJbLMG9ugk9YtXn5LS+cW
ePrMQgqIbuvJifCkpKe7botXGcOId8YFV8awhu0DcrI4eSmdwt8V/FLwua1FaCAValqXdy+8j1lj
42glBBJMUHbq0uyZuemw9we+ANeHyjCEBlsg7bMAsMXeeEgvTjFglSiMshuNicOgfOPY11Z7kUPR
7VWL6hsSf8IoyIVD4pQ/LJuiSPQIjgLDDu6OT0siq0V4pCray4FUwGFu4108M2VVVl+d7NJjv1Y2
oD1K0oLcwZDbiOinw/pBC3BuUojpbhCC6eDcuLiozhBruz0r0bxCBGvv2Dn5NYjd5lmYFhiYitst
IqvJ+dPApYWYo3w1M9jNdigRPIb+Q09C5g0h2bc+mwV3WcCZpE8vGjw9W3tqZRqkbfpVYVQ+2Pks
r0Ge+4d6yr93eQpJcPLdo9+bGf3IgsmJLK6xQ3ER0F7dqrFJLuVQ7gVuBFrfTCxPqVuZJ9tk6IQV
izU5vHhdkN2cXO18Iy3vHUAcyTs7VGPMxtAOXwJ6m7fC5JMicaOIhyvUpAqBtKx3yuucc+b6bNJK
48VOEveyHrwGMZJvoGA2pcofbSIx92rAbOWFlJB17jWkqbkuoiWnuPG2PR0bjypxvtm29k/B8qxz
k2/4CpsLm3qcViP3gkE6X3LXKO61Nss7lpuXKhybS0Lo02ZizwrsFt2QNQ0vxXLAJrjLCv0CIIae
6Jg0j7X6XLm+vmAtrkFONNbVcDvwmzWJhSmqp8scE8lQ+ilZHZl4siJj/ARxiHN9mhMUlLM8CCWw
mvPFbaK2ck8GOo9NbCKztxlY9nMTH2KP2tXn3kW6UUDOWz4/jngBj2U5fld9HR8tvtR7ERKLmk/x
zQ+1t1GREPyr+gcpf+oZE8HWZ0n+1Ac4KTPzjmhL3Nnzogxz2dQ5OGv7meI8O6nSbh994WX7pnLN
h6LVjzQI68sQ4mDtgJCg/qVstGncZpOvb16zrQ3JYsDW9CGr0iUisTlVOTfhPDO62+K5Sug4PXkd
J5Hsm5Qy86qbor65tA5jhDzbrJKvg21dqqb2DkYSxqfQCyAw19A43dpPH9OpfyRatEfblxzaFIyJ
8kviKfKCPg1yNdQ80UOyOI3EpMivTP2HiZsnIkFGPJ2V4PQtC4mitey5f/hc173zO06aX2bi1Acf
IlQ0EXfa9vmdHLSatjuaJqzAaKKb+d7IMtrMvhw2Ec3pBxztxmEax+4AwQBLDNum/ZDLpeFWV/vY
IBuuBhgQWaH+nNvNVRukA0qXefMMvOBA9Cz+hWyILnbWvZiervDUwosaR8r0ytOvVeB7Vxq4ryRP
TpsswLAcx2SROto9uYji2hps7GTLE3tuTg7N7m0i1Tq36e2KGRyutuAkE7P33I20pwY7hUtjGGqL
W5qqR9NRwu7/S4ZjeSmQh4amXR7jpNhJk0Wm1e2Xwim/mSTCwbQc3rWmsvVGYkaW96G92j7I2f0y
RAUncBxmx0Hot8jrNZp9VJ5T9zgHn51RhfveqGdugQ4NYp/Jrcvg6Vx26rVKL0KZ41dls+4Mjcr3
hq3/NeNbp33r8O9j7vfxszDQr9FisKGbS7M3X3pJVUeo7aKe0gGj0RIzwOwRasDwqdgavs64E8CJ
NXqyZERhAhh0Fw3C+jxpW/yw+ULr9024uchGJeFxWzFElO9Kjeek87NdrCA5eWb4HGof1PUStrTO
7dcgb2qo4SgQiZkay2ln5u+59DRtWePoN49Jg1QhZHR8Hhahn5kt6M2wAh2B2f4cWkW+rWUgSH/4
D5lahAYqwHGPubQX53YCZqxGTu58hQOkDTtl23rmYiEuyKk/2/OAulHFEWJKrKyXJCN2jqH/6tWl
jeGIqgKOPD24OHBOGfq9hctWbhILxqC7WML8mZXXmvF20Qd9Ewl0jDDJgTtLlj/yBhm0R6HCGoM/
d30n68Ff/io5Ywy8l3e3HgxpJfsU39I/5tCBpEpK2Y2sSr31na+PykWz9/F0fbRoYbeNZJLE9pAq
eBHyrY+8vx6tT1ddX2lZr3NX36OauIy8GqFShsQJTnYUnIfl4KPjg+Jh2Nt+EUauB5vV6zSDDV9V
kTN4FWRRi0BylUquh/XpbFGMJknpY6wZr72XTpc2nE3qAD6M5bXNS0+Tfv4iw0hXkULK3ZmuOkNj
phUUvOAi2Pd50aGtzK9ikvCHl6bpKvdM137pKv+ElvBZ+0lEihAKz/wvreeq+sQdZe/bLnlc/5BB
4niK3M/IA/V51X2uh67qo+3QZ/KhXzrCq1ImdLxzXqItwzfoAyOtv/e4idj0hFizusk6fxxIrblq
SzSHPkpRjWCDZV+1dIQZDoqdL5P0CJqINiKdzHhUT8pLxf5/BWL/HYGYcIT1XwrELu9F+97+XSD2
77/yH1whRGAeGyDb9GylfJQgHwIx0/oDoJwFJIiweEU38IMtZP5hLv+5zJiIlrflh0BMOgjETI8Z
pIXmTDhK/I8EYqb5T4EYv4B4U08Kx5aexfz+PwvE8O97VDejcxFBcJJJRvWptHl1uwHFLorV0Iyd
QzFV0JppGFziReGi2rHMALbRa2dSQWL5HJfMJuL/x96ZNMmtZNn5r5T1Hi3MgLeptYg5IueZ5AaW
TCYxwx2zA79eH8AqZdVTy0zaa/HwIiKRyZgAXL/3nO9AJ1weW1Uw661h0Rh/3QXbsx26xjutP0SR
lkauOq8Cky+pyao8afreOUP+/Hp43etLlfJHpfL14062TMuRnzXBkmvIUGo8pET8ePDjge9/H0pp
HQqq76g2zqsGJjfxkjt+U27DNkHxsl400AWk0JQlA2i/VqdGmAVJCuZzFWt9slyDgaiRXBV2qvfo
qn4PXV8fA4te7XVTtqdwaV3NpWde1k0boXQFrfCGD4ZepKORcZq832dFFsbyPuIbOpDQbBxXGdCq
sebfU5e/3NW472d4kvt21ndBweLcSwirLeb+ZtWxW8zelA8iaJVZr5vCw7ZUQXTZuPBEi2hJ4SHc
/c+FZb26GDNibeQBXGg8s1engtcsyxiKwMD19Otp/FEoLTKl9da64Xl0h9YcCRBiGFMvA5qvzfpY
R72t4T6cKlLjT7iSobqiZ8towPsSWl649b0i2bsGXBEnXGQ6q8x63ZhARACkDicN7oARLJOGuSuM
wzwkT1qk+iK1l15m85AuUjQ/DeoL/bhpTLggRWlDXapIE5uhQ+kZuCyzifwY4vFfJeJpSS8ocORJ
38XGIJDd0IN3LFa2VQ/Q3ZEgd8x2ILvBJK+QNDqLwctmrUBcBWlR1uRkVAtfYLSg1jDH/ylkeJ0t
4qtVd7Vu7L40T2Y4bNd7qZThASHdTYbRGIPrMoRaN1H6j1ty8gYI+Y8Y1N+CCXCDz1GVzuShUgz6
4dlZwqz7Q5hE6akK+GbSRtqLSLabzC/IQ1jKl1EJULTSJet9cSzQfG/2Hd00ZD2g2CkFt7AQUWb/
2VuVMRPBdU+3/dTt94h4ntZ0TkPmMsplQuDihDxYQcCEarA/jNaZ0MY1AHGsYImbpySqlzKpL+dp
p0i6xcuRIaGIGtJDlrfDp2+xSFqw8qxvg5db6mAq9fiX175qFWMcIscuagwCQzCrrMUbF7QKVDKb
9dhcAnj/fphCjkAiX3mnnq7y4hl3U+NXM5BlapSAR2bEDR1ejbEVzaZOhNi1NeVHBBJxP0cQjgoD
EGAy1N3GX/SNUa+efZ2xqB8C/xI0w0tBpXzIe5Eckqo+5nlKVIA+aDsqTy39dLQK2Oj94tiaYGft
hT8wLyNify1c7Ri4aYiwZfmS0xNYqJAhvVOeAODziAnKJs3o39WDN54C2AfNAo1waahuC6LNNzCY
mosqtcWUIX7/qjjsRhQHQ8c/YxRgGzkI4I6dD0ElDU85IlMQrsB9jKGF8Vno41oQrKrFVau43lof
C0eLabiffaxHf7gUkXWdczbA+gVcy7cIZlpKlshjtJu2uBtqxwJdwAgQugq5Dn+eUl4geRq63XoO
Wh8KBLxW1wDLMxTv1mJGWR0p2NCJQVmahTRkKtUyk6+9nbeqFtfvwp+b7gI86f3htIoYrVz+EBX6
xXxZRuQCmG9sn3t7xqRIm8BlDjSrBc/JMiAebhPFGcJeWCQ5+hQMm/fCUigb1nc2p+ni2ldjuiB4
vfjFtx/mkmwChBKcXxKxMwsSDNfz73p+A751pV0/+3NeDhMmhhFol03QpNXJtBTNu3h8MIDzjAlT
eVcphgMkTKi0d7dlREglJcG0dRqZo/dJ4x2WwnrnZc01Xn1geEu4MxX632OdIQYT3mZ0p7IXxHAs
fHBLUL8nWL4v693I7n/VjFNJNVJqOy3/VJcmnPYC55NerLWXaVlcjQmSZJDzqFUvXsyFV2eLqWC9
uW6C5cE/t+w2gzfFabOJ0bppTEGbZErBPLg4IWLMzmfHJmRqNosSuUVfXvWjr/bSkHjCO2/c+xWE
VdpqLf6iPjtHJbZzQDREV0ZJdiG5a8YPfTFNzrB0RP2Dm5eP9Cp2dedgpIFlC6vlhCQTiSTTn4uT
tfJML/zvks31MZBK9k4UYEDLkfM8vtbpaJneOahMcLn1IKxtxxF/jITCqz8GZ8YKNwzo9Wkc9Xwh
bZpRMTbdIULwkLXIzyLHi/cUx+eQLGuUu/GxZq+rTNnDlajFpkZaBvPX0io6+Jipze36SZUNktT1
1rpJKISOTqCR8m7LDmdlG/ePmuiMzCcKPh1iBitugm0Lcs0FozQpBiNrMTZVqLKDo6rXfoHRp4vi
tlgUtuumWm6FNGbOXoU7Olog939+ICBNV1C8is9Gj3dloMZr22LMkXTxNrdtVCGN9ZgxS9qAIni3
E6RJC/tcFcNbGsv3qaV4c5iybFnkks46mYBB4FRMwRPcdeuI2c3ctfRXUqZtkR5fC4/+OeObjJCv
tykv2r3Xr7C4Ad44gmqIf5fc4PySOCSoePVbOfjPeaSRIBvtfFywhF6h9i2G6ZGDkbZKetNFXnG0
E4YuOMmPBSR7xM7ilV7LdTfO08lHT6gm5zf4nls54ePvI3uvB2YrsPnmV2bbRC65w8GZ4XcFTf3q
Dwih0uI16HR5C1qhdEgdqtICNlWWOMxWgts2N68RACGbjJMfgQSEMMNXR0+EWmemBcW8+JQF9H19
DSqXivFU1Mhoi6DrdlIXO9nK5TrwrmSLlFDV3rmTNsq1em+dUOHb93Xiv5QgCviXg6RUd1GKRszr
lquP4NIyDyQLR5rsLxdIHqLqnn7lQKNlHJONdsvn1Bb5TqUjuUKztl5brknhYP7G4kvsbWF8dNhO
DkNR7yBDEDI++6SsRlR/2v9lDfyfJv+zhWeXbNUhPsY0jrpF+5/NFBlCz/6+nNO9lN0xHloOOiu+
0uocZajFiqUrm5qkeLXOt2karYcB0P8WHnSvCXDy7SLG8Pmj9mRyZXuALaZ05JzWSqTdwZ0NP/7s
jhNvr4jeEdgzNMOvHQRZzmgyLXbOPZCS7JHRVYtsq4DtVgZnJySoD+ZZt9d+tmEyt1E6u9E+JA4o
lIomE0hyaJcvdl2TZDahFWurZXIYkr+KCo10WXsrK985FNrdJXNAcy2pvg9AD9I045KXoYMJGot5
LEl3xBYQRmkMP8Ke1DqRmK+jRxMl8x9HnPwnV4bf86kkZ8hzCU2modHe+Ay5txCggUVqOd70MPYq
mF/0PKyN6YTdwZrF9yIcbwzBMx2ee6I+fNBOfgeC1URa2iSNDWwjeXFDZ1ug9TjNLELpDsr7zsEZ
KHOoE+7I7lpnACHT9kfAfyN0siUszVOJXnhwLyBx1E7N2XXnFZSkrcL+C4IUHcZ8kvbwMMUJLLoJ
jEdje6RSil9t3HAidGHquDLIj/4QmUemqT4T5pOO/LuBRglHMQlsRelC+gfY0gXQJ1SvoROIfBtZ
3rGYaGRB7Zt2CZwZwjnoncaIWocnfPC/DBqnaLnJd21DTODZHlHLW6yrnyhfedojPj1s+GLT88Fs
7CD5KQNt4lrrv1umW/y0Ov99qIf9yHIZoFv/rRF4fnEu4a2u4Okwr9/h70wmovksSaEtlmR4Vfus
mdZU+EFn2cHlssESy1PEKa47fG3Wnb7uVutvfkXJ/+XH647/74/hcbgRhkoXwEHnUB2tsSbOcsW1
9MI6W++vm3RZ73zdHZ0l+mS9j/OEwCVmo01UNZd8pthbb3W+qc6xiTEQDgqasvCwPrxuymWvr12/
Hltv+X5L9fZ//PHXn8kkGrv17vSEphSv0/IU1j9uGl58nhLmwMtDXzuud//8A+vNdTPk0VIuuoji
WFT84wVIKucjGoczVAixn1X9li3XuHSt4Em62OUNcQjFutpeH1w3X/t8PSanxYPydf8v+wQDaYMV
SCzY5gSLLn//a/O1Lxw6Fgxf99d9kuUpfT1Gvx3NyZ89/8tn1gtGB3lYES779ecY0nWHfMwelNs4
816Owb0FMASHF3bqoWVp/7Xxl6prvVtPSJrGCCIj0FlqrUEtbZSvn/+5/1//zP1ff2XdP28SABYI
WsfAJaQAV39ewqdPBxMD+boULoBDjHfrzRmnIciZmvTFpf/4x5W33FrvrpvV1fN114SyWnAyPX09
tN6qDLI//FaPwHNRVX399MsV9JfH/riCvv781++ZQjwosn0OpuFYWFbopydN9Wn4JdnoygiP/7+F
+X/XwnRDenr/7X/89w/9H/Gn3L1373/7XH/z9r38/M9/u+JO/5FP/9rEXH/p703MEFNqgC3DEyht
fPsLjx6Kf/cCOwA0g8l06WDSp/w7Ht0R/265trDoYjq+b1sYWf/WAi5N/vPfaGG6IqTv6DE7/eOM
/ceTu5fFhOG2/cv9v1V9eS9TNID8tv2vDlc3tDHY2uHiphW0a//qcHV8JwHQEsWXUe+zalnx5GsD
yNfGWaroJhIxC6WZeQhGqVIVFGZhlZxM/ZAaxSUzRn2uugY/XQOYxgwYKxQCa5juKBf8kcA21ylZ
bSoAZAU04STPnnKj8/ajLoudyfSsiEyaFiKNzmM9fjY2fal+fv+nj+Tvr/qfX6VNRsP/9jrxENNH
NkFvumgJwn9t1GoQcV5uh/45AsG6pAMedJqXREWxXowWJB5xPKw6RIzsfhn//Jn8yJB5SN3uhnwu
TpVlvlaRg8PS5GLe4OSf8yy9yhpWf360xyHErE5YL34XtPiq5FNlmD9ZyzBTWDZFSci6L7S5jwQi
aiSG2h7PqbHUzKperuPVvvTptB4mTMdXRiGRqRr9CUFUjZYUnKsZ2eOVaOG869R9zx3YlE0+CdC8
zTO+J9gBy0bQ87mU0/aLaLD2XIi5Ds6z8fD1sAgwfc5lDDQEz18rSOlzFt7fuklS1keRJYC9LL3W
dbP2o50oemDyah0ir6NfYlGBHmTkfJcnFdifg0T2MblA4lZeRDzV36SZin22zJOSnvesEkFEsKdp
XlDhAGP2IcnInEWb7kOPjgfwn9gr5g/L5UzWyYcC9ehlHlEQs0p/9Ask2kqW0cVFobbHLADUYrk7
d6b4p836mKGCXetOwUmVVXJMnfZeL3u1fP0WlhSJjAnJgxRuG1lggcltysjAYucNrY34jIFm0YW4
l7oYvMt6a1pagO1bbtTDoaNFQ4sKgm9cUWwX9UnFMx3HP61Ugcyt5XDA0gsuOkwxMbvOLNCy1+92
Dup1ZaysI7PJsR7Mjodm0z6UWLyvhR/QiE0GtV83yods6sQyvRoQU12hvIOaovrX9aF1E8eaH5Yz
Qi/PeZjNhd1XoPu6rBsV/rYWPGVRQYKO3R8qJ9BDwpPy+FLVpg7gwhOQmsC5JubVwywTe/iXMfA5
ot8PtXPVyOa64Jq3JaXmR+h/N6EW7jXcMSK+/sF4UTSUN+DaX6VB9aFGPzt3ykWGiqFwg5zeq2bQ
L8PVOoqIAwBMclgArq14FX5WHqIqMy8tveyunP0z9OXkqppi/4Bb4TnOGtYEXgEZ6b5n2UvaYX5T
9GV6rEW8Izcc05bwxg3HxinIYIoZhUZMbgr+aZgpYpfrbjoaXXFdmEZD7HPtbI2GGAemKL3bW4c5
CslRWXrdX25l3ApET9Z2tZWgPHAoS8LXcQMkhk/tLd/4/eC8OvJn2p/kFPR6n9S09bqJ9VQCwSsT
HKLlQEPAXCwedk0fm1BwV2gEnu0V6q50Z6vutUm7dyKhjIvuT1j3rXMUakTfwUDjKClI8KqfYjUN
V1Cs4SWz2Burl7qccbkoolJWnopPJeOW4d6LR7HxC/XdGRMHgVN1oVvYHqM4aZCaOuQQ8hbxLRZH
27E44yGDegX8Vh50XsznIf6QpGxd6mVTkF08mtM5p1W4FYVst+uJkmtffXLLYR/VXn2cdfnQ4rjZ
lRCMGJf0hD9Wz03Rwr9OEJ52iLEpABU59FpjwbBgAzsQ3NeGOD555yzil0Rh6Newi/0u/y1igqon
utZ5ZKA+Hz4zaWJTjLNDaGfXEIJpUxfiWxK428qyrAMi6lfIPvKcjLgKp6jehWHgsOxhRh6mBulL
mf+O04Dmt3KGS1IbNtC6/HmMyUCvnZfKLi7zxBiJadSt7OuFNBh90t9x4+oHsT71noHT+jWfCrpN
adMe/bAk2cD093URzxekpeAtEbHDOoSR3Db+N8OfeZaESmaB2/F96LGYtSim+4S6D5OkbfvtIW7t
V1xXzYnzxGPgvLYWNJmhMFpIadS3fCEehxzTlh145CRM9ZYng9bcTJhLQLY1zOosGlLmk9zcCcC6
u7nuPcTc5tYlZA/OvymRye80Hw4yGe+UgubZ9l6/LwzH31YYDAmTtE910HRn/JPDVeU80hzQu8o3
b8rE+e6SMwChrk3Vpz8R3x0a1i5uM5gsuj4Lq/JufELo6QPUZCv1apeHNNYVv+FMXXBrOVhrnJQ8
iSif563dIF+UJgkcNoMMyPCIRfBNHFHk/dSZRFqEn2COmx4yggndyhvuVBBfOWSk1PSpD0xq9mvt
nSOSOcHePzUTdnM1nbKSjFxLRGQiF/lOpvWbbSWMzARNHmcSwFUpX5Kh+Rk0CTPLGEmIoQ3FYDPr
9mkxzDCb/FMWKwjm47QPTRbyVdIjQYvmG91ASYO00Oy8etc6A6hK1eo9a3XOR1hCoo7hbSxUSrJa
TZenJ9hwLnkak/ESQPXH52oYDz6OxUJkdOdK+4I1ehtiyzX8jyjCysCZBRShzcLcZ3+rwzobDOlE
mx8veb5gxj273QYEkjMuhjpbV99Tk8oMyR4HMxNBBJ9JGN2Pvl0/+aq4cYN+38GURP8NwqHBSLyc
yg5OJ++07ZcvFaZOO3/zBVqx3IcrlNqevx8aLIXYRnYyvyTzgDouJ6uNjAtsjSXHef9gmk1xNHqU
OP3ww+u817QAzYpqDn9sytfScnOSCjqLYCkxH2XcEDvQj3vZ8fGrFPcrVIv+UGOtdE1gnPXU5tc1
FdtbIe+85BFl0Hg3xuH3uoLh2s5lv4eZnoNYI13oWyHo87gEo8CbctyjDW4A63HwLbMFDNJ+xA1R
+tY9cyP7vkzGoyujb0lKKIdS43M9QquCrva7QEYnsShdg146ZIKKjBn7QuwgiKuwvGnXBpV/zhjv
7drfRt4BuaxiJH7RsQs98kx7Z19V8G7n1JXvsnUwVHUDvUQ/EyfNZGHj5RGQ+qIF/W5QAvcRFIc4
7q4DUXMJeXbt0j75qry2dH0TQj5Go1WL7dyeGSudLEYzWww944/JvHHHcHoNZXkOdQ9LoTd2jd/y
PfVmgghUgJyWtokofrXYisp2rlCcEUisECP7Lj6zAnJ/ZbSM7PBWXcLcmfYiwOgWkAuqNsEc0wxz
MVLCW4Y1p7c9CRQqwPhO+UdwcIYCzWNjYI+9CQjb6fpvsil/hiJMsK0XzAR+8aE/SWd4IAI2oeVa
3uNIo+teVofWzsg9Fe4SP/TSrnVenJ2Kwtrpqeo4FKafM11kjFEJhBPnUMMYJf7gIZiJ1KwC61RW
2K/znC5+rsVdjFZbzs5+6DE0FVEYbYNqCLeMST9Bllh17D/MGitCX9k3Bi3G0CdUSXZQW7tEHOyo
J4czpJbKvy3uNyPI3v0O+XXiopIwAOHwlHfEvwCCLNt7S0YEU4+xR+wfLT9TmT2KaBK8I6aGqQ1F
vwHSERREk9iNfOumX1OFCi+u/NupFuiMKkJHsr5+sUHfaB18q1T0JO3CBvFLAjJDeizBZXMSgHGq
4BhoNzw5U0Q71gBJSeQg5M5t0Jy7niM4dSrGdFaJt5le49IFQw5K85dCH4Ex+E9vsrP9aGkIWW13
C7X+FPMpHypsWAegNru4FogHsbN5HtLvuXita3UbOO4+iul+mlY870HXw2+Iwf1XdoV4Ef2HCD9l
/z629gvXm6Mj4HD5Xv+bUc+5njXf1xTyTzvPzZma83fQF+MhLskuQjMPOFbcCHTSRv6A7GJ8JGiL
srDxd1U6P1p2+kgLHUW4GaOc9D7m6rvqSUFJI8qgwSa1iMI09tQjcCCqOPOljAAQMN05m7TV+TSy
t9r0NtIfSPuLw/lcZUQeMxneJF2Jgxfe+waC35TEfLYWdkEnVw9Rfmt55zomrBMK6M/Ryh8b3zGP
ZeGwkvPSGxKnpoOX+/d25477caw5D9eOzSkF3M88wkiNzzqr6tPsoyMYA8wb8CX0EQaDJlqBtMzI
yrItswkklETU5MzDJsTz2yh06p1jWnKXxgMZx6ImHybjrTYpJOMwe6kL+eB443hurPsxpx5veM1e
4wRHtwpItHdp9kvvyiAIdoY+EcXM+2Jv6C9kATJmSpNj0NJ/x96v4WTvmPBYe5W03wIZ32kwBBGo
ghpC975JeNHIwg+m5FzYmTMSuEL8cB1l3zChITsAJzMUfGLC7ipdv9olDvmBuMNtE3ucyWkNcMX8
7I3T5CyDFyLJjv0wbCrVEflruqjvhPGI+7Y56HpC6Sya8jBj0NnSc37O6+Ut5VyILWrbRgpeu4YN
XbUQLvMFyV75d9KgV4gfZFGgNrdhT1yL7onptVP7PSY5Y+9Y9l0FNQXCtXVVG95L4Ts3ZhN+RMyT
A8ivW8hczt4tyDPK84/MCtBGpt53zyX820xAuQs5bWMLwQ0q2xwme8rs/NQT9BBjNq2VmW0K15cH
1maQP93hlpPjHFM5xla4I+P8tqgcSkEYeob+3U8pkWewS2PbesVfM4D3vvQJtrUOV5IxnUhvTY8C
3Mkmr+LtvstSErDGpShBz4aBpPggG+lalOJDRkCxe5aIspDxTvbnfgH8C4NJjuD0Z1uQSpgTW/L3
WLTTs2FQc0BL3KXt2Yk7Ku7Sh9BdyA8vYroM4eHegI1MB8DbWy0pConn1MxfVjCYR66phhNopzsg
XiPTztSlaw0XO81S5tZptk1MYkoiQVINTSvSGxCok86GAsPx8nSfz/mx65LuOGiIgGQnPZDB8lI5
aUjmJ8GMOQzZSn06PuH2rEUIUbb35sENph9QFsxNi71ursYfRR8+pcybBiO/tTNSYJpiIaBKgZPN
/wHibWOOyJsqHZCSFhnfinY+gTq+M4qgArNWP/GHKZtIsNu3Yf7NbOGc5eRzIUHQOzOkyOtknhy6
DnGe7L6nxVidEe1crMkAruILXKqLwT6+9vOAPKNoWsKI4tuetdw2G1WPSUnCY0DzkGX+djIBYMi6
IyeMs7uBIZpFFpJ0Ix4Jt6bC9oQasB+GGcPPPiWKQz2bMaMZ/EgIYzMP6iJ5B0U03y7/leiRUqY9
OmfsW+H26LzvdBD5uup0201KbXoKkqmfz4mZfJMGwfHCkFfk0IYbAu8KBTUMFWFOxcDhQFnQb7oC
lrUqAw7/5Y0knfZtEdrPvBmBD8WeIbiHlQ1LnMpYdOOppPW4MYT9Axsb6p6cBIJRqgtOipo/IX4X
Sf6kiI5Oik+DXkCtQUZiIiG80/XuPRO1VDV0IaPImZxXUNXU9q+ZDMiBiV6EA7Nai/C5oojcOs1i
zJDRg1FzIdMElXosi7Yc4Xf1HP4Cb4ziAd+JgJoO33OSlBtj5W/NDAJllbcRQwoyLdzCFZvuZNqD
XKAkGLCdj9RKoVvbaM/guPSs/23W8lwnEBxq0lt436IRTVBOknDURhEsX3ei70Zcvak0kUe1T3JV
75AUnjm4/7wkJoNK7BWBCSQBqJ8CWtPOSNLHaDkimQSXi3D4KkGGdJyihPaJzQUpe1Wx+4qmHTOB
qK/VaHyMY8s1tvuRYpFNVXACd33TeMTmTTecQ4beeCK8mHTrtHye4ju1mC/LjlnuINgN02Ef3TY6
omE3HiJSYX7kOfXrYc6n8TelRWLU2Id6UuQ8DSi3xmjGqHxT5yFiLQMvh7hqGIxPDm8gVf6Ltioi
HuBwh1woueq5jHL57JrYKfDWOjczuP0NdIpNAQxjG0pyrMboN3UVVngxPdZdFJ+KPMovJWqw2iCt
p2lPrZDXtks1T5y7RnY0v5CM8sSk6q4LXXOX+Mmnct0j7vwcLYn36BX1q5vg1yFF1utfpefetQwB
exDJmpoi0MWVG+RPncPRMlD1J6X9WDY74uFBVJcRkP84uBLErjTzFmgIF4Yi+h6xujH6lFaVvvKI
9EwhRFjNyKrFJJDGKc+97E/C6O7M5Vhz5GfdVG8yYC0xMwcHvPAxS6B7mQUQm1X5fde3CuxO99xU
9ktkPRk+Zj9XGr/bbroJyTzku4hMiW+P3hUlRPm40R858OcAC892sDBiNMa7NkxAzq2hOTKcnxRs
2zFF0NG38bfah4fVpwGLaGCo3ZDeI+zxM/+3PeS3IIvplVnxe+KI+4gV54KHxg7y2zDKJ7m8ZmPs
XnyZ7cqeEznMMJDaOKxaPqltkLkEgBWoSasQLsTG0hAdBrf7Zbn6jIhV3irzRsepjVBZnXPKVEzr
YXRoKmEdyLNCD2P4B9Ql40E3NM7o77MCKfQiD0Xn0YJS2AGxmi8TlSTU841nTXsbNxld/c44x4Z4
SlkrOLXJVTp7NSJrPqF4LDcppOOmjoYtw6keVARmIUXmF/GU5l1c4RAKSgQartx5HTzuMJ222ibf
uqBkDpGKbXTZ8PO+aw94/r4TzYwiTeUIC1V1kUGZnFI7p5tutlcRaekbSmxamPP4URJogCkyB1EG
iUqNrM19vHS0CBCEtCZrutvRrV/zg4WihoW3ZR/M1H0NPSoaYzAhDqnits7JEneM+WehtLEnu4TJ
6lC5G4ulxCEcFAIFYmPEnL+1GRAMo32sowKnOTHeT5rELK19csJQFC3dpxM51j9kV74A4ZaHhLRz
l1p3azwUfnJjKWQgU9Wk+OQHfR0mza8uwTnnQlI5yomwZAJsg5uIIp9aa37XpdAIUgr31p35ItTh
RFy3O1+JEXpBaWc32Ag3XYNdxp64hnAGLbvwLklylhiMmjYByvajVH66L5x43EazNZ2aU1Hq7jad
sSzOlrNJ+sAn4gI57kiCK47do1X8dhIyVERXuZjkaFQSp5vzuhHZtqR548DKqKdpN4vZRb4pSbbt
YQW4BcFc5MRtyiG7nwwRsQLRz2OCtE9aqcecaN5HzD/2nONCWIP8nhrHXVwRCDP7oL90BgigDL0n
YZfJVRoTUZ1li0NquqJK5vQ19YS0Bs3PtNS/FG0ZSMneJVDFfVEB/h3mQR1UZHrHAGsZNr3gJ+or
EPNh9FqFzi3yvp+a3s9VTTQtynanPejR2OBF5uKItoXTPZ7esGmzGzDfW9/WnAVl+06wWwR1TINQ
ol903YYlgCyPtBqHrpQdsiJwo9BDAVU8tIbl3ixDf5f29SHPLERdfHs7XajHseHgJiTznA71eGsa
yStomhRJm8alXdfXDfK3TYifGZeqR752R3aaYZp3yTidJ700K91+C2PH6YgANwGubYqGKs7JUNZM
k3OX1pABKxtOoGcF+tQH9QIuEnt3JMwuy9zpcZJ3YFNwT5mqf0grc2829pnLBNJL85xUrneumt9N
bBCpIKJfY52pYyZnhhmAuLGzXwfmgLk3/OYwE8HGSIkfYJG76VvvZbQdeSfUbQW2lJgm6vDyaIJI
2ZZxjqhFMmoCDQgEfWg4Qu/qsOguEbAzCk7/mtZse8B2hkfCrH8F/fQYT9kjmUI33ex/IxkPaWz/
LTe0BzeITzRgDUpcMaGJ6Wfdle6DsrHwUSdcyP4YZgaUyIc2nkpJ/WJJr4kfINeuh9eSohwz5v7R
lfE9raPxyKlw42ExeKoGIzp4c/gciQquh5TjQzumn2lenTrWSLD4ucSPuXwd04SGF4cksXjvVU78
3DIt3KUYVfepKb6lvny2YI7fRZqsH/THm96Z4m9xxIrDzN2HecTUxKpuYAgGajtK0zfFlOAQT2/x
jAUvpok6q+B7bzlkXSR4Dx2D2m6K9mPvOTdUEH1IbRhXCGjTqn7IyABgDVQu14nhZIfudB5G7Cn0
MeEEGVsVjkADInBWeZ5AlUGZQ0LBjQZu7HlxuA9VW29TSRR8EUThDsLQSebeQXU1stxivB3tmWOy
vvUu+LXTTRbVpPoQq7Cxg+Ba3eSMJR5bN4BuRAvcX1aTSa53MyTJLbzykOjB9tM1eJ4JGjY5ZNHO
N90bQhTc3RDOHyWaubwPk5MTYecU9Td3dEJEIPRXSv8gjdzjnNgmJ7f3770RTiP1HVG9VuYzyLOM
bZZTlSd4TJGUzWh10SBPkEKi35G0yn3AzM7q3Yl+XX4bzeUHi6vkiNb/EPjiXSsSumwlbVqJpMTE
sP2D5rMYh2xnpCleFBuUDEyK4NYjV6x03GvySx7znAVePjkcntlwF4r+R6yhQLaTuZ2M8K0uh3eZ
jMl1zrR7B5+GTF2ZHxzeraGsG+YeYNqMzhzol8u7nGXzvm4jVKG+uXMQDQ1ON52VB551IDOaD08/
B96PPJlv0xJYAuO3/mJ58PG5lNh5VR8CMdkEQXj+CTYYhRcZY2jgx3M3qwprsnzqjfRV9eNJuJiL
aSwWu0FxEihpz2T90rdf9JBoe2AXR4zrfV3lu++SVvVbMrj8dtvvG4TK+7Qv49vSVONV10Ggaap+
k4w+V/qx3ke5vAbo0O5wOrVnorasnZ2Oj+hb/XP+TPzFvF9IPf6IaBpzgj50JkBIzzLshwnRqT+J
l7xw2xNJjPauNpFZGZM82rbJ5MZMPygbFg5NKrd24MBJilq8u5mzSS0qELAeLOGC8jE3yP6NPKgC
hOksSbBI0pGY/4rditSIznjs4MvwvgTxfZAX454UJ5qNGcLEAr2769/NqbK31Rw8eiVXA5HO4LW4
jGoCcwY3CCBJ2h/VSKGuNcrbyLbjt7y7A7McUZs/zHYlbluD7PJFkT8jephyhLO93fN1e0Du9+QM
BCt3EW25MXbau960fpbThEU3N+7aHnUlFf+1YXF5HoouualVfiLzeGe6Y/3agE8mS8U+jpWFnjs/
NnYAOyihvS0+8+R9DPJzaXI0Kfd/sncmy3Er2Zb9lxoX0gBH4/BBTaJv2YmkSE1glCihbx3919cC
9V7mvcyse6vmZSYLEyUyiEAE4MfP2Xvt2t6GFYnnpXMIl6D2zhqc/SRAi3GnpfhPcok42d1GDrla
LSDYjeOQc+Ob1q77mszVr6LpKJEBAWSN/arcsni3vfzk5ttuasprAo8Q9EC3l7NV70Hg4oZosvOc
WxsyXqPd7Eo2RQGlN/xOzpTPBRCswMFSc82mt+lL+BJNbKyyYXgoA24/7Yg51x01sFN0EgQZf5cT
0aptb0G/TOZrauiFa6bSHWyZi0uY5y4hZg9rN1lobBwYb4zNZgLXmVVdfwb7su86N71040tTaH00
qY3WrRGjrI3MS5pDRcxz+nok/YabCmbDeeiNiC0pEXdyMr7RMsa/lM/33pBOm36Yv1NtALps3rLO
Q5BJuHPQFt4J7x/MlYyQaDE6e/wbLH6Tld/bS33jteg5dBOD80rkjUe7HHsLG+zezm7HAJSu0bf7
2lnopgdmaz+SBqIY+tyESA6DlhjbDysgAk754iS1cySsh2mDl8BdK7KHWM93M8lXtwRIYxCXvJ1J
PX9nXHlF3pv8nME7scdjMQu3E+bpDQWOfpgghZqV3lSuK78nGhFA56dHoKnhjet0rH0AQtgyWtsk
hUhLq+jKqrFi1tbewuvi7bO4pNP62sT8TsG9Qpv+hiYBSCTIk3cCzstKxoa9BXK1JBdXB6buDI0F
Xe2CdDD6PHpjWMWrSopbt8yJb8cJnrTJJRut9IvEGBiP2eXjwTCS/OJK7OV0jTdRxWdBLxjT2UKK
7KaolxUdAqLKulNTspmPcxEzOQIzB8F1DeG138nK+xaTrojyeLbvlAkHNmGuiGqASYSuzXM7ui9h
W5wR1hKbHoW3hZvkXwE/rIhE5ZV5WP3C1kVHskw6LeZVovfEE8Bse7ptGBGelE/BNSk/5c6sR565
LM4dzBcV1492N0lk/srY0KnDvHIyNE0v3xX72vXs9QA3gbB3Y436BBkzrI67VJDpM7ZE5pXjredn
JYAijH2wG7Y1ZSBF3M+xmJlb0sccuq7fwoOnO1SFsFc9t9xWFoShaKJAaegQOdZwRpcyQ4iAuCT6
5CY0/IfUzOlaz71Bmaxo3LUOzS802odq7PGELpPDkozFKkVm6IHp0kF98/FgSjhUJF/1rh0fncqZ
aPpHJlgUbrP05Bx0YUnzNaKi8qYe7DxxUOsar0FX+MFNZ2r7bsw6cYkWe4RNy9Um2n1dED+Dl33G
c2qri52zFSiK5i6EC8J991R61E4jCIztFB78ogCJhJ5gCudzm2TPYe26FwHOEXw1tick7W/YjElf
WkAeJItOJNljWBEDXDsGm1OWmtu6FxfM66uxrOqj8ZxAGoF0l/c7+s7DIdYs7sIOuMiwU+4za2Ty
VqH2Hqm8w6EnJkr184Odtf4a+M8l7FJJQvr8w1+pTkBTsSlrKwMEW0VYitfll6T1T53H+2Onag+J
Bh5xLO9C9giN8Gvs6TnckzozDu5Y/bLT+F3Wpr+rTU9vK9k44KcnSQfF4RKYy2o/82kqhfs9yxVC
G1JdVwXKM9OQF90gRSlCefRTjwS/mO5Sq664DyEhMXhMSL6iLObOmD3BzxhuEH8JYv6gHN8yCWFH
V/hH9v6sMtz4GcOSZB4SuVAtzcJy2pVSEImRJ4dK8KZrdgsEeTNQixt+pFtCCkZv187hHQTWpX03
gXDSNfLAAgMDq9hNM+DPiDp9DsH4BDQLV52Jia6BKbOqWlTrtLszLNh7Y5IApbuRIyWaXOTTkTEg
w2rKA4PJ7q4pH0JQuTsVx87BhB61Mabi1fMfbYvRkNmnFwiZzGsKuhv01RWOIbvIv+WZYLdND0i1
0wNb/uAIb5SmgELg0ARiXZEJ/CB9k72SPtJtgTyYDJwz4Z6GUtGKZxzBHpm4ndScbucIs3SS3Ze6
YKc0RqQacLUqx6bDDYiFKSibXg+9n4/43wMYmSXmtAGc/OqlMK9hluCqhOoDE50w+wXMRN4HvVvf
25ZOFT32Hml8fjXfOyNIJtsOUGGWvbHqXE3pNqtz3sXBYWl5j1WC06N13tXE3j5TICQHaPugOvGn
Z9MpKazn1EpwRi4OVbU8fPzNWcyArRdhd5lN4inGgIGpNYK6/2d4wYcaA2lCDyfKHBlCR2iMGjsh
wvgjrYAdBwOfuKRgjdhPoQ4rwFfBoyMubfmvj///eNAjSP7W8J84dEa+H3ZgRSD5LrD03Ycb9uOf
QtrRONeGQ7JI2/CnP0VLfrSzxLE03DNoxKftjqpzO5cKBna0MHx5QFO40L1dk32YzY5vCQv7FxDj
maA2yLuL+qwwkkfZdIQq9h6h7ss/KYXh9f9rqf+vtNQkRkBp+D9rqQnujHX8VqDu/S2xPr7/r/9h
/f6p/xZT+/8A2yAI+bGBlyx66n8SIZTzDxM5M3/QTVu/ldb/Lae2/4HiV5iKnCEBB13Jf8qpBU+o
kKwpKYRCba3+H4kQn3TGCM5sR9iO5Ur02ZI9+p91xvHUDF3JZ/0ICpZtSKTV3m+mxxpUIH0tIN3C
MwAOc7efQMm5Yz4QIIiCA8uAGdEuiVIoZpJVR3kkJKNIARt5HdvOvW8A+HOhUrQN1qZEjMX8tl0i
QH1/H1S1TQkVHXOLWY5D5UjbG/Bw85o5db4DXdyv48qoN13DsLX56t/qiHwE2ZCEovOWUvcFgvi8
KxK7R3hoHZMegdPoon8wAnmZ1QD1Z2bPXuXcAWoCk/3O3PsFABnVcBB1/lZnTnfwHHjztW4pE3mt
pUlaXu/QuIICho3OBblDi9QqjO5nSyLXsUNztfCWtxJrJQsjKes5mc5gYd6qnCdoqgmH7JTvEFaU
a7JbxrPlE6OxCDH94baZNH7i0lyPdEG2cc+NwRvRw7xGVlNtlDQACCcelEsGRLt0yS8jwtBbD5Yd
boAUEhnuNbvcohdS0EFeUf7Mhw4ltx9K/Ki+821KXfvwh0/0f5CiW//+AXEcJOigSwi7EzSw/vwB
SSZgb2VfVUei0R/NdoFULg8wTBnQeYBMw6lDYJF1t2bHQTkZiWmx/K+T+dfHgomg+m0RWC4sl88q
UBUbpJwDRUVa5idNvDAsmv6k9B4HA/RSXBWvJNE5zYEI9LtQ5E+GKn7GTvZ3Z+ATM2X5tRKRnwTD
4uKLsD+dgbnzrFlHXnYkfpeeCS5yPtjLXiZakAutaPaTAYYqQfO5qhbDvKGHYh8M7YmX4R3pzz7/
9XlYoDSfT4SEpW9CceH+YZp4NKofbw9xEWKZsP5nYgo95IWGDxdxItAPO2sNYBMpd7snCsdeGR1S
eY8W9tZL0vMAvxINKjK5ZEaRbHtijer2Zz/CvvK8mSwbwFgfT+UFyKRtIZA8JF/++qDt5aA+vXvY
Ky34N5bveNL/9O6FXAF4cBMOWjXzLtbToU2Iz2p7MORN4lnMfd14Yw/1q2fRT6pDrsM4YODmKLOk
1fdee+T52NgFVp1R3ntslBEaP2WBva1HQfkOwoDm7jqrk+/ETyGNEDo9QYDRLK3Td9XpG1oonAgR
v48GSJMA+hRsFfFA5Uq4RaYe/+YVLx+MT68YXBSvlMmEcizn0yseU4Lv89SMcZwMR9ug/mvqmL3L
AKFtFhdb+VtVIJgxhZOc0DGZRJhYAaQXL6YNxe69stnA9n1Of492k9m4bGhsQIViAHOuHntmc2yv
b7qArrRXcRNQFbLWIgveVGXRkALYe4LDYe4Kt3ury3E+NAbjgXJhXwcgW0NY7n3wd9cLi9Onl+2a
pi+lY0rFo/x0vWSWlmhsbeT0jXosVTdwyufbJsi+G13Q7etfgIeJ5CH3ZKSu3tDmRPS5lQC9dkwv
GIx555YB4TqnMXjzN2/Jfzo2CygbDiLfh7HxiX/U1Cqz2wapfz0dzIbEszkrX0qmJJtae4+VwY52
Ntztx3IgeoRbHpYAotfQsmULvbjfGuwKVlUnvmlcrw5w3G2LnI+PJYnife2vS3jbbKaaX65j+qsC
KJqaTm5x9n33rg6t5mCIwdyWiMo2dL7vNFIS2N3A4jFygFWNv8VO4F3/+mVb/34Lc1FNWJayiC+U
tKT/fMOgxzvEoVclAEgh3tBRuXP0rMjObus1zob7orY3TtHuh5YdRsAX84SQyaqjhyR38kMRIxj8
m0P6tK44yuUwqEZNShkXU/CnQwLhApckUvExChTXqjnfmpHn7Ju8OBZ4t45R65Pu1ZtnoXx308rm
JobYyp7N+rsjWS7DP1ymH0fiWswSHF+ajmt9+rwmjF1JDuIybQlBcp13HeElW3wtuzgZhrXgPpSi
zzvNNB/ZQG6AqVcHQEXjaRoyb2238inzBZ0KtDg7V7jbkty7vz5b9vK5/LdjBAGmPFY+7ibL2fzD
Hb/zMmT65citRLs3qrUUuYUpPaPy2RC+/oZobw7N/Cxj+EtV9F32c7UC5mneuHF+Q0H5TmZsvPIr
0tlV8mW0EKsA7ukTP78TRhZugpgJdqmcYksqGpAMYTx1XVSvy0noazZS7fkNcwRZ/e3Z/7QsLGff
Uj5ruuVJ4f1bZCVY+DSusWYdTQeyQg2NIar76Rz7frhpNcktdotUTzBLaK2asgLeObPKiQauLmks
yuE0FAeZJsbfXDPup2pjOTDBKut5ts8+3fQ/fUB7Ns3lHMj4SFjZXrb0JXUC8BQ53aNL9Mt6xHG7
jtP5wQ9sazmBEYOpWOwcBIUQoShCQxY2ZrobPaLHdVW8KStbHh1BRsScaZjC1hrWf3ZrMkrZyR6H
HWwfa+Wj7o9RRz3aS5ummxPjrczBF9u9ZoDdvo8poW3ObHVruOTw2wQ6KDe/78ikJ+mJhhVCMtpw
IprWqhyaS+S37wFmq3NKWlohUhruPe9jmx5qt2rf/BkugzhxqlG+RxnId2b/KlR7I4WK25ZoEj7I
VeQaGfd//bGW/+EmgPKK7ZFkh6TMzzg6ytVgmKVhHBzKj8PQozir8wg1Gi8861zvzs7JSFOkfPhB
T2wnk9Yd9sJq55FYUlqh2DPuBk+ZErMjQWG5Uc6w3jc3U19Wx6Ysfpa2U+/QxHwNMqUPXM/+OlSN
uxGUmdg4h/jotw7NozRQtKmq26pvnNcqeMT0h2xfXIibBr47q5ckjDzGRGSj2AXsvAlO42nWDmWH
QO9Loju103J/GM8D3TAmVL8GLduNOxB/FGLJZlCIfmpAeyG4lt8iTdeFiAg8D+wXbIkpQ6vw0KZs
+IkDbNdh0DBGrNuD5ZfzqoI1tRnQv5LiJe6LcrrliNtV3ZS7mSCJkzOPzN5d9Xvr/9sbfPf7BvNH
I6r1ab3kIvCBXdggCF1q1X/jBZqqALWXcZaIPe7wfOrbNChMmqsdfWJr2iduix+eHkhN3s2KmORH
L6PHLv3yPnItOudSMO8oCT9KHb1ietFu//oj9HF3/vOd0TdZx6k3hM/j501BbMCNDwxND3epheuh
/5IHYbgtTdZ2BEcrePMAuGK8NwHu86yh/gnr8tsUUyZLkEarEg26M0vG/zMbsL85OvoFn+7bviml
L9g6uLigF2/2H+/bk69d7YwIVf1GOPuYkfo67BCTgkfeBaIiz4rR9dlw2ulcEN/JyOyQz4kAKbMs
ehFT678+IPv3jv7TCbNRypg4K02bQ/tUlWZNhdGrFsFhtDOxcW2dPuTjkgvuH4u+MF74rx2i8OIS
xqi18+qnykT1ZpevNBBNmuR286Ojr2gYUX4YZj86O+VPypnuHMihQBdP2lEU23dBPo/bIar9HcY2
ruueqwKBu73u6XR3RG31Ubvt0zG8ayQwayTf1ZG38pqM+p1I3eQK7KE66Ha+CwQzbR1ipJWcyV0U
hj4A6N7eE439vUmi6DK6qEPSsum3KqEKdpUHY0redVQYp0hxnD3zNO34P0y4XwDOnIZoVntUh7oI
z13GU6EEXiICZb1KzPBBebN/ZOw9IPhYNGpBHp+qJBjWxLmM+6jXv3i79bpm+rXD2PNuNxWup6zh
ReUM1BaZW4El6WDaRE4hATqXYWxtZOQkj8J/5WRHV7sYIK87wU4OKC5JuoO0wAaaRc63EP1j+Q2y
cHgOaB53mnmZKppNvPdCsfFF1ZxZUL8RGD7f2yNSJElLwp0B7uRD5J6ypXOB5iTeW2X2Ki1jPMdZ
F62GOKeezQMyd3vnNafnTa0HpkPJTYWS7oolZTznqFxXNavvQXUeKxZJPisVBdG+bALvZRbMBcW+
ifrp2ObiF85v8dBlyZucp4E+0GTsfRzMzDqWNcTz94zInc0LN0HS2wx1RVh81IR/3GTLlB5+EfTN
ceCd9HsYKYlAN5FXNNEJqqykGrDlj/XaoSl6V4kcY4JTHAKBuozdjdi3gqt6LjoInw4oQtsIEHGW
8jm0GMtOVXGjhxGpj2cjzzUZxyIqePWJRVonYVGeplihYxz8H5GDMA43ZHqhB7QYTMlmyOmlP7Jt
znceIxF+EvyOZcBoCWCRrKOibI9eM7wPAG/2oeFZiEMqvMj4fzcaBSTNi6vjarifEunhiG9fTcOT
M2P0oKgKNx7JfX1ttRDSLWvbY5hE2uCdl6AIKPwaw6KWe+E0VzPJIkQpcE1Eku46rzA2lgWePHQZ
yjlAAw9e7NwLu2935GlSp3bMguYS71UyolHLgjw8jXl9N3fLr/DkRWaleW/W1jnq2Ta2DMw+iu6m
CHCXEfpTk6rK8A2zY1pYe7Y4hF5mVQ50xNqGBmKkqnGpESVBqI20xz0GLIzuTvY1sAqmgxqtdNqT
P55lTFFnzfJl+88l46/7xoJZTb4gRvzS7K/KmqxnUhYYoognYYTjs1iGXo5G0yQomBAxRyDO+lDs
Sk/v0yAMYLfDQq58NJ82ZDuCPfti8q7UQFWSB4hm3ZkkcedWoe+/mvmP3sT0MzuBuxlTxSB5OehY
q1sL6vg6KpG+akQ3a5Jr6HXaZKn2UViTsYP5qMIqY0fhjZh+eAgBJhQg17SfSUlLypw8VMZ5RlK4
FxPfPptBK9zHc//o4JWLcKtcyPt2toBOasDZ6OU08xI8qpfeGq+BN7RbAXLw3hi7jbW8cGxqw97q
/WbrJN347FftQuWfn1JLXKgfjQOunubWFxxcyqjoa9TOz0gPFHo1ZV1nnzREHBDAEmN3nw+z/VxJ
HDsGYaXn3maXy2oYR0RTc1ntKu0WF88mLVUSqv21ECE5a3ZSnCeBQLE0tPlaBw6sbbxFGkHknq07
58mnP2ExsYpTBnmWJZbRiv+jHOyeGZ2DfT1pUQl68qGBQ/HFM/CLNFMizpabfIPBwUSTy5VS8maS
8ZZCg61/Pb84DbeeGugWRjtaE8HPvKdrwK7xXZS13tWu3R1tbfS3GGI5hbm671NCjnyJtJRtNjuc
AvyeGglAnxw8pcXBldFjPozNrQkIbePgRmM/jmcqHa6SBJmcFGNrwFirsHaXplUdcXUgzjV6+4Y2
yYtFIZO7LXDVKI6uOQFpwAD2c1bfuxHXYNnYDL+VO3Kv1/26AVl/ygaUlDGIwGZ4K0rnuUXHfU0T
YIZ9I+sd8pVTnCZopN3p5uNZR4070Yz9gITKodni/Ih2jvXNGRvuVYMLmo5EL8gOmhBZs7rOGvnz
B5IEexc8SShZQp1wFvARx5+y8i3CKauIJOKkucfHBEpdg/ywAgt/eP+lyb2EEC67XueqAUtnJajZ
Sg85YmPdRrTDZed3a6YU2WmY4fbGRFMeLVWahxDzAH6TYWsMGeW3h8+FIMMzKCM82TRdgxIiIiEL
03UomyeQINTQdv+SdW9ES+AMyit71fjpzRihrEoa3uAYpsqQux6GxKzZcb/AzJMl+EeK5LZs3Evh
eclliPKGcg2QfmAzyscSw6rGIljnpf0lYqTsWGdD4Q016+aYGOV2KHL/ontoJzYpuPUi5ZuzYxaJ
l5mIwkskzXKdRidTLiQ/wgjhM7BGV6ps2UZ2LYlBYDT9RxWxe1ATyHdDWysnZrk1Tc/FTON3yxZU
bvsKIp2dd83Z9BbNY2Nsg0gQ3zVV9gHbEvC0VFooq/0nPKAIP6PiqpwIODRNri6pOqyCGD3SYDrP
g272BhkqZopurE9cj31Mty69cLzNnELhwsLV36PhN5O7dDYeMqeJtjpnhjJhJ99kRL5Wsk9PjXaR
xS65zTKZjw4om71khrNimkJMYF6idjGH6oiS4dmPh2+D8XXMvTHE/0uLeFrXfuB+IXsMf22QHrkK
/FWsqAzdJniqhnXDLLqQ8qCRfqxF6FgXQXy2H3+JO9qMXHKaRTfGn4xkm7HODHey2ntp+waH8TSy
Eo9Tfkvm5Lxi50fbCY8reXG7yccrM4J2mLT3HA4ziFAdEGk0B/eyVqc0R8DvtYaBRQQwxzSGu66t
bmzZMaahdto1lrNOHPcLJTWyPG+4dDg2Q6zTu6mfoaZ22XfS84ruexVCREHhgtHNfg0lPqIxyA6+
kz42tEZWptG9dOQMrXqWgeOAwmLVk41LSbzwUSZPr42Ask1AGTcrwnJmArZi0BLmnNTc3gq1GgkZ
2DIVcA+2MEkug5IyYlrpyb2uvg5o/llPU3xrpMWtgGI9DvOLwDy6TcMu3jh22WModuz1SPbKdqin
92qwoRlkAB+d6jkZmoiBm0Z4biQ7w6ecwFOwg4uzBUj2GoPLqFNcZFmj0YC63N/RaoCoLdeRGGE1
jsZ6HowXp12QItMbe3s0H0S6RJrtdjYefejnqyhFeoQNuQGXqp8iNnCUFaSQULb3vVFuwqj6bnnY
+TzgjhOLHA2Y6NoXtOwSb5/Y2KJ0HZHvmKhToTzAKwzu5hD04mjcpsVWIf5dI2RcSZkDVkMNsmLo
DYM2x/8fYI/qWxRibTYQSU+iVULnf8XqdWuHBPhBUG5SYo2cfRehDlyaQaoSb3FXXevJyNYtMs3G
yH4IJPUqvEzeQkGfcMxbJgnHVG436I9JlXMacx0F3wETP3gy/1J5zQGB/lNLvwHEJk2OWrFJdxB1
pHAsCmDe5DMOZPBinA8yLhfE4z9AgG5yQknmGXV2i6aIXqK1sZfkdZwkR28BEX/TZV7c5746RNwK
Nl6K0TZZuoFmLwjSraIvFenWuH/d5soIkEuiHo3NNDffKI5YskkrBwWunrzYZOm0ij3gF4xQy0Ov
Y4Cx2P7WMXAgBLp8+fEfH9/y8eXvhw8Gn6R5uuo//joE/RYWwNvH93kfULuPb1SMD//rez6+nmoz
Xu5C54+vfn8jji+1U6N5+f3lH37V8tRDSvwvmqggOFjgdzFCJ/uqznkr/vzMoq3EvP3j0056Yf0i
Lvn4x4/j/Pjb75/8/cv+8CyhEl9w6CAX/uD1fxyGiZmfQp4IzX/9+Kfj+8NTfvqeTyfu86n5/TzL
Swy74klpmlFTeMX4wnyWUJmjq3V/y1T40CeoAwY5vqkMEE4fdvsRGy4i9Wg+ESmK6pYcwTXaWSRw
3NF2CYZQ/Lz9cGf7FPhJPrzk5EFGafxG3vM1a2iD6sqFstjuGie1N00bPQ/t6PFR7/yt2abtKq7D
dmuN/dcwKhSpTRkC4yHAyhIVLG0OgIgcYWCRVnpl2f2dOaeglwMjPzZBdNJ+VVxKZu+erC6en+d3
tjqOnp+i8mULxgYk2kKdt1aeMH/pSIUPifm9GZDEEUXuH4rGwcStnHHnH+eC+pzw27cmzu7TMdqi
J1tbJlhaD2FzTbdvY/vcTZNsvCLdH44ZGa8EXpsAyOz7ZlrmEBDt1/54acExVHFmHsp+lut6ythK
+W23hypF/LWHkDPDN022JPxQDLsOUjbfuEOJXNMiKTbFEo4zVJIBuX0IXcN4CLcNO7Z1WDrBujaw
y9b40Lc6MJhudijbHTw25peYVvemmeUP4pLEmhhq1OYwi73h6PHRWUnxnlGzCZuz0S5Zw261BHkS
b5sEBHVOEJ6kMOL9WHTNlcYEdU+PtzM3bvKxVrcGuaj5cKWv8WZa/b40OxIPkU/lmn1QNBCNINun
xA78S6TyXdxw9mw1vVaWukM72BJ3a9HJzY1dPxDuR6m4sOTJziKd6r7CXrCSIdFwYzDdORk3VAeG
L7Aeguybm6FwM0hRA3Ms+6vo8XJ5PYVILdOSo6WdDoD70rCjvvWxLYb1jTQDkAqT7eISw5A2ln69
D3Iil0KNOnyeYHxLBSWA7mtcjcHansynFCnb2p+N+DCDgIObzyTHc7pTmk0ri94D4H1/XzQVZqip
IfeJlkfEJHPCyCwL/Gx5xxo4Gd2S5gSe4KNe9AyvRypvgdFGZA0zPowPlRW/A5UpdrlpvwdTEu3H
aUGPtJ5/Q/b22uo5YnQm2ChkHGAUr+54afqaM00omCvfEM9LQ0P+1BkCFyPAByjizlonrtsduijZ
Ip0vKnSVgYGG2q7ro0UGZaH4YPl1mHyR47tDaPGRH4rAaoLKyRfvTel963E+EUDyPZm/oBrMDniD
aeDb+jr566qPm+2MGBe18PzmOlSSROvdZkXwmIbOO1Mkp5GAK+SCqzJO5IRzkCTgHnrpG4A+Yoje
IcJyFbg2Gn5VbVnsXsYOLpy/ONfRa0Ola+tbO8EPRecI9EOaXgJS6qKGiYDpShZiqLurqW7OwikR
Qc/fyc3ygVBt7RwRQ4PfYmdm8itIFYSB+CZZN51HrdP7ZTwwdcPIqu3FOzvWj6kOL677HVd5QNfU
uGtmdC1RDoRDLsSPbMJhaBKpvgUbcQtNa1pnsLx4a0nGq2v3G3AwbhoOiAbLhVImkfmvxYAC2a7a
F6gq51ZaSCTt+d1MFvHg9AU33T7+1QWhBT/ZO/UdcX+etH7xARzWw0jmLPrPZ4us5IA6HwW7g6Df
IKpR2QJ3OZTxwBZ8AJGiRFm2xsWgdmyTMSVORL4B0cq32XdqjLEN4zMOqNPsZdhxW4R4y/A5FM2D
KuDNcsOAkQ4pPI2fyapcVYL4B8yYyT5OrCs+iH0/w0hyFF1Upz+6U/xoAMlaM1MMN7JG/O4bTr5v
oM8A0i99ilCXRkuRCALacltuu7x/TGhb2HXyKzf8ex8zCWB9Z4Rx4WzjB53X9S6rNdfIlN3naX6d
XGFuGRbY0nonfltsddte8rD+qiY8fMniUeuGnHxmLKNJjiEC/hoCraD1yEipFhxItpPlTD1jYylx
aCZY7daz+DXppMs7FGvh1TBvYhOfeKWZTtjDW4BsArMuXOupmxhdz+Fzkjo/RT0FO720nubZQ5xJ
SQHQSD7YbbSTpImOuGncWtoXzRUQNcZ3Db9wNcgXoynYsGDbvfYtrHbXfZZWdzJrSEJmvca233Pz
m46hNu7MOq73voWaPl3c4LOELCaZnRFu2u2Nwn+OFppgbeavHoVe3UIlFB3B0RpH4mYYvUdYIQcr
gB6guULTGX6RB2C7jEvyRtXAfpZgbLdMxoOZgIfPEAzHXfAWOfh2UrvtAW6U17hzv3U0cHeqXfIM
5Z6m6EtvtfGZEIGfHmxBnHEEE5ZsEuOATLkqqam/6Qv7MZ/MSLmQugQJaAjyqkMudl7BfsOPJ1hx
nS52vTxhJkYvjpZ4Q5lf+0AV0jidLsNCvbCGEmpU3T4Ij55G7WSPuiMT2rBXNndPtqoo3bO+OWaJ
sM5NtGzxtBantmwfK8W+3gfMtSbJGo2915v72KHiZ6k6mRqwVRJP7Acb0nOSQm4Ms88Obhv+CtCx
I1Qhed0hD9gYmGzPGgJG2C7WTbqJq6VDNThBDqeEhdOMpvOY5Ady345V0a8crNTcOD1cJuRQIsSD
xvGESpvscTFio4nHO+FMIBd6msI2Lu7SpJvH7XvAHA6xMl3L0EbdG2EjG8tD46l26+YotVOE1v1y
kQKkz7b8RpwoEL9UGNNvy1eOHx7SJMo5sQmGJQuzgz/hpgAe5G6BRI1A3oHEoBUsGNNd6vAnSQIk
OTXS3yaiwnbhpw8JOv99Z1XTBqfTXNrFO33xrAZWh8yC/BcGtF+hmX3tHDyRaKwpjqz6bCxG8ALs
/uxSAyHSdzGh3OJ+wkBjyDMX0btbYlMkSMQ+TURbYAcUN8aQR7iLwTqPvXgJrXjnn0IsXAd2OzTq
dPUt1+O4FWV1Eys3uamld2yIQSEqQw07LQHrebW985NDW/XJacPGDRN0bkIfwFU9Rbk6TOb0MAZ7
1HPGVjfN3kuanu0Mvs34G9Y2DE3buJo4PVZXrfApPuSt6sn+Iw8zq5znWg34bfVzHTHOJgjhK65p
sTPm284JAJ+I9mpGlCRO3l6R8J3N0L7D5MQZGCTAsejW4/JfM3AnlLvPudjrAOgh/U6tvwadN3Jn
k/iEHXxtI0tjzX6MzwhuhXact65GtCatoj9Z4aUc20fmBMnaN1SOSTt5mK27tskXySaKpxog7sqZ
gg3OzHLVYXKdDSKXISBs+7Gn5FJ4pV2vvgnMKroSMfTQWT29z5J+JJN3y7jFZfAl1157+rDi0Lql
KV3EXrhNKropv/+x6xmvN4iDhCwZLIHuXOWGUbHEVvZTSMDprgsNY6V1IpjIYBtr57LYdE4J/BU0
THLwIrktl5jLjwcZEq/hRJROSYuZZHnwgrncRBJanduZ3UkuDxhZTnI27QOAKoivHXyzEtsmTC5x
Gog4IoKEJKx20PF58J5IjGFOYGTzK+pcUnU6ebCW9JxqbFCg2eUlWKjBHw/GghP++BvLFSEWNIQI
Z+ffYAW5Y03GrUiaU4vz/RQvf8PjwhDVGsJ2X4KpcvRUn0LaUieCX3mF//ra7nKJjw3GLF5Ouzu7
XYL1vGptOj/wyAk+AGwUs3/AZIABZtX64VeRZgFy+O2UVFgalt9Z2JHm//7568kURgUUKDiKhD3S
sibmURUzLK3Z+OIsMUT6lUEzCvrl/z++iTTXYjsKaG+zHXCDbrUB/CddoDiFu/Yq9h+hNKttZhE9
Ay66YFWkG9H8b8rObLdxZduy/3LfWcUm2AF160GiesmWm7TT+UKkO/ZNkMH262tQuc895+wCLqqA
vQWne0tkxIq15hyzn0AvxjbmnqRcl5IUB5hg3brUeyIcSsoKrgCMAfrykLUF7s472NTVsRBgDlYz
yJmkDpODT8rCjnbQ/s8Hl/M7LySDwvF99izoiilc4CNhOdENJttsGXY/jMv58/aQslUEI22rlbmE
Pk4JhPkCJhZq37vUKdCg1ioNqOKAE0VVcxyXB0yGSGYYl6t9k+J5XkImIQ6QkqN55huIVHXwkmyP
lhvmQBb9lo7UNlbJ9atUse0mTGG3B/rZgdG5lMoDgU0TMDs6GjC9bh+8vZUv/2y8mkmK8rFAdQw9
Yw38p7X01tx+fGnzmlGOhEq1dHDMmOCP7kflWBOtNEhH2fTGCogVdYUAChFNn+N7dk3kAoAa4Vp8
RxXvnvvhIfdOWai/ANZhmhn2dHn1l5lz7QrJ6tUcrVfDNF7snrQcBb0DCtxjmPTbaR5BIJndgZr4
q4qom39FdvcTypiNqo9vTQTPvasNDygwX1o4bch1fowOFQgBO1iF+dmGVIEm310hfiO+fBgbh8Nm
rY9rNEuHwitPGk3+tTfQMjdNTMFQDXpOlNy/AlpKX1AysipV0D+mM+ZnDnXLu/750NKPYujQxYdy
Uqvb+3NXSuKXObMvH/vbpyb5cvHdvuXtw3qn3E0zite/fV7vL1G7t3fePm9ubQ9amLhUWcFUqCwg
iU1WvmbU8I135yJy1C7ST37C9UmChm5TUS9gUCqAlVv46tg3euBppyINvVNDnNLGyWG0wMFYMxd8
0FrvPoR9gsgCxoskHmyIeEEKgHRJHz4Ka5mE2do2yggDsDCA2hYfaj1GG30CcG1UtfvELWfo3x12
wvsaZlI5Dhu7ai4Gi8fZwbU8EDnjZXEw+X36CLQipaKnuCmrLD3CNT6NbTHe2cCh183Su4tysuq0
Wr1LZJ67CsknJqw9jQQT/5V85tjvUtPJnW3D17KVvjXRKAdFUs4bpzOejFSO2PUjiu6QvdijxpjY
rneWc2c1MDRj2V5HuKqy1QGGh+ahsWPoWh5gxdQb9zFHFkpFFNcxIvMdnUjO+sr4duGjHzPYTm3G
JCm10p+kQ9CiEfPGZc+fhlfd8PojfJ3fRpKrLVGeH23uXVynfcCUdHVU9CnsUj+Bzg6iCIRT3P8Y
MnOnZ62N8Q0/pk7xO7U7ZXv9gePsj6LxTGbDDOqMYvqsWu9Fmla0lcsgoK3cO+6OH4kfozcwIrUi
OHnrqRhb7fCT1Z4/sToIy+QsEcfPAKGvro3IiXn/nEN0KjLuMzXU276SAzOXudsh+frSPjlnDcQl
Os+GEwEqTMDV4514xnGijraY5jWM6xiUpvtdVwMYjhnjHvHqTNqOzDELX0MX3ICyyOYnwWGlsE0i
rIpXyxEfbgnpdIF0r5mrTZtFC62Yxo4uv48VJouWCsptxxCpw7q7S5riSquXKpfDuRVvBs3cd213
Lse52toaWChN9GuhJ1cCKn65Vnwdov6aIgYg1a+DYklwHPhbnNu+pHWdBbamb3CLc9LcyMw5TTWO
e4vhVYaSxCRDiwbSSGo4Q+CyiT81ayYtSGqEfOPy8rrLWIxvAvfqKraGK6z7h8ahV6HsR33oX+O8
/1nGMebncZ/Ss7fTGn/eVPzyXPRnkGFWlsZtIYbqXJXlb159MqBE9ABA7INaawZeHh/MKTuz0OvM
lT6dllRhZ/gaDfHVMZJngf495gjaWhsgYNJd57Jo8Eq2S0iqeXaL6b1ovW9snxTENqaZRufuNK5W
+4kG5r03nF/mM+yplPYOC+Usq49Jd3j246/Ry2ieAfZbQ5K4iwvrLZuXVoDJzKLtXybfHDkTpYgF
vIhbVNGhAIeGwP2N6zLZpDoxqhTcd1OkvyjPiYMUnTB9eH0rl++DXgSwsIGxdRqzk+U1T4aH66Fl
mkjrpFjbIdA+tDqLDNCl1oPGp5cms1v8Ark5ny3XYkjPL561gE6AETynUtW7ci4Z9ctT3Kk3lesl
o//XxMsyPNjGqjDI1CSGBkoZOK+sqVdKs+/j0ZI7ozRpg0p6FGjIjXLwg8EY76wedygCg3Qir71v
5NkZGWxwuL6PI5NdHVQ0tiEhfzQ0eZ3IPquJ3pW7rFmmDfM+jA96LED2eRGtNfEx6MhwzFQGk2fE
AVn21L569+y16ePQDitAm8ZYLxRXEvtKjdYvTh5WKy5AQGG0/wq51xpiIyFioRM+pEP70Fnab7Lt
H3mGyV4Y2dv76xSx9BT1Rptg04Ij1zp1D9b8WEX2njA0DgzmpiqGFxpMlqt/I34uO58JgZs9VtX0
1Kv5tR7ghvlGfgTicgbx2K00Xp7eRv9o0MAykg+EIVluPVgZFhVX+e+GrZP83gOSjQdr2yY6ihq7
X9dl0u5Kq0Ll2iIl+R2hpVv5ffhrHvR+QwhikXNXxtrVBopDfCuCGuaVnfVOa+I021iURFh/gFN8
FfR10rp1OGV81R0ytMYJmV25NoD99iVOnB9MLWiidXSQwS5+kWbLnml4D/AQdp18C/UQr7Cr3+mF
dkkN3NFk2Y1kZ3pMChHEgc2zZ4qG8kVr2G0rv/5YIrt6ar8FRyy3vRca25bG/nryOZ6K9ifDJLEe
Uq/eY1XA5tX36NpMnephnA6m2X+GivNL1s3XxoHMFsaFHiCboVlefuu0Rdlc+wfYOtyUqAmmVGKH
jZ/n9kNLsB11WcPVotTJIA1xxeSe/lHxVDQGxjGJqK2KCSbA/b1OobtMkZtcEr95jUpw0CAQwBfT
TV0xS343GArscT+B7i0AO8esJUJjEIEwoQg0nG7BrPF8ppDTUIPSAp1N61zN9Fl1FzB3H+t3/iKj
1+vwGHn2nTc64klOkEMylHoV8goDNR6RFClzCmfDX4nuZ2kvQfH6CClqTnJueYoHvCJdOOzmLpJ7
i4MY0XoJHD+LvMGwRr5eOZwvCacxGD+335kx7HMf2ROJKayvplkHLlrG1dwgrSJ8Rh0TiH/b0asl
gH//OfTy+kmlGS0U0fY7ys1k43dAwGyVJafSnh4k87yzL5R7dhJpbvGWxAjF7OpsFH4dRIZ58c38
Perd+RzioziMzMQG35XnbnnwqkRtRoOXF++eczQX38k05qdqpEWu13MJDZADYpYtnaUlBqDJO3+7
2DCnvDD29M/unRT13O3B64A+mUVQSNvfZbY7HZPWQhNEWz9yBuBZHZuoIcAXDVlLf4yt5O72YEwo
9zQfpbmYrx6De7AOw+JKRPQJTM4/LwSrbe6MS2YxmK8e1a8pK3Ee2Qzxk3eQL6oR1l3X6k/Uqv2T
i1Fan588m1TUXLfNk9NVJokhTL96UjyflTEWW1wRVIlpau68lEsuUrb2YFU/oq6CG7D8w4mMaWss
M3wCR1e9sCE8mdxegTBRdGdtO9/Fc8y+6lDN1DqoBV/x9DhmKc5xX361QiU7y2yccz7jrDKaZO8w
oVs7sp3Xeoz4xw2tO98dkc11RDQ4GbaInE7wWriD2MARVjsTAv9KpZBBhx7v/uRrDNcLxXfrGQzP
FVP+Safnovy70dsNVk2gmqkHZqqgC0sm3SmIINEbFTK8npSVweF77qBhGedoYosDX4+Y0dTIHMhG
DWdex5EhBhMxdfo+7K2D5mMxiikn8tRIT93Ys2HBTvflo5qtmEagAX2PnjkmOoYYswbn3+4CL6Z2
dzqUd8hjVMBtJlhSw702pjMXqZwQjG6UZGdKWr7Y0qOtw1O2qx0a8VpNX7FtlRcMPeoLxAOYKMWR
tFqNdlxLregeyYa9Qrk6GDT+qKA0mAXmi6dz9rgZertaJGs9aiEUcfIDooM/jw10I7x0Y4hoIrSl
uUSjdC9xOua7WTX39SzOcwtyfXSbt6zXPn0xCLSkwCajRd5SgXVtC54I9DocXcPslJeYjykCi5U3
ssLM3buYpru5LwFM9qCofHA7ZHaS1UQNZ1VsmyWmlsTVNnYTJRuvmKKF7fCdhYTQKrp5SJzGOzcN
T8v/s83um7rgBKUvX2NEYow142YAIBSaz/WUTPfeoHH6ZP23YF2NU/wGG+GxarXVaEQhQpYMhRdZ
uGyuBAUwOwPmxFItKiAXCKDW4BxgwapuIYRF73kKV8W3JloDUzVf0uQjL22f5KSSBqrTwm9uCHAV
JTLMJMRSrDn2JSvlQgLDkh35NMGa7EjjFYCglUJcgXvMCqozI3NeccmkVxUNP2VI+RF33b6MOLDN
Q3r2U1CwfSEI+uwWyzRsQp+SyTFApUSZFVHNqHhvjZys04LUTuhYW1MO4dFycu5KPVeP4Kz3qfgM
Mz+mBkdxPTJaPYVpfO3sXjuEzKRVZJCtkZT4lGLj1KajF1RehAAr74tNQY9wucb1TWfRGp79TJ4m
ZWxlyYYxjd4h7urmoGO+Sm3BsKefH3Ijv8aycPYkAcEmcgmQLe1aA7Lv3rMf/tDH+o1bCN6fhtbT
mxv/4C551hWdPNOsXkymUDunU+9lmpJdbiePqIoXt8l4nlLYhl3icQqmvmjL4aUhEGZ2BlQnzDxG
h+asQ+RKDAl37aRMSOb5l+ybjraifW517AOi5kRFtAm6JCA9WCnTI9dXQi+vvtpAX0fyTQhoqHGf
l+LQzUhpooey7gX+cfvkAVaxES0zlbBfcxQRlt17OEx6DN2leDdmQ9uWmUcPnYnEJhnrIPTV+80a
f3vGilKR653cxxiTwhZb6Pyjtvc6eMBV7bmnlqc2KJuqDSpBiZgbUDgzKisU5rg/E5d5eEOTwhNk
1Pj2Q0+gyvpmobiZ/fRB2SeHC3wd2uOSm2rPextF/10tHm+f1agGhaaPpxVMAWLvkhqkj1sUULH0
edGJbLQVQgTT27mD4++wYVAVpB4xK20V+BIWiijTi6szN5Fkb9cZ2Uo+4rhL5bcWXwteQMntzZqp
R9p7NBXPnPWZmc3xntnLKTMyik3cNFX2Hg+RvjccmsHtbGwyO3kvBSJWJC2Q6xevvdGL7TAwwC0L
JEwhdwAEVc6dsyp38WYhv6yLBSWAARyTJjI9Tdh4Fn5Z9YDNG9noppog6IUMOL0S81zkvuU049ac
MJ+h0GCHt2oQiDI85BbPOLqoY4HRatXigO0cNLNJ/izkyI/OsBrTM9mLur92FhUXnPCeURZqybAh
RtkPu9XtM13SZv8sqZkti3Ukwre0D58jNbHSMUNCvsZptyMwZ/C1b6uHRl1IqDj9zIQmw0DdYA1B
ZwU3WKN3BS1G4tBp0+xq1PTizKG0VobHz8hkGsQxUojBhPqf9ufEtn67BusRxPm7Kqai1oFsRSbr
fMz8GDkj94J9rw2CF8m0HyUXycRv5bXaM2hQf12n05vqOIsRHMJulfBiCwhu8ZRSGGmozNo2WJ4Z
hpGwBz2Ku3aE5Dai8KDBuXMRF1pF7gWdEb/f9pNZLsFV5WFKr71pfwBoQ1Hr8yW39h2ZnBwI4/eR
WnIs+5/xzGtnVBpooarEDo0IBajLQm2/F4ZV7px6LE6pD0aowUDQdmrcFjGHXM+knPfyQfvhxGo8
DobYS12/m1unvTSyU5eKmTsI5fzgZuV4WGpgJx/kFTw1B4dJvHXRIK49ZaQ+mg2Gv3yjWWZ/zdQy
4ZkDZm1lQFp5ui87540Q3/x0e9D67lccaxHJ0rW9IU/grEWdTjD7hLza4BByAuL3Gg8klCMbMS/T
qCf7cMYJzjr6yLC9382m/ljbytmyltgnqwtPiFGoh+Df1Bzx99KTv/zcMNeyNR5iMLCBmrTN4LBJ
LheVvhAd4k781EiKCFK1PH+01472hDNNEFYnaILyV55Hn1gL5ZNpz2l2VO4KgZN+UN7elbm/o8lP
YiD6PmCFepAPenOAGQjifpHdGl1vrQ0TOkLHq0dhQAYjZcKwnNTMxow2LQMYVTH640aMoLMnP9Me
JWjm4magfnywM4JAxghL2Rw0uHtastEXCxDX0qDdVVQySBwomnInexLKLpHhfOGw8wKHkGd2wxG/
F9ohfrd6WlcNoMrBeVG113AMolyKUPeUrXxpqIzXcmQNui1EtFfAP/mWDwKa7TjMNZub/X0ul9No
53L2T+CHS+5+l7kEs3uKW7mSI0g5lBGHwmXqT2etB/N6X+ggS4ZwknsdSsQSCRP0pkDRAQeQn8Zq
3LX9q6FhuA4pywjcpP/N8ZCIpbXKmyOuF9S2PZvq7XlynJ/agDZNGEs0I46h2y8MQZ+MI6otfYh+
zBSCAaUrez0MFAPSUcIQfRtzCSBMMb4g6I0B92SgVQI3VodYwhtCitaRRiauOjoK3KsJfCcQrSk9
AxYs02CpyZD7KNV3VD0MHWKCnzz3QAoh0Xx1fGzc+H0x/6s2fy9KriaEtIi9DQ2y82I79/qnyFAv
E5cVHiVIKn9dgnrD0DvF8w0c+NkgxZIVK4PlvS6Bfss7ArXZH71DYsQ/cdG3QTlgRIMKQVnCJ1XK
3U2FzdE3bKBQZ/qXjoGdbpkX6A1LfnhXzIR7t85woXU9rV1wMCRqqJUdITJBH9AuOHueAawuRvHI
Of5OizAIugDFbit53257RBFo9lnJ24kDX8ani4aSD4MIrUozfffb6XJrqWMjIZieUzwyiYoWXDoF
mnDO7tKnZGmft2G9UC6y4lq73SVhkVlpxTshjRIbMX9NrRebGWS1FPO+CNs4sGmfkwXE6/hnTeyG
o2Zkw9Yf0nfyZgA+WphliCxKzN465SkCCnvwSTHlbveme84k8Z1kCrUq6Nu+9n0scYtU0TZ3gfUW
eA71wVvaGd1XQkNnLwlvv3qV/jWOT5Ffmb9oVKB4Luf5nAgn3dvW3KwjzOqBRoOq0mGbVrI6JLbZ
XayxPxQ9hz+f1NgLLGIY/jM664rYIJ8oC9y8EFJK5Jto+7mca5AHK+kSoBINeUBiHVR1rXy3SwOA
R879uFwhjdF9KH/6YZrlBabA3VCBAwmbJc2KfVdvxIHeN4eczmCsR595WK4eW5csUlSJ+rISjH7G
NsuiYhEpxy3FHSci79cMOszN8Tk7Intd1kPuE1QHLsE0yXvshs9VJh/KWfxUU/yZ584+HkpWtRQs
G10NIhJo4UMOfpKU19ZAh9BKls5+TrkrlptIjvygtqKxN9uLFbKo76MaqDmKH3IvKDvw3ZJTO9F8
01mR/Rykeu7ubxt2yNlWN0+Y5ohsImg0wINO2tWpP5mN917r3iETPu5A8wAyGnuWqj/C1uOa5eLS
O/t59JiTk2uFn7n0i2lFUjpAQ8wsc8nmSwAeZSyDFDa/9N3BTL2KZn+/3Ltm2s7bgl9n1LznUbHc
NXqarTRNQT+kVuyWcmK0SIaVuJW96j6suRn0Erd0S6vbjsRdhQ5vdfvNmx6XdupMoLK1p64XGuN4
7G9UEfXs35mLN3ia2QjgCrcr5bPIxXitRheaPZf/DUR1u10i8JQYJC4a2ml6i7y+ESaEriPLyK5Z
lgD3bjBsvDjLu7kfxlXfWIAv2VUq/LVBAfijMvz1NIk7MIU8C8JtWMAgLCdiLnfL+/UJqRWlqxfk
PVIhJENNKHklBRPTiZSzsCORnp+1fG7LAgceaVVFoHZvx53a1c21aXEndckFR9TSpWfTiUtCJTxL
oaGiHVJqTEscFtu646Lw8DTlTsOLV7CHdUX+bhbWsck87GMLJytNyn3u0lEEQI/AzuHPnv102kzF
yfbgU8XL2b7QAMtW9oddc1IJC/bnmBa0G9f+LtdIfqTyeemB2GsNhzuufnLPsAzcrLkebHYuoKVT
SHhfSESfbDmKFzklgktAhwv8iOEOhgxtsJ6kaScr5G0Ou3iztCsI6QB4Lpdtk4ujwpM+77BoaJtZ
4j6D3M8196vilQPD6v9oMdYYifYA8TVCyu4zNRVAOtHdrcNG6DsDWH1AuseTGLoXtZyy8sY9qZ58
nCRim/Z0xuXxcE3xdgf5nLwPJjd9I5xdt+BenYyyVuLiwIDU7CMk/mgsZyQls0/LeLkehxsfqeoF
v+33be3GS0ejwUDBPlb7Hj4/dSMv2WhZT56s0zt3El958Q7GbPzJGFSfoFPaJUL8HE0vTuYDnMvp
KI0mw/0s/MAm2mmNrCG7T+k9gEqsacI47hJL5jMDr7wnxjnrcojNgG+xxSiMPAj3ncEddBBpvhn8
8UfWTXHgNxkinKllxK+rZE3zEAY39FB9MMKLNrNime707Floorj5cWsQOuVJf973bXs1+B1PqYuQ
bbKbg0gGuW2m+5aO14xuyUvDF780GuDczRYdjrPrI1yDcw1PA2aEATEcq6nfbJXVscdGFECYGyq4
9+W8HaW6gj3C1DJl+aNhobypWL4x0hBOKcwuvbSc4ImuLAIypcvryGnxcUbA2aEn+YP0+Z//xij4
ExH+UWFLS6JY/e2f//u5Kvjvfy1f81+fcwsV/+e/LskHZ93qW/23n7X7qpaY9Pbvn/Rv35mf/tdv
t6Sr/9s/Njeu4EP31UyPXy0n/39Emy+f+f/6wb9ggs9TTV77709GzbTnVMNk5F85g6aJ5+5fzP//
V9L73dd787vN/g1O+NcX/QUn9O3/sUR3CfsPAkcs32/4atV//gcTduiEMAEdCAGGa3kLJeAvOKEA
Tqgz6dUdEtiFJyw+9FfWu9D/4x9/8F9wif8u290w3b8xV4Cs2DocQmbuuuWwMP6NuZJbnaYTU9Sf
y14oWm1rGTYXbryCtmRYHG9v/fPh//99Ucp38b0Ej9B//20aEWvbKqo6usGGRWT47WdV0nH++spe
kK7Ru2z09WKtyB/CfCDwyl+0auawkx4Na3RSz/HwUnmVeSjnAQuhxZd7hvFWaOaB70WxS0b0EUTw
KyBd192mtaTf/LvrtBKB2Gq0adJbTtfv9HhEu9TPu8GvmVfEP+uOzbhBgq8064dieFa0srvatYfr
kpbbemiq6RiW/YVC8MUrUYbmjXPBCMghy0/tYz24B9PCcxqHWg1PUd8YFPwrnalrEBUvru/8JlaQ
4gATXoDxfF0vEcu2PujrzNTeisWTjkbQOHQWaODO+jTQQRYkMpX8HKSwZrYVI5xyPaouvubRAuSE
sQpxjuPNDdn+klknMpgm/IRIMzVaOmVbl70bXZaQK1WXL2Ya7dENdgeh9d/M30VAeNlThkh31XWY
94kAK7aU7zFTsVVtgZXghWLHQlcRmkFlDd6edgDL2B6TYm1r9rYcyruyB3XrI6csYXPvyukzjAef
ER1iLUEgEbz36Oza3osfFT5lO1DjvnmmgvhUkU9XV9fVZUpQ/gxVfm1iGe8Q6zKXHvBa+K99ajzN
5B9uhahxzxcPc+29oYlomZtl87qMJNKyjpwTnyMS2qb2MGbaxUutg0Vuz8ryrY9FCLMZWGGJAxC/
Uh8+fzhgXcydF32wqm1VLkg8nXKhcxHPxC7hB92CZooY/Rp3YaOf25yamiMRSSME266RYmVptBrR
Ikvd/907Bn98HeOwpQvd1CqkyfBR9T1eHfu35sbEFulQGBKHaRRRq2evzykhuSFxK8Lh7nLi35ac
J+QZjNO8FIW7EUsKE3E/j3DkC7s7uRYd/UJZhy4h5bofvGoTOdVLSZLVvjNrue168Nx1rh2cwtq0
stgIif7VnO3HcTK8VYSN0czp5Vs22mQLsUwtGxpK7kCliI8WLy3RS4WznMbM+K6I5mXeri1NwCXd
QMWBId33vCneY+JyKyF7JkvuI07DL13n7Bfbh66snY1jT/VRE79LF5u72y48cHM6+wOK5Gn+TPsx
3FjqQfSWudbSCpBA7j1w6CIUMyfFIkNTjIYv79+IdG/2qFQILFDlb6+e0nWrxEqzrB9ejbmVgESQ
AaaEa6/wL7+PRv20rK8rj0MwL5pAXoBdWA4j9HyH8xHeTBps+g7OfH1SYfLtZMUjy+MGmXO6g/Rf
QYrwGQ84Cv0L6VfDRiCswZzw3GQlIyCdgwmk6eOfB9iiq0K8JgRaBWliXtPGecgUQfNpCOULiS0e
GqguIFh38PqTq5v1O+R75spw9NMMKgPBtMDTyz3hpmMWEO+Do6W7pFb2DAz+I+XuEhrdjZ5XzHjU
mPuj/lwXpiFOEmHhnLwiOUQoolq8oYRxIQFl/Ftg9UrQOpvdFikY+a7pMJ3Tedjxt3zOUS8uFmKu
MQm5NEy576RggDheyQVAYhK17t4tyOB0sx+0ziCRujVtcN++RK73TgtqODf2HjlKutfD1uX84T1W
CR4mcieYjkp3gxGDNrV1rycjskYYyhssWtNGszmOirmdHmC0lvchoSe6CmriUtaOmb5xXjribqcn
q6EP1Qu6JGqyEXihliGKfdt6eICN+asubHym3bBrR7fcmEL8qhchQXdpJtINOJfUIquDegpzWsz2
VSSrzsCwnDQGwP8BqWab2QUqs+TRILIDb79FBCHoKkj9750g2W2u6eiZAq9azqhxyUTAa+z51zIM
wp5+Yl7NzUpZALVcMa4MVB2beCzmNX2eBS+/NedYBVaHA3lKFxAN1OwZQXxuE4aYpZ8mIYmhLY7N
Ar6D/s2Zr9K+aCH8ZEHivWm/9TvjXMXVJ+KtezaDM9xERC8xiy5UlQcGA2oTVcyeAD42w3diokVB
Z/QVO3GBxWVgq1TfUzghbs7i51S19b7H1AfYa+Z8pL7TUY1rzaPf5bmCvnT9s7Tp77sJ3l8tAd/i
GFzlOAw3GllJsyLeroyJI8loILYYN9KCKAcNWIfhc2jpcvue87VzZ9l2AZ03ri6xMN45sD8203Rm
btYd4n4qzz0ApCiiv2fmL4YSxpFgpH6nSpi+WCWuXlj+kDrz6pD57NpOca/MDhRkiEfgSQr0geFF
kT6K2XJpdARWBjGiQmLDuezLZ9wEkVijdjAN9K/i5Gfcy6U3vinAYTQ0rN8cN9ei43tHLhnGfuGu
TJGcK9LhGJ0mD1PxgkPHOLIBMcoH4Kjn0SabnG87H92th1+xxm4ckPbI02S7j3xL+MogA+IBnECi
MyY1zGhJ9NHOyG5Oeu2XmM9ify/AMa2ALfHJ+KelnE6eekTQQ7+UhPO+9t11kfs5SouQrkZHIyWp
4MhMPm1mw/iSxOr4wqzXg1P/RJ/AiSUtv/3eWLeEdO4UJd16tiXSWRUtRxR6JEU/gJSgbwAsYyWa
vqG6gPVBD5TJv4HQU9JbcVjYoiIhQ62CkZHRpLCTDUlkNHuy/kodCfJpjBNI0/GEOi7vN20y7JU3
/kZGM668qnW3vTV8RTTMKnAGDJSDatbezBSfIsqxjq6N56xUDlevb0iMrA1LBXKkb5dn8t0AgHNo
EFKHGoxrDcwi4sn7SUFBQfDnB11EOg0ZfkFXcPoTRMkDRAB8Mxa7iXPbmphWlNkZoS+eQHGGsh3l
Cn4Znj+875786joWDMuijegmcHpYy+BhTQbtOuaDq17KcSUsLd0ptyAoHfm0ATxj1TlEjutjCm/A
Kr5AmWXnMcFvrvb6kHyWvJJyNifqq2I4uIjGt+DjFDP0EEuR22AXsZlu2uiiA4eE2UlONkM6dtY6
cjdpmpm4XahTBija5dTKrY6Kjk57SQAncU2VTUQQ4H18F7R/to1jkJOQxo9l3WRnm/TnbYUuYyWc
7sI1QA2SE8StZxsZYS7GHPTpttnnnOrMM92nMB7zdQ0BBcVT90vGs7eZOnTpTcoQamJ/39j29EOr
E5wTZTFemtB69vFWcU6fDMCpzL/7TzH6sFnjImBRh52S84DXfscehu2OJOPS6j5MFdn3PgiawrcU
cyDtuSi8+gFgaxLaB0/SORRlUzJm9y6kmFVID9nISf/qAzo6hL5aUXducTKSfyOZpbhNkMtEO+UI
WeN8KO5R5A4723UQJwIyIfiTmj6atf6ZtDcYJ81dlsfR3rBEtdeXdNiSfU0Psc8u6eEqVMkduACB
i8y01y6Z6UeHLI+1XhvcvBWcnyymsrGc2FqneFZZlJP6rOME2vaZ/NKXgXqbWvJ0e6szh3vL1o2D
qY2Uje5gIRYbJqoFLKVRNbxqU6HtiAQ6C7uz72KXG9tOELQgWjwMbJsgxfNyl+q9tqFIv8P6ah1c
bynbXR8Ni0UpZ1YYorQovExGNwZpX9vbYYndRZm+Z6M4w7FSpzyckn0bzmRjARseyUddDdD5RldZ
DPLlfCTd7THvyffyE5GRECn1l8Kzrimcj9GY1CYzo3hjpu5mMuSqJ9r4dAttlKF3KVhIOqM6t9Ws
X0cZry2DUKDOct5UYhNRJxBiZWP1jBbIOxW1fCL3GOlk6e7N4rHVPWKHdORtKEvldsle2vhE3uwS
5NbkCobudoCOSeCJ9qQjYqe9CLCthBph5rrxCj2rp3LDJlIM+MTL6r4kCj4cWnqGFKdVKakTlocZ
cfafh7+9z8vyjySi4gixkBxrr2dbRKOEQRYl4XC8vVev3aCA6rmv63I8OmM4HMliz8BO/de/+yJJ
Do65nB+IGEPuPzHKKqPvlCh4LlqtQ3G8PFTkSeO16c1TJK3fCZ2dtVMKfG2axC7j+8Xy5mL8+fNv
JX9HNSmXzmLwMTL6pZyQ8nGf2EvOCc6c2wduDwkAWq2PcImIEewUC7mNxJ45IHkBpG0sERx/PDG3
N/sCC1xntK/x4nsRDC/+5WFYrEG3902a9iAF7amuDXVCWQglv1mGbt/j9qCzsHMAcXf/fNefH7BQ
2FENawSX4KK5fTcMTtCdbm/+852+SBC26tPuxorQqQuO1FrYHm5vNn40HyLjXFQ5d0N86x0o8x9v
hkZRHokfHrdTrN0rrDdHDh4Epql2dHYj/QNgVerodyGUgViD4Wn1BuJ7+A2c+Mmzp+lXq2MVMkZw
Sdtmqs9Tf3vQlifMOWcSOjn55VSMISCOmw3LX16q21tjYSF2SIhTZNc+NiYp8Zaf/B/2zmS5cWTb
sl+Ea+gczZQk2EmURIUoRWgCU4QU6DtH4wC+vhaQ991Miyp7z8pqWoOUkUqFRBIOb87Ze202Zsuj
Whew9aigQ7jBRWzlen12hFefq7qfq+PkzQBGff3IutCcY8tszlmZc4HX56vNiP3JfLRok6x2om6J
JFkf2TLrj8Kl8glJ69wuX9ZHwCvsoDPHH8Pyo6D48BHF5wS5x1+Db32UeAnvexipnmLZRxu1jDaa
fRRn1ze+utB8f5Eyu1YWrHaz1fnVQ92qj6rID3FqOPgYsZutX8Rg1+farnGfteFZkWF+WL81zy4y
E46hgOxuQltsMFaJ52a1YBnLo/VpadcyGK3+Ew5qt4f/dG1WG9bqyEp1lLKUaBik65cpBvOf+RCo
V0LIX4SSv1ki6zfXp7OGUVnI0i/vSSwiUHg5iOlzT3Z7ERISw8DRODIEcVh8j2MH05xc3sH6htb3
Mj73Fb2vxlrCaf50mqVmiYihd84N6tizq7ktqTU0jSAb0RUIzWd8AWjP/3BoZdwoO1mlAKsQaJ3X
L9zT/35EZBbj+u/n6//W129iIYKFM3FG/s+/c0hCJhhwed71ZiG///Hb5pYg65bWIaYWhjmAqfNf
D20UQ8ziBIGv30wHWmSFTJjn//7Joc2b87h8WR+tPziMrMNUb6ZtpONANNM+qIVTHNdncHUZRMv3
fUt+R6gBv2h5RgcFuqIe6SUQ2FoQ51eS0oBBG5UgN9H6M2J59MdTB/CO7zCrKI9DKiFo//XrLavV
dsCXs78+29X45nt8/H/b5dR/jHPr9/74kbiaxXEomdHFci9SZmIYVkaIkSRCueBS8OSYbRePVczk
ORqNon4WMQbbZXZxRY9BcH3YIANJ3NQBzvNUTWI4edVQYsxcJid/GV7e+pAyLmDwhjWhq67aejX7
5aL94yF6keLsSU7SSTwc/HWSZAlnqqz80j5mNkaJnmthOYMX1Jr+xtJXn/9++evTZPmJ9dH6Ja6b
H7PqrcBc5iOtJv9kYMrCLfmf56GayGPpCdVa3lmzfFkflcyf42AmR8rEcmcKwBbr99cvokXXXlOD
2qlo4oSHVQ4lVHvmBoIevT4cNbhi1LS7bb5MvoU5dud0ebQ+HSPJCZRQlf7c5R+xMobTYMueeZsv
Fqs+c9PyUBnaAzjvPwfhMiadqG/O65gU1N/2Boqff4zv9WGXUArNlOPRu+cC11acEb1m3P3j59aR
jermwRAojf8x+Nef+ftvNEatb8uCZvH6vSSOuJ/KkR1sYiNBX1/g+k9ap8b1M4L1gbmhZnw9Mey0
dFn9kuUmj5dHfzxd/4eF9egv6PH/78j8Dx0ZMPY0QP6bvKjLR1J+/bOH8+9/8e92jOP8y1+6Ho5l
CsezhE/349/tGNf4lw7dGvav65gO5GYSYf6rHeP+yxYe8GvX18mrglv+dzuGTo1wXaIfdMPXF7nQ
/1V75o84E9IRXNJ3+EXg+n3HcP5oznRuqmvdqJE5NG0E209obbhMdtyi5i/jLN/7F+0U7Waa8ieA
b//4oP5PIPI/Im/44x5pN8IzYMWTlmX88cerUtB80WltWiO5lEC1OFeoB8hDKO3BLYMJ9pwviEn/
j392SS/4Z+4C9NiBxRU66fcewmhBQOmBqJjthM+hvROA6Iv/4U/+mUbx5xv9I40C2K8MvYG/iE2+
n6+GC8kjiAAbJbsuff3v3x4W0//tz7EGkkzmEj7sgkj4M/+rzbWa8yPFa3rl4Rm76gGO/kJBoCJR
eg3CJHK2KU1gDfKJWKbKkF78QrEddgVlADMDQYZVNqUAh0nV9ykW4JVTDZnMsywEVHGLUnCr92To
6W+hOxgb9iD6fqJs2qMmR2KxGbnwIADcErn6Aj2ziu6Q4dlDLEuqRqoeQ/SraDcUggoDuc/cpjvA
iOXOWTGFw7ADMwKTTz/ZlflMaZwTNOptcjEBgc0IwiyneOBwHZ9DeA1ECb5lPnIMLRlvlodyj4jG
b6Obh98ufWIiH6uTo1KzHoSuTvAWamADYfPRods6jYw8i446u9iqnG5CJ56r7DvwW+KMw9rdsh5d
XEXzQohzGXOQNrtfVoXGJZxZmkvrizDmS1I37yhDb2qqd23bXjSh3iaTiESXGuBmTjFqtWhNMwOn
o8IL4bRjROVsQCbyk0i6Gs0byUDzQKPM69VtbNET1LV816OGCwNYqEy0/TQRAlxU1NUcwN47qzo2
2S/sil9kgDckHnMlTOCUjsmvMqOMWqVXbI1yvlZGdahVPgWyV2HAx3bUmul7qbHOZkXQkWK/AwuC
mJCtZGIsucNJYNvVu4vQP03wZvXTVzaPt9gBqRph4ZbjbSJofptjwx1KcB+ZO39ZVnGL6s+yaD/6
tslxNi56l7TVtr22nbK0CFxVv4e09jTX2Zslhi32IDdRF1+6ovnRdflu+T2FNd70STxO1ZPToHXK
WhuN37xNaoEkGT0KBsdn2H00OSXs23KpLFZVYJstwbxhuYWgp3a9VuPCW6xPuYXotmj51DwYvsoB
gweIZHMiIpuGZ2V/aSD1D3B/tnahLztm8PTKgFmZ/G4XxU7R4sGJte4+szjscUTrKBbI7yjCR8AJ
7adfUSHXYncM+iw7Fxk/rc3Wl54nVAUpJIbm7GzZfVLjq0jZ83ghjU3+xVzOxVYf4JDoqXnJQb9B
bMi2ccNrdtvy6hvymRAI5CYGJfnUh4uosde2dDYMuRaf8LQGIFWQwTeMn4be9CbOkfuhDV1DtuKs
kQwZ/sHQHNYL7XtMOk34QarBE7+LeJiOOT7kw1BEntX4OPjr3c6I1QX10xWy81/Dt1xy5kMMwaTa
kxzq5VdY9PTKIzo/nU1iL91ycGO8u1AzgM3MGeFKglOS62SnZdyMU/mSUVKZTBGh8O7ejcaJtnCg
g6rCQ2kv1SfNl9NmMAGtjsB8iLf6yjU4w1OsUw+C/KPmO9d001NPCYSDtxMMmXyCJQDTvG8vILZv
Wimh+/Z8fOvI05c+q4eCHM8HUkduwzxpikOahkEiwygQyx1XgdrZugdkpXt/gNIFiQ5eoW2mxwGF
LH1NyK5gebxuCUDNIqLYNf2rMLpvZPY+ZNT7AdZw5yxfLJBi9IKY420p976jboPLZ9wK+e4u8GHX
74EkOkTB+xPBhVGz4XaetsNrOEgTHQ1gnaIrajwHo71l/lzS1GcAscVpGU5eRVzIZDKZRV0C7ii5
5darbEx7r3scX0ThXAW19NThhowzTIPVhBSa/lWoc4ujP4Wrz5S/TkcYPKd24X4B9+lFz+EnB1pc
hLwpv8GzxB9JI/sLpoq9FOegeXtM/qMi4it89pAjb1Iuqj2bXxJYNjUq/zhbznNs4U7jhXUj36S1
ck1sIPGDOvSyvGlmJveo8wE6JSRqL4Ni7vbCrd4o596aYbpJf7EWhI94piDyJviXo3S8La4l/Kzf
+rmhi8dFLBWMsorXCb6EOUYW7zIRt6YMhqh26cJbRFcgKRWMRuYyzEfWVdG5MvTiWvjNb392dwOI
5chc7mObKzqPfFythrphoMep4y7bYs/AAQHixdbQqcztpdf5KIqRq9Njron5WIGGuNtxEVqQjMLH
GkMuABJOBrOzxL1M7lZO1LVzjVXThzGAIP4LBxtzZ5q85N0jMQPNjGA6gzLK/Kn5vLXIS2nYadOp
9eX78pFMhHbyIhFzAo/aFIAYYfHP6xs0NJgqTR+f1wEv6u4dnhzAXhT0/hwQBYb01GAdTSpxcNvu
BysyofIU3mXKBfeJeg/0tri6dnthaX+Prei7zGJyVVwbSuec3U8s470LG95PkPiOMV0C0wp6mf+c
DafepsushkuNNjWFxI0h54aYuw7St0qCcLEkK5VdPSWnY1Xj3exqOr7Kba/pRNux8kkf8KRzMGIB
t7LkFoolFSRVXCUtn605qie7igk0aC9NKbTNwifKl5Uv7vILLrmrTUMaikj8jTX6jksYUquuKBCA
2vDUrQbAvLeFOW+ytCoxw/u/O+pIBRzJHZ7kemcQ2ExXFwxrTFMgFjjkZ4S/Gnfs2YOisnW66ea7
8TaF3Bswy2qHui6I6uDAtksg5E3tnVQvM55x3c0eOxM0YO40884bve+ycUkVN31rQ+vSbNwBCBdA
Uxcp3LaL2jzQBb+KRfWzFXNQk4+NmZbCXzfeZ/xXdUB1prAjyXow3xQ1T08Uh3xgWxOm/Z1Ku/4u
dehTNmI/YCu8nzWOuXbPCT9JoOYr8cNxGcpNpfhTo/muDAhKFZC2uG7xScz9aXAaQn4i/3GW4xUv
LuDbHhBOSD8/w5azHSi9bfO8xD1j8abi0uPjzJ2CSInsZZjxQ5gUbjEBkgBYZT0r8sxawZmfAG1N
Z9IG5N3YaFwqGrjjjNAA1hVcdNWd0qa0tj7mPnqhV7JOf9rEnm9RLrxrHWmjYCz4NKbhmLjbCs0v
fiflbZj4nrXBO0kfF0Vq4uzBew8XYURgxAaOt1LvCgmXS+9n76jZ8t6cm0dLOeVdO2evkcbkM+DW
RbaQBjXFKTHoR4+6yt4xaNiXCbgHQtrYltFdpGlEfxnL0XHw1K/ZrTlnW7T6BjrVg/C2Uze8eF1v
o7BeSC2EiXex7tF+986TxZoubYWoo/1ktlN3zjDeR0tZtxupxXuqh9/QV5gUwg+ovbQy1xeR0OcY
JnG0p0dTm+/9MXnHh54sIGAIxVZOOkMcszeoKjSYAN1BHUb7lNoNnRoco119dIgWO841pENfrxfX
VAxdogOPwyF0k8X2y2Qlz1bsFjuXwjYlZbuERUw1zfLDcmdUbH+AqMjDOHoPNtLuMkGwzNqbNshh
kxQ/iHBPEOB/hij+drlWmAfyUYx5/BxcbqowNupLQhQoEzCbAhpfsGbAD8ZRrR87s3ouc+q1dCF+
tdya6HY/4Q+AOB3iXzbUUrTixDWlFKLgjMw7nx3vLp26MMAjSa/9c9YHIxjLHAlNXDFvz1SSlym3
0XykEoiw/xpRTBSJ6yXcL+ElwaCx88d96EqQeMwe0XRvqNrB3lliV7BNMuYQIS8nCYOiE1E7aRQm
96MWPuXiM8q52K1TpQEoqQsyoBwxDiOtBV83VjSrJxpCgZUkP7NuyIOxSDiBpDQbfQe5v5hx/zQA
DGwvCwl6py02NyT9InBhpTewdmqmfktoBfeRmQU5p6+tnzfQ6JX4KAo6/fguZmJ6n4pkYhpA3CCi
8BCyhO+pfbG7Ut3vUbIQqzH7yakIWoiJTLpubPbCBUkEFgLyuo5Y0WlkMoyJfbNox5HMuS9181Wg
vdl2Bo68NRfTqB4ID9G2Voxin+h6vCpx9lzrwG4X8wTQ8/jgG02P0o1ti9k2UIlT5qPO3PrERUMm
HNJdJax7O8G6SVWXte2ElarY9osjY7TtByR0nz0HVsxa+MpwMi6+SxZ92/0sIvN3ac9kHwi2tgRF
JZuGuiLeDaKrR6c5Yf7Ptq2OJQDx+VvuDM9ujauAzv8Ch4lPkUe0ZW6G3VXG025wDRXEborVp/8t
JHovUbccbKf0Zul5vMdnpE7sUR8EzgYzd0CVeKjwDHOg18rWAv+ypiPWG8csDdhTOgApWujCLf3Q
2WJIOz00KT3bO1PSHiI33FtyxC/aet+7zEDMY2vfktp9NuuBoqFWtIfcWjAEpL9iI2bXjOMKAz+b
2KluD2F69AeRXCwRfgsvOMfFc0vuFf5RgFgQEtPURqJYCTqVCN7Qy3PmQFGA9Ko88eynOy/KOM3Z
Kx8XcgT3ahdPKbPNcLDsN+ACHVQgH2Xa1J3YWWHNGp2Q9voSfee7TOFK3LMRLg7DyH3tK/+R0GNO
5JQM4p7eMg6SEl+L5+2hsL5gQAWDPf60ZQ5GE61Sn0cPKczKU4lWPswddSBF86cnhM+kyH1mYKsO
VFhydvdwPPHpMtw7FZCp4+xcO/JPnYJw69kSl4gzcopru/uRSKfATqU60hPZzcXgbczFZcZpk+Hp
w2Wj7LtXrtAOg1pGWm6DtBP6wWpMEC50rFEBYU7z8QYwWyKBR+6VaNYZCsNp1tjrE2I27blUcRXt
qEAcSw9xHQnH+6Gl3lBmgUZCNhk4LlhmfT76XnZXqfrS5aBufWc6mLjA3IQ0iNieiRWJ9zVAwp1T
Wj9Kow6kQZDHgOuDhv+7SrF0/5L6fLbZ1aBabT4qm1i6djQw/dvnRicGiRSO2RsJEGmISMiKqz43
X9k0kf/BZ+hLeMxxqi+KAcYv9cKj05Y/EPbGtKSN01TV1yrRPmqYjCgSOXwVaBmGCZkH7cmNwzYH
i5z/3MW48h+NysEDKuWnrmg5lyRZbMyS/ghBo/uZOAcCwkZkstVzLzjJhl0VbxdDdmohn9JLW20n
G6gRf+ZbiTzwmC1Y5jAYPA8eEG7C+9CFI1fqh0G8aqjkDrMj4qVB9mB6lMASIDJkgeVBUaLMhLJU
9Rjn7Lr/Ktr6eSjib24Zvq4+MidvOLLHpQPwjUnV1e4sXWi7IrYlnrTqjUQ1c0cKU7UPvcCkHrVp
FPolnG5b+kTzXU0yXR7xCvh070dpXdsE8aGDhErqpH6mtbHvc2s82TavJne8I6r6e3/GFo+15aKF
VFJSLhu7WuupBru5B3+xWJgKVCiafbA5oezcrNgXeXPTS+onI779cOF0AIBD2VwXT87iTjWoJgUT
6myiMUq0RWzsIdIzCYY16JJmeOoQw1IdWhxYuvPqsEnaE0WwLWQvt67dOyCx9BMQMx10z4SPmSyz
/rcTO80uPayOx7LGdme2EXskFzMhSWyQFXKCTeUiNWmM8Jzjc9+Av8mLrDw6FQ0Cqs+3msS0/XK+
w48u0Qu9mVQwICPAbSqZ3gjKORDn5QMR4B009UPvcjvGUx7f5ynbn8nWzpVuPueq/e6WHQD0CXQb
WoWHzJU+EwoMfitxDpObzfsYXlSPymmrFpXYlDCFLSGCWWkTORNn2HzG4YI4EOxfEoN/oiR4nIol
gs6oxqNmyS2IDYDCeW299al734M92s8wpw82NJe7KhtB0uBItPRaOw0ifYbBWpxQ3VytxrLuSjZB
4TLVZ+hUFn0OQJWWew4cOHZA5GwTlV8riopto4HGsnR81tNs/YxbUuPa+tF0YQBaiwvVnyYgR0ru
Tde1uZ39C05weepVfhpM8zFvKnE3QuK2o0Yd6gKHcUE+gRxiCk7AyABv/bVWOz3qHMUxLY05Nfk+
C7ZoY7a6oetTTtPjnZqbt2ouDkVP+JYHOwFwP0d4Y3G+mo7HTs4Nn3yrAuLVWtvVilybOYguKpkg
/h9Hpd7CFNOBY+pQGqf4vDrsK9eSp0at82J6G5YX7xtUip2WqqusogMczm47mEUeSJtSayPeyNmk
9UdMgHTkZ11oP3LCKwAdjvBRM1aFXPiBWj5AE1+SAdWQDaW3r7GCRdlk75Sf+IfSTeV2YO414lAA
GPdfPdFqG4KnqDDDBAqEl+0LT5JzZ5/zSd45JODGGlXD1mfFVGPFjiXbpVTa+GTK/Wp1Z9RsjCnD
G7YgJmxdc7ZxOu2noW939jK+ut5KDrrtoSUvGnxYjJxcw9w2tb+c0KZcJ0x8AdRv8zJooyTeZTLi
aPTDkQbKnx0n7vEwSnmqCmjlnaL4CJ6Qe8XIf68exCxOETrTcwZB0QHgMBjzDO7xjorvJ2ntFAVz
XpnU7EtuaY9DKvfOON6XpbFgHMzsya61nyU2syhzd6Zef/gSrJyCJHBkKTLO0buj/TZnPH9uzgQc
rR3SKvYPIkVThH3kiGWfI5B5yHF+XwwJrHtxtfNW2GX16kpg2r1mc4DwZ5S1jZ99liPz++Q36aG8
EX4ZYLoPt4PQ5aZxGxjXi7U1Awo7Yu1CfIUvEtvDvfBRYnL6wdyI3la4i4vRLLWX1fOeoPTednoc
B3NInohL5PdGOlSCfMKD9CZSVGnBgyy/We+8l9ZDAjaSmpiZ2S+lRhQYU3FNpo+59dMDVZSLoyHG
RT/CbJL/TABDb31gslo7Q+7rhY9JbikCztTGK9U8KtMDnwihCTZzdVMd8XWRpB0QGqwSBvACPzcd
QqacR6VRgO70Eyi0bTEUL9qnCCEGzd0igyWpZIrFtZmSfVdbuNs1ey+GeN/U9am3m49GnHBPQA9p
OJK3IvzphMk+BIDC5mrv26RD+IvwJzHwBDremzVad4R8Iwue5k3ZGfekSm5aUvAKdKP4EXxkrPIj
k7SlCWqEuiIiWuNBJYdP36SknBj5g0MAscgiNu5pOwXV8+jcW84EPcEctaATBVtElzWvA6hZO+19
VIf4+XrjRaPJbHrkSw3LISNGyaqL+BqBkBSyMqgMYMbQM+sthKOATePDMyeaNr12ZYf6UYN0IBLg
LY28e/oE19ZgslPauU4Qmc+m/BizCUVwXR2dhLcmx+qDwuBbMlovs2a/qIxMkU5dNHqOm8zyMSDX
hHky4j/gWH6ztfKHLflGpsk7v+1JdkbMQwGsDhytfs5r4uFaFstsFsCj8BRTx/q+GqfrxL8vGAs4
2qtflgYnoZNYVFe8w/RaGMY7ino+FttENsp6t5qQ3YqZHMnOtmkQQxIe8ZdDFlMiTDZ3m3O+0gG8
HewmxVRfKOR6Y3xZfLUGx1piL8ZdgZ9+K+xndJz+Nysk/DnhEAgAYVuGpF+NrZcdZM2eW9BmcfBh
bIfOhLV7mrglt34YYvbSpbdRXuFCUknVlfjMo+uO72aKhzuxHlvqS0GKM29bO+MTB0mX+jnIiIJa
k+lcMrSQl6l132bhfNedAWMAGvhtHFdYRMqHuMMTuyJ8hpSTux71bDprGJGLczZezMXrIS+PqCLY
A1s6Pd3HGkG72TQ+tIJpPwF2vCmilNfA2W+esFp3LsKD0K++GYPlQeqgojdB/8R5PZHqu/h9nLDz
r6o46MWXGvyfJfpODYIbWb3Nj3Fgtuigag7eiyZH/l6KuTj3iVwXEWZsNkZkkOu5twUgSzcxnagp
LwfbzjqKUJLZym2VWwaAj+Lq5d0St8cEicD/7C0UHR+F+tY13JfBiJ5l01NAHRQA4RqZGv+nwdK8
MdSQ3wnt2papBJfjPo1pWd1jFq6vjn4aLCSpCjB/K3XnLMbkLe2bRU5OjHs2WXut0uO7il7dRpfO
TTTKPkJOoyyQHIjNDe8K9i4ovDZNU5tHWWTPgzs0D47XnyrAHoe5xdNDrG3qQXbLKuslnsZPlGT0
hij637HZk3cCCJ82IjcvNVowIaf5HrfGXrQVi27EhTBDh5mKz8xzK0zfuNakuBVaEp3wB0dH7a2B
VQ/u6zRL7wxviMCZZZ+6roVEu8JdMZ9RALAajM5DJFiyPRLULI0CMAwPLcjFpbE8AI0CHLlWuy/C
ttBYjzEAbSCgSdjSGx1pI+pcvHWiR7FQbloVXjsBa6ABprAOXbI3OOLruSBeo1l2oDFlP6X9zoFF
7PCG3uuF96QDINoV2fBAmhwoPozxLs57/BXDO6rGB2+Ab7De55xXfluS6w7AQCYIhPOm/t0jGPZC
fi2BVmjs68rahYjB19GA/+/FX15jtWy3mmzGXULpAr33vGfS2jZpVe2qsnI28UQhFGO6U9PuRbhx
HBP86P7iyY8BioJ5mvc9DKVtYggTUZr/4SvapJjAgzr3pmOasQNIXfw3ugGPsSJndRfa1DvyIbz2
9jeLwiKI55kCXR7AQMDcn0N3pDocw0gJ/JlVeW57Wt9ScWTXfqeDms4GGs1dWc47Unq5B61iZn/C
izQ5b5gk/h074gH8xQXO2YukL10LvFH/nRgEFPix754H92x0zudMvtfZaiMdNwigxdjtxof1ERAa
Y8dANWjoj8mejGgiAj0wODlbgURnieiiQR1tCwysYne8rRHH77SpvsHLzE5GdnTHq6lxz6ZdQRJ1
3NZoliYilz1m68h4M5Pwjn5lfjYGjTs5pkwBRMx4rHUL8I8aoi21hl2cRpx6WB+PUhuf0Gci6/OL
5LHT86/cZpUZHUmmJttHJzTz701qHaTuH6zc/kFq6HidxcRRMnmKqcwgwk8/S92lTWp6dG0Ma2f3
4TvYOrw1vPxtXbxPKsI6qHJ2je6ljHeQBv0NSrn0wcfIhJliwPGVNG9lRjq1x2GK9BRCVpDtpt/R
pEfck3A5hORsV0f+DvYoIYQegGZBZcFsLNAOTZ0c3Mr5pWjACzPnnq3JShNAfkuV5j/cqnlSy4IG
F8Oqpc6Ch28ztlJyzROcl0Yy/e674S7tQEKii3gaOEfghSHvoGwOlP4/wzq5aF1p7HJLp/QW43oq
fPoaSQSsxY3Ct6jTtHd32LsYXDgBvVQNDJ/Rbb98+vI7jTg2m3pv3UHFoEG/WGIHNsi0Vnd2mkCB
cAVxIeZ81rNq5kVx3C8pnRtJc1+XMU2kYmhPTZ09ILUnfMnEsiCydl9ZNLCMcPggiKh8GRf5p5/B
TJftjfTU6qQSfGzsWBeYIqFB/pJ1bunnsMW6RWHswc2mBTgTTQd2N0sVfBzu7dqOiTnCyWqHN5Pj
GVw9sSFG8cWwZbhj4fPYBk72KeS/SpYPdMfPoaOT5ugSVhmVHqYFVER1YXzkHZSKkRTig2I0Ej7G
Xg4OxhxU7iAPhUbz0y6zeyubfps0RHY9eYJnk9rSwc7K72VMs9MHWcrkRTRePO4HUp7vwOWc2qgK
D47o2B2Z5mFMNQbfPLf0iaqcju1Ae1frddQmCZG00aKdMOCFuBRKp1J9q3V8c4tD9cTGBsgFvT7P
nZtn1ybktIF4UflPChMTsviRQ7gHJlGzMOemw2OGBPhczwVB15kZlKRcHhPOQ1ED/5/8a/jTkcGx
w4/b8/qlYhU/WwaZfkCHUBX/+6GpM8AMnDw69WHb2Tdl+/DXP6V/yP9af7bp5Gx9X39Dor+kIc4h
xAqcLBZ5sI1bQnIdqcfza9OiS/ZWGt70qBanuby8lIknH3NlRTTZIuvAyabYhoPpo0CZ/avPHbC1
sL8AFq/9o4EIXsMGMKbRo0+a1MezM1cSiKkfkizNYCnNn2XnfmXXKdKMU9JhEMdf+Vi36i6L/fmJ
95Cc9RrEXipwimOXqvXBf9TNugatGgVTZCZXMj6aIO9x98r+SwjmsUK3XYRtGf19/t43gwV9BmQT
kliR5f49Rt1TKboK+379A1dwRyVB/UgLY1uM4XDRYa6iJbaX3FcoxLlvXSJpk+Sacw0tsI1jrfo9
ff0SeFGS3RXFePATPpGiBhhiFmLAjIRJnuSzY11x1jPZMhVpuU98604mYcbOmsCeopJ7Latuo4kw
Y/EqzOi+mJtHrmDRv3UV8QlZ/W0iGSQwzO7JkaRJKkehOWnlHTUpspJmQGVdPoiztoSlxEZmnyx0
f1sBlZOnFRNCR4pr9ZvSIpt0kb/5FSjiBKOMCGsu75lcJSqlzaYCY6sXq9AbeZ5vjckzMO+HQbnu
JqZyGBhR65/p4p8aiA+BIrqwkz5HHxXt0gL6aaRjg3Ywf8ewaTYqUd7eda32oZ/ZQUVt92DpJqFP
s0907ZhCiKWtRvVB9DdUOikH72kfJ2Z9ogAII1P3j3iOO06kJMZMXxNBZW8IKjbQHM/Evo+nskX7
kcR0m5sSDuEkqOWVA4RNx8ecnJUMdtRamyaHEd+3Ma2vOosCQOImZgDu/6yuP+fYcvd17D3XtaIy
UdPFbSZa0+kiQxpikd7ZowDFLZ3zRJI31A/120wVtlpU/j69O3eufqeWeBVq+tXHDbKixL6H0nFH
721HYYhiJHkCS2XpDVkekZt9+cIgFg/2ZITsoPEAAF+2vzlPHvbYa59AwsepHhS6ke7I2yh3bRU6
kNiBP5RkdmhuQQoe3S3yWyzBrTK4F+I9FwtbTtGMA/lRdoV3BxGWdMdW888DEPxTQ07mWQneBsO/
OEU+AcGVXrWcQXzzHv/MfBgz07qkYe3tsc6Khyqkw57Gl7axwwf0UGYgzVR/co2wDMrGKo8z3R4U
LtCMOli+zwZ1yJ0wxPBMBbbfKU1oz3g0d4PGdt6LivFbZ9Nal1qXvDS2BstHNvoLllkMArZb3JDs
kD7lVmyAY4cmJ43ykxFyoLK5wzA9hfJVcYwB+pnJV8INGOEiqV8jwpm2o96Xr11DE6keHQzAHgxf
XEzZqy7rfEv5Mn0FiJRvzUnGryub0zCy6DWc6C91bFJvY4mIIE9978bEREG+rd0b8qpqC4VUPoHP
DUD/mlS4kUd5EkXi+jSNZ/OBRFQ9GJPvfe44m1rRWw99jdZioz3FqRCnxGnVQxjZw0PXJZjOytq6
72P6mMv3u0Z1AXbhgT6VKy6t0d3JlNin3vFeu8y7dQpdZDn/JK8q2ZEHR00EgFxQeNGPdO7AGsaS
9nHUujtnJIrLKdNxXylyLNueIGQoED3M98rYoXX7Rb9y2idSgpMdHDtoKnqjUjemi8m+hMJIZgVZ
V3xo03wPlb16Sp0UfHv9oEBYHPImc59mXrGWOvdllJ79tMmfC8F0TAcYx07oM58NJbooXn+YAYDK
lBmyENERtGuUEjYU4EXk2MGylxTAtUAmsYMuwB0uwh7onqjQOyPaAf4l++cuSu86Wc2HplV0a0T2
RAzIsZcqPY+L5iucmeSHgX7yaOX3YeWpbTefw8Z1wGEl7OzYTrEIdO+lXs1HmmxtUEzy0wtTCm6A
RZdZO8rhEjtFL4nTBo5fS0FvdDnX0iXZkp0nmNyZRGAd30Oy4OONG7p+zmFeTM0IwRDum1j4QHoD
ykoyoBcVNF0/H3RGlUduhXCcS8pmk0MTcHhr6u8MWwG7pgT86FbpPZ2vO6LdiBwKvWpfe4l5YkIY
jww/wQt71IaxQcS6MBoSiucuWGyMvUhBXJg1Io/FsXcczvRjiUeZfQhcKk4OKY1FO721jtE8RdOI
d4aiGNM2Ye9VA/XKQjuavM7zMD9HlBHgG6JtKS09vLSxwo4JZbcnRfqMJI6IHsum958zlUQYvfuG
dLCRmgBvcibLqZuf3NkwqdRdPN3IHlrP2U+qt+9zMAwBQfTe2R4cfPwJNsn8f3F2Jrtta922fpWL
v0+AddE4HYqSqNKWJVu2O4SrsK5rPv39mHOBs7dixDi3sQMj2YkocnEVc47xjdm05wvzuUy+oyuI
UFVRrkJUfI1J9YipymBkQT0saJYPmqTMuKwUVFoHVoFZy018jaJlTq22raI9fnaKAtFIHKiFa5b+
o8F0bIl6umXt95ajHoCyGbtrPtAfGUUL+lebAcQf1H5H2Jeylo07YhFzp4YgYLeFnG6FoBOZ9dv9
gLwMdFzXY6jNyz07s6M/gcBpGW+01mO47EF+4VgnoTYiQn2whm0zqBW1+w7ivUpI6tjM9u042WqG
UC37ESVe7r/gnkP2Tsl4Pbbl/TikLA0V1FrW0GdZ5hgUKOZc/HErozpaMvxYtU6iVVaaydqDPri0
vJmaqfvb1kxZPIvqVCucgDs2BKTc9tRQs0BxpmGgF+uJe3Y28IaMbm8YzaofkoqsJf3u98GRO2lX
qS6sg3JyjYRwqURDQdBpazSpOt6jCvZsqyXLlu+zIiH0oBnIcZOs05exyDm6FGWU4YJ/nFK52NcT
xwtBGYGG6yplHRKg2e1Qcu1TdONdFD0pvpds44nkQ1HWd5beAPTWGleNonstH6mSJL6+UEq13UBg
5SzU+Im08/NW2k0d/UFSrSiEzr/3+5du/smbLGRpWjVSrE7hEaU6UTGVXpMpbZDHrhck80K9W6le
mW6UYRR34fwHv3+SM9r8mTWnPg4AdcyDCVXt1DVrTcY/7qBU0LfhZKMSNU/dc4/c/eI75SZ0pPvs
2XztPqy9RLswuAL9Fij8Em/iqE8cF9RTyUBQl/0J+KD3BnSq6U91ubbQEgr2XFYhvUldBZYtveAD
L9bATly4Rkv9g9+4y886fxUZvcR5I7fTJxny3nF6MSIoGQtEdtp9ZpHKbVePxj5cTQdBXAnuUwXS
EDYnG/y7NFpYF1qE4jvAqGOkLJRz/K4bKzV3JiDU68EpYyf7LC4xhbbyYBR3pHPqJ/9JTd26fO+K
AxPCDG9nHaGVme2kejm7kGW4CasEluUBZXRKTldGwc6xzHVYcGJIVhF5FGukMPJD+Z4DCXfT5GAa
F0H44Ksjzlspj3GzQNoz2/s+yw3CkoZW5Bupd8MRzkJRLfBercv4kp7ZdavQozEDIldk7jjhIWk3
2VP0JLwiJaCUhO1hma9bbak8qe+JvJNFoEOLKfhqDsqjtY0Yqi48G9VwfZqJdrcj0iclldeOXru3
FOjNKXDMe77cuFA/hnV/LYYtJOpL+yStCApHansg5LogJuXMqoaECGyULS2Ri3RH1bDJI01QYdjZ
o5g7qEmES0S8AHzNbtk1jtccp7u6d6D4Z/DoafhQrrRJQO6hDG2nc+9if8lX2OGEaEl3awdbimcz
brN9+iTdaZesX6j6qZXdBIXvQcWqZ3ctMUQr6yyejIs8OjIDR9iQbc/28hlDnGRP1IajhbBPd+aB
wjEHyUu0SYZ5BPicOEbXv9Kw61bZV3UoX4TTsE1Q6K/TzbRUd48IJ5fBIeXLXEnjQ1BDNfmjZsv7
Rrb7UTxKnwPlfpswUWwOd8T2Nq/YIa5MwKmyyYulFIIfWqPEaFhUj9YG/BldM2MzpraobKJHE0M4
J9lha1Bk5lV12ku5yo6cw9ESjPiKt8FTMuuqHZ5ITYulcuq9bEdb/zw8CuvoqK3DjfFYZfca1nkf
tKZzlU7yvbdhbxoT2XVt4J9/Vbt0wTRYUyyhtrryyedACfoCU/+52nmUAa/tSnWEhzk5Fx2b3bhB
sEJNEhyHt2RbHYz7Yv02BIt6r6yLJarc0oFCe41fMYScjRMal/xZtXNq0f5SjVehvwzI9v4V/SJT
APFEXdqIEI+ict+40o6iT//KVKa80+ebBfUowNdUvxNkeUeMziJKTTc7W+9avIC4+SgsaJmQJXFp
dmaP3MGV3utXGBw0WkFlHMqN2C5QgVqLYWE+lxvzLJHh8UFMklOt27v0PDt6kOJOtujG56R3hQu1
oggwypVykHgBvf9RP0dvBBiUS2OtnSbDrq4FzJYz58TpFxbkJnHTvXhWTtYpiDaUwbzNRAH5yB3i
sE6wqGnX74LqNGu2G9lyBsdsg21+pz/3K+PV21c7f525xa8aSt0iesfUP7a2le4Muif843ah2q1o
e7lLn27XGg/JieCicNUJdvJI3f5ZVBZAOFUHJAWkpdqFf4sYGWld/8sXD0D/gYUBjzE+0XGOpNmb
xx5pDWRgZqALnoWStYZBQ3rYaBPAhvRRY++Z2p6y4c7bxVMALw2v0aL+4MQ6LJsRt7lNMxa80rJ2
pXtC79GOxI6+a/dhxcNmMJFcPS9Ns/bBNu+KE+hfMyfbgd7OTujX5OohgEZepy/rrfeoFhBcwOM8
IIgcpnvhLNN3fIge0XMLlILtJF2D9JQOo4vxTnXpmTYLZt0P/2geCkKoHHHZ7IXzcG/tpzuBJio7
hoO197WD99WTALWHqEMFmI7ohRURknj2rF2Me+PFP7MkvBgb5VPY1y7vH5wjxJS0vHihA7d6qraI
gUKUogvxzlpiZlgEL/ovf4dM3Kf5assvEoV+4IAMVXqkrkQWlB2uaeRa29pHpwCEhJfZsaylea5g
JPwS/aWwjV6JhPAepI10V7Zv0T69kvxC1Q47KwzxZsGpDZkMSQU9l3OXMJXNrBHmQ8gr6qYuHX+T
jqvol9WQa26bjtazZKqHgWuZbSOOrzm8WSrqWqd9waVeuLSU0FQYjPONcKAFi8p6dBTEMjRA3OkU
ZGtRtrOlT7buIlgaSLNPymjLq+bJOkjiuthhgtQMu1wPe31t8ZpId8JzvGxctu7yffjlHyDHmZ9i
t9GZU+9BkKNdaB0jXaMTZhOkfmRus6PHmfIVy0cSh8Z+IWeLYYfMN1jmx+zFemaPLu1LwTYM4rYc
4Y06P3Jc71M7zjS6+xgMiTehZ7GbdzCF/F4gQo1gWnBIWDr73UkfttMucep1vfAxAK3Lg29379lV
vozPKU2jd0o/wdbcwc1Xl/VL8FSMy/pj5mj4drNT3oUH7u5K2nqBww0z+jtuBPCpEDz8JQ5cyzpF
PQCzjUwbraGsyVPinbaVqxhudXM5bLR4DwbJldYTIo3nxm1Q7po2qAf90yM9Z3CIbBJ3gCOMQ/er
IRaJ2pdMLWidPdUIBhfdo/Aycae7Zc9h7M4kNIt+0zIbHwDJZTvPtTj72+U+cNV31Tq1xJihbBkX
RDx8eBtFWFjkMj9EmiuQmf0IDw//YkPKAp4tbt4Og+K4JOPeL9z+TgPVEKxxYxCF+CtnbIOJ02zj
QE9eO0FmU4TzyH4jXGhP1QngS/5OjjBwZZwe98SbIqlBWWugTCYya8mLSeTS2nSBQlWkgcPEvk+L
jZQ5gQgOhO6a3e6SxjGxImVb+YH/3xDsDLdBtyS1u9sZ8WrWVkIvwTMJ3DxYKRn4pi1n9lA/sVOI
8kddPTSNU5sXDpJCe2DDVnxVD41FrpnrsQ19jdKNdGKCQv4kh48UBbOH+i68y/BUbvty6Z/ba1yu
ycrijaFdY/uOsSEHelV8EKMIcMh/0u4GBZ/KilMxygDd9XPw3FuKc2znUCGFR//NfJUPTBLJV3Tq
Xg1qdy6B86/5vtwE23bXvKgPRbIe6QijKT2T1WSTQ4AHKphcwE3FsjRc67VJ19j3OyhbcOmyOxLp
sQAGkNTu/OkMau51DhjAvYnmwWRr/kWoO3aP7BferlT9wls2PuNdxIaV6MRToJ3Hwrhgz9isjLsK
yv2WMukFxk+7q890O72rQLzTYfqV7/Vz/hyZC881Lz7br232hAd1oTTQKezkMBMkeFhYR/RFycvK
U2KwnUppUaFAWSSP7ONgP/qBnVMaPQzU9a5cJ+ZQzAMsX1vY8xh0zAc6bl5x1bqTcJ+eccoMhF3x
mnHqQCr6jtgTdCADGWPEDnAYNUpvJ17RrZxrTh1bgXAceu1H060RTFNXnBbaSTugo4+expXHHvWd
gS/Azd+yb8Xw41Awz17D0qm+2j0ZlbwyLE+o6hDkPxGhKmw9l32Lk56I06wcbZVvkxUhCwdzX+AF
M9kFLwjwumPn4L/yziS7Dr4MFhh13Yh2cdanbRGtZr9tjIJ9WZGnhzWG0aZttaNBJOiOujp1CpWg
M6T8KxDtdDyLM+1f/1ViwmJHFTkYS7JdbK6TJ09ypvzzRXgthlcxP3WJUz5TdfZJmAK0ygqCRAEh
NduzoboMark2H9pi6RHydWogKbP3EW3rk4fBqhqzjedAsyGm45Behkegid2rZTjVlsgWquyfo2Zr
FwwtdCcl1ZnuK1p+q/IqujxG78FDUtSz3u0CNn7yikKwKbvBIy9ojnJ8RcjPyV8jsjWZP7fJJtnn
bx3s0l1y8Y8FRyiLvVKLYOeLQsCD+k5/hoMoG1YT4JRj7VEsk8mEWHwb3mcPXLZ0L76KJ+VCMYOP
xR3FGeEFrw/5bOzFxV3u8HDBjb1Su+OgkHzV3g4Bydxlv/ifzMapsEVR1RzNK4bd9+hX5Ua09DbF
Uv3w9iZmTY8zH3tkGyjvA15G6nrFvt+m9QL87jL4TCN6WJyHXOizvEfVNlqyRjFeWhKh5/W6fab0
0ZQLGH0cGhz/Tn0ABrwSP8RxRcAUYY3Cfcx8iPCTW968Af1QPyrijrGEO820IIuiB7LoEJr54e3q
q1/tIsS8G3kvOMY2xeYWOLBaW3ND3OsLfNRs4A3lZv9CQi8QRLvFB2KglXC8YaWtrVN1ah4Rc15N
qO34HxF+8q6iCF2N+4Bsy2X0i9kPkKBOpML7SIHPt7+6ApXlim0T+mxW+ebangJln3xqz4zOh/DN
W6eu5TlD6Fg74yjhL/ykt4DowpqeAgqYS0NBCm+rr8JedMEZKuBx7NBh9td3tE6cgLBohD7LaFNv
Ayzw99J5nmxmkRhnOGMj3RfzIdakw7Cmnucfx0fp+bmUaMs7lH1o2uI5Z2EsXxO07IthpR4ZODyk
4CTvgi/sr+YDoWzhr+jSfbAICGdplb1klzFd56wTJ289bIwzcxQvhfFJ122v7MctvGjjJQbdkCym
M/8YwEnfaeG1xwAE2aUtgg07Yu8L5TjHdbS30ZfKEYOdkUpmoh0csFeJD8zyoISxWxwiPDCX/Ji/
IUe39nN9U6Drs/Qe/HPA+2R71+SLMdw9s4UeyQZZiKfwjulIZsrBcmbT7qqv9VV7qa9Mj8GDuMNI
cF+u+itnV/WQ7aWVsdvEJ+CKz8AnV0Axq3zF5Mlkqb2wt37sXnuXbsy1eESgJjgjOtJtx1Z6NT5z
YCeBrN6D2gGBU69EWn40+56sLaPpvTqVAmWZBQldTBn9xXweh53ldEfvox+uUb0S0rUmrnOVs6WN
qt81APctOPrNDh8OcT02Rlt8mV+ggUyVXfGLiGrZndRVyg6gXYml66/5H/O1thuPxR2zIJpDazty
sdW6etC2w5o7IO5BH9MQfMRjHNgx9aDsadDwAm1CFkqaW8d5+4yX8D1jWxYsh6X4SRh0XC+ZwK8C
E/ksXLAL1zgUb/UzdgpQyIN0Eh5DbeFrTcer1KprqLjX3kqI86U1s/39E2GBHQ7UwnLqSYwco+KV
RryPoenVJ4Mtp68JC5Kum0T+6ZIc13gX/v59+MeEfTclQ8WKd7UEFCiqWMfxPHmEh2GYgr/5LCQK
MG/Yo2xWakHeilrGj75JUqJK7ayMcJeE7L1QKaMQ7dt7oN7lOgFp6ARFh9V55GXo518iZDeLls4G
Hu9JQQZX71VpYLs05P/vl8GsDq1a6OtYD5Lt0Ge0KFU2lEkFrcf6sr7y2ur2FrG1xAXnOUVY9AnL
tBA4qfz+RZ8eE/DIa5oLFDERGBdLYPxsHwLzisgSsFDBxhzdIxZECs8q3lOUHJRoAUSLWnQR4nuf
ikVf+CaiAQnrc3XsVflTjgl8zaI5idQ8eXzfbUimDlomeNQlZy5YZ+3Cwt1d+uOXUngHYKUyW1i/
xTz2HOlyzasi4j/mQbSq7KJXhgvYTyyPw8moCZaesFpQmaFx5hVPan0dVdSr88+hOZAaFdafQhRd
LMJtq6F+AE0XM0eqi3xI3iC0UkIdr2MhKIBZyaPr9JU0Gvfx6LuFIB8VDp6kLT9kkno2PA5Hhkxu
sz5yYqkUV068k0dzZ9k35lPRTtoq9lEDecP02E/yHY+DDUyuetSJik9TIODC6FqnEocPU9aEreUF
OPoC11OqfZ0N9abFZcU8kySbymDragxuL47BsRIwnWDGGNde2a470Q8Xc0wLzAzjYCbWsOsyNplW
RzGQvBbaQJO6tiz5Y6RovDRlw7NDxBnk83r4R69Tq/1S+0pBJMJbB9VqpSVsF1qx3WJgP0ZlwGlY
Mv+bhvSveIr/Q2jwfR5mTf1f/5FAABV5Mvp5tvn8r/9oqmkiXiJJwVJxZ/KhN0AXfUjkrBPMyu1V
+BBQtXC2sl7IXrip08ZO03JdqRGYKJnFuBof//M/hKFvwDl/8l3mT7ckRTR1OkTqDTfHGLSh0XKj
Ioml/+UNqiPWPqWDiCqGMAuUvEqn2iXilf7750pgh/742pKsGJap0dxS5wCJf5JzRIhUgzxIFZ0W
ktcrnGKVvg6N/n7U8cJPImr6tDpgwzvoFnpO2smcbHNlo1r99odLmb/j7ROQZCLPVdWyuKKbJyDF
mjgiD61cTwSLEJUCWAjhKyAmwRXuArKY6E/OQBiGL6Rdr3skUnxaWOyEO3/8YTgY31yLLKFFVUxV
k63ba9FCT5KFPKRXTlgj0wML/IwVSMbiLcCL5gmm+sOTUL4bgDIWDwOLiair+s2TiOnYTUUhVMBz
KfcZffpoKBo6SXZa7UT62Xz7Dal5LQoPYEy2rnGilgNbe+QAuEySrUIwNBLjyBax0tqxzF5f1fhL
XrzCdovjqqqeyNRYFSPK1Cbl8RYE0SOtpKybvSEOW4Zmc/r7Q/3umcqKYmCRNWfq1c24Hn2V7OnY
r10zZSHUwcPYetn/8PL8HqS3I0eReXc0Ef6WYcj/HsQDTuexseTK7SrtApvm1KXGrjcofje8MQUl
WKPPTlPRgWOw+KE3N0OkHfB/kDzVJyc9YEQldXHfkwtu7nn268JUv6xmZpYUr0lZHaYRgEahl2ux
9u7FNviVV2m1+vvNkv+gZzEHKbKuyaJlSpakzkPkHxgrS1OJcpUVjgMWW1PfyKEVEDrV0moZU57p
VIWpS3wjcRTBUpzLyuYqq0jUkEjZC2III/rw5VvylxlXRDjBXFB8aAVT7997KQmKf7/cb+cORaVx
NzPHZP33n//jcpXa0nMj5HIZWYtWgmqD4WoxzdgpKe0eY1rqs6f/ddB2kULt0kcAR03GToB4/nQt
3709ChO3qKKoRxh6MwR8hCWSYI6VG2t0T4wyHp2ZNjIG1IRKuVz7Gu9T09Fi92ljQH3+/PvN+Pb1
VSxNVkU4bzoD8ebZ4Tf57zE4IChyKkmmyNyFiETHR5PgM1tWQM3Pbx6+rBggyPxwOvkcmdSVZpzM
gE0OG/vw5c1AlAmx/6KJpK/GiCm4+ociKWD3JJyyrQZ7/3iByfkOJ2KHjZKCadRtZ8pSM2Oo/v7F
vl0YFcvUDVZjWTX/mJfQoDKAxMqt853WUmLXFVyBqNZWA6iZJkJLPEnWJqFwHkF++funf7cuMsJm
4hlBRrJysyaog6e2asqaMM6cHoHSRD+n0XZ9tJZ84zHSMgokffPDd/5u1lJFiEkqfB9Idjc4uXho
s25M+sqdBp4lgptX3cxf//7NfvqMm29GoKWMT5QBi8jvMOnVWjXTHybfb8ckL4PE42NUEtJ8Myat
CFaL3PBSlNJK6WkBjMwi1sAA0/LsNPzGBKnhUivbA36ZE6YmmvHoh5Nkn3jlLqy6QyfiDzVlyenH
hC6VQcUgGIPXsPBXzZwS1ymMZHI6H+GQUBmdgVG+8VCE3vsMHDM9VBp/v3HS/Cr/e7ZXRFEzFQLT
RAvJ/s2aompFqwjAglwfcbrdsIzDi06XMiIoMmJ5zYw6ecTdTcsB3I0vlHRNIJ5zjMqcv1/KTQ4W
e0auhGw9NquaLBm3k06pG6I5FkrpltkvwafZHsjUr41Goo87nohT83YKwIpA2f39c//cnaCaNBHW
GTppx+bvO/SPidfypWaq4qR0pylwDJl3suZmL/Kiw4/GpFuBxv77J84j/uae8/1MzcA4rynq7e7Y
qsNwIjwad5hKZmKEMput7HNRRU//H5+jyqLEA2Y2V+dv/o9vRi4H5rLKyF2T2s3kyWuB9ByCQ3/Y
a5rKd9/nH59zs9kSlET3EI7kLkgK8nVUB803p3zdFgZkAVKu0ld8SMJ8kxMXybxdvKjRxiijC1+f
WkPXdivBmjVXSrpU0GNJCkEtETshewoI3wkzgrZVSlBqj4KtVAHctD41I9UasN8XImBoGXnLoIko
eqH7tJaJqMLzz+RnOLLsccyPlI1W1v5q6lZ5GqT7Hri/LXXkSFm+igA+b5Zwij/wmQubngMlnske
eSS9/KL96EwReUEc+ByI8YsBFHnrDYfjKa02n3RKKzFfJAOlBNjHAnNT3zj5BhmSdMHHuDX94KUn
tAnhKnQdbVBP5KD+EmHiObFHBxsgMjXMSTJWlaY9E1ATTfccmsu1R4U1t2iAdzp2myhGPGAOwVM4
TRc/vPv7SJG+WZjYUBoaryCUYUW73S0lySQoHNNy8mMAAshBf+6S7KT08tmsrHeqEZ0tjvEJO8/V
SqP72gpUIE09Vv99HmrbMVPPmNefNalcSkHxOAnJq6Qr4I+VprLzRF5PY0Bhp9RJVvafqk7PeLhe
u8CUuB488bOCZK4b8QlbG10qNXjKO1qnAkBQxXpP+v6sNdZxatqzTFZnTVqNGmU0RFLrWJUBWQ3B
olH5C1ESLpQBrnyPlzM6pbK6x0tykpvujGXOrz6jMdsoivQ5+tLaEwhbVSl0KJX81mbSuhhoPYbc
ds+jixWGJHSkS7I9EVfgWVjM1ymrfezURnsOdOnz99/rdJIY6hPqW6fuIFTIyPmaxNqSE+tqtAXb
Snyro871CKpRJfVZkbMNPottEmaHKZDvfU2982PYEEH1KEz5AbcLzJ0geAz6+KUKimnfBDB5PF94
aLL6oLbGp6XpVPPN6ppjR7yPO6JdMhInpzZ/4AzKmPIwXP0wQr5ZKGQLWirFJw1VpnEzmXgp1FK5
GlFHgyHL/WrcNpBLF7pFHTKttFWYWp8hAnYkGRVyFpHHHtcDTVBP6d0frmVezm8mUEU2VHATFiwP
6/aIQpWl6/oizV1wIMjTt7EghLNRLV2a6OVaXeq2CO9J6Sj6t8FoPqRcPNcVypogMNVl3hV0E03B
3/TN8MMiJv156lA4oYm6LksmVMzbub3yx04IyA50fSwD1LsKE6ksjRfE5f7OG6oXEpOgExpy4tYG
nK1A6DdtK3o/LGozHPn2FsG3ZT0zTY3/bs+KzRgTaj624GXNR4gA6Rr/Xyosf3NDMHXYQzSMuyxB
nKjkm2qmaTSz51wlzqgKExJqRf1DS3cJdgLK8sM9vL/pkHsC8ieMJbIaL2QL5axXNc6kC/dKl/Bd
QuJB2AvZpAiR9d3qNpaN5IfF87uZivORApJBo7Yhyzf7sDpuiiTGUwWhtT02skXrvXqDQUX+TXUp
++yStCPSH2UCFpO//X3k/bmDVufVVDJAQhuWpt3sM+OuwN1EioMrm7Sb8CsRtjFeqNatQr3c93L6
MAmIh/7+od+MKXbt4K4Ng42RIuo337io87z1uzZx8xjJJ1rCIq7fJr0F+hHdaR466QyP3PCWRsYJ
FfXn3z/+9xbw32+bKip8bVlSJV3XbjdmfpgUmUpQhjtpxPsBS2V0zNlfGKQord5FiX7qMAfQ3tbo
SQugLXqqE2Wn2oNoXqtWubTzH5uEA481Xv5iMKmY5G/jSLjfAYzfNsqx6BvVT0/rz2mCC+fQwaZd
07j8eUr7x/6n1Khb623KhWO6DxTcwJP5GWHCB0H5w+ngu4GhUPTTuU3shLSbjwqQCntmY8VuHMM1
IPou8401oZAHA503ljFOlI11/fuD+XPDzNeDmK4AOZ8nm9ttl1oA1hRMYuuZ72KreCMZ6gKSwREL
6fH3LY89MiZl44fx+Of2VRU5kiu/N+t88M1LoNUUMRrPiF2hbbdj0rmqGt+Furj/+9eTvrunmki5
SzEhC5IV+O/Hx7ZrCEP+bdfPtJPecYbPedEouLFU5i+loOxjVV5ForYyYQuoNbNspeC0asdNiCgQ
SBVB48pkXAXvp5H1zSTEPZBE9u+mLOqcCP99bYMgD1kUYfut8AFNYXBWtIE5wNsThLBruxfJI6NM
j2BEST8NNW1eaW/fx3nqMzQgYaw0N5/NAtJYUI5i19KAS6gY/aiAwFoQjZx5Pe83DUw3G4MmuAZI
JJlChhB4e1x1/l2ACd7uO29aAB88/AbemhJGQJOXWpHwHpN4BbGGlYC0SV57CmaSTCiFgBhRKdps
5dXZQ0IQ42KYCTK/oWNNoWKgx02CTyyZHW2X3ywDoTSXWg+86Pf/DhDPgp0E9AkTOaVWcHB9/9rU
JJ51IBmmXJxN8f4qMBVSxtAIzPwF6noo3wbgfkLeuYC4rIUslW8AnlfFfAz4YcDNL+kfN9Yk4Flh
8bb+SGKeIhiugcpEN/bCqxehlwu0pT5u0wo1WgkQhdiibZ5BIsE09Yk7Z6kU9f3fL+Lbl4vIAdoX
lgz//2YiSdWSzQOJFy6eTiRVfG0xli6m0fxwaPum3sgItnTOvUzqOrW+f49g3G5KVpRZ4vYKTSe0
iWYLsoN5uia9iy3UBeYBenCeTaNop6CV95XX7ckG++lC/typzBV6iTaRSfGTu//vCyEQDxsxaFZX
quFetPziDNW69t/idHzWZitnXSfvVakdZyN8ar7/7284d0FlQVdNUbytyPEa6F0cMJuNsfc53+8K
fVlaeT9M1vKfh2SKYMyM9Bko38u3b+1Qx5k0EXDk6jEtBgvOv50UCeos4xSTDmTrzFmR0rhhRwZx
Tw6ZAnne7tCYyBUU8RjDAycHd7LY8s7tu1C1rinMHNkjbGBAHlhLCJx+noa/m22IoVAl2g7flGVM
vTJB+HUxys52K/QN2TbFG7dykcnyfhR/nPW/vU+yAusO7IX5R+cm4SYZOtUvdxzuBKkFiRwXby1l
U5CQJsqaJHxvk3cV8EsvgKvq2ZHq5TYkyeuHZc6Y34Db6YAHRZNXlRTCSW7WOauVATz5ZexiMsal
A+jfBPwAgbKEWhmi/cIklTf1fcBugi3ByTLrtWi+GKZ6SdHW5F+Dj3UlTDu3ZrsUsUCCmiY+dOKX
zpJQtg/aQbMIEmzkizlQzCgYDKJSvKlN/ERa4zkt8jdrEPcFoHq7RjmpVi+VqZEoKaCuZb9EqZoS
pHWZpPJBgdZUWOEMHv4Kc5rtgUnMdC7rezzGD50CAqYwql3QKuAtxBUdfsczDICn+jULOeYy7EUU
p4MI1lLeBwwHO9ZCWDuvv3829HT5+y4XJRWVIH8nKeyH3bX67bM3qLAy/+Htu93aV149lxRSVray
2mbAlsy42/Y0OZ35haj6Hn1QMLqa1FYcYN517nRkSZeoyt4iv/pog3oziepFCNllNj0TdlmVZ1gc
95Na9WxLrUVcBR/Ru2SBHJnj5yA93uPwcnNYZPHMmTISHWW0oH92DC6z0OpFp6B7nOdixeCPRAj4
4KUK3DodToLcf2hq+lmG8MMy8N0GQxJVjpEYvK35GPfvWTEx2iEKAYi4QiPZ0pA9+IO3Jflb8svH
vBrfxAKtjkfecD7+8BTkb5Ygiclw3jTTrFVu9/uyxFutYt92J0/6BNf2DOz/yZCCZWll56h4bSXF
VdzxS5+NZRrCneBZzI197ilvZtecsxKgnlnQ9SvmShVJ0AgoZC9bUe/BUmU1Z0J6N3+fxL+bXalp
STr7ffZjfxy7O2irQ+XnudtHKNqMbFO21HfS/lzF2WYq4q3YGyslwKGFSnPMuDh0JHYvtuekQR1h
BFhngrvEmD6iQX1OTfFzggUXmY9SOr7FtfjDmerbxytJtCXpxXCmu119VcGKwsqsc4IlqUHpfYVo
6Mlvip0ohiefzVZGwPMY+euRyNofJrbvNtZ89lx5liXNYq7+99hiyuubWi0ZW4SnLGRGszSoe96a
tZY7mhCdcdZvg0n8LBLxkzr1CmLbOuu9oya3Z6z5dtwQxNUCn1bE7PD3J/ndYZeL4zijsAfj5HYz
66akiwKc50lOTf4Mbmw1TtpzpDFd+oFhcz7dixm1JV/TjrpvbdXBf/rhCr45V/FkREsxdQ5Y5u25
ozDUsEkzqkvl2J3n59PrluvXQMybZ9XqzqIYP+Wpvh9i8xjiJ0PnkUfKc1RPn43hn4RMfc6A7Asq
rllD+uHt/GY5JiqXLomisib90Z3v4FtmE3VolNAt5+r8S9PKS1IzgEK/PJlt9lMz+JtTGBOyKMua
JMt0EW4GCyPDy+V6ylyqA6vKRw0Pz8SGvOoUenCOgpHfHH54nednfLPy0q8XNUWhA63K1jxD/ePg
Xkz9UIkexSscy9cJHeOAN9xoDuiPfip8G9897X9+1s14s4QojlR1LpRZ8LHq0MNgKkHq4oQjhW/l
kANgM5E1qso6EMvjVOQGJhxzZ44WL63uYFm/zETfVCX2mH5eVYwbMVevgOpTOvmkk4BbSqZ1IbUh
GB5xUwvFBUtsAEJfaSjWQpHYGbuirS6/ycdINFPaj7D5ii81k9xRYV+oIclWomlTB9KmzIxllnd3
Y/jpy8bSqjOUdMbWxINNyUUecrfJx7VYWrui6o5WCvRFGNfVVB+FvrzEAHxaAaspBtCkO6TduFFa
XGpl+yuKmktXc5V+dhwyCCapN521hE6JbBFplGPSXoQGCJtkINj13dwEMcezXLVgvnjiM1E2L6S/
uhXIMmFUxgUgbWtwOvH/knZmu3Fj2bb9lYN8Zx2Sm90GTtVD9L1aS7ZeCNmW2feb7defwci6N50q
wb7ABTINhSIUDYPczVpzjklIjoBIs6nwo10Jl5KPsrFQSeLGsw7EWyNvDapNNqCU1rPXEmkWlcWG
HCx1nIIxhYWaM484FUk+BWcgeIGtJSYTKFIQHbiCcYLSatnGQY9wU/Ww6QBF9SOx4GWb3LcZi0Qh
LcAgqZ7yFDN1H1kirAQioAc33EIWQjJOBXtBCMNnougHYhzENicWyNPKOzB6eHQ46ycvvwN1vhIl
6zFXH/ZNzlRoQ41L8At3ZAfJ5E1iD3Kj5tHzvaPt1W9dVNwFdU5yuEJL4aN5srC0F98az3g2U3yL
eVI8xcMeluHCdcDd0jh4doEj+SUmbyDFMtyFNs+V+GedUKsWcIAI7Y3S9vMpMTjVnRzdo+eMmEh5
k/M4ACR9i751KxK4h3546qP2c+EGwypvx+2vh8sPrx/DdQ0GB4Fs5d2G1amaSo0OA5LZ+KvaYUQO
+9uxJPEClZA1Out2kkc+4m/GwY8WKdQ/2L0ipkCr9O5l7XCEoRKMuMho/xi6vORJRj0//81I9OF0
ZLPCFHRsaSPKd69jIQ4CXi/zXT/KXdu3eKIgwWe4dammFMjpFmUU3smabFJicSrj9yuFj0Z8JlXX
4RhThX2/cZRlVmVlb9NRwMORVihOW/Tvveac+PUFoQCbPm/hB9M9g/86jFC8gkQ86TWAZI/iY0sg
j1L1bWISqeU5Rz8z6WDZwJJ9gmh6yJmLzMi5BBt/F6T59yJQ920YHOCKH+XYAVMgbaqzaxwKOdX8
gKCQAANx1rersXAeRQsGLmG4bMe5R5hqS7OGVhqOs9NJH19FPu3yicCd0F0a0r1koY6Q/7vZJAhz
Ogz45HotXBHdV+Vd7RVo2C1MA7qaXudvs4AMhv9rSFZe7DyxlUoyB2jDCD4rvqvhLUHuZSXy4ms9
woW5Yxcybgg4eisjiCjUdPHZY5FKVkEMToEqVJO5amXGXUCVAYyjAUI49aMtkR+kECBQV2n5hpEK
MKkOm3vowPIjjOgDi0gDZT2WQ19tRjT/bqkC8A4Sh7YBh4Leo9s5h0bHRJnWwaId8Nh28dOUlNA3
slkkjucz8nmBGSv462vwo/nSEWzRJXo3TtX5Gv1pvoz0xs7ypMuhH9JjMj9lTnoce32bGMTV/H+9
1PstWlfCGy5APu5CF5JiDl84p8YOJnHZK+03H+vDVbLDvgpdCnI0tnN//1x6ZZZFZdV8rmTXhKTp
Bfk6HIrNvG6PjfGLERAvhpMd3PBvPuZHqx6qNJSkWGqxD3u36nFqZAV5yvAy0PaFgJ5lWF6Uurih
PBol3y+3f31gP35Fm0r+HGz6H9UG4NSoW+AY7uq4xgBWP0KVeTX88blI6zfFHALVaf3rl7wOHe/X
WbM+llonamX3vfhnakqo/iQo7OIhDZcWIYcdGkfMlpKgUb1eTMp5aGAzkQXXpw+e91glUBzrkTVC
3c+tvgKPuboj7fjYYHbFZ5opVqTRtJUj0gZbK6BOkDziZvYxQfRGocvHFDftndJ1llM9bQO/VEvX
43rrcaWRNUBt+9jB0V1xrRyjCL4UzdtmafgPdYoxTsGEy6TYFZn5aZDVba7l48KnEougeRWqEJqw
1JKVSX4Ctdke1/HsPq8aoEkIAAkJK5bsPvMlHP8vsQd1wgaO9+uj+uFZyzkraAXRmkaD+vezth98
stJCme36qnxLxycJbSTxpz34uotJXny7ivE7Tr8rZH50AsEDopBJQdf6j51B02ljWJoEhEOofosn
vj45Na9jql6zWYMx1OUd3J/HX3/Yj2Z/Ok8o3vX5n+vq+qeRhyj7BEEy5MOEKaQAV7OU6LTmqb8u
7EPsGTdpUT3O65Nfv+5HI95Pr/t+/xxPVtoVtp5hbB62Xso5FnvNpTeN57roLr9+LWnwhb2/TCiB
IhJjW8qo8K5UrnqPQA9CmXYij++HoetXEbL1gGqsWaeKGJfyh02YG92naTvqIV52D2YGdUODL9r3
G3dhNzsRfE8L6EeOM9zEgbiDVTlkPoBTkSLy04zvgYMXq7GA5fn2lxiN5No0keUNxO41MAbDGHCO
PX1SLUiTKXlgbITdC3lqE+Z71rTYonGbNLi1SW57vppLHC/WiX3CdicvRF5j4tLYbxjgrxfsvCgY
F6z1tfyRmI0GSwh1Z9/YBp1Nxp1qSNMjGBIp1Tq3+y/dZPWEwLHtMZS9Re518UnnBlwL/JJME6Zg
BWMiWQYmDOFEDHdWGh7mdXNVi2ePFfHQcG4QqbAOwuHZCiZisNRjXLQX4h7KtZtoxyGx1z342UgL
f2hTPa7tUB3ImFUXuw5Ji8L8SkLvb6aYjy4aOQdQ03jgan0v6kzTskF3WVJXL9ldFeK5A0ehdOvZ
Lu0jDd9nRUTZb0Z686OTV6LJwA3h0ip+fz6xvwzILWSAcFL3YgK8R3brmyujWVaQcKM5HcqYW3BN
JHeOHxNpmPmXIYrjXRBnD3VLW7M0aftmpHaY8Y/cLz+jtyfcqptmtERyhMULL6EFqA42a512WIAN
GxrEr6+LD5wCFh4LdB4mww21ynfXRaCNKZrKFOaRn23QT+Fw16l4D7VxsTI+Fflb5SLC1KeN8NcT
LSRsT0qE2WNBhTzAiKhJte1aRmGVP5Cqh34Lq9OW1AKcuPDbifRInzqx8R0BPL6EeKk0AihSfY6G
1sl9jbpw9+sPda0vvbvYWe3bxryY8ij/zGfMTyOadEYvU6ZId4MZryuK6qDUvEdVON2yNoeNIf1y
VWSgwzPTeAzhK7CHz7H3BmSDqDzZRgnbAKiVXuj9Zhz6SIiBaJvW0bxKcP+jMBsM9lT6HYNt6YWn
NkpftbS6CwuM0baFEVmRcVLD8W7s4RH44004qLNN62vR+ew8VeM+9ZsszN9UwhcFpR6ZW/Y2klbg
9jxFm3tHQmtQ+1jaj98cU/2DERRtBFIBBG40dt53NfXYDxzKRhn67JogpQS/XzsybPj6geRnNCIc
3WEqon0fHmQPeqCIk+ksddgNffhdHyvzhgYa3e0UYpDw53zOtkL1ZoyvwcTlMqZfyYfM132ubqCj
wj0hWVGW1Dhyh6vFjjptFcNVJbeTi22EOm570T2DFYDKvHB3aSIt0nZz9lKeOBQmCTkipC48d77g
poQHAGpA+lIKFF03c039N3yK989NJUK0hlJb61WJ8lQT954dPefIkBaitYxFX7JW8jTvlMhvbs8Q
7MTt98DWV77NaibvdgjZVpXzArH0LfCDwxDAfgpiexWI4m6eTzr3EzGYL/OiUKXiuanrR6Ntv5v0
+uibP3eRadD954mFrh5D1vx93+1lqWiQh0eo9d0qiPofZ18XF8lsEFhxsqVaiCW9rohMke4dcchs
HyECMsR2ML9KtZvSmTs66i95MX77zbnw0amAIE3oiFbY1L7vqo00E9JGiWw3xEUKFlIswPveZ0Ez
bNnPcXwieddZGiGe8/iFzybJjN8oSz5YtGAQ9NCZ2/OM/r7AS9x1VWXzAk0WfH19Wj45LojhTlYc
G+SkOzlW6wkf6SKCtfy7q/iD0Z9SCT0dyrisEN9X33N67G2fRfkuaQmRLPN4ZxUwzFxA9ytRYa8q
MCOdPPvB5hrYZH4IPLTZ+WVB7nOovK2Zxxe/rcy9GOcIwE4CISSXS7f3XTv4Z2iZKwKTHiOP4FDW
FltWNawJ6/rPWey//2bybP71P9z+VpQErwahenfzX2di2Yqm+KH+Z/6z//uwv//Rvx6LjP9++ZDt
W3F5zd6a9w/629Py6v9+d6tX9fq3G+scXc14177V4/1b06bq+haCt2J+5P/rnf/1dn2Wx7F8++cf
r9/5CqARY3v+pv74912zuZWWic6K/r9/foV/3z1/hH/+cQaAP/9XltEHf/f22qh//qF53j9o79Hn
oAljONgzOUf7t+td0vgHllVbGHNjLi9qFf7zD2H/A2G2cF1SrTlnWKn88V9N0V7v0v/BVOUa2CZo
0DvIxf/4P2/t9s957c9vjYPx79s/O3dNlC7vVrvIGiV9KXagYi6Kvq+sRcTc4ZJvkj0r7Ggne/XS
WuDoMmjsVk4TEs3KSmrdtKUq4+3iiJTFYUyWNizqXY0iFUUSV4473ia1UEcppxuJzX5PdM0rDnaW
iEb7xspXAnyYikOSoXLog/5HV5j5CW8ATbi4gNvPuU8uCSyTmFiVkYi0ul2HWncR8WcQ8ZvEJAB1
IllmpdduShAAdSAlftSU2jeDHRytPgPKdNsGGLb1snnJyFgCU1C5m5EF62oCFtV+C0ICRpRnPTg5
gqQ6spIV+19iGifKxDr8+Aya5dCWyVbqNYwbL9J2jlHImzjpICVqeQ7gmeQlzU8vyYzYHewGutrU
NdtoiMrFBLH1QKHwm1YbFEYzJR6VEhE1S/8LsvToQvpTeHH9IFopQ0cWPPjjKXanfl1D5l1kUba3
MoGnKG9K8NGxphH1xUJPugF8uqFhwR+5vLmqCde2CEHuMDNGbPnOZpKdR6lgnCQdwThAsouk3GZ+
1N+m4fRATZXgDNxmD57+deiKfQcF/K0Gqz81/pfeanV22dBrNcNvt2MMmLpimsK2QvWc7Uw0kK2W
OOZTTtbtiobxo1Hm41Y2NU9E9HE1p3sXfgc3yO7YDfbD7TRH3JXYm7bFkJDHAsLTxiRwIjSVCYAn
RpAt1hF5TwJB+fXRowovdkH1GI565qdHz7cq1CdzngBPGGeVjUpZJqveZ38xSoLqRKnJHQlUB5jc
9dYTfEhdGGgUnfCIxz7Y9Cr6doWSq5lMrof9v/+huJT8dPN67/Vx14d8dPN6h2/FwEDnwXd+Jo3m
JJlZdIzquIVS9O41rs9XXu+5/jhlltxUgXP/7m38iU6f2meQ4xmg9r+90etz2pzVhBRVYvXrt3f9
2+tfWIkgTVyHuHH9i7/uuN4MYiKa/7znp/f35yO16cl20nwRkFO3+OmBP/3415ugoLTWfGyrg5lR
aPEK+LnzPw22vDl0kT1iP+qnPki6hdWR69ONiTrY0mZRFwyPeQatv0t++kcbreSEVp7facDEg9Sq
V3L+3dDTjRT+1q36L9e/uf629aZxITxzIuqeJkvfPNd6Wqwr04SFKeKq2Y3dKdSqczQUVBIlp5KB
Kv7E+lg7XX8SYeYR0UbxRJmDOqbucCC7ddrXsdmvVaUv6GSA5jN2TjaJE5s8cWKs5yc7Mk/EiWI4
BrrYps/s/MT2er+JN3HnNh25nxqSew0eLgqGYNOVvXUKAsc6XX9SaQ5VEk207EjwAbbna5xYkxnb
pyDXuqWvcwz/+p0bgkhu9frANoV82tr/VssQCWUidlHfO0R8UL4Pe0KujDApNtZ83KchJAsxLr0a
U8wilzHZbDX9zsaelhM+YjDNPOr6j+6kxp8/CS+MCaZIPqPJh7caw9GABbwVmQQeQGTHYXLbHVVU
+9iY/D/q1S4LQT4ZAfs2K/+W+FAMRRVnxCqTgJ25yVNeKmdbV322aZCULEaKeWu91WlxTsVwohEy
ADYOva3M2CeSTHAq5n+G2GTfa9Rybc+PMOvbnv0ufdc+A8wfXsLbqLecleYjmNEpDu0xhOxpE4Un
PD/hqRticSBBYKkPBFcTNbjyGgEGwuUJuwhoGYESxVnkLzhy09Pkb/UeFFCNm3jT5ySOaySnwMyu
p1MTZ7h0y1kiwa+uv8fTWy0QzcSb602Y1/qfd3ytrAMyt+I0pvte80JwpxXjVMVXkMuenW9Smje5
BSexVIQT6CCUDTa1yw5Fy8kng+cUsBDddcAYbfXQWZhqGDdO4zCRapsRSATKulzZEvZ8Xvac/GRz
bkthP11PrFqQ/w4iBpeW56fnyiqy89R0wPissd5cb1paQ9aj5QMt0sfsrGRdrHoX4JRWA3FpUOxE
cXAHz+K2Ztm1LlzSsIoEojhlPwXRs0z3bTJCVtIgzgLoNm5cGmSFEOlzpKEuFX58YzqhAT7Fyw+D
HYNjCO2kgMQ75ZR3+OXog88P6r7bTH2pryslgAnG82P6RhWH609//vKv29c/RIEW/vuR7x5+vWny
9WykaG+uL+2aCuZwFGGlm5/6rz/46an//DHP0k+Nb4ab4q93cn2968tPWcbbq3ufqp0TVcuf3sRP
j69zArFNKhrLQDfUNde9PmjV7AfUuGivP13/Scz4P353vaPtrHBrWWGasuTXCJKufd3ZYCu4iLZa
U3oZ1oUfc8E5X6s8+Kr8oKJ5Xn11JvfFGPAa45NXK1zz6TaePmP4Ww8cV2jGDheQReKMhf9+NcTk
9JoGqlcfdiPhD/yFCVhKEfk7TFG5aQh03mel8azJeu+gkIuaCcO6AcMjNAj9c8kkxu0UgqRU+D4W
/hxlFWjhjUaLtMXWltgiWpUFCldqKQstcPq1E5AFYHlUH5UxxfsstU8wQtSOWNbG9YuVYZCOAPt5
6r1qn2rRSofUQ3WFpy8coANuVa7twPzc50BGtTB2N5m7zupMP7tmRbadah4NCyqt/xyyJSLPylFE
+opx1SM8J87Gu8RIOpMkhG2aaS9EztDbjAjkDgYPtlliUkIxslXR4NTyuqg9tRlTLQMh8j+6TbQM
CY4DnFqDVyLbQO4L/sWqPMHGLPx9osJ5iWJHa78a9iGpNkszgnloVjRgRTCjdT2xD20EGwhThrVR
NVDEpgqLTAMPu5JDNcekPCOFBQSXkjGaCPdO43uoowaypQvCJkuAgsWkvlMfCTkIffpaEkOVjPaW
HLiGEux3EqDDTaY/OAahhKBDzqMm9K2ZAc0KaNUT7toRygHbZJQQwkho2ZfYoEk61ORS65JHxKgD
RZm43KjJeSFtLziGet2QyVY1rMWc29Fus1Oe1C/5k0t4x2pis9lrIKszvf3cOH6ykoP7FclLvTYH
0izZam1LB2iFRM9Mi6Bfmb3GomIItq6OHHqmW5h6jHf37Hr9bUnq6tpvZbo3RoDyPQpkpMCEjEDH
8tTzNPlvYSt3bgH/1vWx40ets5cAszhi4lznwbCAYD916Zmi4Y2KpL7q0YTyNgf22HD9oPVDDtTr
TyGsZYn6QhU/XKuG/eq3+nGkMtDnr0XuRysi2ne13S3DkZ25JMBDL9vwnOvpVtYcQeEMQF/gxcmo
o4NWy6OIur1lOmiWDfFC0vB45whyA8OkPkc955Ln+DscAAWFT05Qr9Rv6Jk/ZO3B7SJjgb2T5fNk
g8XzKeQ61jwmy08y1Np1hR1iGcc+hEyRbnHqUcrngTjA6VLGmQb5Mod4HAynpHfBazpyGwJwJpll
Y5jBJ6Nyn6y45pLyAwAvBKW3vbnDsBgRyqcR/+meEVVUKwkydG6iFUZx4468RxsVc44UEZs5xLcg
bnctvk6iVFrhs8rG40HYzq6LffpdtvrkiOh1cOCVDmlCqJNjim3aXiphYQpXDCt2BBk098izcZwU
jN1ou2tdk5+GRjzFCezxrkzpFdRUZEoQXHD85AQPl1XY1s6FWPoZe8AmCKxjnNw4BvKwCm8nSX35
tCwxMw4WULw6ggQpg89+m+r7vhk+91VRrb1eXcLI9U7tUH4hBfHGRre/VqkKUQgrc+cMUnsd6BJu
cliU/hSTRTjyvkk/FEu7yqJ1JntSdPCo20HyZANSW5shDRizDBE/0GvdtOO4HkWsbSWdqQ2a4ZK6
YkAmmd+c5yXOHDTq2CmRBS7QczTkBCU4RNUHQUoUzzit2lI7T/YqAo5WJ1q3IcJSA8Uc3Pt0ZAjd
7AhbdDkfNccjxp5yomPgNs0D7xbP4yIfSHgfXr0AU6SjeRIbMlu52IxYSIHnNXSW8rlJUgBp3XtP
/2H6rr+j1UpWZhDAkkuw8eRtfGN0atZecWhN9J8NwWKjS8AFijmGHrJCRFRSyzzF6qsnSHuwBodU
hGh4YccKXakDhZ1Pcx5gSKAuSzufJsvs5/ELzmDRnWtCtkxSJ1aa5fCsSCfORkt/SjrdXslJJ62h
vw8n90sOiQgImuctsnnEa7qgOKgq/mzkNd0NMjE81k8TSn3W3wTkaZbKGNhTcoTAENi150JHt74H
7cGbfP+h4aAvgtuMRKSjPwbkiQfWj5ASxsJUUbsT8NH70DkwUiE3l18E2dZ1GrJN16wXU6vjA5kK
bJDBRqbVlzpnUrKU+lGS0rrMONALxlWSAObtaGj255BIFIac6LF2FTuLLLsV8FYWkZ59I3x5TgkD
gVrDR6vsLN71ZHEVnkcx0L4LJEXohNBG2Clb8rpXhTQIghlhSGYNaV+0+S6cBSfhZTd65N3nfXKm
Jh307VlfDWk1E4SJmKgVNl+GE936EpjpE5llu8mh0CpBfcYphGNK29vc6bttl9+XhHZVNhRJSE2w
D6CeB4m3iQ3DWvauH6/H3HmxMvC+uPN3sdFApg+/mXN4aGv1iiyM6Oi7FbExjYxWHfr7RCz71rlt
mm4ujmPQi0H3kdxVbm5LrxBrr3Ieck+/S3IuPy0MCRXLm+9pHuz6KAW2O9jfnAnFkKW9eah/2iaQ
90NlI8VjN+QM9lZUxq60u891zMLCG297M2DlnwWvecvppSVokmg1sUSGw6rKhVlaGw47egMT/PpU
Rm99ZX1xFHUTBpFhGZd+Aryah5N6nRbUtdLA5EvU3J30NJ8Q3SRfOR3DbmkXr7iR0EU6xGsVcfjF
jWzUTghIBa2MgynyR/j+dRx8KrPpe4gInbzTsd20jvd5ckpjV8Dg9c0JFRnfK+2wZcC2AXbz8KJy
oASZRwBkQ75CONxHlSI6Mf/mEIFax1uvKnlWCL56/qIq9A620hgTYRRHcX3pvBjMXthNwNVRT1XW
OF06nxY5AZYvOTWaXE/uxz5/0YioJSKxXI2gc7ZqrG0qccEnL0bJdl1ymQnKV6tmgjZidqfpvPed
bFmRS+Md3CqASQszq4fELDudiCsNk58NtdRxqg3SzI1MfMYPXCWySKI1NqbnIqcl2DlsgQZUHakq
5c3oQVxJbXHsMGFFInEA6Esft48kUo3otVVT+7cyHW7G/oeNkgFSkpajNkqsjTdV8RppznMLEASM
rPWQt/rTSOdm64Vs4eP2bKSFOAbiYAu9378kIDsX0gFaFdUWyDfvaA59fiStKFuMVvVZukyqme2+
aehYApNhk7A7uSjDyEBYBgk1zAjtS/1LIa3+ZswodWjSXzqFxe4z9KK95e2t0vN2XgCmAoLHBKer
V6f6DnW4voqimJhSr5hu28mas8vQiFUzxbecnGNVhp92WBtfSmcdTKnYa318G1kBCS6ZHGAszFt2
194WlDrIeEc1wDxJkggXtOlawU0vBIl83bIha+8haq0fZqajXosCm4ENch1DcbekB9ScWNcVifE1
ZNHU+kOyxhZkb+LKRbXApnSziKxhOreBIGM58TCaNdQd+OhjDM2ldZ+JKmN1bWYdJN2G9bQ4GQTI
Zp5tH4qphtCa9dEeqthZ14JPeVEB7548GJoS+h4uoi+aPT6oromYaSt9bcv6C8VwZ+8QEao2VmLi
45HayjanaK+E+QQT9QiCQ66MmtBaW78hM9lYjHT7zLA9yrhlUtSCswrKS9eQg0JaFAtru7BQAFUn
RB27NvYLpD+S5C2MpX1BoIadxJyH1W1nAuGVVoa80GS6GtSjHpwcA7+21RA/0AzTmj4vR9/U7KUr
yWIPMvTO1uBxTGhlUyp9bnzCJVU/fxXscHzbubgNlcC+jG+cTHepApNtEdi30CyONpQvI+TtsKg6
c5zAoPs3ZoiP2VEQBQYimFBBP5Wyv09K66mCKMNVIjsSsJP71KA9G5ajvU4Ji+n9RfiS9iG4d0zm
qwSabOGQyp6K7Tj091Hse1BNQzTDlXuc2thZ0drN4kPjbcfE3Oiiyfeta/YbjBjYD2t7XxldfGnb
/JI2A9xdRouyHNnNCV/sGqr8ITFq5mcZVGiT+yxcl8KcheJg/8JEsJQOyG/WzO+loxFepyCoAI++
KWtWyRMhUeD/64Gnc8PyqGGT32UInPFxyKeO2vWzE6ryMAhvWtIxRdaVfxfpQzuj50QQeFvlQak2
y2g9QktdZ0wOqzJ4y8q2P1VBi8aLWOS4HFY6WjOMWx6brzpF3mrkIJeHPNsUOYgQJC0aHUZWRXMJ
S+086uRrdj3E6LEmthDeLypHklqMih5gKglWDB1+1SXLLiRmxILH71rnJPZIE3Yye+8P/SNa0lus
PN7SH0lSTKX26MqgWTl6wWa62RdBxtoVFPOg9n2c7aZwPHoFIqHOQjURG+ZpSpGdao3VLsempife
mzj8LEqkATSTLdvKvaWCH77epbuIZABGcpwDOXQNeD4sPiZ5qNoJHJLDGNwxF64xWg9L0HZofwtE
Nk1jHpqQTU9Gj/yYdfWeXgNtCl1jX+jC1idorRrjR3g9JDdW6n5wCeUJOhRNTetQizMy4PvZpnOJ
vG58pveWQO22yfEFjSyCc0TQkOJ1Q0BlNqF2BxjT18R4ZuuxL5kCy7gCZugvOwkEv2W2rFK40p5h
v7m6GR3JfPwSxTtPJZLJzoo3YWu/qLRg/AAuYCCdW0SuC9icKEqPQEbVuz1BhuMFfRtFmCa2liPJ
XbqVyiVHjK2NIAVh6nfd4DzWfq6tjNYF5aN0c2Mz9Jd69iUIBpYquUf8Zd1yjAmoMSWKE4GHcKHn
5iFpSziHTXhXGhOOB5JXBl2vllP1IihZG80TUuwKvnZTnKeIkGJLfU5G7B9BrX2tKVIY+iCoe1cV
QcRLF76bl5F9qKH352ohxiJH5CAqXBFJAhtzCp4QJZAqGxIowDUULUzRvxZlk21CHRFxdQliFZzr
MC9uozSpNhNr83VeP+UglphPKOS4mDqUVcH31Zk/htxYJFnsrapJ97ddnz0SHofBW7EsNfX8uYFC
DKeT5ONk+s5WcLJNfY2E/lyO6V3IN0aNO2aevxU9S2ilU4MgEW/RSufOquIfyWDddFkHbaJ3165D
y8NQ5bTiqkR2EZB/8dpAEthqlYOcIWJDOgmnXlpj9JiyM9vjxr5vJ/OQu8M28swzZp94S/+vZCXP
XjUiYlRkG5qTT1RFyd+11L2aL1LqkauR/SLuOOvQqyCCS7pIvk5dPZ9qFiqnfqRNJ3y5iVJQ7S3B
OW1obQdt2gFUnZ2dLoYtxZkJqNDY6m6/6WPrqXcCmzO0YVcWTj+mXjRrpVlc+J6+rL75QbcVALG8
DpVMMHy3p3bYhqN2qL3qs493HTtOKckLkdSvfPkja90BZZ79MonU2DFtwqRMm3FJl+WG00KtM2hZ
Cw/7PeZgYu+beXb0Ru0Wv74kxf5r2gSn2isfRadHm2iOaWxLg1J0cqfr1mOfwkvHK59Rs3efKzOh
CWmhgs3QpOsBe+Dpq2EhUB8qzL61JNXMZqsY1DOrWs/XqeXEpzEkUQCm+LLvi5uSU4TrWrogGYKQ
6nH6uRaiXIelIZZMts0CfC8QXZ88mSqXcpe1pb7QM/8QuLiHapeltY6m1fpua+5jnbY3qWaCdE+G
19wrUTiOXrV2xNKNVXOmPLnSgibdadlD13wFQN0fKyFeMkUW1kDv1YhIjxB6o++d4TtrzPgBjVm2
stvuOHnFvu1gW3C42ZT3QNrjdWLbbNqiluUzVTDk+10zd0XfSOfETmPZFxMktqiahspLfmtKGs+h
pY2rsEajYzBil17nXaQojJ0d8/FTXXxHn5Rv4CF+Vwkt8LBq/RWwa5qMrU/jiuUl5h+i7QaNWJyU
AW2lKXIaHOL86qnINskUEIA9krNZsz40eg8AbrDlAloYcd8eZBpFey0kziayoh3WCU6Navw0qsZf
0q9PN2Pt7VVUxUR/ElyRWfSgCq/ahi3vuLAne9HlRnSytDNYMboqdXZjxc1pzCke1m5SbF1KxweB
g3nRiOfC722CyG36D059iVi+2int8ZYAYaX1t1pkuDuuGKoGKrmTbcyc2dfQ3nt0yk1GMEhs9Aus
+mpbGPJWpfoXeK3d0giLDVIoeRLOpzSC7Z028/Yo9gj009sV49M20/NXdlbnSd+bk+bd9JW8DGPp
UxbUXlRJLayjUoDDNQPyljZnzQkxP5GLux5tB1BfqJM8lF+6/Hs0Au21+73ZMG82Qi7drjWZTqxv
iF5JOC0eRHrbt6NOkVxjPesHhAJrrrvGi+kvK3vMiUrQLE2798Suv4JiDFJg7YQMvaGkbq7felRL
t7kmc06onkV9Ks6R5Ty6br21PdVuayJWVwgs3WUVpfquxToiyb7yKXd2LbZZURp3uTce7ZiAjXJw
u32UDmfTq/JViWR7ZUfFUtdLqtEdS/QhWosIdnJivtKbMhfETBbjsMlqkkyMhIyfqoelFOlf61AG
94zNP9zQp4giafTHsdltUjZK69rYR56b3kZZcSpQXyYqyE95Gxwaf86imZJ6Z4ruls5/QxcHmx3E
GlYNPimOoEX9fUeKpRbk8qwP3XNYcdAmlXCAk9bDRjcQ+aPCJ1YiAg8QggudjPUqjfZTQ0l1hJDi
NuBgrO6zOzpbTe/626ixUmidStuMOqkcQwe83q/ddlt44XTotYAyQhe0CLZbyp/N8OpyJtCQ2Ck9
7Dg/GvQOVgquxjzZokeuPxaf2rlPpLQqP7RNlB/srKfx+Nft60//S915dLetpGn4F6EPUMhbgpmU
RFnBFjc4lmwhFnL+9fMU3T2+7e4zPbOcxfWVKBCxUPWFNzTqz78/u33Fi5BGQk6E79x+v/30xzYJ
XexgsRM0u9UeCjEkC1qMMIU0Tzz9ZTe/jvpvd+mho7LSEbZa/9rodhxWQ5rQvw/+65tuWpy6ErVd
Gr7klGG4HzIvIuBVl/j7/H7tp0DbAxUyf/uX3TZNfyJnSnZ/7vn2+68Nb1fSevb3eETg97brmNIT
t+K/j/L7ULcbd/s1lgWWRwVap7dff99RZJAwjjIN9Gu1l3CwKTb41CrxvbjmML3w83JwvIzGhuId
ngdDrpG5DKyYkxBkkhmLrjBwch9IiomZH++BBOprbxL+IcUo0NHxtYmw4SBi619yZri0E2vLiD5I
+VEBKrHgY4kdNyn2m2aCPevo074X+H6GPUoxM5LUTlG8gAeFKguexUZqdHhHvFIHYCK7AFnee11X
LZPZRVJXcwtUO89GMZ+GOv1QLYxm1lSsUN1V5gLXXzn/1DZibvgqgCWBs4tG51YrNIzloIPlC1R0
E6opao8dhoasJ6NExdxkQk1dEAKmnTDq8Sv1lsoNeGGLxX+Aqk7NFcmIpbRPNYqvwAzR0zAxeUqc
XU8vHseh+G5KwJs6Dn6/FWrUYyffl4bbW9LiguO7ifSpoGLYvnSFgAKf0a5xGbQrM58OLGx71AZ3
FNIw0HIg3lHLQ8joGzgdNFLEdAaaE5jUbFcoa+WBnTQ7dOTGTRybW7ud34DlkDl029BrsSvU8Pyd
oNIlI27WulW9ytz5UY4mhN56/gGStSNBtJi4zXJYpRFroNF3cjMs3+JIPJc54W3FTAZctsKB42uv
UwWdFrhFBrQGPQkaLbH3Y9aHm8JIUTZtaKCnyYJLEXa4tV6xv+wUhvhDNzOVAcsscuWJgr1yTrrR
u4ZxwNvdXy1a/60esa51rex5DIkrHKC/NHvelhwdzkK6tKOa9xkDP7yQWNQ2iCF6267QMAtxxrPb
iHVi2U81Jc4aCYmtcOnKy6W4Zxrb+BPgBbvTNLSQUW1xav+oL+Fj1Sq7L0xKNlPrvOKOFEwe3nUF
eOxth8sS4N41MOQFlHL50C3+a7tURzuDiTMll2Wma2nF/Zs+9c7GNnJEbDvX3d4wTxCj2v9ENwCd
+E/0FdpFAlYgUu5Q6QCjKEDqXxDtcWjNedJTnJpnmi5y0Pyjm9FZSIz8kuugOxIrfLar2tzgjoFr
WBeHWy+iKiz70gg089A2YkcPxQj6KMKBXWr+ozXNqyl25UPGQCjd9omp4D/qVPwpwKNO3EF5gNaq
DbX4T9+IJSkaZ6ZGe6ARnB00BxpnQTlvNbl0zvq0ozSIl0SVoNxhp3FynE2//A8374ZM/ysdgHOg
/sF/CgrpEeX9881L6iR1Jrj6yAJ380OVi0NmpPGByM8IfHRf9iVY6W1IdqDVhAy9fnQelrio3v4C
If03uEzzT76zOg8LzR2w8zpcpD8JiVk5z1aTudGhr8IZlbTGOvQd7XmdSXBs02/DEpW7MneeDS+q
77zMmPYJxZahsg4VfLS7we/qMwE9FlTeeBcBmGG9ylnRjRin44hpGkSocRcqlVLLPnrd2N5BC8K0
zqUf3mj0pIs8LJHHNb473jDspxLnRB/dl9s/ifqpy5dv//Nli38du4pBB7MVxgMMM1f9/S9jt9dR
GumGODo4hsCWGGXuTepnMzI4WG/gMw5AvzkPiDVb87DsbVEd5FTQ389xV6yncyGjYS/10dobthwO
IdIieAhjHN5ApNjlyO/uYUo99WFpbm9n/n+CR/8vgM//OwT1/yd4NCgnwMn/Azz6O6Hy9wLBnF9w
6xum+teX/o6NdgE7QyjSIRSBf0B7hHfu79ho1/8bwTI2AsCglTjeXxDS/t9g6cPa8QQznE8J+DdC
2v0bDEUI/I7tWq4O8O7/gpA2/uTj+0okTlmjEHwBuP6TPUB2kzYyzpZ9tfSjUmOgKmC1SL1gQTtr
Eqsp+PUZJL6grn0bQa0xPOYZxXWvBlowOz98BMitokPk2U3/A6P3X+QKODnXdD1Q21zmv6qnoTsd
43lFqKS1/ZG2AHqtA7Z2dke3osM32JLN62whnyGHnSFdxFgVMOEvz/PfzFXqKfzzgsPdgfmK9ZAN
4edf+G0dCqFDbcfTfu7qZKcPsw5ln9yc3I8ieojOSb6SkXmPD9PP97QsQPMM8Ma0r3rGKeYh+aZv
PLGqAFHuLEBxiaRol1/z7mppVRgAj2xpbnr/SVpY8T/+5dTRkBL0hS0POL3u/znf9LOXDLPb7W2T
Sqvffx3cvNoIE1RJGMkgnSjsezI5uXFKK0Bv7LVe089a3hKdq+w00tAJrtvtXi8ZGG49bRBk66hc
Cmuf2ai+m5gRDYb+PIm4OSa+sxBDvnGTzH0qu5NbcJguTh4p+o/7aqDVOQGCiPQeN8RezIGovWSf
oCGwWvaG29AKmnrgk2Y6A6RMIQHmAK296otA5TIILSPbOou1DuN03MyuRo82ykFq4JuJK5pXZISc
zSbU5YhiPmGwMRC+eLRCmjmEOmQXB6uvnqJIu2hThJt7yTa5dHgyBY58me0FbiL2WcPF5yEN+imv
ri42oDRuQeUMcpdKnaLMcksbxqPTx/XatNWdVFs30FGd9FL5aOR0S5/sUi1SkEja/a1FKmJk0aly
zY2h6bjktVgqU5uKCpeaTEwZOg/BQw4i+vSjMj2Mku5L79nxToT9NRqtb6W3COr5DJZQIB2I4LqO
G7apumDVdUxK7l12QmzwI9cV8j/1svWsRdSH7Ae+PlMnAvNTC6DvLh1R4HBF4JiwbpP01eqB2yUs
/0BgeatK8+ymAmjCUl1q6POU83NMbFM66/6Sg5MlJm2vBsoxsfdgWdqqrtt51wF3XPkjTa0K43iy
d7kC5/8TbD4CyXAKVtiR4G2HtuPtLdUG/VNhL1qPg/A6RJ79XFsaWkLu+LV10qtdxPdV4a0xU7g2
1GjM2nRByvjPvWmg8BPbLOZU81SRYYZAMLOT1dxEpxEfPJBlKBqa6dfJzq63v0iDx0QTADqF9YRw
f0s0i/suKK+gzRaxyegaDfFAHuJo+KWO7YulA9qbqadqUbYB7JZvFcMtswrECrMCC1XunasC3HqJ
P6mJA+nNX3DJoR1jx0HcgyFxPIqoJaCZzPM3iwDx62J4rmBijcvk0UAOXmVxfR8aDMRihCFmOJis
WqgCkfEhiIOL81gaTMuVt75dQZRgzQ6A+Mka4XiQhoGba/Dh1Qe0DdVzXwbrc3RQMW7Gs5mOz+Mi
c6p2Nb1wHl1JP3ppIeRWTEuN1mZfRtQPw2mN6ZB7KEZUUEKn2RZgsSnpVpcWhaMNNP21b4d3lBO4
w55VrMHUbPpSDYzBjTb+YgGQiSSk2KbM1/a4vKWDMkDXlQU6pZCFBvuqndg+Uil8vROuXW2pR09k
ZvPDsOSvKdo4RzGa7+he48pEbL+NZPnSNA4ehuPPqG8qQEJE7+k4vhYUt4NKs+liUz6kyVwhsAQM
BlAkZSYfKB4SkC/YmEE/zvkiqOt9o3UYJLU+j9QDm3ibxksdNmWLgMxWx28y6MbyjNgp1aWBocRj
dmNYNrfJr0Y6JtBC8RBpr5buffQ2BB1QYuemBrfUGIELtsj2+9feYGbzUvoYt2dT9YyP0s+vs6pK
ax5Q4nRXt0qFvuclGROSRSAZSPM6UF6NyrjTDeu9gSoTZPksNnAtqXRUQMUmXuf0YUDrjr4yy6+V
8WrfnggOC4CLxnizTNpPe4q/NBNzxIyduUcYGUx5KoNk7xkVuiYRV1cgl0ya3TG7sfd4zHYSS+y4
4BmV8K/L6jZMEeFBFps+U4m3utvQx31ZIK9aAIsAL14NE9Tq7UBEKbzR09HuTbGpGezUnJPX1qsf
TKw/8bfmsbM2iE0E4GsRbQKMildjaCn7+99TKLJlHX27DRFaFch46dFnW+JRmsc66qK0mujjrtzk
C8RUbwVi6woMDTt1I/sUOgtQ1bJ49KkqR9P+DAYjf7BtNGkGbMPbCH/YSUUKpoPIUbPOYDuF4L0D
C2WxldTX2AiMa03OMJbER2Tq+gr5a+V9Ul3MEOdcpOJLroEb6ukTf+xozo7W1zZXPnlTeLgNzHBm
8U6i7FMLYx3cTwFcDqGDcmnfuyRErwDNaXxcn26jiKrnuEYyAGZQ9tA0oKOo7+LLx+Os1QBvcSmD
dCXPM0DmoAfAu3Jw8fF6IGRlw9gGg4OCtFNeRe4DsIuybTM4b4o67wsmFZhOas4BLiNRT9BnCoG1
7XEO/K2S1TGL6o8idgEWp+B+sBjFUBYYoWQqpjEY6MrKRevUjgbckYrk1VFHnsuKmlv2IKEUVCyr
sLDnVTqEzwN+dStborpYVubA2sCUTOpJIqsWDuR9t+RR4EYi1p20TteGtjwYVlFRckt/IObFIK7q
l5Z7G3pmE7h9hom8za+diBDh7K8OcMOGqi1MhxagC9bftxXbQEp93fvxzxS8K4JB4zrH6ySwpbm1
Qvtl4OrXgyevtzhAmxj3k84yyTNZLVIw3xf3GID2QehCDjanr13NopJmiDXNbfaZVf1bZbkXaYMi
LbvzXIKRNphdljT7LKZnqNZ1MNXhVZsYXOAIVeh8Hsqp3LDUsgxSbkDilE4XE5lYJCClOYiJWtbq
npl69B2Sxv52ISDLMxhmQa6xCi06gTTKwB/UYBKf+pqaORdkx1eJEDuX2QZ+Czf3VwhiJLRfa7ku
fOYxvBwItTxQjxWYeDd9qCAUgVTdxjGveTTWT0O3vPoOOh3gXSLr3syKTYK4KLBtl0B2wv8ZzvDe
cuJ12yJH3jQMpD7UNkj2oBWe3TXm/VxrP0hKkAvIeVX6sMt2uSdO9ASUw+30Ncob3kg1reJVAG67
4u40ZXXFlipf1ZgtBOLeadEqNWOEvdS9aHs9W1cyZPJBZT7Q3HEVSeIr0+YU0umIoh1sIfXKCiAi
UWrXCObxLmsRO7Pc+Ufk6eA9LCZS9DRkQCBmB52t/fRhBWARO+2zpYb+HapQN9CXCBMfA7ZBZGmv
5Zh/uqArqAEzfspEkwQbn+QbW7vy43XDEjwX4hsmabifwZNCDrONWzifejPvFhXHT1a7lV3+XGkQ
Nc2ZiyzKCADyfGgFs7IGZRwH+5IymrX3Jfczi5lAhzlBGyJDcc3B+F1IBkzRyo+277+ImpJpnfCa
my73NbW/Km3kwVzwXXlr1cRO1+OUeKULagf1u358hXgNXnj4DHNencWqI9BoPVp9zEmx6CjYJcUq
zONPTx1fDsASMpRH9XHc5I689E1+TdPiUmnv+QQBRIRK//O2jpaXLoIFC04CNEZ2zfvcWxcl65DW
dEcQw5QRS11sZG+d5sSlrDrp20g1WFtTosdSEiICurkNP3+wUHLQ1rIcNs5Sf5dLtOGlvHPVpHqL
58pJXm5hUCLe8hGX+9tknBre8y0GuU3iacviaqT6Y2h2fC0ziHsA7IsI5WoeZd+3L35DtblAlQpM
ifdcyeQyFe01VSg9sRvc6X6KX2huraOFMMOPWJ3p6yWrsM0+brGv62D6Emqs4aYGuIQYvFLSsswH
uL0n+SdCxbzdqlvQZm8ALVi0B0JIRw+PSZ98JkZ2jcOG+ZLeQB3SIAKzXVpHY24uwHW3ZT+z/nlk
2mnaIgCRYUGiQtRFTf9LhjlE7dDdkyraoI1OafAtHJgCmmbYx619zSQLKTKET7mfPRYp9xpGzNVt
LYzrG6rXKnc3An30nvvEf54Kkzmyc07dbF9vq+OimsrC6e8Bax1rQnASiqSD13qhU3VVDa9V6S4/
CFDWroricxk+Iw1BMMi1gyA+A4e40BRhPZEW8SdGs16ZfhIlkoaw7kHFiVczF4TTBNtk5ZnKB0FA
fW5aB/Mkgv8IXKkofsJQYSYuHeC84gIsXst+3sa+64zJLgkT6FdqixwcE7EyXUmimKJvnySGq26h
1pdsIWhJvql4ASzac+6RdA8J8bAJcFuqe+ONy12Ct8XKnob3srtmNQvm7TEv8WPWo6Dhp9GCU1l8
iQxvj/jeeYTNta774ipazrURlJNpVezQrsGkof1AqsWYQU/mWvqpUiT0adSE9jQuzHa3cazW4dqy
9vrMacmesD2Tl2H0zqPxOOsT+HH4CrtZ9D8JNa/I0PTbFk0YaeefnYnm5jAAtm9UnjvG6HdENKFI
+Y6JNn0Z48w6AL+sdJncVVV2urGHrdLb1s6i7TWtfjMT+6XTve+x79+7eXnJHd6v0kA6LHfyHwXQ
iR16Fdn2IdOZYurhOQG7y6QEXto6aCr5o4DNYlMKnaYPNJW1sDuoU0gzCBeYh0KHIskDIJvHoWoA
gKbFprTBXtDk+pV0ltHWQY+CMI+A0KgU/CX85pbzuTerAQ8PQgu0G18cFkio39pE/sUiuSAeVcoy
2dW0YcpazLsqMc595fcgoPBCqQ3I0HFkPhS5/zmELhaqY75OM8i2/rso624XDrw1fRRuJ4AmAT6d
Zxbrc+QRibVLfhBKTpUuBi+7DWI3Kaj5K8UVveEhqXHu0uWuh9SFz1rRwpHdEy9jCZ83qY6dW0Hn
mmgzr0vkLcBUSRpr0+JCQPVokftgFo+ZCfltvND5KvXNID1j62NY4iRVefz9T0XgedQLvDlWo1iM
VRWV0LKWkA/hIFjStffYlMdbqx5eTHXo20mEgmAFPQK+e/uwh9DHm2okcJGa6pgPyQNaG85Wn/vh
OBCIHV2761aR6fbrbJlp+/S3nrP6RzfEJsm9eP/7o1+bIE9NM/pGL7z9SWtjvgimjQw4rFdZPf11
N7dNfm/8e2eD6sze+JC3z26/3n76/RmN/3+c0u3D39v83vCPz/7YayJB5g1Uav5+efJ2kcONkPn7
OLfTa103XHddBsLlv88s1PNjnM4lVUOYoUj0ccrocVnyrzfF/1H6yXQwy3o+GjoECNPRsjbQpYVw
fYMSaNAo7gYMiLA9ZSCgjrffI9d57Cuv3oaGLI5+2IodIKdd3RX9UY+vfed2W+7leAz7CG450LIg
j3Pn2LsWZmOO1zlHzts+3j68/VPXYI2h2mkrOzK1I1WwiCwuQ4W0ndxjlKfe8fYT06l7TCo9gOwN
/sdoL10VWttyjsRRaypxjCnIHMN5eBSzj0ulQ4aJQsxHRuhbhSQch2jwgXP0ZF+u3DiGxP4wB7I2
6umO95YLBAixktoIMBiaZOnjAxgj6+MUWQalBXSU61svueb4P/p5k87mEXu9eh2hZhdEITAbgQOh
7UhnY6XJ3VCSyh98e9FRPgizXU3vdw6xYxAYzUF1hYmCZEKLpXlcgOvkRh55V01e+oQAoiXrHLD0
zobHakDF2miLe80DnFw0/n2ol0A2XyI9Oo45Sp6ILCmUL8ir1ljCPeoM2xkwcUbLNGkTJGZd56MN
s0ulKF2GZ/RBNyykNDnlziwCIgrme7WE0cOEoL3ZR5dFQ6lWK/v90gOt8LLsNOZJxELnFVuM43+K
2frwCtcKtFpzqTvJH34LvKqtuw+wusM0TCDa6JVqdrUrk+5ip/19W8FDLeV0RnibdMVh4q3tEc9O
YPi0Ce6KblwPbUlSao7Teux/5MY8fGnb1tyYFl52FbxRJNfQ8WZAeDlAqNDID5M9ojENaq/JzfJh
km7NVE0EOEfuXjbw8zo623up1Mgc2FF0DWHBlW6xFk38ZZKOQ9CSWScd5tFqzpH5jqy+X8Ut0pWj
92Qr+S0faxsRoy1WDGZFnwCWtQeWdUEZO0BqlpqvnO8HqRl7N53RasJxuIbPG1hwmG0veqtrfPqs
dkBepSsh45jzAcnQdQuuRKd6uwrN4WpYTUgFZoA6+CTghQBkECcxDpDfs/Fcdaa36SoP9lFR7ytI
RCsYUVVQhd0PzoB8xQj9XWZWJxsCXzFgDFQnIHEpaXjIe+8sPcZzDNOmKIZh5PvwMBJY8VEC4NgX
5X22uOehW6NNR4SP+jP1OD1ILYBFemcf/Npdm0MXAjapPkgN91ElrhZL4y4jEkM+S9/0IWTPMKOG
mDYcqsb+OHXiLTwZaKieBywsu2MAQWdrwOXWdbIV+rC3nWXtjqUFoqHDJ8c2rh5wt1UTWQ/6GG6L
VusY94ZEK2Z8dbr4QhnhxQm9XQ9dD+HT+gKG/k4a7nMYUhKBNk+8mjy02jg/w1B7J3GlpOKkp14r
vxpxj96o21+qdqKWZYxBblUQuJLBOxQKxzmme0xH4tUym73yPr13Oz8NshEcSNeMiHxNBzKVd0pD
7/GS3g2GedJyKAoJ6IN7K077bRPRJzHgU4gIJac2PGs5LpcO/Lpi0h5bmX2HE0BBto0YtuAcHeO+
mJAv7hzKVZEzLqDxUEElLt83tQvBwM0fhO1tVXWucJb2ACPyp/QBbqicdxHzOSuoIshl2oTKSyZd
pma9QPZtzKrZ13jHzCJ+7ip556dTupp7VXv0jYdxQGZGgRth1+7MJGsCCt+8qHm4slPvAKQEVY1K
rPpxSTZ9Beh1sMDCcAKx3e7CDB+hIk/jOzHOh3TSYH7I7ALHp2LuNPpNiTnq6dEcAGpoCdlZCj4w
jEHddJi89BE2lt3svNqW/TIVgReSvZTtsNEgT3RifJ1n/0Ikt/YHx1kh3QkSx9stSfs9XO5g3T3j
J7pjqntGOCNAXi9ISgTYae4F+DF+7QbqvbW97xzz6MOwkmLCa17zVzYBSVZGWJqZ9VMlQXTRCgrn
PVq9W7Sl6HCQI0p6fXEiAlENuB3DkRbuBbAzhBAWMc+eHvM2/jAVEzss72dEhb1+XulE8fUkg9rI
15kBXN5D4Agncd3qP9J4ojZRlyLopH8GqPQOj59uGBVGSut0SuCJZhu6ZPdLK+6qsnruHOOKt/1D
r8L3tjuEg3xH5XBvqyFtROn2PHhafO5g42ngq8coZJWW545We9tiZIcQAPY2SdU8ADC5i+vsedaY
NvyyvEuHNWTH91gQBou62aPw8TpG4tGF/xV1PHoU2ilr2QDlDcJyVHbup7Y+ZWlEH6DfW0N3VPdc
NvigLOKbMVUXI4/OIhnRjKB+YLsU2pdSHEurA1wuH10EMZqIWA1s05gGUZrVq8UoUgJyylRWuqzb
3P1iknOtBt7LfJlWSTxt0qZ51XTzJKlHFJb1qh6N2lUCkaBW1pRUxkRzl3rfrEwPyNhBZjfDW+g5
H1PtPmNY50NKmSb3Jedx9PCGZ96hEVVzz3ixw/jdxvfA96I1bH06XoAMjNw9RAssUk0efaMHzAQa
ybHGO2rw4NmNrUcJvIcSok3XaYarbFI6zcFJYzO9xtPkO/WUL/OXOcrJGfXUAiIHnQZBkhyd8njx
v2iSDgXTUrfL85pU9YQa1bIeufFzzsyWuI+tJ78XS3TsyotHUSeH+Gen9VVL8T4yY+17y0wGHSCj
yyQtALtwQunc35ka1gF33STOo5axBqZo1hp19mWy55/UxL4SqqzrqvpokpOXMgyh3JKgG94BUfRs
Y8nTJNH2Qw9c99vTstThFno2kjaZ9zhT4HAV8qTvFIHDQrME1hIQc/dizeD1elJJiqISpRwoRrpl
nxzKa4bfHDVe5tE6dbBHN0V+T1wdrYGFLcBqwytm2T+rCbWSrvUD6PvOWjc2tdTs0zTr+7QCZ18W
neoyVevOm97bDJUMJLEoVTMI9YwWq01RuTpLAzEGqtwe4ooxeJapHT/jAf1SpE2D1hbhKiwq0ig7
ehs1xtq4GDRWCQ8mf9yMGpLykOCWtd53DRSZuF3xOA6am76YM/lRLQWSaRbpBfCgtTaRUskmf7VG
0z05BpXjVPtChfvR0eC3pzkLvTNRoxUgcq15PBqp8WUmSFKVF1DyUOCGkHQQVX34bOM+1fRTOmXW
jtnvwzDCVzvSkl1XDW89BpBb6kuAw6f+WtJAjQHnGcmlLBcwaAXSoAVreoU0ElI6O1tjxbasnVaW
XwfBGIG09LX3KZxm6OjCiR8BXFJuY3G9E7PJmB/7tzmOt72e09Qq6xiSDCocRaK9oNfEPcnrF22Y
75wkfpF6t8bndgLsiSBhN/anVNi70RGBnMVDFlI3gcNQ0cJLNrRBEthNwydqdfkKPuCIVKQXP9e2
fxml9wK11TGzd2shvibWc5QsxizJhTOZPKYYqI+htbdE9Tb0DwY4UM94rxc6r/w3g4sgXg/QPqAD
N24de3jS6b6jxDDCtbdX9HipitUFxS7bogxroeeRbdTXPNZu8fe/AUMNLML7Br9kVjmazzJoGSA6
h3DYvdpbgg1CXRm7If7eIEL6j68KSHDqDEq1iU/vakKdmcOVtr9Xu+gL+pxhGMxuv5nZHZG8+lWY
xdpMXhYs4tlvVM8roWwW2DjkGH0MuTo0MmZCzmoyC9wH+iDJnj20EKDuVtTO/CJDYQhYV+ysK342
YXbeflZ/478KVxufkYPZJxBltiFINeoeHrNijL2P+6bUViZac+r/Fe1dsgrgODsQYnwvwowOpqf6
E4b26mf1OvrsJwVm3gzIYKNF1Z6E9cA8FBhU7IZO/1QnVmBZTYuSMm8yPlapoDY3bKGJ7jF58Pl1
kD4lHHQCpl0FTU9toY5XxdUxLgHZcwy7rXMo9uHVRDhZHbxCM/B2ATSuzWw60EuegJCq3anzUofV
1OUAjb9dO/uo7V1EtqW+HXvIctDJNiQVEzZF8ydQt0ddnrqF/7hUn7MSE9EcdbN6IZnAECOhsVZO
1ob5GwYFo43PWjpgswvJi5/VNooZqDvvOmmLVVLNYNM2+7U5Ruo7PQmDkN1lkKE9Af+bOhYVijp2
t+qjiD+XrbdXm2D7sl56MhR0yywj/1C7gjwHJYizoeg+N837WBYXtUu1jV/e58uD2kKdU1H+jO//
cVIRH6oTjhDQUofiEHfjkDJTL5u0NW6HU7tzxh751HsTgDQpyhd/2Y+xJHpJN05RnmWDJRxNLK/A
ll5QWGwwvIfM26xxzYWr2dTrQdDpiMzkE5XwZ5O3Kh01uErAd3dxpGss9/Pl1sCvuvST5fZZmxiu
0ob7FsvnKMX4W5cQMeiYi1HQDk51xhK1aL1gKIIavEvDcEK80Pqs/HY/TXSzlxJCVZGFK2e0673d
wJmoU/ij31MKeiw24pFs4R0JP0nD3X24wSCgu/UMvnsWSYplqili1c9WCSkLYxSoRu1cksjDpcXn
JBYyPphR8VQOqKovHmgdxMhqYhzKDfmxLYdH9Z/0a7GpFExMQcFaQEMCevgWmQ8X+ciFRQQFivhT
h9C/TdwPRLLroLHnr13YDHRqKFHrCZXvhYgNywSxgYL1Yi7pm1m4XuDUDTwupaTMClFdZ7t7yiLi
IeRkeFMF3SZTiTNaA2mcfnBhBh1mtWA1qbJYQ6ctcCpiTy/Sn2/lbgwH2LJMoG2tGynPmupX4orH
3ZY0TBqLfkxi7mcNLhPiYXFAjZXhTVF4lvMFYQUUuuByRriyrxBssAO9A0HRFtmH1STtBreZky9G
zr/4WXolzVozfwM/gRpMR8REc/8wNsZelzSQRKJngR6iEFZ9LSqjOI9Wlq5DuEGNaUGJpNHSeX0Z
WL3+hLMFXTKRX8OypwlZF2gc06QoozDZ1ya5zq05Sey8L1xqB0VMoRtJiHjVheZuCTs6sTnLMD5s
gOjnnemUxVZMw0mvchC1jX6Czm7xpwSBC9XMtEV5vpXw84MsOc0b8qoEKrbSqxH837BNJpQzEZBL
doZqQ8NMrjZ5+RSFBKm3ge65Me5OhQOvx7c31hT2W0kmM6MJhPoKTb9CVi0RFn3nXg15GE4O+bid
bu367My2eZg1nmo/eHimEjciTLgv7Hm8Q297TVvFftDdo19qr0s4fSTeYmwSJABvh64n8BdOpiWb
ScADGayoOOjE13ahrLUsQCSTWd7/IBVUeaULjpGXFZibgoMVxV26JNAhIkzQIART+3Je88lrgmqk
cNrn9nZQkgVL8hCWOJMlM990UxsqPxEViLBnUyEzRuboFDX1ScNODCTDrsDYThaUmuPRRax0Do+m
JfL1OBzynmebfLXD0lvVVDcchOa3hREXu3H6IOIscU6cxQ5Mw6lDaiqcxDfdoDkRj/mZPBCq57Rk
W9h0F7RGP+h3xyuQN/4mtqpjH9aXvo3PhpN+evmd7xMa1XkDxRgdstu7EPaMbU1OL2Bd+qCCFkjz
wVmJgSTC0NGHMg7o+4vNFIPekgW8QAXp+9VOVQ3FG0pKlpwPQR7kz+TqjOadQbzv5kBEYDcDlEiJ
BluGEmWb2I91DJYIjSxnpNU1EOjlybH3oNrSLro1DZqcvhzhxzUjYArwQ6GDxG+6VV7gC36RIAhp
9tC44QXuK3Hf9earnZLAFdpO8fyzoTwPTr1hOdjqqUPPZ+yzLUpj56XsC4Sxtll4mfSeAi6K4ssC
Lq4wicrUQUY60UVofM2r8trm9lOGHhmpKLGM6ruPNMsWuJ0y4QWWDsMs9/JtKPWfqn92A+YsA/Mw
Bz3ZJrgJasVIUIX0acnRrBjjp+RM7kEVSeW5U0T9zRw8ODTZVRio6VRKdMiP37QxhmdLU1v0sGXy
Eca3mHCQQ7LBDlnwoWH057YjA9Wnr3HUvsWqDGQPIHmSGAUtTESIhqbs2VioERVcYTNVEzmJmQVp
HLFkK0liVE1+ABAzaapieBJRIkPRjhehBxPhNON+7BFbxELcP0vNUwj1M0T+L5i9JJQOGSDOwEUk
6iFZENOZR5tNWZftBi2cp6r1a3jnmDiX/QRRBqRHmcLbxDL7wSzta+qIj6pv33UcszfmQgxQ6NCH
Bh6BDxOmjgJg9L/ajMibH+NQNIDqUBUH09Mp365opZg/q9uI6RuyB6v3trgC7SXNuSZqX7PJ36U4
gweNS0/b7T6L1Hv+BZ4a2+9F9amNj4hqFlZ/yrDO2Nxafnni3C3COOoK1tkqpCd22usuMaibVAOA
mrYBNBIVV9Wx+y/2zmM5cm7Nrq+i6Dk6ABzYgSbpHckkmTTFCYJVJOHNgQeeXuugWoq+t6Wr0Fyj
v/4yZDITOPjM3mvjT0GBw/JmO03xj1oKOl712pjDc2r4DGvoN/qJq5dBMIkmlfPIdfNU1BDGNMj/
y+4MyPmqKv33epjfh5EDqEzYfUofdpBtVCEGoWT/rwXNi0PmH0wguuFA6TaRVrueQHeOavg/uRBq
kxsNDWwLhR0NxQSTjqUom1/PS4oNT9BnrE18wA1jRAsXbDL760W7kHS8SYXG1l3Jo/SWg2/kwa60
ShJr3Kasy6umlIxuSFmEA/u4/J8djOpyzz54T+QpCp29GbXO3QRciKfJKck6+reedaSvFniykyca
0Kc55H371z+4/c+wfpUlpH5s4doGP/s/O3CQcZU59Ib2QJt2yDg44I7e+Yo+rfFoXs31XVr94Fz1
NmDTYWd4BrAXQ2kuStgDDp0cqgDKFbChNF08G+BiccSlyQ9FyKeEC0zF7P/2ZI/gxNt1Nu/e8hRl
wAb1UDv3gIGOZoRXvA64EZAgB1r8o8qmSF2npMFxJmC8/w+tvRI4FAWjoEBOV6qsX0NN9aJOOBB0
tERRD+9MYrqOztW3jGewe5n1f3nTxD/HC6g3jR/UFI6HFdL/5zfNc73U7TXRHLRYIICrgtvMjpLA
a84ytcsd6+fWZC22iCkXeQRbl2NpMY5TjxYalotb+g5nkPbSYzsMpblbxDGLrGmeOTxcB/ydEWdg
ViCg94D21pEePTIm/fVXzWaJl95kjzvTIilxQzjEB/zAjyQ88FCNjnVJWClDaXUH/utrxv2v14yw
OTRwYXgoGf9LdFoIs8X047A56HpjwmGAyOsp6guPiVwL2W/1McptzgrdTJgJevF5Eelpgo8yzpUI
XKnJgyl4sKv5IqS75fA7zA5HHRaepkJiuRQMo5weR5QGpXqohFb+MXm8M/AJbkWW8w0Nxi1oIDh/
NDIPB3ZE/vxXOoRZDMkcbUVW6VBRhmYL8ZboDQ8lVTKi8MjGg6uTijZPiw4pgRt6spvq6Hjk3S0W
PSsy/L0dW8dSCbFwy1VrIEjbTjA+imnBAUOi/kw/9ADtUTi9pEgTZrBA+AF4urKuAg5vpxI9OZ+4
mfgbdNwMwKyjRIm1+defiKm7yqX2jweYK0xMKwJjhlB5mf94gNmw16psGupDUuackBSr+9ZLxo1J
0EZeDPfO7ICBaV0epbI7OY7E8tVHPzyTqw5hs9mGL5PS1FVKZ1XI4gwv845kaocIdP6RFhdvtUnz
X7C/+nsoNcbRcrpVg8l2C732Ux/mL7AyH2jPdkMT30w/+/FSDo5ce2bwwQO1hs6iVGVp7ejrpnTv
Eqv7mPOq2k4SWqbu/JJKxwk+MN5qfRQDpMq2uYspuY2IsIQE9OC747ad27MmW30HyHbj1YV9LozB
PtvIXdNU5HA84SbxpS99PsKJ72t+pzCOUHc2cS4fGmZ1BwG1ksKrIa2ubHTU5GhnN9XAuDHT8y1H
G+aN8kNp8F3pMOzkwFPKsEXOJloU6Lb4Uid+nVEjqSLNqbOfzA93rcfZZFtUgYuSavlzk0JO1Nqj
3oc/oIdhKAD6MpuvpaAM8+rqaGwwQQQSs6nuDCXcql37Ngf1RfXFYRW/u0l99MvghZPyQ7WmdNFi
PanZUJS174Nvvwc6BFa7Q9Lbw3rAnLpnDHmRMxWXr1EjzNh4yWP4pYRBVPxri7SmHRrGH6sfH2We
n009cmgS0dDHgip89r+mInwN6+ywKFXb6LMMu9+aqb5WRA9BoA7eZNyzeQ5uzNK2fcqVMkds7PSu
3GopnWgsi0vtuDeyE6gKEEGpihNWiqnEINkaUfnFy6KjB8IsILtGUAN3qu8oem46Pe/oI2t5AObO
HN69uRGjDiWgA5ocrFICjC0V62A2+bxj94T23qpunYGeX4Ij9FQrTCW7bRBG7ppOPHoB2b/qFHJn
vrneytdYmu/LDQ4RB79kMT5GSY8CoAoxwEjzWiXkYZDgYbBXUXJtiJ1e/eaFw9UWGocNfQ/YimRv
05N7Wk0pB8ASETdtkeHqT6Msn6q4vE7KN9GySm5pj8EioCkKMkLmsOVqDM83gWGsayH9v213qzE4
6Q1GATPlvaHkj6XGPyRCOIqHSxd+MunXtOWyjaKzYdQ8PdgZZcI7Vw4K/4QIinPNm2zNFSKJongf
8nkrPYxs6cDims34S5eWxrlDnkaGI5CYNL4m5oCB2BsOpekz6HHJYR3mPoBu6jKyIGYZCDLPE923
99YcXW16y6OWOtmmCnQWgN5wGab5t51O5nM6M0tO+4sW4QWbMbG07ouHXZMdTK5jDGDiFKP31KN8
U7tVy3irYCDbxtauiHCkDqbot3ToHqzIDav1bI9V22b9DwqkxLHNlLSlU7VY3LUVwh5EmsXBbezt
IgxqsfVMxAXySWxHOwpOqMpOIq3kLtWA2c+xs6lHXQB3me9Mpub7qNcQshTFMW8n8zT7811UWLAc
Z/OqdQZANsIBgUak+9kC8SeS92qCDEX3StyE3fyMJr9ra8wYStMQJyRp4uS6zX/8irUhgKv8pJn6
42w45g752qHSBQRRR9wcv5xPfvs6yNhhvoQUBRgeqMLlly3LoK6N92WUjugVpXY23fqM5GE8yGDW
zrGbuKd6/ln+p1G/s/wKRx1L0BpSflpMyZbnuI0A0LubEa8fLMv1z0E3g5gsxFssfZIW4L5Bb803
vpHbrKYm/RwCverofw7lMN+HrpscsgR3eJwRGxJnMj9n0BLWZR9D5ypt+xz15hURnQ1ikle5vArh
EjBYiOanDNCwBCVsXyRzrFS8yVgHtKFrWAP2Pvf6vRlO0dEB5+S0Mr1kQeLDLuDb6WV8LnSdjO+M
wbnB8nArQBqdGxSCZy9/lR3yOtMOj6lbk4egihCIq+jpRqKmMJs9WmHbHgbb27sGI5WUupNFy/gK
InE3x9MGfsWXGJJ0m3RmfbZkW5/HyPgjEafv8rHszlE1diRU5eGudKZtOvbG0bUKljlMCc+DabkQ
n1gbchY/B6H3msZ9jMlOR84SYDqC9k9kHjFhIjkP06PdTvdFw+0S+cbV1GgtmJigH9Qgfo/PYTEb
Jy8+zbyAbg4LBkNENSJy6veNkZ3Cbmr3eu7QJUs5Nyc4TA2TDLHqZ5Yo62QyrgUKpxMC++SYlAHa
Y5wLzAgNWGa0hSkmk5PHSc2DJ3E3y9cIkfIeBmwZa9MlVTyLo/sYhTjFCiNQmjEgfZRmYO5PiwI4
bXCilGWLMgs6Z92EjNXd6LBYuMq2ZQKc9j+hg14HwdplObUK5c1AXv2VRc6Llc8vS3WR91O5YU+2
H0zWeWHbvPchakePdR9K7uzDI48xnccWKDyvxi4ZtCcWqLsA+hW1WzaO8T7CUDXZ5ATX6W+QxudF
nl2YEMRcCmnWdTU3I6a1wdHu0Uftlle5CKbViGgO8usYbRA1nozIuDcsiciEen3ufNZfDRE+PMhq
IE3syvN9lCC3ygK/Xmsd3RmPKIOBNyTt+VE9PhcNOeYXVP01Zz8/RcKU4mkOmP7mTfoxKGmwjuyc
Mr2+zTL/UHpYpT53BAp0jE2sEsdNgyUgxgQZlDMoS6bmQzhteOpTSjt8pWpAmkOcWhNQXbaYEEXK
Hq6Sa1DOp4S54qrr+D4t0udUIjrTOklrxe8sJpk5rPTVx6Lt7yM6dzfeuRlS1Dwd9kY33OYWnDlI
WrKFRHRXZ0O505vd4tlaBMIEaefrWqcX7dHZb12Jswwh5Y+oQjQlDXPOXNDfynH2SFTLT0aL8zWB
eM89bx5GTd7Xun8L7ZldpXmlu8Ub4gw3G+VunsU/kPG5V1lBddotHZmbOQ7egXr6INeSoBFdbs1J
XqVrHYrJwWhiH5YG2lVq465xH1BLPAx5I3Z9g4qrdesj+EGmacoPCGO5DuqrDsRhk4cTlggw7l15
ImYJarN4Bs6Fak65a7SEeYwu/fMQdRQt4mKb6Kbo9PsG5wv/jQdmlRMIHWjogIR1me4keUxMjU8A
NFMWMlgywuC7j0iRX66IORLMIikjV4lZ3VNED6tl2DIG9Cdun725ULeSuH7HmnYM2a/gK06HjZ4Q
9JHwoptj3iFXsUaqpyKkLnIwDIhunrHo5h+NppHeoL0t3yC0YekrtbKAcQq9u7kp047F+cBpK99U
7bnMDwJiXltphxtVnzeyfk5ZXWOSofbNGdokCW19pJUXYEDV2hvcp2wS91Jr72IXFTQ88RRcrw9E
NUZUy/7W8XnrfB0KZJzc26YDYpaXpnf2DcAVed7jm26ghzZdbpB24OMJCdJBh8BfNJg+r/XJ/WK4
hZ5/UCawvFSfkPPt9X657Z3Yv7TKihorK1KgC16axZ5uaRFBoyMyju68PvwCD1viOWda/aKL4KfS
ZkhA6CehWEvIiSU1+TBfh4LXGkwJ5B6ISWurLx9gO204fbC6jNk21sLfcIOw81Kl8sDeOpP7MQ/y
41BO/i89z38ME7OAum9bI3p0iN3r2+o7DdKjoQYgOZNffL06KQ31V8/kVKjXOFL/Vi4Uj8SfYcFD
IFsnhCqAoCmD01wDtABcuG4dS6fROAwat44PoWOjaQTy9gJzYyetvR2h1hUjZEY1EfFQOoRaQDQ9
g8CNxdJ9+W0tIlWoN5691Pv0Rv+eGZQi3KxJydjqvRcorRXvgLIOleFHYcNSn7sUXNl8TlXD/vcs
C/mghzL58Mf00wujb/LfJdPoCid1V2xAyRe70dhBGMTXmAcchw2+iYltqBgoqsW+KjsaHOW5a4hY
XPdEsinTiurHVUtiT4yOqcn4JoT1SPQzUznRKih/fSI+43TCMKgcHkt/VEU8tcOowjzTZjDn/dti
nFocGIa6qOSkvQBLOhTYqZcB3DK3NlXV7JI3kcE5IXTEU84jCEQDhV+u5szWUKRrwY2aMog8dKOB
zT6N/i4AFn+Ojs9xFYSM/N0eKa3qOiwT+CL5GPqxBu4PPb289oZm4X1+dPz7bm73OYzLlYH25Bg3
kNgax2OLE2eneIIGWMQvneXwYdjnxAphZJr2WjRutksch34M4T8mXe2+n52ntioColeYRWptz9Rb
/JnUKZvSgw4tiU5ajfCcfg0/mVNxExUHCyJlhKRVjx13awF0a/kUF0esTgbIJi/8LXbaMTOIWi9o
9HMQ+OvlJVgJJy6RT7+sSMefzs2tAf8EqcvTlRMpyWkWpYVr32VAqzcUB+lgbWUwXY3JQICB66Kb
/eIoKlDI5YSRCLPGaTGIDuHBsjtao3aD1VMrHpYF59Lkmj2+PeFeOg0eqs/0vc7LXwKwXFjO983A
jbq4bgOXfaUtx24nfnf+ePO1Zty0Fga1eCysY6KTUp/CrcIGsWtz91IVCGjhgBFFN+niWBKRWUbM
HnQTp29wWDAdU6dNd6b1mhHTus6HHmOJ2mbYoYXnr/Eg7LnWyfXxHowcoTVU8jIlZsl2U246OLRZ
dk1iVEIeVVOpLIaLZ3lxnkSzPHKi3XxL/lpWbtPEs85rp1+zb1wSfX7soc+tkMIzGPNTpVIoNtJP
fi2Ot2XkHEbdbzeYH0Z020Pp3lo5vlpZQYK2A/6KUIXS3nuqfyXzIkc1hmdLcR2CUCu3uXJ5qXWz
IzHL8uKXNa6mw2uAzZcAW0sZ+cQlgnNJBhnPu+XJl1T1tenYHrPN3CkH4nJ3pWLaWSoJpjCRLqUv
VsiPAq3t6Hdo6IJ2lanyTrYcz8stl6uNzLLUUIuirv/tkqTIBFyX+2x6zSx695aLS8A8t/WvouO+
1LRo1zucnH4O7UBNjj0XravuI/tQj2QvDX9rhEUuK8y/K2mjJtjRXTvKE9XNJLtp9vOy6V0+Q6QW
7OoThs41y/y6qgFgs5to3BuLJp4sqkYqdU6mzsMuh/76OI55oiJ2fjRd++6t/r0NhkfGYSwc0jDZ
RAcYYhQIDDCWq0Gr42q73BfLDEFjwcLKhy/IfHI/6e6TqpkRbRJaqDYXywKrtT8Dr31evEQ+1uYV
oQUQ0xPysz2CLzHgvEajhqQhiIh/opJeXisxuhjhM3vNqpEvnzKCkhlECz0KcA/w5jBIBGOgxhnj
fAnVBVnBzKRsZPMp4CnQg5JgVFx9T3l7OXiNjMO3oWaKQw3FA2pvCqHxINQTDzotlVybXVU9Jspx
k4OuUX5B2BBq9qUqLYPSc3mXk8h6G6g7PWJINovFy3hxZyfhVersJRuNp1i6Cql2SJc8T1b4o3Z9
cYQ+BdBx1Sf75WvZaqs7V2xSk1reaPx/Cg1LNGHHJ49Pfr0Yi1UQtzr1GduRkhvvlxnQiOpkmTeP
oYHglJ2E2rqgPyNgjWqPeJ9ql+A9lEM779QKE6kZOy+PjyWvr9ib3xua21n6L1gfWFwwy0BRb96l
WfS+3EPSMIadO9YYVtxyG5bTFng1FyUDQWWJg4fM5e+F18VICwL3r5vX1b5I36JlNP093hLKDHVn
en32weBIn+mDl5OiY6FtTHD1KZTGxFRvxuuy4phzoASV8zxFL923PZXOCpYygi/3Hl/OR0FLvfIZ
XcBnYL1UZD/CLT7iHCqnP2G3DKEC0txY7k4KtMeLf1LzeKiaFU/OvCkuk4IJkM9X7Kpxb+EHKC36
BnWxTjG1faumU6psYUcWb8BV7xZXoarnYoVCEDn2V+VAXGQjNgBnaNCMjCVLbeRTCtV3EG4JYlk4
W2IyGBsnXLXqxmLtc7JH65EU7ArhxzTsLMzOQ2UdRFj+LIIBJPbsTIt2M4iw3XzUtWagKM+v8dxR
oITOB16Yg3rLOOnedX/aqXYmVt5aq8mvkUt1rJbf6tRLKqITE7rUVIZiNYzZl5pBDh015OLg5vnx
CnkUMnDJde2lWIN1vD6qTq8Y/Xb4ROfAPg6OF6+XHyEiW3DtF6Q9lZGDLvx52WAU6tocveC2cC1S
bNY8I1H/tiG83eIjrfRundrmhz/RLmXcV3HJPB0e6NOosTiT0Iv4c9gCtCGViV81bDQHMTCeFgu3
OS0EpHVDPpFuChuYj7YBwjj5Ff7YDkSwhpGYy2IpVnBCXYvCw0cb/ah3VH23SNR0ZMrR0Zj635l0
bpkbtmfVyrbTS8EEebaLbLeM+XUaU2NT1PlXl8V3qnKaU0o0attdlsS4iguuHdYqr7rBGCbAI5ob
8OPN+U12GHBdBh2OKiRs0zLgd8zn5cxolC89SRA0pfgnV/hYzkE97hiLb3m5NHos0//a4qlsRgJd
WBcxyzUgLNUOY9KSaK011UaKpYJuN8w3inzBmIj1jnI45HX7rbPwILHMX5s9B0n+g3SU4W7gHjsi
eZcOzFKGW7slzoJobTwgJM8bVf/HSQC1crkvZ2KaxHy7Ltkt+xBHx/VP9A5mbyxaqszUIw8pv/3H
K7FAwBRNrChae14RnNhprgepORs1A1+QBV5M2kbi3S+oAkOZ4qOJKW9pY5bKqSGX+ycSLgYOxryr
PMvFtp7Di6q9LJd9aBXO9+OQBusmrlHxuS+TbCpk3C/LMGGZY2jNBCWzN58XOEadTaht0wa1J36g
PuUY9fyIHlq4pygrH0XElTPzsHFML9w1t9ni0U1EA3Mmr8Ou8TNZAJBSDeuptO3niA04EQ3zYWy5
BgrylBB798auTA+dwrzkbnmndUQUsab89IbvxaUeyBR5CVFzZCEEW48m1a5ickgbTvOeR8GMr8sf
TJICEAa0dESM4cm+6LmJyoAxZMQ5JALJ45pULjs/RVjOwqjYqO277jJ97NWjbqheW45kNVnJCbHk
ajxIOiOXJBolHv5ZGuh2bp6F6F77YbTWJp8PINWYaDpOo4B1CTF5qJHEZhzGiPYc8e1Ag+E66Xda
lccp0ykBiXazXCX1VYN61GW/pjj/NCOOCLZz/XqYdc46JFumizhDw6QTy61VIeQaMuccB/qEpM56
zJXiIxv6e1mbM/ua+N7y0GABEWcwpsRTVUjxTkxjwXB22/NoCSfHAkHL9E0yJd3oxMMtkovW8eg8
bbJLKFLIfuA8DuZvl8IWbQ6ul8IlC+zv1nXO33OJG8OuoQDVLl9vTOwNdyjCrtTZLuKhyEFLN4W0
p03AoWRl2ftoi0XF0Bj9JyB3Ujp4yW79IUwWsjaS3LV6kqud2ELeiR0WINLmi8Ld/tGIn1wGKHzU
kqrkbYGrxKm808r+WT03JRp0BvfdGUIVNnLVwidsh4DU0yeG2Z+yI3eGI3Q5z4rkI3ZoCkSFltJ6
y/x4Twb0QKk1Qguu6zuX3euONv9Di+wt8RWPkfzuve6zkuzVvYTPLDMp2WJUdevRxYAp0ktjKXES
B82CCqEYr1bQ/Ji/fqjurgj9gxcPqx6hjigchjzhXs4Xs48UHoDcYxf98s6q/LOmBfvcSH8vUI5c
44TL1WgaD8GqVqKPMPBufksFFggqMECbGzX9coECLJqOYY5Ogxe/ozhkuDeuljFnxapnjZ9w7/du
fFjAUIvSa5ArQj0l8zzuDrX8Sx1EtIQPfSN5ojIKumBlyfR7AQvZDk8UvxQbnsBvXWJ9J032ogBG
6rGplwkmjbL+8srmDhHl17KuQ+23n5rqbfaog6DuVCrgEm4D4zOlGepb1JYNm91I3Xx1W96waB6X
BbDhsrFjQLOyfP8KC/AhQO63xZTBURuieW+DZ9U+jSPlPUH36FOV3ax3FcGK6jBXEr/Oyu+c1Cf8
sdC+l+Gw6Sg78dgznurWbEgQspLasDEalPBFDRiY5gAFUYhOhv0cpqJu1yN+Wy8XKYvRfm33DvFp
8GNZxD91EepZ9e5zcaPrYQGZt9WFMeFFaZVwLxyW2m/p3UrtPs6D7UxkDFdJbOMZcfF/1QgfEWar
/DskuvF+tNJ9mzhvhsmRjNr0d6QktZFRb/3GZEVKHSJq78mjpz3FffXWGp7csN5Z+057j9YMIbxC
iakubVRIJPx+1sqKf6mZb59noAM0hp9qvF42N0j2QN0VZadVpLFljdp15pdtFcWms79UEuZZUzgJ
1dmo6WjME7Bo4DGIkWAi1X1m/LGr7LNKCmIhDUl672Hq9LuonJEKCPozy5YnaJ0co4X7qW6IJEea
RlzHSlXRiwAubai0CED9JR+SmoYiVz9opCqAtnvQDk6dF9tg9KCEGA1pwrQshCTkrEt36OY9OkAT
dh/r1q2DNLwpRcS9HGi7YsI4bbKyWldQmQ3Tuanp+Fy6X4VWfyqileoZWXy84Gk5yExeFVOkjO3L
zNCDITI142ixPfWfwZa+4yLEh8lJznHHuXLNZ/22sA8z9fJ97TLqGgHEJABsGkWjgySS7wOBTLc5
M8T8XKYsxsjJETUzjWj9UjLnx3gaIwOMxUa9hdOcEjOX9E+euifLkpAt00UEQ6slsuI105et+iKh
VI3ncufOiq6nerBl9sSM4iSoXjIr/yPU/FS9y1413+UVqWsV67rZ+ZMPEpsMEl09/5kU88i1vsx4
fFQfj7CddBex3mT4wDLA4Trk09AYMrGzkS71IZ+pJZ+w8PFAZ42n/tikRBtxaaykqqzU27xUxGqc
vvTXo8tNv9CK1N+eoMOhFqdkXjrAFrwCzuP0PKmDQj3B8RylLeS9bkwQSZAn002a8m0y2Rba1s7p
h+kaPvAl/7IbDl6tdii44dTwTsyq1CaQC66IFz84I341pfKcOxTXtfSelidJj8oH3JFOKc9+P6mo
RLhEfzkAC/M5P1lBCLONI6q7S4vulzprlme/Hcz3AuHRFp2oNe0Uio3AXHw0YfwTwMFY2Xp8NirY
hnFRvbfl8yTs20KQUkWvI+YPMtLOOPAUflCQQxiGb+293kS/Kk18VY/WLrVKe1MTubBUFcvDRvNw
g07TDkmkR0DyeplemPeEJKLB7PtjUgykIMsHJPqvzUCsGO76W0H4Zc4mGUvETZqmUMlVHF0piX/U
tyRbaOs8WMWN/VLWkhwbNY0zDO4s28bZaIbirwry/xONb1P1/d//7fMLUy65yqQQ/2n/M5xY4KWD
TP5/Jho/83yK/tv6E1RjXHz+b/7p/+Qae/9u86Vcx0EbqZjs/wtr7Il/RzPnOZZwfQ+AsRKYFuhG
ov/+b8L+d5OIBdszhXAY+bpItxr1DfkjE04yqF/Xth3DVrjd/xeusSnM/yJcdG3d1qGMe7ojDNQ0
/6gSo6JLizqJwaaULZGPQe9eYtndaAvBvI5vJLQ3T30jMaOMfb+JLIPsV2IUcFytOtvx9g9uDvTH
8oL83pWPgasR9YJeYl9qxkmU4Qj1PmANNd1PjN4OcPD+sNAl+mzGxeFg+l4LC0VgHDcM4pmhbEJM
N1ny7Kf6Vq8L8TIF8LTyUWg7YyaSR/EebJD2+1YPy40det4amFq4s2oGmpSp81Z385AImSI5mGXm
M9bwmVmE9pnkc8y4AFpIptgavFBql4j0g7oqmAmzCh/HkaqMUlXUob8viJ1LJ8vfBW2I8Wpw7hsL
r1ZTZc/0fnRovXBoM+ZDTPouD3OjOlOjrIQcvCOOCBv57viCkSACX5/UFwy23YjsEQeQs578ofml
CdRpDamVyIB9HvmxdR+0SBcDrpcTov+vOp04u8t22vSoSPYktNgrTVlVDcdGxxM377D8LlOvRa9t
hnAxidFsxFLsfekfTa6qM4AKg1ZD/K6hd6y9Rha4FI5ubNg3XzYWXHd5ZE+CxEZZ1hEKHDjSw5Nh
EecebPNynD7nvrnk4sX2bf8sNBKmkmB4EnrCqCyDN+ToGXgyVGSUqBvfyZ8CpkE0jY31MNA/HhvI
wzzkQHwFoauf0SSeUxQLpyhFlJ/0/rjV/eqlJwdwJzoYKGAl7QuzYji80Tbr+uASNCQ7DnBYPeK4
dnVh1Y9zaWAFmuVFr93XEcn6GkFlt5kCZq1D2m4y5iBrusbp6JTOsPY7rGzTwG7cgZsxx4H9GlBY
tGaAyrgOn1AGiZ3EzumRxrmVOSPJwAnOwpHwkUywJ1PkzOcppTcYW/uxdkX6xBu60XznMLOhvFUk
B60bX2+3WoYqMeuJXZyrgdFPWhIrlLKHCOsvgx93ZboOvueUMW4pflW5QXmxFgkCl754RN+IjUBv
mHOYvfMWqayMZMKrVOnFpoTh4DqZkpwgd0eE2YMWn+7yyNWuTX9zQr06R2P+xGR+G3fts+Wb82mq
oy1x2+ieDefiN4EAkDXYB4nk/TGomkNl5uycyN3tLFlf4nEcVqLF+BPNxjHJMIC2HgCPkeNz5dpd
c4Yy/ijLHhean8rz/JVoSJXcGF1Akec4ctp7k935IxXwF0yvnEZY1/lcsWE1KlwrktgXktzBKR+L
VSIxFXsQRjdaVQwHtpDG2QzOhvbhTv5NxrXEGwyhDHMmHxT7cxbtiYcVjfgSWF2oZbrGP6V1+gJq
aK3Zvn+ZsuJBL1SinOgeRnPMHop9eO+6zrl0xuQ8ArQBQKrrcHXMU2dAG2Z31O/9CEOujRszGCtg
JD2FQjOa9cMwj2tseDB2iuhWm68kU6xzzxs3IA/i+zBkAAH2ZD0amnsNSufGEeRegQP/RI1gdkDw
N1SJvNw6+eRcdCB4Ocwp4lYIQ4x0y9knklhnLy2LteHIe1wu7qVs/QBWpDasJxXz3rGduLO87imv
5HBKyAvfeAPBVkPYAW5IpABjqfpgYX4YrmWtM5n6ez3qvhqKwZCSmxI1Sw+MXNEZWvW32yGfZYpk
bFpdi7ZD4uVXgoBT7zzU2kuWBGi3iTpc5xW4rcIhoricypmcYu06A4KCnRv120h4P5YfvNaC4gNH
nljFmmPty7dJ6+L7yaNHT2QQ8LrHB97adRRP+ZMsvvOs7V7qzmCCZ20S5cLTraTbWhhxDQQ9ozes
2zDpjzg08y0UYVJ4bJ3omZ6GeOAhEHm4Od3pO6iKeN9IHFO1wTyrRcoAFxmyUl9DAeDv+Kgb67Sm
73BD4qit8aVw9XIzjewBGzu4RIYSFOrFn9ljiV0a7UYrhj9LwYvx/tjVSb91pyhZlzBGBP5MxnHG
nrEK4EDB9D6WI45rpHhtOO1M5uSsUvTXagJHUCJxBMcL3i8Uptzx0g+jHx0l7oCLZWnj1TMiDQ3l
cUTwDMsKsW4BzRQ3p11TumPFb4hZROSZT9tGe7NiNNgNwWGQIXD6+fCcp+G3PaKudYQ37n2H9Cwx
y19mOP/2UMA+1jUReha8I/Jup9R+9HQrvuKfMjY+vmrcZIx9FgdfY8WPdURq0Thxa9ZYgUn21bD8
WnesClTcnOvvQGhVqFBVIEzqnzIDQzTCjGY7ZzlaLB2dhT0/tERcrcOq0A9ekfymycF4aNjaarYQ
/AJMKnU09i50MDiIxX1OEwLGJAd2WyT5FouGeXIL7Jp2kdhb0jTbE+jLbeBa08FPrXQ9i/pNtE50
MLEXAS6Ki20yFJ9T1K5HyDrHeU5t9CGzvTFtpOURF1gmEf4SJeAfS5TUThK+EB99yEe5RYo8H5rZ
+ppcZCJzwh44EzaHT/szgaK7FTgYyvzdcIfqKe/Dt1LOfwpG24Skcc3kU4z4zG4eJMR9RdmO9yxa
tZPR1b88J5U0o0RE+dXQbwIbmYPbuI7Kcs2fDbM9poGG2YHze0faunkN+AGYChiPvuNs8eTF71OK
5bIJDiznUqWO0XdomVmSOGH7lvbWs0er12B5fO9NY43WFB1BgqiGjdILxxIwh6h9w6b5FVk9YIw0
be7duGMGQQWDpq7UDymkvk3adtmzFQ8AU7O63RC71O11KdjqR03wPjrThzm17b0RFxam+YsTmtZn
T8bkhgTW4NwCG/JkrJ+JbWdi4bTupx1570EVfEb6PBx18nRvRYeuoAwZlkf1bN16t37rLVwXrRH2
O8+T4ZPt+JDVo4ho3InBfxtrdPvumDI5H5/IqejvRF/jsAcgdnDCQzgH0bdkEwgfo06e0yDrGNMT
BxV0wn5IBt4P2yqdnV+b0UHI6FihR/gpw4SjEVqlOX1Hnn5xI7c6yjFi06obu5k89T3KXGbcsRHs
a8KlT5oxc+d37cUpnoCIDhjvq5M/+TXDOy5imxyBP2PpYACVT8C7CAoNEGRVEwHMZfnMW6UT5xtX
x64V3c4JsHyJDNa+J5PPGOAd002v40OxWYEbcmOPcXRzkquqs9AA7MwscFhmgiT3c/nCs3fngCI4
ujLuNp1uP3VVc0WQHZS19+EFlqDenf1nHCZiy9ymuIspV/8He2ey2zi2bulXuag5D8jNza6Amkii
WsuyZVu2Y0I4wg72PTe7p6+PzotbefIe5EHVuAYZSGSGTYnk7v5/rW8xV3dIwch5kHHwJVj817Ir
NbAP5oyEhhuFBp8AzZJikuYQwWAV5u+kpRkZoRHe54X+4BIZNrevcrCaT1N574HAbECL2V33U8UC
B5gmna1ha0a0GMPyNrq0rQtgXmtds2K/zYm6Gq05eg8eCjMmXWgYv8KqPEUyQqHZmk8Up362XlFe
6R8dJqnOlLeYQVxi2DOJq5lKKJmpsChGAil39vBmDUhIc4tdabn2Kr+cjeYLA0i9ctrYvri9PIEH
0Ggi/oZgF52gy6lNoiMS0KCp+GNrt77hEB2PXx3EpwAOX8xB/GBL5H+xdnMVwbLU+xEiV/qlxBp8
MIb0s4JXt2kHY4IQN74uhs26QtPkTbP3nvbNOaj5+Inj6EAFiFGI5Y1adbcm3ph+U0cXtUDj4ihd
HWFjFVuOCZ8I8VDnCHUq2p7aSRVT6BLxjVz0BRoIuEsv+yX2lJ/5/sFBNuoYSQTjJbD7FTv0p2rQ
cBWVKBc4YxF5dGr16FZgtkO7Nn66Vqz8RJQVc2CHWN8NbjblLaAAaOJJ8hr++IP5+RDp1SN2e31T
ZnNyjEhvd3jjUPrel0bf79iAnUehQj+oUKdIBYnx+4+B+gVFzOHdgPpCkdII16ZuQcby0D5Pjd/b
5QA93fZo45DeNIc4DIophJDjdDX1UtA5x2DAQplWFRDvKnk1qJ5tVVffa62DT96C5hVB3l6T/A39
s1Wn0FFoayOqdcqq7Y2pq+lItsd0HNhb+mZOuVDC1EAVo/m4v5y1l8Ev7YPuuR6nZIPbjDMdiHwq
kOB3sNZvuil6rKFOb61QATHKr3PtXEsUcU7000779K6juu0RQFUml9xSoLLjwUNJ3p7QBIYHBCby
buyPUxHru7SzvUNYyehsALaHNJEQrOwmFxc32SohrDbMEwdpt+OdlwiHMippV6QyvqZDtjNqG2gv
lbwWLd+VcJ5dZdVfnh7pT9oSYD8kRJtmhR3RdU0wCc89nmc6FNZcYHYK3bdCUEEvu4HcQgvQGkOy
TdromECH6Qaze5qhGay10H1PSDef8Hft9SJ7U5nzLgkq6Srjzhmin5GFAjHN5avWnCMEAHWH3SMg
Gn4tsKRzK+eLQrBEWPd2Rs+oD+D13FozN6EdHN1lZovobnl6f+BgckoLUmyz+4x6eZCXpzoj29HS
p93AqbiJoNIVWFdBiIpdS+nwGCxogXy22O5yBkQznth7VdMGjGykX6N+kTb8zsDCvDXIo6nqjz6Z
Fb0o66q1Q7IoTXXfCoh1iaMbKMEPezQfGLsPhUpfA6qIuCnQH4/6vbQBvbKx//5F5Twa+7pKMU40
R9lWLByVaRCL06wsZ34VIWGMQck4jhqXY+ECLhzA+0Mw4PVTaT5wCqJ8gIrkFMA3PgSIpco8n3ZT
TnBQDaq0Gbxsl6bahZ4jCA+0ad4EK9TJa+Tcgu/U9s4MNUz0G4q57QYs7RMTz2OsTPY4OZvIPBDx
pm84jvjmMAerIb/QTWpOIYneBNONiXGoWlinqkbw3lhhcNC6T40SOMVvR61zWgAcApt7d5zcbZw6
I3wOpMDf339h7HHqcRFBgFGVZm0dEzZvRy9S5s7i91WVdNcyRFGkG1oOZol74anhCSfze2Z3F6Hi
DprSMG1KjX0Ue5lnoy7zfeGRsA3QqVsFUfiL3VDDvp7ujIysnS6sl2EMTFzM2hU9Y2Koq+HCEEsR
AtMJyum1ZPf63M1+OJOfw/J6023yvckJPodO9kkjn15XX8itppM/u/Ry0wx5TRbRqZApwQ3kdMue
+reuBy/OEAMeM6avoXgHkJ4/CZJ2iGYkkpHQxxRSQQ+GM1UmqP3JFTtCBXPIHzT3nEV0RPJ01kL7
Go1T4nQ/jdrYFxFbplk4u064D0lo/FDGpi2URWSS/t5RAzyWLq3qaUZ0rlSCWwYgKtmaUWKqjWl8
eFQkVhYc5q6dMCelnG1gv45kdX5VWu2d79XkeT/QrvbAYGuVL8ZJJB9ueLJbFwdhO/WoRLptaaHi
iaZwgcTBvCSR4dIheFrHeoKlErblGOfJnWCrj8IOEKOeKWbttoKqRyGehzF9i5yMT6QwWBma5QxA
ZYT30j4FWuis4sTt/dI06stgGZ+JVb7oQHn8BYRd5wDP2rGEWJP2YHkNj9BlGUYX/D2COs2Qbnol
yMhJ45huWWmutZhek8cJmL5Yum8IFqjm7CEt6kM3ll81Z13UWuE+dsCYaNl4qV4QY++GsV7nUXPz
NAknL8oeWi9r/Tb+IVCjr3Qro2WIBcvKnZeoY0IrKYXM4p5xvU2m6piP+VfV8ToIs8bfVk80U4dz
pPUj4wo4t5hw5NBGk1UB3jrETW4/1XqCqzpDOx0gCBASgJolFXnN4743WeXIYb0XrCWrnGMc2XO+
1s1nx7FYF0r2LCaGDM4fsfx0k+iTuqEXJU90ZJSfmiYPqCGYNX0f7CX57iAbnhwMuK0kLNkKrMco
5As3ffZRRsa5H+E+FWO+RKMBV9DgWAX7UC8+3aY+jOVIqHtnHYOC1mgCUl6yU17lOlgK2FoH2QUV
odDZSU+0h6qEYVe1l7BJnuk+PrkR8Bxm+G3C/obN0ZUx0oXVYxH3X7ZA+ohM+TXsx/sSSqKkRNEk
1ZUC0zEW2s+YZs1KZnJbpclRd+laSqb5EH1ToCP1qPMtkxo2IGk+NB0Zrt7IjEs0ObvWVwyov7Cz
fyVz+5JL259DKI3ucMPAsvcK8DRBWm+MZjrjof9J+OTTPMBQSeLPXjeudPdRPvSHOS3e+wyKR1JS
P7JwAyqVfYxaheVgGD8NIJGB6Bg+PAcOKvdSUDblmHDwYuB7Vmi8mDb0oyo9hHHJeMrRHXTvZY05
gVMAGvdtxmSeIWtpoZWaiMXmSCP7x9lEaEz4snuQ4prJA4X4mFYGYRyEx7uRB+fYmHGaxA5lm+wG
PZ3PGLRXMA87va/5X6SFIkEgUd6tflIGfogOMv8sa5o8qBfMBvGrDrUAus/EoJLTuezqn52Qp8Ca
DuVgUVYZi9tohSStGR6tJvZlHbHrU5l9TfJQaISn4a/gdOPm+0nuRsP9bILhXfbYIBKD/WNZuD7a
8Es9VyfNfMikT3D0jeCb5zLtHjzeqRCmdR1vghrmGJQh1Jv0+KxgK0PBFzCp4woMn1Ybm77tOCVi
RCLP6qZFCKDYW0eW9kS0OVJgAsFS8wU50dGzqH+U/PhMDboDjEExdPxdyZRjVOq9NBqha7k7v0du
3nMpcybQC2pwSrXFG6LfbWHed5YzMTy9g0KZRHM5IVKt0M91+TVRB4NgTKhyZO7gBtF1Vtd6zuUB
3XpEjYOoG5JD5bA8EXVtvZEoO7cPDp0XnYO0jTiVZ9sMrL4PY/aS9wEbU4o5RR1X21hj6jUsRPtm
MeyaHvG4EfWYFoPxZ5hGPwq6sU0cnb71p9+6TiMf1u4EupLi6SmjNRGhha/7Xa8HBWfFcJPk6FW1
hrKUxFzcaahzhZ4ohBCseG7LGbMhEm0VT4Dd2qCc7jSGlciIZsGnTk3WICTPqeRBgqJYjbli4wmX
UCuSDzsKh8OIAYloIySKvPora0SUTbxtvBKxZd+N6c4cF94vycamhawhd475EjtfYVhUvfUSGtxl
uACW8VFkv+qgNxeH7qFoWrUSgZ6c2glTMlyLAT8hfsQsJFJay5qtoUiEC2LBHsOgLmlKPyrYaRV9
YmJDjq9zokrK5bI7hDXFzzruOamHmh8FUYSCoto3faPurcusfumwxVFSlQCYmJ+lFRlboWEOhDX8
PAkdP7d2nSsTE7hDSUJ3vMiPsJml9LBp7OASzEpAfFU67lgX5V6MSttIVHAbz0JGbgbFbaIKB2H5
ufIyCyhA/Jp2DdWnQV56Ji3PqMUutr0HvZbPxhJDI9woPttNRLA5dmqI59a1arHeTxHeB5wyP5so
hLcbcBhqQ+adkLpqKRpfb9snN0OzqTrSmJxNVhcE102HDgs9FGDGVVKxQlQU6rfkLWCv9jxsHVJn
L2JG3oMs2q1lsFubSB0kGVC/a7y598NO7NOuYI/iuqB6PHDizFU2QFy/h0sQ1QiT4+SVfPPqQYZg
2htew64gUi6DvKaT3Bz1wOs8/cYGlyQpon6PgpoIO5Dslyo1gcjjJUyd+pB6HMKgM5gXPZx/tFZu
815DBOujZrvwPfPAQVxoLUow8LOrYgBwmgcfFWmBFABJXuhND0PHlO1Exq9Ne87bdX+j2q82g0KI
NB1HM/8cEGG2AiQtPe93aRcXuuu+XVa7ujdLwrPmt6JF+mZ7xdPo8KH0R9cpmXmo6jfWwH74h3CG
J7eghAGNW/cri4JCmDIGirnecqpAIQIpYrSxjQ/c6hBNC0iFClvMNpFFtjdGeJMONia0jsD0JwOb
GIyBJ8BlT/HIxO0kHOB0QZrPEDxqgfPUmnBKJGN3nD2fMia+m8TcYILCyC8GzpoJzbCUggJ9iOu0
IKA8QijQKWUf0eI6RjOXT5/WhGZND8TGqGj7kdF+FbFveJADQrnLp+S+ypsfzdDxxmbvFttdexzv
4ihcU/8FmokQ0bKdmFm5R3PO2cCcfbYz5y5/tUc6h1GKqsLT66856zmm5JxSKHeZu1RXj2IcXuku
Ipk0N41wjpqnfs/ckt6SX+4IVF6v+C1YdfIl8dL8MIPWF2n+mRubMfQey8ke14ao1jhi7oRu030N
Oj/v7UeyURFaYt8BoenY4bmO2x8tqPymbG/s8uQ2Vu69Gp0zuoZN2HBqRa6ZPfeqe6us4Lj8rsZK
z0UJSp8aX2e+1Zhs6Vhw2BqPBmtrLAd0f8UpzC+1U7x5YnqAPXf1VLvpSPKa+zchnDuepEfwiZiK
nZUgl7Qc9inMPqY/FcZOMEVCdlYAUi0/Y5JquuV8okPVLGeOOtV0NiumyjjHNzfNz3FbvI0UOjoz
wTnY3+V2dTKH8iWTz9w1CFTjIdYbX9EPaUbvYg3qsjwvfEyHJE8uXPJ+gRiW9mPQtT+GiqrWnGB2
shVn7XFYRPfzSgv2wTDszSlOSBdpWFpyVkZJbb0yG3DDU/1oZ+q1dhtud8sKIK6LtVLr0AbZ84Od
NH4DaJV29ntioWrFlvPYeo+FYd/XmOkbd9raUbYr2Bavhtq6xUpsbUsnX6M4140yF0MLWUhNx517
JOsKoIjj0ayJmgTcdHLDjvJJVxGbadutqy58MFV61d3CphbeowrGLp/RN2gxv0VpAFS2l5dahJgu
os8SaMEqqgF9jfGN2nPETNj0K0d0ApeCuNj3gfxBYeuUTQBcipGidZ/s8fzsikHsyVpio0+kAQlb
6iG0R7/jHdGM6RxLYxeTzK6S6FkkbLw1fN3dtEvbah8gJbNSMtlsui5VcQyqka4S8OYF759Z6img
CNxpnGm9AgUfKBQmxTsBaAbNyNPy4nda8lFmVD1Y08r+fgD62Zv1BgH1WwZMqtG8e9JwfXT5LzTa
34aUmBtrPHHCZrqq9VdjcC2iBX8XJiLFMW8fJ4b8yrBDHk4/oBA3ihNbj7u6lwehNzskioC5sVpR
fajYv5Q57K04vi+S6oP29Xs7uoBxO3rjIt85w6+CjFHQR3dSmzcNGxf032S4az9no/1UuXyZhPvS
RtTdKUZ8Fp39PCH11TRxsMGc0Mf8MbNXVMEP3Qoe5dz+xj7+UsBbTa30kZ4z4brzmnRralfh1iuS
i94DiK6f7Qic9chQ9rKfQqcPbJtPRRj7saV+UYbZz91mUulHo+nXJmvfc0a9VlR3KkreRDW8Dx1R
HyF2RMSmi3njYaYFa5b0vkPRbOFI8b1LbKfeMXIAfeJYcu3wRZjGQ8kzMV33k8+6qgfyTtpmV+Yv
Op00m/WzhgyYjM/0l76ImryvQ8RWGYFsFc24BVcRhXfxPN67NpoTrTjPpjw1ZvUV9+kaTsHJ0tSb
yaCybTpQk4FOkZ5pqqPwj99B6R+zBh9nwgFXMZkwwF4tzbqz4hgXT7yqnHoVxdV95Hh7s6eZgmPj
Ys7VZRDNsZvNe9DtlJ9ZL93wSITKnTKGZ4pLTw1rCtq38FpiKAin2e9KXm1mTwtX7uQyPHPxQHbC
IbgW1qCtYPqRP7S2VXeyy+X01TR+dtRn52JNAi2thfjFKyayFnhZAkFaXPhgBM02qlyw+Es8pRaQ
zOS0Df7AgqIVAU1Bbk6oJ6pt2TTwDS+yz/ZeVzwbS3KHOa2d0gIUVdZ+p1eXrJt85TyZyXCwiK9G
JnMOQvFmTYUJ6ZwSkDM9OfZSjRkUlbTmQtTuGTLng6fVP80x2ocNsN98vgvoorbzfJ+n7Q8IYNcy
f/aiiDgLh8gK9wfGddItxl8lITd2YICvbNNrsHbn8WUw6o8BkW/T3g1t+xbJ6d1RBuQC7xaRawji
ndDZtvuFtv4sqYLTFtlVekkXU7CdMpvygF1ig7N7nzpOTmuMzga6GHJFToNHLS6nGZ2W5ySaCalg
j8SM4dsmj2mo8pWDdxujTQTk1Ci2OI2rdSGfDG1CN+sYL3S3zl4hSPJ0jpxx9rGE9t4z7Ic55LfP
J53yQwUnrjAaXj8KT5Zc8nS+sGKcAsP1PWxMo3HBrflMrs4uNB/BDL62Q/NkW9bWYxtBd4ByeQRG
HBl6Um1xTFKgtjzfNuTv5brpZD/qJoLFOjpHYGVXjUCqs1wwl8aTk1sx9EsPyIu6elFx5NhBPlH8
InIBe7u8OfD0ycgwohCKquQcAnAks9yTFtF/Xv7SmNevygk57sVfoo2wEOT2cymqRxVtnQgHNSGj
xZOLpESqGRc6yWNtgGjdtK76PLOSe5uZAxwEmITK8IgX255v5qx2IAoQ8LfkyIE0lhRFtIYiN5sd
UB+CAnObaufBIGkpnVgORrjkTn/xApsyoQTm1V4mzTlPoXkIIxgKs3mQb71ahKvP/Rxvxnjau666
LMLqpZQ5lF/J4P6k2nqwC3qgEd6j0PmJA5AWzT4Msq9AumcSR5L1BNPf1dsPQlGuQZ74gwJQRUw6
y+aaCwiILRlmGqbIKk93lPDWCkwA6WdQgOiQZ1l5NNKBW5kq6c+sWmCysHY7tFUhMxE+0iMboANV
rKVJBQBH0PsyZYbt+GbnhJ7T/YG61l5stzMJMtdBhpZ7TzA9opo4W1O079hPHIGLfmsa/7/889/I
P1FfSvP7Vv0a/2f4VW4+uo//+Cq6GCDPR45w9PzRth+/ItV+gbH5s/rzP3/yP9WftvcPj02YAbiH
YuCf1Z+O+Q8L+TyMTccUUvA3/kv9KcU/XNpBSENdhHxUyv6P+lMa/xAm50AdIimAfbpa/zfqT+cv
gEDXBTjmwaA0LOkauvcXwqlnTiS1cZDY681wX0p9EzRy5USVudVcaoaxS4rQn27Swx/wwf8oVP5A
+F7X/q//8a+uKHRdmghiTchXf7lixo5FUp6t9oOPGg3/h1u9CPtukD150UGk/g2V868ExOULciHP
RN8qpHQR3/4Z4RpyagamkVZ7I9uSUA1H2Zlu1Zx+2PV8+/tv9i8uBSSWgjBdQ76dkP98qd6hCk6c
dLVfzKZplv5ekKVUyRa7+t9fafnQf8Y68qW4kuVKw+Ed+G9PDSXM3EYWzodAGxCwuajF2wgbdjrG
/+7+Gbzz/+1atuFhk6A8gp5i+dZ/YuCG7EJhJfCtzLQhjcHUb8zqm8q1T3ChoWLWeo/D7mA0HRku
U711eufeDJHZiOL899/6rzLl5VsjBfIET9OwpfuX++vABtQ6b6iIeNC2ehqcbbUk5Yw3Vt4bzOZr
K52vgGy5v7/s9zf86922TdTbjivAulp/uQOaYZWmY5S8QsthTu8OArUrpedr3Y1X4EQQscK7pJhv
iVvjNtTij0Y2gCbY1cWywYTu2s+JnT7/v3wsaVqm5zjSJqTgnx+M3ZRKZETK7Du5tIcya287XK2j
94Ilo/vEykPeAv8hoTyzEBC6Mnuc0hzhkuqfXGsijIXWkh0ibf8vEfy/GOD/8jFBgmV6QtvJ9PLP
n2tWCdG94IP3miIaquoFISSq30zTsATCMyIQ63Lqe68EXfC/v7TxVwbt9yvyp2sv//9PL6vrerLX
VFbtMXZdBp2qoAKRgGgCkHwz3kYdla6ejPvBtn/G8UtBzeLfvC3/ahKw//QJ/vJUhjSPCIHgE8wR
6kXhjDdkpx8z8hayfdLff/99hW7897vtudJ1eS8JjKSs8ZeXswxySv1kJ+1Lvdo6NRQ6YB6DvoCO
dKy5ss53JJ/0GZAZoupXU6SBanOHq9WY+87rgV7p08nlZ6ZsOnkB746pecdxQDXfImgM47WX9veh
rq6SQhatkdEqXxdXjRdTcDYAuLb9eJszToflHWoqZbN1xsfKKZa/r+wlxBsn1FDuysl8miir4a7H
Q+XewbY71TYvaEqq7crqOMmY6r6YEW1il+ddsTAAo1dcBtTYD1cp7UOPcj4yoj1xXNT28e7xRIvz
d/Fdk2BF6uljaMeHuEYNHJrHoBwPpcdnLHTon2nx0DmUWnRCMtd5TrkDz/chr8P9FFCkTuZbV+t7
2X6mKvnIkKqntH5Iet/SbwdGOfS+8JLfi0NwMU8u75PweIXJUUT+WjyaVvuLrT8EFe6MnhIxFAn2
sgMy4FH80hwii/WFrRvFO+E457ZtKdjxvYzR3oMke0Ya61sWqQLcz+/Jo7PHEyGLuDybSqP4k38Y
XJPTXr2iHn4bPIg/wzRdjRjrla4+Bo0v584025KOYn4XgYjgPRg6r1uXBmSg3OGxLG3DKS/BBDKB
LbcfmeLvIUVtWGrPVsdWWyvz303eUp+PfmPlOguAfjSLcw15oH4K+uqXx4ZfjnxVbelMW7N+6+P+
PvG+RhdBj0U/D2XgzRXofjqPebHyjnVkXCBADatA8kkCd34cTZcXdr55bn/1yJHJc4iRac/Pe63n
P6Yt9WC7Cj88i1tQBDUUpM+6H0+SEupyiWLGKAWilKqe2i7Xi6f6RwvFy9OyDxIFTtZyp9j83I8V
CYypfiPSe7O4ktOS+MQk/+gdumLmeKvrCYNvtHLL8NEsxbCaGuOauM1C0OKdCq0O64J6THP6CnR/
wbFRZabUH+Ro/u56lFcrz41O0s5qihXTbeYTrVEJbOsq1tYtyj9yZgBjTvXFDvsvN+ZywuRhNbY3
7er0vvzK8aM8WPR3aY/ZR8bV3fendwCzrkajvy7rblK3tIU+BCU0krY+BiRhGCzuvA4f/gjFZS3p
l5GgcVte5WFZnE3dvodV2qA/yPeJwbOJWWN3ksgAEfQ3k67utqUue0iT6QW1J6e1kc+mskjxB40U
uEBBg1hVD0beD/pNoZlcvl9HWHG/k2XgzotXDZz6mynCR6crxDpwuPT3VLJkoQ82aM2MsVLumW6B
WQw3M2KdIqUaentAW0sDtx2WAQgGL/roevYRMi0ZnF66m6andmZP+D1t9ctSHy0wm5FXqKIzMY6Z
DTpvupG/UW6Al+m/AFv0sfOoz5gZlaOua5VGv52yqkHUMvV1Teg7VfriNOmHRnOojrsfFsy6iTHQ
87oYIXAzDd2KDgHWRtnCGZEt8OjSbYbmYO6+/4KndiEQGS7Q3zD2pdDdlk6AzUc3TS5lcJWAdWjT
aOZ9i0qKjiChdN1dhTiASmaDUH87N+NJb2JtQ6rTWSeXYeXNmtoNaAm93h8bhyqoGY/bIWPe1gig
2KIxBL5NH20axQ0WIqOLJgm/qF7ZnaLzWzHS/4AyGqQwVrSIfQzXm7IOsk1wRpVt3YGsAmcCesHH
e+2WcjhWogUVFg1H06xRGDCLtvTFKFWTt6AB9NuiHnxmbAFoR4w1aZgaRdeeKXsAnIsKiieVfMII
DvF0rDw/q5IXkkiJ2Chk7ntLmz4zdD/RGFdZxL2yh+n2zV38fiG/Ny+2Sn4vy4GeZ7/xtewR9ZzA
wdy6juzqqdM/0dg+IXGADG08DoF3miBywE8oNwHH4fUfj2jqXhW23TEnyXh5+VW+6JsRi2GB1mJe
qCIpPgyDVrCR4fFtse1PNcEqFq91NPalT57el8L661slKpCC4tMANtXA+rGNcQyvsglJ0agCKnhh
81Ir7kjYxlsXqFbnac6mqY2ftmqtTTCn4O88bEhtB9jCTsCqQ/lEHxVqO/TXQDdGhSVdaD48ZQZl
NRPMNqLwa8zwSNGM5RAYDnXgbtPTcFypZC43VVnRzJih05PdpevttKkNtwMW6x3iAgdGhPgRPlO0
ZiALOCnluahsYCQ923Z3+qpdrDmUHFcTayYO5y9bx5ud19ykPiXzLTOjtXJRppsWF+uZzOvExD8R
9z7AerhGy7MrM8ZQPxMQIm/Ee1zGkdelyxtSfT3xkUYA++Bva/Bna0R2AFcipLYgp4wPfvBeSDrf
BdmbUiI9/t4T4f355dGr8F0PGP6k2WDTYRtW6FFXpUX5yQK1AsDIhAFJOrVa9rLoe5O1+hp1LBCD
uy7hvK8SiZS4s2/ICrt1FKinuYDXtczlln0/6xYigJYhGg7mm1OgqvmegiyFCioxcj+qcDI6ghpM
9atqrdvouF/ZyLA1XR0BmaNvZpwJ0JBJDC9jD4v2wL/xVLJN5453NceDrazyIwfNbmMilFinsA4Q
f92FrqAdFhZ0hzETOkGnNnZC+ItkXdzMk13uF8CLIwxGOBsDxViGsz9ad6rAylc8ic7tnwoUolLA
ZxCz+2vKh0fDcYefCYUjGnzHEDbID3q7urNtO214Tkp51/dmtefwHW+SIX5z214/5V4y3GmudUrj
LKDYnpwEqoSaFK1zWI86zj2wzZ1ATYaeA0caCUkApLAhk7izK1BWx8bNAxZn4zpf46t6iVlKCSSD
hwXdbqobFkE9w0aAc4MXmqbkuHh0crdEHKLpGzuuqTCLyS9T+9BE5llvxVMx2CQ//vg+k0tee+iL
fqecJfEYjUg+Emlm3hUx1JXGEg/WiB/AKMtLasO/tjR3X0XVBuBP4UdZlPvx5N6MeCoP5Adv6hQR
PLKrB90Av2JRnM9FG55kXp9qqeqtsqm2293U+0CsFrsSqkkcnqog9m1EXRebsbcbq/yEqrlmUKRX
L1ukJDcX+i90K8YnQUHsXvWWQHGIXmD0bD8PSDQh8/a35fzqRpYPXQ20mAbyGLPy0pgGGaeyWMda
U66NZKO77Lf6Ub5JDWzKFDKTU/hnoxVyMKnNjqFvM/4nT+77HK3iWEY7x+SCHmmYq5k+NzGPLAG9
UBikYheGqMN7OfmW1yARnzx350zx0udWtFpTnQTWEsu4bSF5SnR0TLDMBmeqFz/UsZxCxYo0btVE
O8b1mksKBRHyRzVtik5ujC51/NaZaGj1/XsbM9LmeegxOyKeMN1sU7gxARgC6Doi+g3umma/RAgu
sJW6HSo6wk28G5S1LzUyLRtWmE0XBdPGrnSA1xq9u5CdHxLqn6A4eJ24qeRscnW7QyxpEQVu2YCs
GufIGMx23ytdYZYcMhH5oDSDID6G8jA3KAJD6gRMZ94uKIqrqKXYzWQjxW5o7pUHMJZVYQdviyhu
EZ096Gw4fF6yAPHa1Lc/s1oLtlMIRDUXKdmpneeb2VttU13VRb9NjZZNUReHO0nOiktbzXXSeMvp
zd4GcX+2p/bFIyV3PeX90hRakrFINNYFe4NZuXt3DNkgFmzTDarHhcFLAAiSzbshEAop72RxfEAM
YtxIUiAFcmKbrrFNtmKT+bvKPpYF84/qEmVxlERpzP4ngQewYqwDA5SvvSUAqAKbs5dNQerMPagl
7VRqNeu7YJ9lIzLpXcigQP7J3ow8OPZsW9PI9MNqWtLSX+nzsMJymkn6rsIfNjyMuM3WKG52mJD5
pIsTjoZUyh5v/X1PZtN9LovygTnptXTxcS9bXerS6coV1NvbOLkJl81bGnZXg0BN8YXWgoGk1x9e
tVt2ynDhb0VGU0vAQLIL+o201Qu6uu8WcweTYLAaCZXyZyxbyz+e4EunDXCQBuZND+uU7M3gggsX
fGTBf6oGUGp5rbaCrV1TsNHI4XMYECb2QJPdprmLXF9yMN1WcQNSHPZTLxW/n90FPBymjUDzA7zR
gYODUjNqYF48xmQ5bKml1vLtB4xcsOAqdl6CFv9bqZOy1mjr0Ew/hOT+D3PLiZNzmmZ7ybHmiXUJ
3s6ME8lOFNzcMntwkFsirHrKXfueJFbkcTioks7v3fq+DJYhZs03i3V6XcU1xM2qJZGqfrKWY8hA
fhnt2nqv1Vm2NVwSku22PJk9wGJH5tuwdgl2j8FVSWjMnC8dC8NlwFmP40qIGG5lLndWS/njjy1V
VzzCWF0BTmUHVtN4qdpg7c0sqMux1O4QKHd7sh95ppDdvt/QULXpCoHSKcmzjVsFyJqB535/bOWi
GS6RT/QGpwXyPfbC1C/k35Ub2134oAtuG8X1U5x5+29gpZH3VzP3EEZExj40h6s5TKe4YXOsHG48
O3sOaOStx781Dwt5ovprWrPvybPwGOblmc4oJ9O2P8F4v30/A7VgfMwlrVMtn2GZV4tyOVss52M9
ml4l1DLU1uWqavBzugHKB8ekbfd9SjYzsGeOdq9jlsLyTrF6Zhwa/UImWD6EaMuNtxxtCzs/L5sp
7hNakOWwWiXzSVkvTuI1/5u981iOHVm27L/0HNcgIgLAoCepFZNkkjyCExiPgtYaX/9WZJXZK3Gt
ynrekzSSRzAFEBHuvvfa0L/mU2HbF1VzT7RyfgZ/e3Hd+ZylqOlpQ8zWcoLYQjJwwd/Q/7Xuf8hw
IMj1TSjCFfHvbhKukcKJnnxaeo6tDmXvvVcDKr/Kmi4WAaHQbuIPR5foY8iRLPh8b7/dn7yl95xK
cL0i9P0AKg6ELbZ/darYjAi1uQhy+rx+f6TzrOtd1KgtF3wao9BALLSyJlIWrOfJihUtmOkBxHuP
9/rRwLbEO/+mF4wehkpmrlOT1cadUE/GTsNFyttj1BQ6XtZeOGhwCKbWw3oAMuHl3k2uQ1a6Rr4b
WCmxRVFepmI+633Z1l5bskKbgXtaF/VDyZG9t5hWuCX6BzhknWIi2qGYJBLP23LE8LcdlTBXMP8C
jhJwIhy8RPvpu3bR3TF4Mz/I1pUIRCgjPDTi1W832s6bTkXfvqcTBYheaKvPSKN/NPVw00uJ/lSj
pT+oUn6gnf9IrO+wu9chlmswwAXLjPE4Aw41/RKBeczL1i2IoeXuCafpJt3XtI++1xgQC7oqjbJD
dnWMjCwZYC1ZlwMmvtMX/TKVoXvKLIpVp67So5npGnz2unHZt+gkOLWykbzZ3B21olExko6wnXJ2
rvtswOng/gTdxKsIUExibvxUG4STVNmthtmxjNPGj7j9Jw7q8LSLI9k0BgZGaJkWJMGmtU+46H7l
Q/FlVskCEY66Qzd8ZAhUT9DVUCPPOmqNI6OevcUh0dWX9v2B6EeaU0ioIPLVZoy2mSmlytR10oSi
tmbAxMBiq8bp6c41uDcWotdMkpIV2Nr8MHLhhTEFOGYkjM9c4BaETztDrMlJoO8ti5MZfXat180J
crx3PBw//ygQkw6ZvRvonSipa2uuSpt8X1iae5BxVOv39lmyj30G8JEXPIxQzjBaU/Hz5iQoT/VL
nJrxG83Dbd2MsCgCYFUWO1pu5V+6wXq43w8diuhGNVT2MQUVwNyNytUPuXTUQvXMb047LEybUHqf
HYbKHlKQFQMCbr/WfXUCxE73UjvAxDU52Qn136+hpGabJ7JPyK8MdHnPfo9N5RfDaQBk2bLtR8oi
YH3HZuxv2UjecWUjUaL5v5otEa5Bk64qfaKWdGHvlVaoW2XZxMpQ4Knrutzb4JEMuMvwSeseaY5H
UMQ03Qp5GQ2q1SRiNUD0nxKuJtYDStV1F/GByIxLEgMMCymduxyIErKXA+WpgT1uLOkMRvsaBiUG
JOJ0cXa8tKomYPI4MvHfNWlmbCwKZNMpnyPia1dFR9JOgKki4f+uWV6H5K0LgfPjiVTItLIfRTNY
13vtWSwKaasXbbKWt6hz87emmy9jMrJLBb2BzDVnsC7dD9fKOTFcQ0dcxZT/undpDIMX3WTxpq6w
NSjT8/YyNrEVsrUBnv5ts+OomG5rpNOxpDT2JfmwScLxlEACNwI2haiTdTkQXDSJ99NLKXkbaH8E
kpNArxtiFZZODPO8d6mP7DTjjAz2/qlMcnenl5K79b7ymSFFVvFZTOpXP+Gp9/ySVreL1DL6lVRP
+cwWkix0lJbyS7t0j5VB6R2UKUVUJllQ2d6cEGUWRd75XjMXDlf1fW9D9cnS56qfdWtgG6VZvejW
lC25MQsnJWyhfKTLsGJYna9UiwYyhD7TciCxJdA60ecfOqwPtWBkeP3D/V5uDZsatVoe76e5+wvl
6DVvKilYmyny6Mzmvv7QnY7/VBj7IbTj59Cqby1eB58B4z6rH6zZ/BpIjtsVQ4AgJEgtBtqOcj+g
5UCwpJ6TKMHpeqyPZRGSBcZVP6W3Ok05fGH43HCF7Nti/krMAYc7N74u/vPoQjmuoqA747XGGqHs
4tQ/IFWnGRg08ACL/JTw0k5iOppeRVHQzD8Cx/1siKLaUZ6jtyXjVvhzD0Mz/1LVZOZUgIyJqZ88
Li3Nw80LyHb1d1z/ahfJR0K6jyDUvy6hh+nVpdZF2AlMMqyOReoaJL4kwwZV9Hm0Y/thMof+ZTbz
txyVh5HL6ZBqeqaBmRK3e+VHxtalfYd3Cw9PP1eg+0qj+UQ6+DLJUxmQ9lguDgE6TpYQpyzOJApv
esy5O3wl1yFFfG1kQ7VLbeI0Fdk2IETxrNZ11u4yi2ND0k+PWDZQNwIEjQagGabHZK4KguEQJuMr
MhYFtAi4PMdtyqMPKGcCoeSbROIucyB/bWW8d6Wve6Qh/tYKdEplpp/BLJLZA/PuYpGlBzOweCpG
L7TQt5s3Vffd7h5BlMMJOKX6gWBibAzweu/+x/tDYOGE7L+SJAYwKnLU7w+ydE9dMnP8N32DRgeo
6x3+8+e7s/L+gBpWnSR3zhiG5bHFcHiSAGCIpg23UJG2qUeQR2ThqkahL0BQs9JYddjRIWS1C2BM
blQJu6bNsu+taUCEyc2v6Nl6TTdGTkag3apEbnS6P8Rp8NVvZn+Lm0yeJi/648P9Z8j5vW1Up9/i
sljNWTkfeTfFqdOu1ftXf/nWiTBahrI5xSXhigJ39Vb5WLNwc5in/32oRhBKll8l6PsDWjj1FLfA
45AqB9VWGkN/IG215O6vxxp5GquAE19gDr0Q5+DtRr/fTZCmtmYUX+5hZveHXieSNa2+r2j4b//3
D5KAX5SldDQsw7FO9wfa/fZvX/U6TRGhPn/ijro3adqCuzWuUfeZDPcq89amlnkrSW3cwRXDNBWo
YwQt+JLa8ZujmvoiOoLnRyPOD0Zmhic+pVsJoCKfzOrFVM2FP56uyuoRkqVZcvQzDEdeXMRr5WFS
9orGeZaWYT/HGNi3KiETEgFvseksxGOCEwGLDqAUhr9exwWlv6XRXj+N/I77d9MorS0dfkMLignv
7Xk64ThXt8XJq9ssULwBdJaH+89cyrDO79WTMB5x05TPwOppisEQBHspzDJ7RFdGaajjSCPt5l1E
CoZHh8a1vaFof+svZRH9sKYQ0KXOgCvozZ3uXw36U/jDz0zV7oZQfCF5JyJRI8AnYbtfDdPtdpMm
LhE0Fp5zUu+0B3/QD/evpiF6oXG2rNqKHdxtzekUquxXwqB9mzI2PN1/dH8wU2T096+qhrxxN6sy
qNl5diQ9HHD3zA2Fr8m2ntOBq9wuO7jgmbjOz34XDEybePDm+TvbkVgpdwleiFwv0SZKyJBBUyKw
E87W1nexq+/ObvaRwYvkUudtyOUHA9oouh0ddyJfLH5ihzbnf2luu+nq9k16Jg7cBouC6B+yALbZ
Wp9Pm+0MOoTQMm5x8NcGrbsKl1Bskjcakxad9KchVaCqcgSep0wvNGVQ7uO09/eOqBOLIOwg2lQ2
pHaTmnKfTfY1AoPBKNE+BN0OE4y3A81LwrilONBB6kr1f6VMNJdJ7j32SRcRf20tayTEyMAXA1ql
Kr7XNb973mP+5SkIYA2lfjKhnXLGuH9pegJlnxeiGSy9aV0EMTkiiylO96/uD4Fofv82lpW9y32P
nbM/zm5FvEFRD6cILeRpHqPfv7r/TIZvYxgsR7rHPvvcRHs8ihf8QyTQYNbyui2sY4GVs32HM36W
scsWPQ9PVRR/wSPYwoJtNlHVzAcr7N7s1OWTx+o+zybZKU5G42EML0HsneyeNDil/aSVL2nSqfAo
KHmA2hEaUZnfAk/sE/fcJuYhKqd3v64+LRJezcSJ0UIgPHIupfK1k9Nsc4QPZ+dNJiQm9XGTsJJE
ALvoYZBbRd9DvJsA2dbD0P6oOZTjy+r3QKyq7S+nMlZg67hn0dQfo9lWW8tFRgZC3VNutSnToCH5
qf2SyPxbq7xvFCaEUrtEuPTht6kOPmaBj8Rtb6AAWdYXyTxk2oUGwmpegGmP+2xdedwSExaZO+Y+
gUXEIgLFFOXFa0fSOE2WdTWEO3xgdFAn1rbaX1uOe0Vavksb9R5nztdm4T9pFmLcJra5EbtbHNFq
tGT+OaywbkLLebX98Buo92/woel7Pcepgv4ZcoKTkvJ7yZsvo5FeFue01DbDOJt5r8qbHdAHitm5
sy95GX9hFXpIzaghPpzxlFtXe7vvn+y6IrNp6mf4fN0qx125dYaAXKWYDW6BLs0sblg1zwSYj1tO
s81lUXTAGUX9SmzM3PcujzAw75XmWb+MSBcCWaIhPnfMBidqKMnM6wIf80ZSHvKgebYgP/Qu5dO9
o5f44S/dCiJzkYLKpMPi5cUa3t7JGHRynxw/NT5wDInjKEFuYXYBBaSzlhQ6tkHdIhIil1u3eUrr
ceuo9ANnxgsGKYh6ITWzl5Po4hZgAOgLQGTm1IiUoKctlMXZh117xuogav/0z3oboSVmf5KC+SZV
AbImn6mgBoT+WV+EVj0UPR6ug46mLtC703Axo62Fa2hiRuJW+TdOegFlTMZ2ltOf0K0mn4FaD+gY
JzhWEU7dNChikqV0ZXB/K0PajEIHPozH0Kac5cij28LtdUoUU2ZJcdkH1NswgMdh/qUcLoI+4Uxo
uoe4lACB6faUibJ2bf2VcKmPSSbG2hh16yDbLSzXHPmTTd4bkHWG7T+/KZYWdP3tTUFDCl5Oav3j
X3V5IUmdHi2RQ5Nbn3rkRHfwmn5K8eQ9WO55GQ+h32xwW3mbf/7d9n/53ZaJKFAICAOIYv8ScN2K
AbfDWGWHSk+884D6i19kRZ8kbQbDltfSnm8Ktcg8WZ881z7643jSVRhj0Vvgh7BGIAFzjmCk3BFx
6B8nQcvnn5+l+psozDfhv0oYr6bvOAwN/3zZFM0EU02lXDYezzLqKBC9th1XLMMUk4DWEbhAr6tU
76/IO/rQkrF6TH9pMUcc8ynmeKZRZHi7kooYrcGHo2s5L0P96ZbFB/kWH+R6/uKa2AmbQ1mYRORB
xxxun+4SRNCQ1Na6HYgj9lp/SWCfraaQovCu06BMIBSnVBsXK7c9UMjbaVbtEzbccJnOqX6WsDft
dTswipua7GFKxAGWS7YGyXSb8+gnIYaPX32V3XTBRp/nQzXjLWtaDeL+bOsmY4yAXhacb0mMXhg9
Ns78kmEG+ef32nL+Jo7lzZaWDewa7pL6m2C1muLS8Gh9ENGUgtEyxRaNKtWv1ps0eiUTrVZF5dWR
Hs2AbXiGJ00sydUaxE5NZsl2QEfZczH/GFnVEq0bj4d2MPaZ3rln8KK7Jc9coihC+ieNP9wE/Jpd
ZZWXpfXz3WAuv/LFwMmOKmWn6pkwK/2ZRHQsHGBcefQRtgZCOIt+NWD2Dz1QLGKaZMnI2t9Qo5ho
VAjW4dRl0xB1EvtQuXTfaDPgz6Hnxha6TbqnMWIwlVpAEPIy++IuVMTMtD9yGxAuDPx1NbPyNIFL
3J3LqVD/eZTxcJ+39sbPLBnxjrgb2HfksRTdd/juesqQw72hAbHNSNOKzOKjt2k35o659zBVCIMs
9CIcMOg7rh6NwFEZC/ONgx79Kjo+gtYcnpkLyA4PDQOvWvrd7d5rr4zyKtz0GFXGz9LW8ZXkV27K
QH61Bo57gVgYjKQUWCa6sjZs1w3j3lXRjnsjtxXoEFAZjEsSUjmrY/VhOwkEKGRT6zSTnyR/yITg
FJbjNzFGDYezXSB6fJzusdIiARWzTzQgW4ldfw9z7nP9VOtjWEY/jXG6EX49PM4qI4OyJ9F46KdP
TgArccLkn45dc4IH//Yvl+t/2VFgOCvLxAkAQVd7AP6oWA17NCbCaNODo1+y3g1cfsYZzv9hdOfC
TSha8cWhyIkxy+jhnR6YlVpJJ7SMqu6yf9Hv/l3x7TvkLNqS+8imI2n/5Sl1sxpVFVvxIZMhgNrk
iePzUbe+s5H4kmY+BlpxVo7DJy29gsbzEZj1Z8eT//Le/JfF3fHRW9tYJASSyL9Kz/sY+K8qyvjQ
QflHecNdRbRL0mK3qtAzoxT/3lCqDYv8rhrmLyGS81b3N5TWj6GnWLfzUhBg6r2affyKAwp8KefY
dVxN/6LE9f8mk/eFyZqDQt63LEf8VYfLAVswBh+jw5RiNiaIkeh5fIFDC1M4sPUwm7J+yUhhlHxs
BFifIzsYT64pmq3NP6RBfZnTeNz2sZeDxiGq2dbdqDgHie+IeEOf1VmZYBj6svc/QYZA8GCOOcVj
URo4bf32OKbTG6bxEjsiqlg7J+E5SCE4GtL/5FML2ebNbl6MNGu29554aMTsPs1ysFNnQ6fP3w4j
jbXscyW7FH5V0W+rPo523BbrDmXlm8L5pXL/qqJ5efCHBUgFcwsDt1coYGwlDbeNQ84woQIWye2+
8bmpcEXFyHe5gs0vwHkfXMM56J7jXSpa0FPzfOMVg/Evkz0isqOnQbEgL0XxgmGdVdPJ503uGEff
lNC8wl+yNPu9cg5BkjWHsvVoaJdTsqvBM6wVQOjar6pbNmMAVCmrVT5306GJ45/dGJe/nT7+vzXq
36xRFkKGP6xzf7dGxd9Z9T+KP7mifvtHv7uiPPs/wrJBHghfwbg3HU7Smnj0f/+P4Zv/ESa3kQT/
S3EtFJL34jcovvD+A5HZtH3lO8qkVcOz+B2Kjy1K+dJ0XG2KYfly5f+LLcrSv+SPh1rcC5QbcPkV
UHwhTEcf6f7gJIAjOMEqbK0zfvGXrqnLh2AZ6MQ6koQ5/9tkTc3J7MuII1Nnbks7Xh4bPPZnf2FS
ob/rrdI75Zn/PGeNeAau/qUul/F8/04SuIqUIMp3VhV+F7n5s7Db59IwxCWiubVerCrbpHQGTvao
tj3j4HOYKoz1NYWCoZXrs8wtKKdFfZum4WuVpersKpC/cL4ebaqHtwDvI4JMsz3ZrocKHmwc7/UT
CrHpVrgKVacKGLH4ZoPqsM+humKLkCjWH4XNpDEw9zRmwmdL3q0bBbEYskUEuIyc7LoakO6g6Z+D
ye5oFS9kbUUMYDzA4xOMO1Q9zL1cRzwvLLzEEamnIbCNlzyRnFxb83miUXKOpcGTrr+rMhyxpAJ1
WJIMaifmzrK25/fQNNEM9axRbiKHlcgV2AN7OnewvwjOa9V2TswBm351QN/gX7x+ipAppvkxGAgp
4+NjzuVQm3vz0G2soJVrYSXRhXbMo86taopuPlqdMVxL+gCVCIufs9WTPTu2/ou3qHVv2+V+wKOO
aTOBCmoHanOP28CrmW7DuB0uqlMvCjDq3hY5OSbKKh6LEiMWdtjL1IENxceKQ5lpss787iXd+ZK/
fk3czWCEzROD92KxiEDwE7KdbcPBXgvoC12YelIELJwjGT57o5k+5O5Aerzp3ohH38/K7q7IuMEZ
OCgQILrLZ6S2+wHk8EPUGe8ZTtRt1/n1GR88c78a1EtXnglHWOA0Vrex9se1dMmrnDX6eyKhEFEf
9RHwmhb6sLXVOSxrMZvWE8SkcY2QCy1ZEbBhOFzb1fgvpfVfTx02FSL2PJYE5g5ScvD48w3ntT1C
52ZpzqPiVDkAU2fjHi4OdDiOY/FDa2K4lU780kWhdSzi9qsIgM5G5BQzkUDa8YcF6+m38vWPNkXb
svVv/ENdyzMSpqWLWqyRymcl+PMzMmjlVEZfhmc/jMZjlubJTjKyWWfVyFFR86VoZXBPwjrxevWe
W6YBUl+em8Fa1T7IavAb+JJr2MZZ7j3VmU/rMA/C91GM0IWp6qC6fnX53EhyTsJX/zvttXkjSIQ9
Dz2DOAsH4EpYqdoXCf7zpAXvyawUvBv/oiyjB2bpm7rELd71/MNQVcMm9FGZENU9Erws+5VwKRw7
2S+P7pw8DH1+qObZPdYDMsWierQyoc7RgDbCtDocSk04XYV5hPKVfzM4V23MwHD3yogeGrEkr2Hf
XWYrcs9u4HprzxxoLqcWHmtLPaSGFT5wzk3Xtg5xg1fQPeQNCtbZeB8ptG9e42wlQTepnYhLSf6f
sg3xtDTBPgqsaE1H0Nv5eO+7pLJfzTWhxDgaCPo5WuF4myo7OVDtwHFIMthX0XQEuU/Q+vgrD5xu
Tw/2zWoUN3dMlHXtGACF/Og6a+NPD/n9zMzqQrIjOr78a5534TYeC7kVmd9tGBl/wN7EacR0eZ/2
/WdX0RmduxS731hvqtzPgGoO4cqFebKOugjIUbts5yU/ixYvkReiQWxSZ3gGebXlBHrkKZUHYjib
LQNi5sctJK56nC7TQug9MfIIdfq6PySutbKt4QcMHXhMiQY1RgthPqHY2jm8M9MAny2T8szR8uC5
bYtBxtu0gyRZXk9qmVt85UQKBZMQDtqHSu0FE+BN1y3GWhrk11eMERG1cY800jgsJrKDNpg/D1GM
42VOMPsL/IuUbjBahZ8zyLADVBBI03y0/B2De8oMIc7MBV55TY+LG7wIeuPbRKBzhBJ4zRYsHBlJ
6dd7lrOOzyLsxuTM3tFp9EW8swNkn5b9aahnRDrcHWtzDtyd2xAUxwRibZd+d45M81B6jn+RgYss
IEl3yYgww8vgU9eBj11Mxo+N5YO/8N5qBhLHzJ8TjsbBh/TJXwv9cN1UVrSnGlaQcl+MnhI7AzX8
IHQKVe6nNwlVmPwPgCmlv/enocJg0ViEpHkD9Jd6W1bta9tZ080jcdQ12AGC1pihCSTbQkzF0RAM
rqdKvjiTJSCVUfIDGGgd3F01JKRp4XWmcfBKefCJgLB8ZTjFnvZrvK2TsrzM2GYtoElQSOHuIW+Z
0+JaoRPcBLbpb4Mi/kQYF44zVXE7YB/cJAl5wG5EuwLmJ71GrDilNnVEbd6vjCEu9tryA0uQ1qpH
JGtepFA/2KXqqZEvYcMJGbUPzqPsmTNJuy0sk3IgrhmOzpMPbK58C4f5m6j65iCc8CmhJ7vqkOrs
tXRnYuK2r0X2Tld+4Fpj5amX5j0yvXI7RIZuVTefhsJ/a3tQ/1a1YL4oQP+M+n0oG6nJkxMJr+TS
ZIsN3vLV7b/QLknW0nrqTAOQG3PfVdiHHcoX5DJE4W0TJDKIW+JLGWHOijJCc8ZKfK8AR12d7/li
l5wZ8k1P8pWQ1q8xzrkW0W/INvoRoxfZ+vpmLILgKVLNwSqSeOUMOhQ8jmDYssZVKZDCRnDIaF3n
Uk1Dd547at0JuX9ukXgnxua9HMfkYORrVeFYaMzuvcpLqD+eQAxXk2WSDPY+nemx+rMkA0DfubaY
GW+oZVuNeNCCsWBqfoNl6O56syVzb5LXbizc3f2OzB3yP+aoJJikOVUtB6qGXvdBI/DKpayehyaA
j7M0l2qG8VV3c42yPFRoEbufOcqoK1jfHcAyA75LdQ0ay3tCrOc/eZAH11U4kvIwknU4OP1l7jc1
z41YUF0r1kwo5qEkgtpJb2o2zqKaQS6FHGHLOAKJWMF6QT22IoyWGHrlvwYZIUcFYggUkO6FBgTa
GHvjJkYC8L2wH4IZdQwmLeYykcGAzEuOoBzNc5GOcgfD8Nc4cv9FXbpshEdowFA4P8nwTA4pyoqt
sMD3Kj90d3Lkb3AqAQgcyOKUhZ5cO334I/XT4rmGz0/7o/xqBiI5NU7/XLop7REWk2uTSfsc9wsw
exxPF6qHYyYmeexMNK4tDTLC0+lyoSEsiyvulOTYMnhw8uzUZnawHcVcnjuBIYuZ14ex9MTbK4wv
/eKGT27oP8xoMo5mptqLHubQYO7YjB6LaJo3UWuTSGNiBKp7IVcL6tJ1kc9YiazqOppR/QDlQRBT
PX70HSHLSMbb7dB19ha+G3JWj5QB1rSdN8Cwlrxja3MgBLtFSbLJvYgNQhADiL2E12ZwMwqjlke3
gdtjEPyCKZIhqpGMz0YZu5v7dyO5S2sSauM9Ww0TcbbYl4xABLks5qGWOCEKaD9DHk4rrrGUBgVr
uRVOx4Qe3zMNN2maewBLwee8Qpo+DwjiO/jbpokIb0kQQwE2xxzLzHjALrBtZsqSocVqUYTQppr3
ipnQttQLbKyX2j5MmNAv0gTa38ZHq5+/OPkSXWwvGLDMWKCNbYSHSZtu0IqwxTd4T6Lo1nXezzRj
305tw3pt0YX0PqemjCMt5xadpFQRs+xa18qxXnk6yaFI459TaHb0D+TRSSM+wUnl+zCs39rKQvQn
Ot2LDmAK18ijB/2xx2hzrmggP6VjX21YikwaMOjD/WtXG0ft14TF8is2MdNE0bzXqGm6n0zOogg1
Z8pmsFjfmbOj1/fqPQ3yrcFNxk244YlOKFB4c+cEq5pbGDe2LhTGFtpN88lk2T3AsMqINcP40USZ
ewSz+NXN6uZMKujzEtXFrWpSdsAJXkyZ9zXnzooqzJ9usWmTZkC35epkTAxSQ2EWCJsdM0XnDTMR
gWYjOPGye8JBg4RJJfEO5Hxxvj/0hfmjTBL+uhFRgDXhfAZoHaZDfk56nzhf/oe1vTDN6+pmbUwi
0LqGwT9M+JJgVtOy6ZQsL78VkE3sLjfUUXEscT317MtVvADiWvAhx5wGN8x2W5pMAEHpWE2HiNSF
VeLZYDKD7jFrUATCwiMkAUbHygZnTsKK6g402H8GAQkCxjCM/FVUUyqMxBF4AAMIG0Bd3Fdf71dl
jtngaRijS2rKR7+qq6eo1vLSSVY74mC+RVRIEHaaEraVaaOG4eRdibli4l9/tqnuUBEk7YrTNaFR
MYiooVDig2fG0+sISg0502+Ipc33yTCjG83maLc4tO700k8QNoaDXg9w7BSv+agoQ6tNNI2AhCun
PJc6dMMtqm4fRKW+0peDb+TfAtNvr+gde1exgpE/YKb11kk5mjNiuTlGnCCTyM6h4X+fets8iSb+
iTjzGyWuYKhauwcSHy0MHN42qZiUTk0CcRMjxs6PnPR9XJJ1NksPoqfpsslxK/NztW86HB0qgItc
4N1Y1ZKeX2gfnWGwLvC6v1kzp5xQ+GtnJsy1r3A9MthZmE7gmXFjTNhDJHAxmJytJFDUTakU3ejB
RkJCEnogSP4UIy7MtiW3Tb7riO/rWFg3utsng8hbUNZFuDMBhmSkbX2SZTzBIIO3vzSug50QVwF5
S89lp7zDnPfkWyDTQAnCVNyAvwEEHCxbTZuf4wd7hXP6TqKrec2GMNoIn2SIQrG22/0CjZHDdaDC
r3XuNS9pZ7903ozUp9Zh2qN7cXizthT4Nnb5MOWDQU4Fp5lpvBC/+FTiE8EA1ibXmbRhcxSLNe7K
nomv3bblUUb5c18nn4KYKBh7QEKeKH0X+AoZocUC4Of1N+DCzkX2WAha4Z4tTNbX7jCQcP+QjSTc
l5HvwN0x2gsTgoeyD4hRHd2PYFrcZ9iwOW5APdO0pflgcubepTVn61A8gYfzV3FLsJusub2dPBaf
OOW+ZDP0fLs5TkV35QyQXjw5Yi5tH2fLiZAspvOTSSPHcuvshNfFWUcFshiuTer/7EHmTXUepZ9u
cn86y1rIBysFR3A/zRV2gKosCR+ywDV3UlE54GDTAXqlv81NJ967c+tfTKxrBIpZ5/vDQqI5avTH
IML/2yQ2qmXC9yC3mgdVUNQm9vgjtbmTcF7DROBsNcnIuI1FX55HJof7Vrfd4ko3vhY/46xA88Zv
aIxz4DnipBjOTSk82GwpMS/YZ8/xlMTn+1eAADfBEGcniMNKW2cNNN5lfeGE5h0cy3qMoeTf6E8W
j0zMqNBYCNZEKsDU5Wd4FnqAp0n6xL2SPk1ILDZOT/FY2enORY3yWCPNugAZJ9x7sCbOokaUQYMU
6blA97gmX6ddW+YSnBqgQOsRw7THET35vqhEkC9e5DcaoNbBmoHW2Z1Bqs1IphgKYVEEX4O+w1Ic
6TurUP5G9IlHKBJlxOASEyAa23gd0+IzJ90egdOMKh0wNG7ZfJ35ZbCFOjA/WvnSaCdUjFCpzs8p
vYeQXOmbUZYzpsrUWZs+kTWFb509WJKPo256GZNzHSZyaPtChfu4D+PXEJXICWct+tLYjF5ZpZfL
XIY/ADbF7otZu+5LVDPnM6wCld8sm3XjdjYZH3MCI5ZENtsZzmaZUak0rI1ksWgF3jtiVhI/pSQT
Vw3lHikgiEMveBmo2BHw+ZrViJx7nkrjCEH8eH/RiZPuyhAF4NzYD1i3rIf7tdJZ1pFqGGO4XT1V
WIdX9yZkZav0vNDK2IjA/hGoIV5xTs7I+hgel2A7m8X4RPW1Cpe0PVnJ1Kzi0Zs5L4OcpBnIMbgl
DLt+W9xmuTR0Ax4aA/QbSIZ1La0VUQPmzqp9cakfug6gfVRe4pFliWhhbNuGzcbb5Mm+4ei1gRHp
nksZNKAjjr30wweADiu6hOnFtRPMc14arKd+qgjFRlJThbwkizBGktn5pFqvfcW0zBxjSrtD2yxX
BIPYnIkFeGAkFqyFDeXeaDGZZajAHxwzqTYm3IENjIxc6GTV9TIENxCL3iUVojlkLOjstjAOosX6
WeR+dW7HLNsQBhcR2mMZe3D5G42WPmdTB/vdJn9jZIp8vj+I0gZfO44vcrDd8zCaaPbzqT/cDyCe
0ZyWsMk3bTuhvrQ6fjlhkox7w3VbmNlGO+D3nFKcPLE2aGB+Vn5xm9z6PBaGs2ZF/QgdpnnEqYZb
mx1qR/AWxsTw0NL0IDfZ8Y6GpPcDyMfl6h7inXBkzUDoigGtBTZRvzUV8CNr9N+K/MFG9YsOLAmv
eWFZD9LAqDkZ7oEtA2jfzApap633tHTEf86D99y7WLNJbEsv/hKhLYqdc91Uj00ky/NUt1+cilxx
zx8f7uPku+NUiuUkZPlKAM3uXkiWbU7d2OMS8WjotC3FrZGXKCM7Qq5SXn4700ktVfkRt8vPEvfg
zm8/GyReL2Cojo7OzArNejfjFiF5cFrWCYDf/VIaJMdmfXRYytPdLHuHSzjTcKyIILiUxvDcFbDK
ZVh8iQj65OTpf0hd4uVA7/VReioG7E7wLQmQ2TYq2ATs8qfi3MqRngKZromobfpNARdtHqo1JS/N
PEY1OxYatOQs41CtOozUMeN7V9r1/1B2ZruNI1m0/SICDAaDw6tEzbItDzn5hcisrOQ8Buevv4tq
4N4uZ6MSFw0YTne3RUtkRJxz9l77QB1n7T108cGYGxCQ4/lTirAPGSXhsJU03yKFhFbX5FQQj0nO
+vr5c3SbsSgtcEzt+osxdOUBXgylENGpewTrnJvlZ4Ql3dNc5I8DXdCr74LGjCLruuSMFwgbt3d1
ruXDXHp70Y/2wfDJhLFrivw2U/RMcOkiQsCGxl75xOx3zEAy8T7KEyfB6aZLHnQDFGnYOl1QOPOv
0XKaB83KpHuv2gs6nbgYUO7F5qjIEiFiwyvSI72kNIhHFsK2J+gBtO+mb8s2MFSJF8QbiHMKaVTW
iXxz1jSmqXbLIDVIZol6F8i6Z+G6iQ+UCYTL4R3Zqixtj8nMxc0Vemp/OOuw5F2I6GJy0knOOynM
6DQO8quXmctjazsvZZG19POizypWio/Wx8Fs0N3rEFLDMAp/ZtgPqIfZs8yiPU6oiLa+WlMrS9pc
xETlxjZLCduiZUGRQWf4l1uK5mrkkfHaM9xxKoTu92ZKHzZfGXu81FM27JYB0jPKNTC4q0fJIeep
+IzT0Qa4SYlIhAUplw4xZ21ynme80r2kuigNwz2rpisCEcNvQ/y6dkGRi0YhsrRK3ObGj/FNeRz/
Exttrl6IVqFt49j0d+i/95AqYh309UhKg/OejYiodcW6gzq6fB7GZh/VJBgJz97nIdmdJvlG+M1p
BaXCLnfo05HCfY+7YXz3O7IuWDmWkkFUGj5I+AHwYsi+9FBwy6zxKTNF/c2zRsyFfjnuSnBTwTCQ
A5JYb10t/FNkd8ll6lFshOPinLlPv060sxK6oPfOveS+du2meZRd8qIdCm1/gZgIvzbwKwtscRL6
nwffe2yzhdohhCMwtKNBWrNetveORC9Zw92U05aXIhO08hEzPfMvYufTRDtHl5SajYfV6uotUGXw
ZCdHwgvCM0yvq8fyRY/LiYEyE5snG5I9ozCqN47s41c929V2HEmuUqKuL+76BXHwA1L8DoMkh5bY
mp7dSht7P0dtbnHrdMLDQe6FHV5ioVOu22suKUiLtSeA5ct3spPin4ZvFVeisIpr6RifnapyN10L
r17AaHmsGn/fxyzVXYe6XGRxoOUvmH4ghN3hHagK0b4cj1B8u8tu7Kx5k+vIJXa5vIWjXZ6nrG6u
Gh2QOdfReUmdd9OImkNV1eSIN1P4rMfkC/v/j4pom9eMlYt5SeMGNifKY7bYGijTlL+hEtga2Ji2
SwqVHc2fdaiZm4Lk5UJbd5Bf4qX7K9MU35yKxNlKnSiw8TIfpqwfd2SkEFbSk0bYCc0+7hQ7m/ym
gHS1AhZ8cW4srzh1Bn6+buqZ/4aMWLO6Up84Ah0HfDQ7kixCAlTN8CHtW/ozVkJm1QhH1veWN+1x
6E99xgZ4xI6om7xblxbvLQHFJFhab439UxPkHriRa96WtLn6Y5LvGyspEGpIUkVGumBy6T45qgz3
sq1pdohRXoRFfhMZCTtfLkw0e8Kfomn5mjdEI0r1VcLlYEsdIfrDlNuJcVrDTjmg+ENxKBgGnk2E
N8Su7iWBgU7VMY5kSntdfBseO291npvTFySnv8JsoRyk63b1hmlvspR+LWvrJUrp3WQl+drLyMbC
R2QckjrRtwF5PO2DK0+HeEgThMdh2GV70ELNaUm8fpOv5JYy9l4IHnC2Pkmke+TZ9T6dELamafzV
6GYctCgPA5Hn6Cg1eWhD7rY041glSb2tDk6ZePspbOpvNTpKSHdkCd3/W/ZM5qLmljZmeXWMKgsq
ho/beqGesEkV8+T81BcUaQSYHBo138DPkHEH/flhQC2ZOvN44zlMDjzqoK9wIAAh7T+F8ffGmBEp
iRAusUfThJoIuT0d1gdbzfSpfc7yfRnjrIIZ8EVVP+eYmCCugCZ4aI+sEU18iXpiOdK0mC4TEYfQ
G7xnyjeasIwAl3bGPFss9kPpdOCQSAdEFUwslu2abjC1xXVGlsTIBuFQQh7FoSWl52ksCnk1xS/L
h4G0jrWzlBO+n/Vv5La3r974Bb3tzcEtv9EsI8GceH8NeUf3O1m8Ddql7nXCznmhmXMz5uXn2Jfd
SyR3NPD9QNkNAvDFosUo0l+4lJygbeT30jKJJ3d8FJF+tg8mG8HjDAx8O0czkQqTfIIMtO+Qu4Ly
j55S1b/aFsGaFB87/N7I+rnNHcf4GUaaaAEDRj6dxDRoiCCtDP1AFsDMe6n3wjgitHPPk+bxiU1x
ob4hwJooCKfCx+aVhT7AH2rD4dnN0g4JAIyDeSh+ClNEzB626yjFEcu4FyUh36Iw3zuDoznDd287
pTMPPbmXK+6MjLu6RxaIIjev3406sXhkOLqQVpzWyt84I9n0BZDSOHb8h/t3UWRcMz36JwgKvRnI
XA5H9B1fx8jDyEGXQMmQkVgTR4z2+XL/7v7FWLR5HiyD1MQ2eozKAplZF/9spMRHq/MmfqzD8aSr
YUagsv6sX3826gFsis0+wbQVHaHjCBwoLilZkhPY4/0LmrZo36PH+c/PwmUW+7ZjQuLaU/oImzp9
5Oi/nKKouGGGTx//38/v3wkT6M1C6jb2gT3kJ9opfe2lBBZXV9v3qNCq5m82cpbYxp3XMyQBUEZp
BOkwmSQE4p2Mhh5hNA3hoIEHTI8lM8/YRd8tENroyLJma6ItH8iR5vhVVgQCNy0ZKVhczQRYPpxi
vFxo6V4zWpPXIakDYfog/JdoO9tJerRYEcKOfh+9+FvBO0sqDOxhMgaTkg6ZDJ33kcprQ975JyCa
v8ox+SwR8lH5n+knk/VH3OsWMMFVdbNEtpzQfm/tiyA1G2Vah1WsO7uEHsbd+LMsvznO8F0w/Ouj
VhzH5mAJ3Je5+4XgJsZqsV7jZ67+TLOY2o5TmwMjPy6jF80cNVNujwK8SbcLnbONoIpzfRR/uABm
gySdWMF8z8zvYK70Jn7vxQ+XeRGVlI1DcXJ3ZWMytRkiwGtp9iitkvTGAcQSOXAQUFNVoDOxxGYa
jrZdTU92i2/Edr4tIj/ProetTxRIKjz3OXdyRrx1+6iWYU/ZihITSgu9NXuN8xx84xSGhCr0ayc6
Vv1zuAYPIm7HIpv3j8ZxQtn9RaraRbfC+SDl0IhfjD5el5PBzC9Ew/CtxHVizqVm2W12bBpbWscK
gg2/08zXqlAfM4N0vrL6kQ8KyJeCFzIsJWHtAN9Td8d1KBIVs2njzrBpfmSTT4REFa8H6QqUmHDE
dvQz2jZ7plachwuXQJheU/quf0Urfy5jCDvBhi0/qFe/xn69JD8ngbFtfS5aM96CxiEXpnb/WqCK
YqfI8kPsIW2vwTYW4TOz4wbVs4WfPZuavdOGF0uC7usjf6dtb94iv5nxk6s34rgIAu9o8WBI3bqx
+tvPQI26TE11tDb0JHaWHtEo+DlCd8hjIKrqQFZbt51HXe3Mvjvzv34dB6xbsHUvVjr7G13qlrrL
fo2xGRMsokk/SgdaoCCVJtV+IVXpMKkx2bJ3/K0IKubYTuwl0SJjl51Y4WnGx3tEs3wCJQFSxdIg
ElXNnjTWvYdo9SAN95k4TyYKES6rAfRnNET1jjoTQ6O89S3dR5voEQnxcmeqDuFV8re7QmE01CmG
lWA+pzTofSIwu9DExO62B0uVT7gjt9KZHKb0hbfvMvOdoeQ33tekfpKTwQ2O9HlbQUDbmR0D+t7Y
MbVmj6loo9SahIcIrwzBoyijkUTs+rBkNJDpU9zpIzVnyZSNOPmBVGoqFwtS3gh5CkPMOKc3DVqU
/U+Jbd0QRkAHjQ3HWrm1UpOzYHFs1sO+TG0APEnF3NAm4FrDXlwKhEmAPtsxahnQkyRFTBB4B7e5
grcCHQC5Dhd2siEYrWgcEaCp2yXIm8g5rLcgpJ8rL7W3IRSH7WLg30gY68y9YbMQkmLnlPS3fCEf
GYdi5RPks6xq7M3omz860i4TQRoVBpucgTBeNKP+ieBXbouapv0CL35bhJ8q3zrmBb2UFhBlwMD9
FR9SuQGXU9l/FVHOdGX+jrLpe8aKtnEV+acxghqQCs5+DM33ZqblQwdj00zyM/yyeOO+Fb3A9oCg
Hn7T0XW7h4rUErgpNOJAw2JWqog54Lxpj6o7Jc6Ak5RDvOmN2WGo31skL9uxg7TULPp1HpOIPD2U
lBWwRpXwoTprgpTOThR2X9I0+yFiQBKKxbhs551PWtDB9Py3ebo0MvxmsRIFME0mMC32i0m7PvZo
LtselW+SfcVdEsOwsv6qq+jzSmlMfSxXaTZxUK+W98Iv/nYHXR/II4fWRnxe+61w+igA+cSoYblW
LbAamkM0I9op6ItO7QdjuAkNVCU1wgSsi/mjCNMuyG3m5nVaQetzfqIOeI8I9Tk5nfdrWPy/4RyI
XZMb+7H1zD9Yiu7a93+K01xX8p+77UniLPqnOI2QXemleR0SQ4wJc/a+1E6NDaJEehWPkTxYa7pG
T+oHa3+4I2OWXDzjIaPQD7AJJzuyFzViSSc+RJyO/l07Jz4w/i2iDlyl0PU6iHxdEqH+eXF2uMRu
zCzhjEdNntq1/eX4SUcyiL2jRU8/P/cffNkna0cLxoMXu/sl2RYOg1mDeCN4WSElSiGuXY8S1Zpf
/nCBq0/v47vnuFwe7gKWQvODtG8A1ddrPwrPNmVehKmG00SJ0H1JAHRy4QBtRmK5QiaOd1Rp7mzx
A1aP/34Zv2mMeZtc08QeitgYNPmHz1BgJSSW2/HPqGkYUiwZcEknqAr1XjkcOvP1w6xhYIZVnv9B
3rj+6n++AVjRPD4ZT5oCsfQHtWUT+W6NOhjSwjqS1owL0yTxdmrEw7Pko4eYEDm+dmGn/fvfbK2f
/YdXFor1kzvXdGz10QsnvCqtyrxQjKCS5gnZ17kbjcAPtTiSwHaYR+ApQk9v5eL9gpXbBp59w8zP
aa/APrha94opz4IZ+8G1LSfw+gs5m2k7PChVfS8cDvFoHf4kT/3oKuOW5p3yTM+1pM0t81GeOhe0
fHxOxvBkW/orxnIeVwVBxdAhyKQ93OQai9m2RwR6NqSObWgtOVxYRuhhM8x7VInpaFVX6I4X14BA
2vZ6PmKTeq67urv0gAz6Fv2eK40Dc2NE5MvPYvTgAeuUgQOjiU2B4OKKgR2tnOtsaUWnqCdS68Bo
+oGDt3j790/q97vTUw4FmWe6rsWQ8YNpsSrtxuSdds49feON5gHemLLZNUP/VUtOgklLA1i46ZfW
ycz9v7/279JbXtsVyqcmURaS4H8uIHlojajftXMWsJfKZdJ7RJq4UdwwcNe26b+/2u/LlafIsfOU
crAb/ebBcjppNaglnTXd+O+xqj+1OK7u3f1MFLCywr///fWsdXn58AxADZUmnihuK3oC//zzsoaA
XUz66pyFobtLjBRkbXsQ2i7Jjl6bHeuIIKlo+0fGS123JTIvyW5beTQB1/FoA0H6JKP65S4aLWo/
3ZaSqmrEelQpe5+xYC1dpJ4iTU6QQSf3D3/B7wuo5yiWL94wW/Ldhw8IGFo4j7ljn+OUKDd6FuUh
1e1N9GSbTa4/HYUwvkoGYY7P5SKo6jd+MdFjW+WIo4dCpAbjE5I6S8qxzzjDeQC7/dlK6uhtKT+F
qlkO/37J/+N29i2CQwRvO/v9x/fct2BFLLWyzrQaaPArph3Ka8ojCsCTCCtBVC0ZFbTCo8K8/PtL
i/+x5nEnu46kAU1Wx8f90KV5y2sX1vmOLG3KZd4ID+XOAO1CSKb5YTvMD6LzanzvHbOuVVPbTiSP
o/Eb/nC3f/Rrr0sZBhnbIztIYTqU69X+l7VlMBPQgb4jzrlDQMddPbSsmp8b9198WOpPVOU8cJwP
Ddeo/vBk341w/7z3fVw6CkGdy8Dm92VlJWWaZWyea9P8Rk+wRjki56/KOxQyf1kSRtBSFbRAw3WE
Y6Ygh/PV8R87724CqSM3xI9WuMelr9TTIMm9i+CEtHXQLivkA+rSPmFw+TTZ4gY6PjnUoX2O/F5c
4JkMZ7K4Nr01mIdOEVuJsXCh8O/EY5REO0mfZYNhRO0LeG9obh346VXuB6ldvAyyO/aNX14YSqw+
UrL2oNSxghHvjGoWWh7+sxhsXE7i4MZvBXuZKN9TM3oB26z3EBHsE/nix2glDdoiSNxoukap5RwI
ua83UW1Adxrm92mURwOM72gU2Uu7YkY51F71QHAtekyGnZqKKu3NBWTA4F1LN3/touzW61hQnZXi
D7fL/9iw8UhTspK7Y1FA3Bez/7pdSjhoyWyE6hyNtndZMnVAafAjjbX3PHTmxYuQYWQzmgF47njZ
FZH1afnWT6E6kabKcJkWbNSgK7b6/ADllj4BWkaGJXV76hv1CaQFnI5+sf5w4er3J56QLFZZ7Ky+
J72PlswoH5CtcAY832WiCo3JYsy/+ihSPwpidT1jPue5ch+yZQmxPuXMpMv+1vk2aKqa7RQJDaBM
BnkoH64h8Ge6zxL1YDvBJzfkKYswXjrp54hp1W5gynfA7IzlqGbWoBlrCf8rEYnI64VR2JDJmOQ7
yNTPYqpv95NVR91/LW44plgY/cna5VZCD5nZMphq+TwZzELy9q8W/+glmHKyJIC99seGDl47ziDb
3j1ZY0opEhmgw+Lv43QveYefinCC8Iwb7Fh16LyUNX77w5L2we/KIgJsQeGOY0HlIb57d//rrjAb
HS+DxxaWe0efZs+jdrtmh5wNf5G/ut07fJtiVY1mlV2d88YV2ylGFJH5pMS02R9Wd/HblkrG17q+
YiFibbM/Xg8hwwwu23kBh67Gk6uRVLjubqrM9jGx6SR0zyRmV1u3RvcIZmofLyjVS5fBG3Rmfe0T
Ef/hpPv7qs8l4WqSOLt9dsuPByhvsdBk0zw8W3EikZnCMqRfERJbAFFB0J6xkNe5jjk/0O+fT06O
x94crAugDfmHVCLx23l/vRa0xsKU6+FVfVjzC9w5AHzN+awisbJ4VHnSXXNIGAMCqOFDCy0L6Stz
z6BzDBG4PddmjPVTlOWQzJrixlw/5P/TE+BNtUsxmaSXZVre/3Bf/b47ORwo1qIEcxMFwsfSDHJu
Mjm1O56NFjIl3knzVETmFXUsnErGjkcasAAV0fw/haF/NPxDU/Fo+0kRX43kRRKjvh1d9SmO2vYE
xrDftK1XXPN5fIj3E0Lfl7qZitU8/gj4t35lhSguTCwxHI31zupZhiuyg4PZztrdUvnfwrL7mzyl
Yg0wCveG2RXorOrSD2LC7TcqtWkursLquAlhP3gKZaGjDxKlvq1ddVKNBIQ8F+6usxpN9EZUXVRM
axtl2h74rXvoNezVQbjlkWaBRB7kQAWsyiQgYGAmOxUdd7KMZ3qjIfJG4jcqIHuXSTIWvn+pu7nb
D3NlH+4FSMVAD/Wr7K4LbkncIaXztAAoDIZd0bvWJzFznE+z6BOYiG+5psSNknxn2J044eD81Zro
QQa5eLAZ2ocohinr9L3/dF9EU5qGF9MbXuem/2ZWC94IYzeitLomwnjRFlj+aEJL4drRQ1R/YeCf
4jnw/bMDZepeSSdh+2sqUbCnPtlONTvBtlwi8SjyhD2uCI/aVtMfzhy/3/xKUOnjN/aVhMOyVhv/
tVYlJQ4Z1Fz6nGSSag303HqGrsedhwd4DxGducj8///0K8Fjb7skO/LAfjxvdpFpdcMUt2cvAxhi
VPZD3g/+JTXKHPqhkwSLJw9dB2RkVWUVmHn+o1dQveNd//2hsj4UONAIOGpZ7ISYwZT52zNVYv0Q
TatsRtPGW+N65ZWHiC1Y0bBF9nvAvmGfnDh8MOx+Dla/xoJN/wR/0f+cZsY+bkdGZd74kCTlDw4i
NI4tQg8QOk6EGj9GPqP8JX6WjP+CCmU2AWCgqjK9q6bJ+tNKT4DjP8snm7/FkY4j+VtALnCC/efn
aedMKm1E2+d4apLAM2JxXgpizAsIZMXm/m8si+J8/y4r862u5+Q0uuFyTsk/oPW9fuuFSJ42uVfk
+1kan4FTL+f7l4RTPBL3iYMnWfb3HykysZg+VZwMmm45W1PGQKHrwEAhRe/NRgZZhoHiqZ8BZSwM
U1JHnhOVAmyJ6+n/fmuiTDFAgJEKUclzGnvzTjn6V+HPBgTIZWJ/1/2W7K1QAUOsYkIJBmRLuSyO
tsqOqVEz107t8Jwj1w69mj97AuHfrd/OmIUYSJzL9cv9Ox80O+jM0uQr7mQOq9J8LlWHWaZNX8EW
45YOST+jFs2Pk2MfLM9EZjPFr03PpsUqhmKueSu6AqGxwS4QW8vBjT/FRaQOboOdjVkCenHDSTZW
G7/dnZn/sV+hF8RyR8iBmvADEYZLvZfbzQ2UuYCjEsoChqINiq9rSTiS2LRAW1QRIDGwqBNaEovh
xksqBvFWEjWu0bLspjBjVJAzYBWz3V58PEGHnFV6Oxeed3ULImJGBcXfBsWzrqPzWN/sFE5bHUH2
y+0uPnYYxe5XyQz8oWT2fgJBl2xNt1SvHXTKwM+4GyhfmMwjEQocUmuuhqz6a4r4ieKiRnJvAalp
O3pNXTncwrAx39LI9A8R2uHW9sNXPP/brOEZMo1Gsi/p2ghi8Duo/eyHCKbtU5MimK3gIG8hrTin
u12HbcvYRCOjK6MdEFMQA4ZJD7s8bq0j9yDp8WWMeJXY8kM8tdQLmnLaV1G11/ovvLNH2M/ibbQh
hGdNZOABpSU/V6ogmlKsaieSyjOUZ9D74gOoyPSAc4vIjY76yW9giWWh84ZgzNqlqGsIVccPmQHD
77zEYP4TfaZH9ITVijaUsI9eHouTVdjHiGIfjfpi7QBVn+dk3DL6yMpGfC0L9dkui6+ejhCW9jG+
UlzxJ6tv9wbJa0cZCax8YFsdE4t/HePqawfrC8JZzs5lbu/G1k6OOt6NvGjat9ONy9x0Dvb4/3Qo
zQzZoddCGkWljpHs5W5MnVdZ7tT4bxb6LoYw9DIVR79rOfVPlQCKVBpkRHgj8ipSEb+ghG0Og8dt
dHcXhyhsbzb87a2ROMlfbfzdjBbn4GuRH8hmXt1eOcR10NjYWinXcRlwvy7W84Iy5m1EIw4oP48R
J/HPvOkfMPIIVlvTQTdCd8HtARsvYPNvScupXw4Qu8iFSI+6Ma++MsqjHPA9w6NCs4fhb2cTBoAL
O5Qv6AV4+aWFt5m7gQkwMyWvYWs7HhHg7LxbL2PkWZ3s2alfITNE27pteoYndr6VCxPWMl/1R1hv
SV0hDQ3LKQKC/GhHlY9oKFq33jlCbGsigWzjK82SGM4jq5A2eSBK2Rv7VmY66FCNBAMDrAfHghcM
N/DiQ/x94FYYuACJQg9nwWU8zNnfBCJFF7R99dVMklWZguEkR1h59QlMFGN3pdWb72hA+tvGTeWe
RDJ3mxtVdPIGzSnTiZo3zrXbyivtZ05MWFZ8/VB2vXj0pZHiiXjBuFNsMEOxxmgNFXnofBoq9jRe
+Ptj8DhAtkxvuqWqnG8oqGLuALjQo9vslR17NyPS4qnmYWooZ7cRYsxzgg9+beCO56ExrinMwTBi
SNabX6t6oidXjm+Z5YfslPMcdHX0hIDYe82yv9gYmLBq6YH8peqhkmwiC9smYl770GGyGMIBIdTN
n4QmM0aJvdnMcMPjMj9PeXQppjMQIBdrSfcdhk17SAoZbaM6g9GNLOlSVd4LbFcIwP73uI9OPj6Z
c+YjgpsRv+8TxtobJxcgEdthZU1/6rXcTritLglq8uMw1GemjOnFUGxxra9CPCA1ukbX5lhZs6S8
GFm0r6GGE3jrP1UdoVJTa7aHMEuf7ZJWX1fz4Fd1aQeGiSetR2F+gntvnqK5+MSWz0KFRpV3e41F
8nWPIQl925YzsY8FaRqCnGHwIepJUoPTdZ+mpjUqItvTlxoPbrIB2Go0pPnSvXr0U/kri5xglsS5
oAvAJa0mtUtQTZUR826Es9VlLjguN2HglPZ72MzWBhoCMfae4tycZ0+o7vkYUhKJNKQHJsAjzi/j
EOUYBXCLLY+MJGm0wUwKSBX19zG25R2umOIQLg1eCR92ams+WL0pHylb0KrBp3kaW4mTH1kr2iTI
++ReVoepawMCGbwrArp+V6kq3iPdMkmJ463vcpILmmw6KdngOV9/NUPhZCtWWgvSHVBp7vR6J7q5
LKEea9BrY0UpyLh+Qjxxs5VUrw1LZUEQzW2Zq/IwDt24XVoHw8mQYfEJe49IRVPseCch27oKLyWR
BlhGkisQO1R5C2RB0//sZI+E/bjfHHgbGlglfq3K3qTTOLyiUtvetb9VljBmidX3wnVQFaZ5fPKN
bteEhv1QlPa8a4f2Rkn500qaowfk8iTMwOYoRWE0/UTOgfuw0M9wvQh+qIQ62j2Y1Cx6tOhxP1l6
JoymDoM8yq+WNv2j1RbmdpFIbWFVEvAWjeLAEW3XJ4tz1JgnNi6tS3pxVB0xgU/OTJuh0wNAPdM5
FVkDSK6xX+9jmb6T2ckxWnLT0vJdmig4usG5Eid4sVex9RRJYDbZtUrt9mRlPePkMMJoPXQ2wrxx
OkpeRRT1eIGudUiiWFzV4FwWL//ZdKn/GCILkjR4Dt3S3ppJZvwZ4Uxe7dKfExEG8XIpZ79+RF+G
pNiujROTZyAvZguvj7cjAdJAKwiCwJy+VISHPijsE2IW3rVpncAj2Qhu3/j97iwnkn7jNUW8axd9
JcbPIyEVgozfkaO8DkO6WhqbfsiCphEimJC27iawvBw4fGvHPB9NqzkS8VnHgVeI55ruSNr/Zap9
gxjBbkPyA9GUbOIQ5qAyMdzbJdZ7p8b6Pq4WRhyi+IRbyaAu/oG0eDrWnbyhaC2DOW1rRAB9eKbI
QyePNXorGq8FG9zXh8RS35NQyge16NWolJ4sM/8aTqO9Zx4qNnGB597F65OYZXdpXefVz+ttZqfG
OVxTRZ2KCjSrx9dSavPS21HAEHXedrNd0izWR4Ht1+Jo/kJv762YLfOSL+hVxjA7QYFVjLeHYQeh
LH5ETrIfF+zNAErcq+g7jCfjkJzpPwqy+Fh9aQsWFMzq5hjJZ5bx9jzSPHoiNJgH0KlO0otZQLrs
sV+U/0TrxEkQUCZMBBFYMvZr9PBO969+dp7vgJMoc6fb/RyKaHqf+zK+ct6XLONIuo2ma3cGTz6g
uAVktRuhKey5ORfS9+yuPyHy0EEkveHZ8MeTOUXmQ9cbGiW8gjKkHBL5YvcpNe32YBQkQoULwjuY
BQhVdPLDHbLlNI09jlW/eGlFxoZWGK8mkLZDKrXPcg9MclEjZvAkPPlTU7+UJPZJQf4iO2d0DGte
axqyL4PUr01BiLUYwxe6Reih6sx6GjBZ0x4CMDOnGjFf5hVHnVG14G3Cmjcsl0Sby5PVAx4gN8x4
n2X+hBOpdwz3VxhDR0Zb9Z162Ahaq7smLdPRZqEL2mXi1GYl5xubeyNfTVU4wHSN82hw9HiV+EOP
TuP9gA5g4Ry7NB1TsiWci3NWNfXOVr7EuAHd6T8iYA2cAPEo41TMRRtYnOMZjs+nRlm72K/JuIKX
fkpib2IU0D97snC/jzxg/oItqM91eY4QR77UawAhq8kpiTzsx1OfYlAP1z2DUmsq4nNqf3Uag/Ng
qZEk17oWQYdk7azrJjnFxXyLmqXa2/YSfnVi1DaTsxmrdLhFAzkiKtXy0V3YlVuk33MSW7dQ2k++
AmsnRplfyWmH2pH7bzBYLwnyvoe+selfzO2z0rV+HgYUkUO9wEOnfrjftyOa8O3YwnDRPcrf3pXT
yzS24jHtpf+Z3cffqRk9PEaf/VwDJBjQxwat27eBP86nxaDOo8L+bPujfTEKE4OlaZUHPpkvhDAq
ZnQrtjMF+O+jDi3bInpekTI1pNvNnE02gCY5vRYd0IIxGwj9wdhN29B7zb1v4aIAoAj/dQS/8h+u
CI91u9ULEUH3cUFvYXvibsO8WIWMEUvALdpeEaVZu6FxhuaqnE6F2bFPtjaImgFs9ZppW/WcB/KG
zCovz5aDvwJySXu1r2w1M3wICwFSXf6ileHvmKoAtG0LwqusiaAGgSsinJTcp4j0Hshv2SPmyS4F
w6ZT53ZXa4qb88SQxVPtjV+H+DedkTBnWX3ofKQak9kZh3aeu0MVmq8lM4DLTEP63t5adPxXOTDD
9XG+boo+TK9YrFmaLeeNEfzbWM6PrYGry+YEN5c6xfEI19nQMZDDFq+nOBCVoEm8gYmgUwUWGA9O
o3O9C1dXE1Z9/VQ3gz6UkY/PSnikSXTDAX+1t7dofgVJr79bXS9Bkg0L0wSUO5shWtewcjY+mciX
I0Vl4MxmkHvWI8Oy6VuusKDM+yLPHY62ZFOEI/L2qCYpzC7149h12Rnu8rno8uriEXsRdQ2Y3GjC
0WEzBask87A7IqlDP7tDtkUsWkbKCS2oR5g4+1Lp9lmmHCTDtP0xx/7MURtdFqmzEC4LvJ8Wcxcn
mYhSZsBwGaJOnotE0TCrFKT9ykuuqiC1a4kepiYe95gA/E3LqAQJOJgThyGrinkPS+DRW/oW2M2m
8dS7rXNMwukxQnB5nCzrl9vO6qEwvevs4YvQNp6UZk7HY4wsMzAN+W6jON45VBQUTcOyHXj/jm77
efRYGizJtt6P48sdBMXZyOTB9zcCMtsdM4HUXDyGc7IZmrh9MFT/RsgWoJ6uhfTpOcRXNcRgDZHI
SZTah2M1XUc1nT1qiHMNAqxHWbdD8ZtB1XLai5taT2L09Av1ObfnapAtksfBK85e5ttP+HIvVZ9P
iG7t6Eb/fg3z/T/snVlv40qWrf9Lv/OADM5Adz9IpAZakuU5nS+EM+3kPA9B8tffj8o6daoKjdu3
gfvYSECwnE5baZERsfde61uNb0eR6vU2sspZiZtT29REkrbNvUag3NuwQ1O+qdWove8QogNK3drj
0pHHYN5FY8w7Dx5iF5rVd9nyhTfroSlhq05DeZ9hFfK0CPVlg6tikzn9azPozyM2ZGxGM7ATY2un
IZgwGERbVv4fhRLjQctFc5b8TJjc5qtSud85q2waw8n32Go55tLU2OdtiYEmT89NBz99rTLbcv7d
KM1rSz+WgJc7jdHrYrJ3qWvXkmjQSyNiDrxD/hTqXxowLuzhpM86i3kgkU68OeEHFMUf0YRnxrBl
6MeCrK1co+yfhO742Cw1L+z6aIez7RDhjskWvfONEXZM7MZnnIOfEKaxbtAY2FhaY5KxhiMIwTRu
NfGc6bTENG2wPhcyLL8rix6dq7ik2nG0Z5fM8i6y3vXRHO9Fkh9b1c7v0qZ4jFoKL0M34L6E0wPZ
7goKLIVEXIIttl1SO8ekF3fdEM1+J3XzY9QS01dm82hlpX5PLXrikq+sbjqiRhGeQtzP5naCq1hd
tYTpRYLqmP+S6+UWEEZ7LNGU9NF+Ue1fsUY/ClcmRu8BWYCcuVdJbtrGNvVrJVl23E7/1nGtb+Jo
7o/6Mk44q5TSd9XZZ5lIdkkv78TMCHTUmstvEOQqIAP+NHlpqOoYHOhKTKmRe7ZJ5z0kyXAcB3TG
ZYWdhSQatUifXCIyIesgHETtu3caUobRv9VbXQmJZU9CC8NMesY1RpheuJSgd7AILcv0ZVvA+RY1
dekITvHqFVwX9O6zTpP2AEsE6/m4/FD2cHlw/LgXKQYZWFLI7aTHo3fDd0EVgJ00IduPRF8HUtCs
vYkmGRRngUXzcpOZAF3MaNobdksXlrLOKetub0iO3W5OOcUWZI3oeUuM5Zt+zHwRVWUw9tnH0FvJ
maN8s2ktnb2Lc9MxrvoH2bv6Ue9stpRZvTVN6eStn1Pb+aQVWuTpZjnuIjm+S6Ptd7LPS8LGSBuE
4976riMp9KbVotJLhDZxpx5uO/7QQ5KoqnHXUm01Or4wrklsqEDtpryQ36xOHBMD17OtXjDRquZE
eBWRfCwR4MWwagA3na5IPO2N3TIpVVt/GgRJhSyyRHp2d4uqPixOpl1kCyCE/EIc21Jy71CIOmux
k/fhj1ZCTXDagau5AbLhmF21UV2ZBgbor+3iWPt8HSaqePMooyRy+qrZMz/RjzX2oM0CMeMQLhir
tLD5zt9hfhGD3yeJdupkcxFyso7KjAGcXvrVDar7LcQWi24RCakSp8sxzdTO67SayD2re6pz0T3m
bWocC6OnlagU1/ZiSdN4MLPo1DrVT9XJHb8ejWbvIE6gUeEMOzq+2nPDVnUsmXpUbXXNTVhuMsHN
F7IhYDA/ImmeH5McvAWpcKt+Izmnj3lDYJM15JrH8nG1rRlcgGyirUhZopd4tk6cRMf5nh6yp7cw
PFJopw9oVhnSNdZM0KHsuBuz+V7H5YZxmPQ+fJD6g+Kw2Bqicw4hkBlyQXE0UiubjCLWK7eBCoPV
d9gDPwXQZZYRg/DO2FZsufiwJYlPk7CJMh7Y1xRBu9pNrHc5fzox7iyFYLBLSsz3RQVQH7rl98Gk
aTLnz10hxIsYF9ym6B/BetR3whw/qfljD9NUwcxiie/ZrTyDGLZTB6hkp+Pa3tDWhqkQGY+tafoL
C+dTxWI0x05gcmgiEMj4URMW+Ire4Juj1YS7uO2XSb8zyl6c0tFPw6DGZ4MFWUNTdhID4wOHdsvB
LJcv4M4x1gYi7FBxG69h+E5F9FzQMXqsIujWSZzd90OuMslI5t0SxxhMZUJGQASetaSdrqTh/NTW
KrdPP5t4vJuByExJhNpCTyq2ou4Bj9er4Ah01uuTIhJ1r5EAQipPnA1Mg5rXzBw6Ysfb5t1ZrQih
rKf7pqnUB6mV3/DT1de56n6VAzQyIdN8n0nFfltmsRLqFuVSzXg/MrkYO0HpdegGN+UApXSXaLoO
UJCqvZ2Hnm6na0pNhqtdhqxVJDBlGJOa7NSing7CZKEBSN7UgkUGPw8yWXL0DBpdLqHKsSifZDq9
hZUy7WIQuicCG+/0tTVizePIaZtirqja+YKObr4IljJPmSa6usP8kg2RcR1nvvHG4KU1jeS0m/cM
oYdmfIqxbB6sUeXmWJ/OdTg8qe7RsHL1Pie1vLIr7SWKpW8LtXhvma7sczAVu7bS+he7KY4c/L3R
wu2+8UO8ylyPEGpARSofWj2/S6Anr7GLDdxxHZ+kWTPvs1OxICNzC/No99CnqOIdq78j0xf4MD8b
BwixD4ykU/wO4OsGy98/8ufr6zpuSOHbZvxhv/bRWu7hVt0RCHR1nvM365NusKg3JHRIAs5KSC6M
jbyeE0TiJVtg7KbvsgpDB5gP4I3bk3TuE/mEjr2GVdx6qGb3huf7F//yfsFZtvkgUmBLipU/+WJn
Bs0xuSbX8dX5pv8Ce8Opt7YAC9LO2eIR5Wn62PT+YDL68LNi5/yYGFcd1GN+N1/lVTx376DdGUZm
eKLI8Wi3NK5D8t4rEkB3g9zTy8e9ihIEB4l6iediJmswfo6HetcBRMMtxaByqJ36AAhx3IfpYGDF
b10SHWbl6Mjygu2uujhD/C6rYuJGtXzm1vqPjIPAhuOsAho0sw9RWZ3ybJQfVQ0MYJiU6jwjubsO
Un1donLXyTF/44MUZVIVccZM8jc6yVuzRYKQmXGDt9ww3vTRomOWctxMyzsdw0fJi3h6g1K/wWMz
76699HBkBtcMcFX4dLUf8FU2tbQ8s5ub4PbQGHUTNOA+fz+145Q+Yo3rJxVpG9hQ24Kw6drg9vT2
UdZxaQxFcdIYpwVMvk5KfCro3O4aMVWBW1sV83I++penLdORw2KOXkq4YFAVNiSPOGp41JiX7abc
ebz9zRJa5jYxWzrEWlEGYaqfbAaEu9tfhtVYBs0YVSQOFicphfIPn69LmyYcHpxSEj14e4jSsODm
5uGvz90+AmuzLvvs2TmuZW39mV3Jfh0uYbNsby/dTGrqSma620irseEMdRB2UbWfe/JZ7tRaDPsK
vNtimn/77l2XlL9/zr98Lm0AOGlt3m6Zk74sZRPvWltgZOripPfY0CBCKU0ZUPmUhN/lcGbSZY+O
UbD0iBiHEINqkav/+HD7XGS3OS296k5Zf+u3B+ax9E4TN+NxsiZwNwoSCV1l1SfoGspW21dBtv4g
yXj/t3bwf8n+/y3Zn7L/H8Ql/wXZvyy/uqonU+SL3BsA6Z//8W+CICz+1Z9of/cPRO2oZE0DuTUK
LuQ2f6L97T8on/B9OJYK5gkbyF9of/cP3YHTA25brPpsGxHPn2h//Q/DdYE+Id126N/9z9D+/Jh/
lo+orobiHuo9Q0W4KeKmQPsHOZAeZ27RGyRwlKpSxQ0xOTbd7bvKgJ/hzx0u1ju8VPoXntYFQgzh
Yg6Jzdj+7ecmFUX0y9Z0aX5yJVbKixHSjXyVddt3v6LZyKuPxdZH5XOE2N0S4MuSs+gLOJOpHpnd
NI5Dubhh+4OfWtVW3j21pj2TAY304zURhL6Ds63jAdoim/q6KmvVzoWKE/4042GKtiQVReKujsf8
PlMcvfZCqWCfGiuF3F1DBRB4GmAL0BktOSFvVCeeUfENeKv3JNuYgog4tPsMxEREPsmQl99JPMMC
1ttEDHgt2cLVlswG19iAcDA45aCB0L7EPDFr7sAhT8g4o6LexM3Ur6QbTEw0aIbOOgEmysb4fiiR
naEK63O36/hp6axiyYxMLNFFmpuJ9mHHbRYdwQClq+wjVyE8yywjHzouJKPG2Hg0JAaTVF8a6tnK
1vqVR1gzfq7C7AdscwIQFMPN43MfjQWggtwOGW2rhpGDqlhiuFnIhtzwHbs/XAE17BY2c1MvAJom
2hww4NFTb+TgsLqf7dm9DhjW5IsunUZ/4gvd+tOKp/glcmX+U0Xl2O27rAHekrZtDajAZBa3nU29
/25x+At9HRThpXBZHIUI9edSw6adaBy5AT9jtqPzCfEQXuEkgswQxkNJHhQWAHoRzbbWKqLjuya0
XwYbG/+uHOt+enAH+I6seWmaekKA4Q/alv8qQ2gdqZGndYJ+qLH0Vn3FHmMmfmLNbPdt09XruFQQ
Dw1WouJcPcRLN28SZSyvoLEU55dpS73bKO4iQW5O9OPgmVS4MzZ20tqc/cckSpQ74E9YkEldomQ3
6npxoGVbI1FLGHkloTv4/px96kh6H3UOptkP1a4ATkA7SRxA1KxRMZRb6qWuR+0JL7lIaQWbsjnn
6J6jszJFk/1amhBjDtB/HCcIWVF0g8GfNSyZn6g174rc0GaRlGck44qZoaaFtTbIlkj5VhvF/DTa
uv6oQW/xMWay9QF3vqr2HJ24A5iU9KZJg0ulZTX1efKZk+39rLTESckSAhOy6ORHM4K6mxRh3tH+
q+mOGiEFdVHuRT31vo0G26dErerNopatH+e9fme0WnNO0LSjqqHxomQLBrZEmZ7z1hJ7mTjVXWE3
9mmK1WxPwFrhRRrhmmFjFMfWjOST1UShR0U5b0GgpYdo0MVRDSPzVZ2bMN7EbmLiydO/jELOH8hD
24uhjMYDoU/hgxxJRwVkVj7U5Rjx++hi2v5j9+BU0fBjzLX6OKiJ/hRT9KLEGez47OQTXwjoZU8a
o/atKLuE7JCUCenMrQJOLNvpbgIix0mLDrZNiRQkiTK0tZzFgN5Fp6giB3SDUJJ6lhXyHq9F+b2c
jNRvBje6WlaLjLVNQ982CaqFG+74yzy1sOpEx9yXQYuLAgDLQ9+edS7F/QitbmdgJriORqh8iATQ
eTNU9Sv8hv7qDCkVd6nM8MtSaH2ouI5WquasDeQ+mWZiXDGaC+hssVFcMvwEXpym6q9CTcundii6
i0Y6MxAOLDAWso1CHAl9U96QtgILGe2cxsA8Y1JW4wxcrJ7jcB9pvUJFjzzBEIjZm4tcdmR+klYI
vuiG0P/TCTyAosBtjhl6elysZthZIcY/i1IMgwOs7kMYCWcrmDvss4IUbqczQaMXNA42zNsxddBQ
+DloIuUKwcTcEmrxxKTfurST2QFIiis/5P05YIQyj+DkpqOoewWqSKrsSJjXgybR1uxwaTLLFdNZ
SUXObjVDT+vBMYeFu4KgTftnKw3ir5cmOan62sJva0QNQq/30iFZQ0/cBhKn1V6ctmdyONfxS9jl
8zke0CQKoRKotEzTvgfz7bt4jQNzTdxMab3Da7OEhw5P7IfYgBpVzM4rSoYUDlxq3uGoocGRYbBB
PjM9hAUCfH4HNktymabUvFW1d9V1jg+Umb4GwjGX3Jj93NJTqsRS7+gBJl7ZGvFOibTy2IgKI4EV
9hd7rvFs5fMQkPGyJtlBf+lZN/0psmnSV6N2WKwxBPwXjUg6cTSxITjQFQxs6dES7pu6piNoEKbS
Q5D8pNcE3yLtGGLZ0CVKpyr2yIMSEPEp8pYCnKLjyOmoZJDm0mVggpVigNTtgXd8nsdjzAT0UBYD
SCRdp3xQbbTqSMDebIRuL1nriHsltIm6iiN7L92UDPkeB2moYNnm9mYR7eeQFhm7BVqredcYuvMr
NtToTkvUbKcsSvsIJY6+tgkmNJWwb1BEohwoFgSni0PE6GwxTYJHFwwLVtl0HOQ93ODaV4ZivGis
HPsFjKmf21a4XaYx2qcGyb4l0algW0kwMBWorrQZkolWiD5ukzJKA8zx3XlNnMPDog8rFDL3JjfU
Pb0iVcYdsK0RZSaXu6iyOLYvMUw/ZIAg9MaVKWYtxyGlqW4tpB3YYBU9Zvx0DjXujMIoZ9KU286b
SpdrOGnbXZ+mQHdKCbgpVYd9LIt1A5EIe9jvGCyoJgg9jau0SCMvn0L0UumCGxXSQOqno8oe2qr5
KZmH4VFRgPKbxVIeFq2yjv2M61wxiWumGkL72bLMdLqrHGjcmz4yislPSmvYL5k1Elw4Z91H1daw
vNTR2JfVpAOZmAaJw7Gp4wdiHOtj7jgxLg6na99A+S87XS71xSBJMd+B1hS2l0aUc7su67rwPCXI
6j2VtOBhF2uWYx4IjpLLyeGXxMCwIY3ueTKWmjoqHNreM2jMndnU82qra2ub2jJmWoLAKYZklxqu
1ogNQvzZDOtNGw3KrJ4GErF+RMtoCMYxt6P9/+8qaP9VXT6Kr+7f12/8s6rnFkFM/5///LT7/Tz6
qtaa4p+e+LdC4mH4aufHL6pC/inf6G9f+f/6l38rR/7b+gYXwP+9vkHpNLTJP5c3t3/0V3lD+q9r
2MKifqG2+LO2Mf+wbRymt+ixvweWqX9YmqZZa7kBZ0Bff/jfqhrd+gPugMCqrWmqszqF/ieBZYI1
+F/LGlSSq6UT/7Ju48n6F0tuq1lpMzRRHDDlBdsZPZAv2u+zSOC+ikWPsDDHupeF+9uz24MVawxl
1fSgzll9HLXPW6vg9uAwCKGrvbYOCI2pt2q/XLIEqLIRM5rvc+uQOtX3Xg1jpnFle9JoPMd68WV1
1TZK0O3gENskoyt3MzzpLRpChLFFeoKX6kWToNU3aPeofBLksxGorDLmwgY+V7pD6s8a3RRnWMAB
a9m+Xpa7AWDlxsos9xgq5Do0TiE99M240MgJxUPutS5E7Rbhzj3RXJa0g4b46TeV4C00H5xZc1w9
/OMy/MEB2UJiFkKu23R6whbeZRwVoCR7FQaRrXDm0nOIi9rowyQDYYZAM8N69CeFXbyPgHbHx7HV
wg1USYhhJJEIBZyuTvRRQnQDYh/O1SMDIg1HwBTFH1qSwfVsWeWmWv3SxTPNb1bBuRQ+BVXmdxZh
pcJExbU4RF9XBgEteVoclnp8WQ+v2z40SRIS8261reh1tscV+8tK7cesEeLYZ5GXICTxe92+kkN+
der52EM09lQLvSedvK3RdPD/hnEPJ6Vz6M9HORWDr9rIhsirWGvF2oNkF55liHsoFhFxU419tRUg
6qCHmb1m3T1HQVgjqK42qA2hpS/8PrIwQwySkg+nyREmLTjQCuH+sHx0Yjc18mtykRjBqiHFC8oq
mpXco+Qz/bzKn0zpUl9zjq5K9ramH+INrE/AyG41+UQNoXvjUMmu2aK6JKGVHTcPlukBT1N8yGvS
zTPbeHaLluZej8ZudIicQmzHr+bO5rR6F5n617gUVBEh6zBR8fpWMZVrMvIyTQ2pirZHtcGFkwOo
stsOtepgjxvCENIDMPuSFiKiCzqY81FWc+JnrfYAzNjeVqmInx0F4hZija1YPV5NrpK23vfKvSr4
ZWaUuKY6vk8D0Vzov51tjsqo1CxopLMngLNBtgD5FCk5IXO4LoKyKz+T/GGOc1KgMxXrlzQGSkDz
ZaxcXr0wA/iMxbZiiuqNU39UhLbtdb19tKIUmrto0LBznzmt5DduMouqOS0PjvGZh1rxHbdD15jI
6IrAmBmZaoBCDQ3bre08R0v5rpUDg7skoRWchMuuqx4jbDO7yugOrl4ymVdoGgvLQO4w79OY0bkZ
Z/qewzLzR969WEFEpY6x58YVEcOz2GnxcDcmNBtA5AHL4uZpQGH2c6fsGc2O7X5Yoqs+WcQ0WDvL
GJZtMWJK6UuyVJjg49GGtlvbYto2ayFbq2jYGXWja0KjnBfbccCKQTfpaJL6dxZaci+muvKNbZLo
8lLML32nLHuzbout4hxEoURPOl9+TqHakfP+DtTvSDOh8TRytqrCuE4FFzLHqfGuFuYPFXVaQhrP
3gKytT0lNclFCR8zwWS6ECUvieyIY83aeBchdA21AfkMyIZ1yqEvVb9VSwbs+aBQtxQZ14Z5ncnf
ux+77psyxm+pkYVITSpCaQl2PLYh2YB8j9qsfrSpRXvAIrudSaSIltmPOKZQs6sfEfG/kBPDIqF5
EcrI7/riV5yPBKTUnyGAvYtwFtamEbq1SY99007QQkiCjj2hKs4mnA3gm+gWN4xh8RY2nJLpRfU1
ut/cludeSUiLScGU5drdslj3ehLW+8qqaz8buh9GARKgct0vaGjfSEBAPlvCU0hg4mvzmmo0LQ3I
K7VGh9ki+DeICWJp8+YEPHyKhWCe548ZmTBW3OUQgkM9qEUF4SuJz3qk30kwu+xE06lKAGE0pex3
TlYEomUilifi2gq/1UOS09RqX/cRfR08C0zp50uzSfvl1Z4MCGMdGmhncT7lPG4rwRahhcMpls21
saPmkFbIeMfkZ1o6KQioeNhUCuP1eH6z+8zx29lJPdOZ+ACRn2EuH23Scr+0BCl2WPD3sLbHDVEA
5qZNcnnIVPkLUH3lkwF8lh1xfEmPiCqdGqJEFsUH2gieP8keVOOpqSrz05avVpJ/I5M7e5KJa2Lj
YdfEgkF3T5VfvVuQJJeOjwy0HSSv00xah3vXLXjuMPh+T9Z5U3ZOyzBQq8mb+or3uFi8IdQCzYKn
Wec104DI9WhUqhv81jUyhPFnYb5FhKU8qXFJm6NjVSkuM67/vQr1cTu56qvePQzMoH2LQQOt96Gm
tJqXjfsD+u9Gc2dgjY4c9zPtBbUqsouIQasntCn7eiLQTcuRTiCyBeyj+VHVfFfQv/l6LoC20iHb
qWOdbRlT6H5sTS9WvHxL6CzRPUw8TZroStLhe4WP0a/U/h1ngwPRLMIjptlySxmB0KfaIWQkMYY0
JpDuOJe0GF3QnEDDB/T5jZovvTPhhJpOn/mZqXZ+SxfRMxx73JpugyplVghxioB4QToCdzQeqWv1
a6XJ4hiVvK12wyCrtDqkzTaZRLVA+tSBjSD+0LfHtGT2blr7gsNG3hBKE3VquGevvTexmjh0gTHW
VHGgChIDB3KRIdbWp9puG8IOukPTRug2htzaEYLxOqjjNz1R2ULIkFF15rNTxnQDKuTPeB49qzVh
+tfGxhHIfWuNcHWL9Zzh0NEelEfLGa+Sy2hrMsNpO27jpFN+AoLRDak8u2p6Tz0XnZeuv4Bhyful
D9wkmf04QWRKLva3jPADJFlMfkjjYgJZdt/YdcxdObehNzlsZraJGqhVF5rDMMIHXWs3LJvRfRUl
4NyZj2NEwKY9mau+n5CIXO5UBQrraNXHduq+o0pOtu1sJ0Fral8J+aMIxCDMK026N+1oh05TI27I
UY8mJa1vFjAbG7RAW+iB2hV1bY5FNX+ZEOLvFjsjq0So4aWV5eL3LtWvvc6+6YwQWcJZYQsHWNO/
8SrnbedCtMKSHL12iAt8290b9Aj2A846q61KCn41ZrJqpgG3F1MmgrQ3ZrUA+yoJtmG39rqiYAVD
dWAUBBY5WcIuWEcKo7aMEymKloeqFoGJZolxh7vLCg1iIkId4uWJ62R4S1jBoRt1Mj5MVLduIu7U
KSSjxzQgxbnVwep6jymicx7MZ65PaKBSTTezRWSSURWBMhZUy3LQjmzeXBl67+EG6X3G3yVHM2xi
KmHDOiCdYmg4wCjiC51D5xea9d3o8eFOtxo7k0dSYr0I6v8mxRqxqzMMgwa5xZMCHFGn4UcFTJYl
WcDM91k6SQwg36e712vj+wSVFdp/e7e4Baa8zPxeOnmPpL4bn3sVQbygZbe/PW1GyCO42Qo2eZUd
xHWv6cDhdDZJYuPmwMzOID3Nqye1NcpdYSfLSarr+p27WI+MetzTjqLVLKvHRjc3vcgoqFE2vxZR
F0AEoFxvoBVyHEEqpJbntOfAbpoxMYqN1zQPiiqhZZR2jPGY6OOEMqWzmhQDh33VqDG2odImgK45
+aWs3EWdhFyE1SsJZ9aZUKp7csneasXo2IQV6K4EPxHYRkTiwUEi5tuWiVchzVZoEadhtM+nRWQ/
ppS2Qh6n2QZdaeHBEr8ztN5CLFzfu3Rlfc2FF2m581Yf8p2D74PYCLHcd9AiJwvmZqfvDdeg/rDH
HTVH97Ygld4wXr2bacmiDayeaEOEvhbjWCFA8A5bp3UCDkkjI2vRoPHNAeUIRzyiinrvEvcoYvsd
/il5h1kMU7wydRpr0TaVLKMTaTQRrqrdiBtk0ZOYV0quyZJhbeI/Aphpa0YLl1nX+Uv0PUZUGLQ0
/kIqGAqHb61jpPtOsK0K1MUsjT+xFhgPuVbctbSh4ExjlejhK7R1aQWGWR+iIO5sMl6j8SdDP+es
sbFvVwtAOhukdKbjJ3OiZjeZTJAT5XGM2v41NkluS+LPDkTdDjXidFqQx+eKQF4YLMbU0Nd+d82C
1nB8j3ErOduN3FYj8knOrkxBWrRwzfJt5F37mFN900xZ+Svy8V+fec/nraVqw95tlnuMBdzTsdMA
gBWC8I4FY76LhsLnUkJXooKhzFsRHVsrOdTOACSauf4GcPFPYaGEIfDFIGWKlRHt9UtUd+nBJMRF
4yYlydv1xMx1tLiPdjycyghxCzYH9gHbOVaGNu9xvT0qasrEbXKND+Kxfeh4fgIk4FOkCJ9HjVu7
bhpOuOWWN4c7mRrYh0xzmWboQRGZqL3In9EVskCb/P9rjfgVAkFgFIvwiA/a9NtS5azM74XgJJyj
iwpOdEHsuif6zFRndOOWfCIfky0ywfmrquMpzJBwdwXb6lz193Ss3vUaUI0qhtNojGKXCAh2BWqy
vCrXg1WHkNQouR21xSdEb9rE3fwgRl1uCXx5LdA97CyK+8kQ1q41594H+H8kgNXaJeAeUGFE0rcs
8dbrEFTjUMqjkguJcOJn56AHNu3iV5o1cAjS5KyNyGYptjllZvieUtEdcVU+u5lm3bVGv3hxxh4/
6TTxORecSiE5jBUNJlgdDTI6lHNdd1+1pVh+BbHWzO2nBI8E2hcl9zMHExt9/NJzy7o5N2m8xTbx
ylws8V3Wgd0Ey2ynqaN2dtpN26N3QnFebXtigKfcxj1mEJnWJW+thbEcxkzKYiqe4t7i7DjawazY
mB7RZ8BN44i1yrEjXhtv2/jVJdoLpm7jSIia3kZ3ZF0mHOYoYVQfVq0Se/nIYlK7g7kfRPZozOTy
GnOzk0zbfHoQkDpCcnq0qazuVEKNkPmsWGI0bcTakXmQzex8vdgQDPAiquRrESvLVsdCNuBMyKf8
ByffD3zeKR2H/hRJrm2aoA2yXJfAo7Y2Lm7Et+f8bc22tSk5vDU2Vk4VJj2GzLDa1I36BhJ3jGtM
RONcb4kou1ec54TRH1h7cnxmbbiWlhBBoyoiYJ2yi83tOUAvPbh9dHuoi004IK9zrG5Ej/rQtFXq
uSvW4fbQmI0WVOvD7SmLN1oxIXOQ/7kI6vUhzqXBdtTGF8uy0r0wYozCuUumVxYebz+tW1/C7aHW
my4Yscn//UWovYqNFq2oP620iHF9uH30Xz3tJBrpUumO9voC1RVG0dkflVpqx9uT26en1UKRje2X
2hIxxhGE0nteODitL/b2kT4m96illR30LL34/bcKWhcu++jI4F8EMBXE71+SnpbGVhMaIe1rPpjV
DyNnEeSBwRBfGTPQn+mF4WGHh1vWliColy6o1ofbRy79ud8f0U6ub1/RcwAQvmjDxLOkITDz9H1A
z6QP9C4aNqOKX1cZsCkQnCGHQF//3TR1FKC8TUboqod2jLyqbMZgYSL5+2FivgyA/u+fHNlRuEoI
p6XWvSptJgNC7UeOkXzkrg9/fa7ktI6RBHT9FMqgx4P2+yFXxnaXOcnzxFiIEaH2GCEmCOj+VaBU
pbaphzHxxCrr+utBW2VHHLLroHHRkzlq1OHBssgkdRs0n0pWH2a25yCHnR/YnNG5oGuM8a3S8A7h
QOLgNfx+qmSq5rkDDkVj7RCmhYWrjDvxqFnv+AhlQJgAuvQ4OU16hYd8fbh93qky5utZMiqbCjMC
bGuE79t5HsbAtSnhiYgfuJ4zYtWX4l1Lz6i9hyCbzLw71Ek6BIpNQo6UEsVVVPfBXw+5mPogY567
q6by4fZ5fn4KSH+bqguunUgjcX1Rhi6oSzWmi4eykXiIGm6FHehmRrQHqpNt0Vk9HJU/H8r1h65u
mJzVnk9e9fU7aE3UY3PlGzbrqxjmnPTx2/NWmQEs5CRvhG31XJlcd0wtkBNPqPFslklbonZVKZNK
ktlhLU7VLu5fXZAzW6RerOma8X1E+gKgSNIXWfAdNXRn7VQ/ykw5h2N3dFo73ighxLkFrsMGcCeR
OTAgtqMZvpMu+BDF7X5UR3MHke6p0d23uQD4z3gXlTlC1Ca9EoGMKVpr+nPckw9VWNZnqjxBy218
3Hx4hEzndTajk45VYTdwWkdTL91dMX8WWJH2DvdxMdKlY/h6yRXD3DFDUyFz4sEtKRoOIFqEZzmB
IorUr/T8NXLwxUEvcLOcPN3BBWlSRCNLav5U1bhCo6L/xZFuAP7EqVTJXpMMW5uVsl6q+5EkTw/k
E0OytV3OZGCzVMTnuo493KcV39YhBIEuZXXG51puC9Q0u7QF0pVLRtw9VvtB/1z9EnmPOzO3MNek
Qnk3VK6Larbs/0PdeWxHqm3p+l2qz7n4BY3qhDfySikldRhK5U689zx9fWtpnx1ZGll3jGrcxu0g
IAgCAcvMOX9DqwJZF0zBBiMla+X67ruWPbc57h9O42orPyPgMmE39i5iQOWISamfOCcvaUBxgnm4
FkUDv3h49ovhemjK+VSXhGc2/xkOPnV/1/awnTTrqQaIWvZMlqGEfkco4hsi5AuVaxllFsPeQGUQ
Lh/YRfhO5SsAnW5lCbHLTnnRfMdvrD+Ruye3oZlHYRivvcWoKlxTbMtiMo/h+Jx0Y/ONTNbKNcd9
6qP24WcUEusgu59C6G0Qd3bQ4pN17Rs4qxv9y+B4TPdqKTHvvlOwyX64Q/9aCHyXDRH96BYRryp0
2lfzyMPQwn6C91r84IZ/NzNMWjOBYgZYYQH/PxzMn0M+PMZjCGCgXIVhcIeQ9QxLirynj/9D55MA
IS0hEY3xvhFQv3IcLG3KG8xk8NIk/X6LTH2gT4BbB7SvLYyu91gfJ+smbCKcscK/QFI4+FRhlxlG
Mrs23C+1thwMM10vdU9kp1diZZTwRu2k3sD3fSJCQAhsIsSEM+7G7Ru5grcRIs4mlLXRkQwjpRCG
kigu72bKdWQ54JBYHtWQOXoamsKEidSQqCK/Cr40OufGXfOwmPzjKbJQTMFfF8vrdiARDALSgURo
vXGnEqy8hW+HYw7IGl3TtHi7HPsmmVFfDR3n1QbSdCj6hzKHRjdZ07Nu5PYuHLq3QOszHNWwC2T2
iPxwEpG5SJj4lMhRRcVryIMhDnc2ZRjZu6TD96InYmyRG2qKOl4VMwVWo5ZFqDz4BspeinVKUzcB
6Ax81jWNayVLGZnoO6SdZmTIc+m8l1W7LAYGI6jkP9h3FZhlQPc4xJLaisjFoDhae++hV6IJCYiX
8Ny5rcwKtfoE94ueVN/samieJG+z7UFkr6BxGrCgQ5wV4ygz7o1Af3GT9I3ENiSBsESOqjpWnhGe
6Vu3RYlT8Mw/23RgridCuwjVoQ0qUquesXfvdPhKzWbzLaKwQmjyU9P4G0TgyYZJc6Tzy6bVLXfn
ZdqHY+f4qA36r2YE8bJMxnMZIyOKtH0KgzPHnm7Eoi8dqMYHab8V2HjtkI7EDGkg/+zTDTOfBkxP
onsFbay6nbRVVswnxHqexrQz73R0a7ZtyZsXVFiTl2UbrhGUfS/a8qmAzpMKhBLS2sI1zKsPtWMX
6yIFOh3PxQGQFx6UGTaERehtrZDhNB7pwbFX2nndfIX01w0dFgjumODGRH5mhQy6S3B5E2XPziCh
KE39bC5JcNIwjqn9sCM/Gy/PI8KUCDqYZNYW5wjFFm6FRYrW3FWgyw+4uV3Zsf+cVjHIeQ8gi4Gp
BfmQfI+p4PWQhgZBF2BKcBQimn+EYJX2MPLSVTa435h4ftcjSyONNe1BPYynMoJ93XXDKstDFNKa
dqv733vUlda4nRi0mfEZbQWyyeKkjxbBSAWbV8wCqQoDmJS+Ry3LWiF2lRLwORWhcvleZsP3msrB
ypCMbjG8x+UIhaYxHtoJShK+7oACsFHJy3C8GvT+tsUwm2SgjftgNC/QzWzyYtQtEcUBu3VM5D71
gVrEEqWdS/A00Kpn8poJgpjMUtSirpmc9nS6Xh6RFpuL8BC79s0I2wTP2Ic8Bz8XOuumHk/Z0PR7
F3uak1oEOtMVtTYHWH2sIyPGSCIwNtW09cD3xJVJaaXXhvMc2OEeANLaM0CLxHq4jclJUqazsWut
oSigiIzXcbmchI16Shak13nGwOP71W00MYz7ieEZ62JsphPKYscUO0lm+PF0mvyxpnutwCiVzF8Z
JFtmKExiXZEB3sK7We1Hpc3cAzclqPfua9L326WnPBmnD2PQuTvdyn208X0m1gOsOic+AZMnU5jD
uQIPlRyFx0TIbVEFAr+DRaBWFitTR8Udgaj8jHxidl6MPj/b4UhGhPAqnJFZW41u56MJVDoSY0vb
M1tcjUDnnly5UGtqAT+IkEqtFj0sgXI3ACY8FzGJoSm1DOrDxl9Vb6P75tG2UUWriKxgEZMt+xnq
UB46zYULUYI/VpuEetj/ad2hmSELqmckEOn4fFpwfce9nTRXNTasG8/04VE2SbpBQhUBnCCGJkPw
t47lT9lTQe48LFYLtwOsy72eY5pg2W4Oa9XZ5jPTwsvCwgbu1JoxqVy1qj6Z3RofEeKFNI1yzOdD
+NRFfFNE1asC9M86yJh1GsOVLkYoavI9/dzXuTjuGUtCQyXyc5E4303mQEGVt1uRDtQa9eju2BfP
o1ThU/p7+RDSEtBWU1QIP65Otlwo5sey2CkO90G38a2c3MwfyB9OMuGtgzL8ph3b+GwO2j4pyFPH
CaxIi3zeSYN4D6niFPsNuTwLe0mzqhHm4qUbTlA54BOJhndMTvXVQsQY25qhuMllWNfF3l/lTJaU
Yf0oKM3jmsk0nCkcOgoBthBMw0XYCsKWibSBxHRQsIthRrSwIPoKZKHhAhTDx4eY558F2v7ZwQgJ
YdGOy1bcw3yLxcUvkO7VSUui+nPh/7Nm1b6ztgTvqINZyw4q6E1qBd0ngMTt6y3MpuqAKtAidLiV
unnoXHs9yBgxl9Gi74CGnEPyuOpBIKYF+GSRXrdtI9C1oXxN5qMbKeIzJa/KiREVOYlzbRnnjhIQ
Ccp80vaKdhImC/lUvzpEoqPyFlblsO9n+9BLdkpeBQ+B7xd4+fDo8bRD529Eb5EfagN7F1jjfect
lHMEwOE8wCLLsXEmcgek68webqYMhHAR3g5p+dJKHo6loC4xJsU2tnfrLywdtWkXTbe3/O7YySBv
gP6zCSwdjjVShvAeZSzoRzV4dLsnAmlBHHYRhScPTV/b6n+45vyQQHPaKQaMkFwY5JBwTlTbE1B2
/MFi7sVQ9meRoRxSkVZQEJwJdiUyzvISS/l+/sNBUpce1S+zmzVHxScqM5LDa3RSrkXLIxwUjUYx
ampQfAsWnNgUnUt9to6Re1CnnOEP/X12ta2n8edvU6rCPkAuzHbiQi/bA3jYdWEv91qfvkX4zeB0
6+3bYeY1M+XbxRtiIAW9aAf87Olc5L7GduGeUYXYqP/YFn2RUWTiPiRa+7Igu7lJACTrMkiPrgrA
OCcBa+/Ute0aZybrs22qSxwQoF3BpaVOJ8PyJvd+BHP5lMn0SFvjBgkv6lZtobvwc5jyYSuWoER5
cirWdhTgzi4Gmoq8LNVe1KZaLPKDsUd2cvDJuasrn2atBuRpXgEbvAntDHQJTzcRqIYzQALftHYp
zoWoyvXHIc9hils0efy212TQXxjBNIwi82xfpc29lu2yunq0sJs9YLt4YxToposwWKFlgHwTuZYV
TiPXQ6zfMYMgGUnPZWYdChgDOsFxjU6V5ZK+ro2INqidzJK7albDR0VecwWQ/8GrzJekc1/he9zU
leFviCjtPXI3+Nk6zlWWLMu+ShKGc707OchtwDx/dQChb2pHf9AcGxC4AJUzR2AM2vwt9M1l3Q9m
vs3gjxXAH8mU6KvB8tJ9HdtP/Xy26uC6zAgnTQejMLO/AQ/5VrYZ/ax93Y95AWuw/CAd3z4M5CoH
uM/NFM0PWaAfOuZjHrqqa2aFR1Fr3Qb+Dvj4zL0mTX/nIR2xEveGAKxZ2enM4B7fThkzY6DiKDnO
9tbC/3zNJJWJSjceq6b8oEUuq0BjUmbGCHqYOhJveKU0aK4Bf6BaUJzn2kGFxyqOc1H3P0r9zhGB
/YERB/TLWZZ4SuaoAwhUDzZjaGu3PomLbWKk4ObH7pfhM6+vo+EeIxYs2kvN36nGSNIZ/QZYG6gc
6/vR9faK6+c3JppLajWdQvNYz0dgCPRrc2fcGtmC125U+KcJWPjx/wmK8xo1y7Itf3X/HbepsJgX
UOf/V1hP4WEJ8H9+R5P+jRKVcNX//I/rsujeiy9MNvWdv6Gehm7/C4VhV9i6YVBSsBEi/hvtCabz
X7pjGEK3QN2ahs4vFWXTRf/5H7YPsBMLMN0Ez+vYwBT+wXza9r8sPI98ARbUwXvDNv5XmE+E379g
Ph1Xdw1au2U5nvT1kKr4v1HZqqVE0pVw8dadJQCJ2Yie8toWgPdXuaYfl6IUuySzzngnJdtsiN88
+G3Uh1wDnEFEdj7CegjsC1gKLPqKX56MiKHNvJpe92BXTbIWA77J84CiooFVF1MDWkUtqKuX9/no
UOQ0UcgoT57+LZ27HwvWv6VIlq0RR2j5NNZrlE4fBdJROHl3txn6FvcRuCrwfkjIpx44FXRTHJf0
RWZPhFE2lt7Eu1Z6Vy/Ls+bk36Ekx/vyF/No5nnNvvFkiaOnhgyLbNnX4LPXYZDtQ75GtERqhGT5
C3i+Hpmh+edkU2rk7kGstsMDlgUr3W6ZCiHLHw7v06Kn93lXbnsfRnXLpPdKmOIMOot5xhKYkGPm
EKk4SNqxH/9EauRcDBmEPAeh6WFjmK2+171yX04kWgHMbHMblR6OmKAPBYiVYiqkR/CMI0yIV7gX
gCviP7envr9KSCyFEvimgcUMq9zb9CNaIahGbhITpdJsV2STc1sX+casUmfT2aG3ji3/UUOFG/Nf
/Q5f43rVaxhELmmE2FH1SKwlheXwODHt7AVeFKwaM3s3esBjFHvDHWgjaqTomWEz4e2spH2FlkBF
aLHKbdHrJ9Mvx6sKXi9O6vR1VKLyrCl3sUucF3IHMvQ5Ryoib0Y2PLiLjVgBCpfMBBiVmOdQL1wW
PBu9+bYeo+YcexmFO01bTbmHtN2MNaNvH2ZoCtslbZ5FJUmBAj2aKDPfiYoQXnQA2ibRcMwQRd3o
WRkcMqeWD3a60ax6WCcYN08xM0owiYBVJs/YxwIsoqtf5wtIpTAhIk3FW7F0xbqEd7gaZlRboMHX
iGmOVvUO+TPZaAwdwBySm9poJM5ncXeThbyce0KgmxivSUY0xBhWMvOXr0fVMcr7Fz0mE9pMBH2e
Y22nEqKK1aAA3rnhuXMRqfxIYWGekgJFLjdCoBPC63yl60Kmfsx7v0whKjVD8RBFzwE2GWdwuUA4
cVjheqKNluTGCuAIWFLUm6b4YWrXSGZBsrI/nBrJv67f6M2tIAGJC3vlgYxaRzntWxgbauvABgz8
Vxs7Pc6kJ4lmkHRyAMfE6Lw2CI9tNFu8503wk7KlvtYXQwOdQzGX4KydJzQyZ+cvUUzXll5w7gQv
zLzu+9WEPCTEE4CXQ2tQQSQY2RnYvAx+VR1Qz0dlOluFRbtqDMItI3mpAc8dRWUtdyC6ST5j2Npg
zr21c8B1MaXEICrxVoA5s+mzA08NdfBJUHlGxGzleSDcwAKUAniuZ+3ogXEMdX5yxwtibRMfn5H6
FtAILCRg0ICb0ELmKoV9nHhnm/CAoy8sCb00z2k8vlM225UtEqpOH6MO4rb5GnIyeOw4Jxc7lOMR
KO8LMnY3cDQx6JZQsYHC4ipOkYy1s97aeMWy8Us7WmcU52fYizvdLqY9yhP4sMLY9DWfiVf2EsKP
w1tgstAkCm6xvIG+ue2bdj7iKGtlNvU6GGQ709beURp8SLPo3Sni2yK3nFtNQKoZ0ZzaMMG7T3qo
WE9xvM0yA/ZTQtp2oohPhmtf4wW7093Y25uRsermPkDEAaGtaqI4R/0ga26jBLf2TmYaih5zZWLI
WUqKL2ODyrzTnDIUgk5EW9jxhPr5sksd0a4C3aTkpb7z+Zn84m/boP5QZVjISCaeNkDGJHGk1qgp
3S2a+9OCZJBElrFX03wVZH9h/qeNi6h8aP/qyDwgUyDaaT+3/i38Bgx00pJp5+TQFrwxvG2X9uia
YO2GYEQlOrKvoFM3GzeC4OWZQruJyN7piw55ifgIHCBiCx7lCkyY5KpatFVDcpx/CZ0wVA7UQskn
KKmDyz5ofRiBRUAVtGlhzskwOhJ3U5aiJ0yW5sGKS4rLFF9Cc/mGKLXMw3s3i7McojbODrPd36IW
RwlYLionNMnpRMe+zQGFSSFOANi8V+kJhMudG4bfuyC/p+bfARkhRgCbgLyrf7TAnWTkIMP80KQo
qxvyyTlGjQpR+Dghi6qv1T7w3DxNMjrHsXvKqQ2cPKgLKcaCYR4fkN8hPTJ57x3RXQd17Qxt8FeJ
qjym2RTEE9HeOjIoUkkERRTRxQ3Jg+VoIzNfHlRgJMwPf3CDg5jLXeiGCzD9yFmFhk9iSS58Ka3R
kxPMVmrV6OgemxAX+9qaxUEDTlp3WFCLyWcAT3OxquySHjfUeEIqlleSEbCa05N9L5zp0dbzARbB
KXJhDcZuBHza0DFOdAFriuFNx3N8l3eIcY51vtMz45AXgwlWrjU2uU0eAOEq0L/qDbDgw687e0Bm
WSaR1C9dFl/2mSHqly2qYJSnulzfqjQLnhLTeqkgE6u71MTgoPO4/uuSZFFrKmj8so+RsdmBoXwY
ZBVXLRbA70ChyW0mOJ/O8DLIWcsyWmWP7lTtc39cDTKlE8vMiVpY8JqpVJkvRTpl6nVYNJpvaFs4
p+nmL3M2B1Iu+KQWwX70kA/9EWXRhzbhLrGuZa5kkq+8J7VDLpt5OhT5QX0yialZtuoj/IqpqGHn
jl2BmFM8zdUR6rNGs3f20EbJuiUJcznTUKDG45oQINSxlmxzau3zNJ8/Ia/gcqrPn1Hbfd4/wSHn
Pf3nELWmTvN53OWnLseofSXpRnvWvHCfJ+Lty4f/46b64Ms5Py/1t8v63KHu2W//xm+r6izAWRZm
IFM6XWWNhk2D/B8up/7t8D/+J3/+/I+Hfjmz2hS53cPd6AHqMzGvrTY6T3YSncvZmMDW6qhnNwvC
xPKDgEo/qH+5moeSjVTKVbXt5E80Epp85DyKNqt34QKUwEMDlEH9j6ttxRQPDK+koUPRMSixbqxJ
YgSErARoZkZyUH1VbauFgVnSoaESMBmDQdI987pN1U79yq7PBZXVHdq4CCW1pr7RGUaRWhyAZWRu
vnNl0mtW+S+bgQhQV3Ur8hrjSV7oUgrkePKVU5sTdgwQx/7ZVjs1+eartS9fKcesOyDLh2UmYjxq
AYAF+Rm5aabwp+yEeQDKCMBx5UlKZBJmjCFYHYJI6n3Ln8/VXrX6216gwy8FFldbV0oUzeibbL2y
fnWNhc44IsfTJ1p27IaKrECCn+x2Ss2neIjeQ9MlDpLtVi06uZYwGV45gZ9szTn7USDvBYSTvm+Z
zinCCqvW7w+R7DEMFCa6wV9XXtVtojLcQvwpTlb3k4J7flQnJDDl8uVZUYyi+iWObjz+XEb/rs7J
lKj/A6eVx0CiCArVIah96jbQ94oj37tcnylHTMynSkzF/n0XK6WJlEp5JGpIziZwcsXNQ1RJ818G
Q7e21QLMhdoxh9jyATdW9lJNhrPVmwze4Sz7QB3Rzv3sCWyprIepgWDuGNOmg3OHjsh0mGTmF52L
YgHpHQLThB65UVfpp90NThXk5OT51XUFaMgeO/N2sYqO2Zt1/3ngP49WbRZ9/4ECVryCzEFipkxI
pKpf6WW5DOkzTtZGhB5qO1V5bSM/VGUqpejbUd8aOUiK2emK8brHm/CgwESezHCOElvEu/CrivL8
8/mqJ9GqU8vHcXkwsWf9lQ0z83G/2UCygplcYwmXwCzIiLICCDaMpRW3TD0Z9VqH+mCtcTyIAoT8
1X+jPlMLMNh/N5XLk/x8oeX7qw7+sqmOU/v+76fCAmdi7nGtmpx619TFqM1cpbcu22rtc+eCGDwY
WpF9Pq9Q692DvjiUBmha6meJNWnJahUXbpra56pq3+rimPn9uwGm6oculxxWBUqYzBM1v/+GAgDt
R7aNSAu0ZauaCWmTEqLWbL+hrVztAWqnMGIieOzq8M9V5EjyE3aMTs+copMdg3pT1dplcdk3L0AX
ZvxzKgMvlv/eB6l/rBsMhny1CmSE2Y9a/bz6apluneR6KrtsN7DelvOycyc/Z3KcUbN07R+euhC7
OYH11o/qZvuyyam1y72/7BNlT2QeOtrqcrD6ycvm5btq7fIYLx9czvflu3Hx1KdAHtW9UB0nWiNY
Fatt1fK442l3VtufF78gdiOJnDpyHf9+0uq5qYW/vONFTz5W3XiY0zNNiWcQ9YhSrNWL+OdV9e3P
rmqCtnzwKikkSo0skQvVl6hNtab2XTbVPlfOgv9Xx6mDx+BjRMT/+Hn1si8hac9re2kzgSdf48+X
We31sRhdwOH8u92ptc+j1OrXbfWlz7P+dtTXH/j6LawFQA6734xFT9aqX1HDiFpT3/3Tvssh6lNT
zQLV6mWhnsdlU62p7/2PZ61wRE4RsOA5qoU68MtP/Wnfl7N++aVQdviTvm1kmUa1WcQ94cTgGq3a
+mWxIJEFPlCOJ5edau2yb/ksH8pj6s6itX8eqbpbdfLLob99olaBMQwrg/rD5xvtLgXguktD+W37
c1W1q9/2qm11vGpnf3/TF+sJMEefLgYpPSbH9QdUNtfU7bsMqQqCp27nFBX2IzXJN398SicUYPW2
15/oTiYJ0xL35IVLONp9/VSl7dGuoQIuFIlfC7vAQcHSnkwj8O8GBHU3ZjA84g8C2beZfFgSaXTE
iHbSXeehmBJK3xY0f6o51dUyx8VGhF2CeC5+GShGbUHOgvSYQf54Q17v8VWCWgypV1N93Nd/+LM7
WQr84WRQJSkNcPm5aWp4VQPrZeFfRtvfhly1+qfDv+xTQ7fa9/kLf/re5y+MqX+FZ6euR4R+ckon
F55qu5dteOwEMaTOJXxRtl+5PcoX+3PnHz//8nXXQURUuAK92U52aurruSeK5FYdOaAytjOn+l59
MKsm+OdVJEXCtZOVH0aMyw2kGupbCB1kYwdNOLYl3Sf6EMVVr1U86BIshC0OcfECs8jexS2WzEUr
TiO0Q1xrHIrZnf3cVvGd0bhX3uTfWAWYIy+p3jzN2ppt7lAgdB7Ahn1UJj4fMd3zNmbqfxgNsKft
AibXjotxteB7sOkpTW40cFMINCAPVzs5ML6kI69JnnHfaf25ecOGzgEAwcwQTbKOn7gLMx3SAA6j
22wuG6hEYMfGCImVGPizD6d3bTj4pTPOHhjiX1LXXDZxKZyNpgXPeJS+htGkrcMsNzcOtcyJPBtZ
PnRdChLhq9qTGfgAdXtfuDSMabLIFMw3A+I8B821UEuGiLwLUnzTMHLZzhVrFEUB4YzLPmzbZGW3
Ado5dvlTM/xbW7PRbB26Parjv3Jtmrc5osDbKuLKM+c5Q7kFnxVC8KoUd0OUvMPpDA9oJqxJE4CZ
C773bn3vwavzkrhG1o+7iiHd2vxh+UV308/dgi+fvnMSZyeawN1mefFz9qqjow3Vqowm6ZuY99s5
Le4QGcasazY+hB9pkIKFdxAliGBZFjVG4FEZhAzEvMnzFhUyQ6TXFjfBwa7IYfRmLZmbbEvYRua8
jZD5KtwDxruAQwbwgJPe7MYyZfpJEQElwnxnVFG1GcWqGDwNgRHSFobdbCyIfyutsB4BY3tnZ67t
jSiKTVO3T/6CeJAQIaYbnv+YTN28lupk94nTv0QRqlCAPr6V8HMRwDC+AaXyoXqiQEgHlZx7I7gu
lqbYIQxHQhtOkaxLn4vGWbbFYOA5M9p7z6/f59wpN9WSmsDNbA8qZd5eYT417l2teO29G3i2M9Jc
XQu4XCNRbognvAzfiT6JKmG774p2OEwBjig4MJB0Lkgz9Vq5zo3hhztmCPjZ8Asyzb2qrXFnCcjM
svdH9YRej3wTFd91VvTkZDMMVvtwH9lGf+zGrlqh7q6jx6VV8Ssw0gnbOnRJ+uaQ39od3j+ZS63C
NxpAtO3PHDb4NjPcbzZMtgVNCFEZ0Y/Z0n8k1YS82YBBXeGU3cYtjQ2vnHHT4e6LhGIEO2E8+0vs
PY4YhOJrAADQrgBsh1dTg6jY6DCulFTYerMM93P/Vyji4i4d05+eMR5i1P63+KlRnOvcm7mJ4BuP
j2av/1jw0Lump0jJIABUZhh6Tae5B3RA99/U9UuWOPYW6BM6SU1McJgcHQkESfvofenAnflWdvJL
4NJNYL/gnFiCI8Ne9M0dKSUk80s4inm1dOYVavxvmodHYKmB+USCTW8f5uqjqJ3oPtHzZlVh/LIL
24ZkU6StB6tprgQSZqCfxldTuLwk5IjnOA55pcWHEUTubtDy9NbF0Sp2rWYrSgMrAV18m0M7lzKK
5bYMJthys4ldHT2GqfPOJqivD7KWmFU58lKV/zMn1ZZP474K5uUqi3AOqrGF60JQ5OKYwglLjey7
HzMaDiuvwN9z1hrt0Qv5DR8LF5O8Z+Gg6mul96YHuaSJbxj+XAdDG7cWx5DnuJ3rx1JvzA/AddVQ
fh9BWkBdj/TdmAXrNuNGakZ2HhPICw0/twnnZ9MZvvtjru2yed5OKP8AAevvcjxRRpg3WwtLGVwp
8ujg2fAAjJpW29uWxUU7z4NT6qc6+I6gCXLaYgv67VkqpuGwI0ZA+ObZa+BW20lwbwbxtmyCZOf1
HWabS3VuMpkk1zVuQmlce318gB823diTFmzQmWeEmBmX8hAgHwWA+Yr5DBTJBrlr2z3UAyofCK0t
QeXtByvNieBt8rRLceyaJmZ87RF+s4kIXdPuKWjSysPSwA4cPiWgKnc31+N4HVRdDTW7sXYVRZvY
r5pDjP4pZqFSJzMGLR31I/VsErtIhyb0LsKmKDvZHaoKr1VHzdRsKAWFevhLC7sPVLQWBFXuh9EC
CV4OOQ0KERs7BRgP7K5wovDaWswnR69qAOZpeu4162TN74huajeZufC6RNn1qGkQhfJkOFKUW5UO
kFyg9nu0N/ckCkDC5EOwHhAuhZvWnr1QgNom3/+d/vHs+jl+jzovajFj/GLRWZmGVm0tkT6Qmd90
eRnvde7YJrX8ZG+l0VtilDdoMUHFaEeMgJpyWZHLvza14W7pkrPf0L31gfuDiHnf1iRr/RgVfbJ3
TuICGk8ZjbQgvDZds1r3tXcT6Fq8tpolWvWDQbXKne6d2In2wGz5t8rlYBWFfz4ZFbXgieZ41rWn
zODuhpKo7gcAAq34u96O3jZ7D7AT22oL3OdJWvHGYX+I5+cBYaL1AKcvS2MEltz7abb2FOZSkGQ7
kkcWOPv5yh9p4rXnb7GkoXoz9W9Ut2mgAScq0SE5BCikOrnxlM5Rdx8GWHaZpbn3Igx+Mu4QqkS7
xp+SM0KrcNqDbVNdjVPrP4RxOB4be1XGqA6YbhEzGxhWY16Wm8AfD4k+YxK2g3IL9jxEtMWNB7px
TP4YoU4mOq/rES+m7eCk28KMSziV+bQNYpwLhyV+7NEpXc25y2xauSYXPlKvGgqlpuYySavrp8C4
E0t2k44Iyog3y1/w8bBwU+ngH1kRzG7dnWTix3GoRSUVuL9ZvraaLFr2Z2fAN6pKz7b2Mo+p2IcW
nh9mpjVwfNtXuF6rurGWb0DW7uIWjnxRSJl4A6Unxq59YYJsHz3nFX4EZKfqPGoZaOIJIqo15dkh
HkbUHKMDdvT1sUuaae2KdGGQOwZAs6jsR/3Rd+eN44dMmOMI+XntLuqBpDNvqvAAtIxqeYBgTmY4
izR7tYT6jdDwWgrGeuenFJ/MhOl+M7+TaQvQ8o5+VsUCU04EW+q13InY2EXHUsBJKWMY3rm+qaxH
UBLeqo0dDb0TBlT8cdFIQuKgxq2eUYlKcF/TBON5FeTtywD6Am5L9eo5wxFJJ2Ol43Ds+9GvfE5f
QZrAiyUvcdUU3QPge38XOQPafKH3I8rTbw421LDfEyQ9BaSWNoPPHhrOYyS+58Q/lKPhFzT4D23R
U7/KnWuhvYkwqvdxT+wwa2dtXMYrUPtv+qy5KCkxbwkx6DXoTRH7jR7ioT2LckHIQxodpLCQ45lO
uTaBaM6GoOo7Dmujh1yV35mWhTLy2D97s/erqV1jXeWutfZxbByi+XoABoDlRLR24UzsGwctWAlR
T/vqGGt3vuniUOYyFnsmSj2iR7cZEZ4V2gNHvDGcK4ILYoZ8ILt8mnhUh8wr7Z32UowmE/XSL89m
TDE9x6cG4s5jTO8gvCM9+lO+eBvE3uaz3tylk+7vMJT5WHr7FxpriMIAAQIdnSD4eN2hj7BBywzG
xODvsP3auJLZUDo+qlrYjOgtMv1hDXeWaTembECUe6wJk7rZ6BGuTmGsx9vckj0QnZ/Vjnf9NJ18
5kHMqrL90s4gBnHYXdX+yCQ81ffa1A8rq9MPU5Lb90jjAHqhEBod4Aq/om+CImnY3HQF5PwpajSA
osYOwQLcnqrqpiOANjy9QO5u2tmdDE3wpElm7y3PTQqEVooIi+vVvP3eUwTPCQ+e4xRUD4mY96Vh
g3UFrNlbU0Uytk2wWhqvMiQ2QsqSm8Q1n4Gu/xQLptiVkxAsiCDbVY6Vr7M82RM2vNQlBCyMdTeZ
jhabliI/6WHntzKW+uDjCTz1IAl8AagbN0Nz6Z+A3opTkdz1uiVn6Dj8eEX+XuTiSsQkgBC+AcAv
Pdh7wxnO4IeR0IdP3PMWjjjt3SCd9zj13ofjOeNL6fnfayT+IYRlP+NEczHzMUDbCMi+Fu9XZt80
qWM+Z4343oLsoUBqbLvQRZitMLF+tYq11rUowUzgkgLs5TF3f646O39sQXhvUM5ZT/hgbZJYeyoS
BMZalGaCcs632O5YxGrLd+Tw6q0+ZTvcmvea6yS8OViMhQ1qQsHURzuX+UAzA8f3AKatS3J3RrQZ
NOtmtMZxVcPh2lf4mawK9Ech4kFwy4x9KPz54C4JFCnImI2LjEdsM9GBlT1i+6x7G9FgbDGE93hY
ob4qRuowGUMutAvCjJVOehOwCkZVixnu8KOFVh8iEAX+00MHaGDKgc37diRRnDH6n5pxPoxp1dH0
EVyYO5LPmXeV6jVqWX3nfM8JlxI0h9YlqLS10zQZJCrOPsBZ8/QuP1ixo68aymJTA2vWTVCMg91h
w8ZvbrsEel1G8EFPlkH1R0Pe2UV5hpxsPoOdXcYMc6HFXbnogm4Gr93nMb1mns+HuU3uc1eU2A5N
Rxp1CS8fnG/SidsiyIOdN1kY0+MpLKpmuE/wI3QCwFuRsKmcNKDTkMdMEEbraHC8gTtYJ6jYFY5x
gt4XSVOvZz1BdsJk0BojV9v7IqI6gmrqqSkxoWyfvfghsjvImijx9GFarlNw6kXiHnkaTYjtd5Cs
NR8LbiTGl00KdLeDe0CDFrAtSj1bo+38jINctKXufW+YobsHUVbsBZxZfJhSjKiQkTP+i73zWI6c
ybL0q4z1HmXu0Biz2TC0pCaTuYExFbR06KefD2DVMP+srprufW/CQiAQEQgI93vP+c4kUdbqGXI6
EonAd+kgZAPgNeGvlG25qrQRlFeU/Ix6+xv9+938FQ+x3X61qHIB9Uif66GnGjY2e4uQNBA42Y3r
5/W6b7/oPpgjxztHyOktGLlJ1VinXxWJukffh1nFJeJBZwpyYwSE3JhBxugoIABt4i8trW7LvAJ7
qAqvbeFMN9bQYeRsyW/J65bLQPs86e2XTAb6tWDr3ZIyfBVDNHcECpweVq5gsaX51quNR3IG6MHa
TrCWzVyDGG/bqqi3CvTXOqoGIkkNGWycNk5Prmxu/kdbvNBo/38cWUMYoF//tbb4+rN7//FXafHH
W/4hLZZIiw2kxSDIHdMWHsrdf0iLdciu/9AS62iJXXxmpmm56ARd+f+0xIbFSwDgeN3UddeS9n9H
SyytWcxMDOBI9tyc4WEhJHYczNKEYhgenmmL2I7ftcQ44YeOJCzjAqrnJu5qVCc1gM+Aiu1NELbp
isYNBKeMHTh8b1sAW00SWgRJMqec9PrZL6qc4RzVDcA4ILD0ejMHtWrIR0E3MLGqEQYVOqU4TQ7v
EpcnoBe1aRE8rnoQ65Ogz9VhZE5bmYMxcJ7rzB83HsmB1EbyO18V1k66R7IjMIHNZqcCR/dUlyNJ
exE5v2I6KnLi93Xc4K4YyLi0TCJzAznL8ZqtrEkyEH3nbGK9O4hGE8xhLBzB7aBemqB+4jh+qcG3
vRLnsDXy4eq5vmL0iOjA6PqBKKoYnbNZ3aI8wwKBfg4JGzU3TlUbn1EPDgRHnnzdPKaize40F4KH
DPu1pyMbptiX3Yg4vddI/G2SrMa4LV5b3O2xnE6ele4LPyjfcNDeRWK8TGUYrvuukszn+6Mbks8W
cWrcDGK6T/o3C+sepzpbkeiON7ef5IMXdMRVze+gO4BA1fZgY7p5RNRi66GW47rrKKz3zWCnqzru
upWf3FlTVDLMAwIG1KaPdhIUCdMWk41d/mpbQicK8gjDRpWMwvIt3XN/65k/bApZK+XO5CvDPlE9
969Mg2x4kaOybnsuXps8uTUryhFcItBReP0vR/Vvg5VVeyabmyCOwIbmWEXaAWJ2HIXUXFIujHmq
DhMGLovr5I2V1zmQN6YfVkG9rtfhDZmttwIP6OBMpl6HXrpxu2PXMnSKQDvOgz7O9xNn5E6Td2Xd
JxdjrPHp196FXDQKlE5ibNIAm1vXHf27INaiCxFWjOvYNuDNtafGX5epNGAsgJ1jIM5x4I6onxm5
l2uHoNA7IDcnslCbs/MImy/YB6pAVNr+smro86BNvuWRCShs1tUz1wHDwJQUI7h4DUzCt0Eommwe
/zQJr8DiRZdGC8ybDkvV1cDp1GdBTXZXtS6m3nhNSncbUaGOamrfg0QT43jGKQbctsp9c1pLk1aK
GQXPns2cwQNEe/UaQSpMJsAzDmoXKnw7vhy6S82/iAzB24URRphOS4Y1faB0T2UPRwsXJl/V7h3f
eu/aOsd8n1obatbYnpP8FQuiOrt4YlbKeDLSsH2r2vwxDfJnIbRuXXSptfeigRCy4TR0fXCqKVsc
xrB2wBP5LubUfoJ6GWFoC2rtXTOii+xVzxiXXN1Scg5x/W4vNdJsTUNc63kK4E+as3Wj7FV3suKS
6cy6MAHOpj5AACme96ubuefQ1LP9fLoCZZpROAmCSXtDFnhphNv+rGgznR0B7dklB5MwKVQGlAVP
SrANRj0s1kJrikukMdREO/GmW6V/Cqpo2FAqoAGgKNX6bgO3YLTN9aQN6a0PC3lvO2CNo9JML9RF
e4brjOGCmiGa1WjdxlKKsTA+vk1lh/rar3Nno3UUGQQ0wF3def46znoIhr7/0iBHf2qzYkXZnEAd
nUDOJAMeUghtpwI1kU9BhddgS+gjKN2OMlMRZ+eQpJ6PmzSOL7nlH5QzZ/bwl5Neq7CrNg2WpeEn
2hLrMQkic27BYDQYu1ObD7C6GlA4wv46aiX18wCAW2kUK9Al9Yr+hkaYY6aOy40x32vDWeL5+Xi5
lxs2ymJ0cP94fUSywvaaITHzmz4ffiy5POnUxOoAn2HJ3+4uLw2WPW7VIO+WVSyLLM//sUYycDBs
Iphy33UXH28r58C2aZFWzQFiH3e1grvhEig231sWWm4+35OQZQdkcn7ZVbMJ8vOl5ck/Fl8eLi/Q
S4H7Bq2FBNYUcPHy5H/+DbTley0LfHzcspbf7n68bfnkj7tU9k4c7unu88v/turPL7a8/PHK8uRv
j//44svLQ01C3ODUNaZEfvDnepaPVjWpjRahfX9+1McP/Pzpf6z6z8X//HX/+pt9vPO31S/fA7k1
na/Pb0h8EP08lQK51TW29LL+5QY3qRKbZf2/fYnlpc/fVnrmoUwtYqXk8BZQO/t4w8dSAy28hGoF
CFgUydCEJj7Ety5xkctVEQQmMw0A8Yyi7zNNFkdnRCcSl7NCbchn+/Xy7OdLTa2nO9vXjn88vzy0
5jcva/h89WMtCkcuVu7PNfohMOMSI/1QJdUJXVk8O/qjDmHLzXJXqxAVfjweI2opIYk769+ezP2k
OyTF68ciywvL+/xwlNtB9Ld+EnmcB2ZGQJB5CC5BZXDqD5N16nqnKsGBOyIGPS73ahMBm9Hi+DXB
8K717Ih86hqRnoEPn6N4OUTL5VRQ6le9wdDeSrJhvYnLVcJ/xhg4P7jKWynV/XTUT87kkOXy8WtK
ziy5iQ4yvWm+GWdB03Jjz9SD/+zh53LL2/g3YNDA2cYD34IjK0+DUs7BLHOorsO3PPTqbV1Dx7jx
JmiYptG/+Zn9WMCnWAPzpqNEPeS4iEwXodLykGizlUlPbk+3wWCIgxwWGzI8cBtOV6xIlW5bZq6Y
wJcb4qwYoy1srwzSwN6cu2uz03+Beon53vKwbCa5g01y0AY7PC03NFYBco5czYmvocDLFTg/0eop
aCLxly7qk+WGxvGN3vvOfhE0LNKG5abFzl9KCBRlUSLCJKUl2tmDfQfxJTqNdCtWIzJKggeo1qW+
tk8HZHWEEB3MxeaeaxbtQBtBfjcxdGyMuIYzi4/HcZSBFUqracbE6LWQuBzjWs8YQQO7tLvqDUXx
pWZEwuWMvyoeHugCY/CiA6JvjASEu101PuVI2z8g+LRm0t2C6pPmyTF7LM8og9YfeppFqzVr9Hqb
JAfDKD7UrKAdwpsUuT/Yd/aphX1Xzci+5Z5H9tqOOQElUKMDhcZ/wJ5dNcRpAXtkAIBmbKYvOPNN
37jyUKUPoNERls4ObwpDYB/81CASnh7xp1QsWVzdi+TnQxI25QwNGOa1s1RTn/WEVuW7cwxxjfQ0
MiBuz/rNRcX0eROQbAz1NQOcouUSH4BJ1XvRolqjC9NPAFHdx8DGFgXh5w643PvjuRF10zocqIi7
89nQc8h+1YKtYhQIV2PxsM8/6bfHthNG5MaHgJBgCsCh+KvC7VMd55V0yKCagHxe9LTzz1t2uGyR
ty5yyeUV10cijjn5U4n1Ker6fK5JNH0za5//EDZ9iIE+VZGw+TD0NKpaL0fdsgst9z5vPpWVXCsZ
rsYmVGEu9kSVkWoxA/+Wm8+HYOjeYKiDgBzxRkZEba0W6e3HXcMcvJvOtYg7n6W4+sz1i5e9er75
4yEpcNvMCAA4zA6bdvbffN6Ms/9ieUjWV7Vjtzi6vTHQ7+71n40Y6d3NzIzlJgwVEHWf/4vGj783
zRwpSfuLspO5WaS/y6b7FGb/IQcm5x16Si0PPkbjXYtblH4du9GEvmXsnfpkt3jdhjIu13FP9wCo
llS7kWve8oNMDmmrkHRsRaducsUk8IaiUrrWaXdzZAHP0bF1xKg3OqHfur5jrvXOsY/RCP8RaBaF
rVBAnDHicxDFT33fYFVVZbqRtUmFeD4g2sSF3zKrjnNXR8Y7C6I+jgJNrDGHUHWEQb7G4xGcWgw9
dQDUcdk7GiNLtnAtnhax6PLHL/c+dwaH3LSj+ZgPsO9qKvzrYZ4bmen7IGGFejXkEGe+0ZgMalWT
rBbezUK+IboxOqbkyQSeB+SmcveRCIHotC9t6WkwMNJgXaUGfbUurAEsSOscURjeETkYn0gHbXeO
Ku+rhLaaOcEIZnCo3WD3xu2IJ5LgNsqQOJhwGzkFcp5JJ6sT7rUs1cGIsRC1OUKEhVzTmJzYTLqq
6N3no0v6BSC1hEutZ7f+ERBiB4vQrQBMMmwW87B5WMbGdH42pEe8GHMemt5d08zsNo7yICLgFXTr
+qm3dwbT3tXH2s2Cp9PEd9fL5/RTYawqcc5ySLgzgT4bwpVs8DvYdrHOFHjTer7Owy4FtyHhqkWN
PJdSCOiS83PLq1McojZQDeHRnGumKXj2/dQHuBaAjTC/TaY2AgcJ5Il4D7oN5XGg3XiMqu7Z0hRt
nSz3Kbg3BH0mE1XLeQOQuqB2baKfaS/d1tQFNmJyGIX/whZRnMKq+yJVMG7cviEJnCitjo7GzYAd
BOsHB/18k2tagJhJ/DQVx6Jb4+tT4tH1q2hPxPPMfVogT8u9Bf7kexIClNlSY+5uHXcgOCwEd5lz
LqHmSpDMxwIcvYg53smDbbcYYOkqAqLooPPsCRHl+jL/trCEEyuG3r2p7PmkO990GdydjiLLOm05
zYzTazHWL4HWTEy2IdNOjmTz2MkL2gWkZQksZsOJRiDmubs2Sho8kAE/do9snHE5ZgR7d9IKD18b
WkMmm/+sSlyeXFSHmhpP2P1DgFYsrM/a80/h4XJvWcz+VDQuj5cVJFFOZ03yB87v/W255S6Qg2QD
yeDXx3uX57K4P0Q5aUe59T0RSNCKFOhcXzQBDm9TWysrfiTNfbp4k0weSBOY9nH/ENeYXEgkh2Lm
zCU0wh3hMYM/FgMIFe9b0GcvUznS/Ut7rPBDZ8NdBJQ6TRX6Cbt8Ddp8l7kSW2GKzTckKKnOA51u
T0ertx5OPU717/5A1G5fel+LxcwyUlPyu8pZmartbyikIlcVyXAkRFN7mPTwu5xjCw3zqzJcur1B
7986RO5efKkBF0ui8d2po/NEx+xZp/a1p8SE97mzuq+Jdlpe740UdDUiOyxBtf9YyfbZHqbh3QzJ
5QQ96FxhpKprrqDfzyWX91AvHnLdx9CYFgGOpwg+/kTO+/Kigjo5tMm7AhS6bSdyFOLAyZ/rcLou
a2WrsatHlnkBDt/fWtSFAc/zcY2rvYUxTba+rIklMGlgZ3NcomgZ1xcCVsrgTW+VJKYjz60W/543
kVocHpYfMTY9rX0VGedSVfKO2Q8HBOP1O9dGVKFGFBKg3fx7smzlCYXNSHWNnzJRU5g8O/mSafW0
c4ZG7iRpol9wKtGd4lu1YzggjLb1U++k7r0Fs/fj62KKbUgRi4y7LhjlOTegLCyrHDHNdINFkxSG
174YC6IV6Bu+ZSH0snmVYQHIolGGcVSWkzy23fB1eV6kEVD/wB9u9TEzLpPd9KDKeIMMCbJPRfVM
ZbA4qKFGv0ik6bsFm3z+g82K3Qlon33oetE+Rcn0sKywLy2o6ZbbXAlQhiCI8uHjD7Rc6NkiVEwL
k3Sj2jY5SgBhH3+gUCeIGP3XiXb8NtEhZevCsWjnpOdlreQME2Mx72JIcvzbZbdbfrhZoay1Cv3B
FGN0Ct3EWy9fP5cML3VyCqICmW8mBqRPpXkIncK7jwMKrN5o5N/z1jzi/dNfB3fCJaxrwTFAu3Ef
DIQyLUu0QX4gGSX+gjg43prEbR5LTkj3SsNnHaB8/R4N5s5HavKljXJvExrVhGuO6ih5AwRAsaMt
68nGFkVUGr4x2tI3cWC4R4k2927Et/yxHiuio9hr3VuKUnWjOWjRBiMP7+o6iJA28UlBVqzxK/lv
ynNIFSqz/gQ2W95SJsbjPv8e0kNA6ozN12DU+bt90nkdN6tuiZurP9Zh0zbLGsv9OhE9uR5KGZ/z
gjp0Gk7dxxItHVniltS7q8gfilOzOaPeEFdrVhIvnzJwDvBi9z0t3GGdE+92JomtvDqKNvfyRb2O
mA4jPS8LiLJVa6epo0vTOB6c2xao3/xz6FqW8eh861obcZXtqEviNhO7oIwp4av0e/r3L1TQpR7M
3rgYpFxcUj5rndS9/EZd8+P7VMJdtZoWXsmq8M9QENp1ZYCkzbTT8klyKg3wykVzLbua6EcfmbUP
yPC9M1+XBZBXj6taVOa1kWN5NvGdr5ugEdcCijElZsrUWln/oKVDKbJvxAOylZJrG5kEZGZ2D5NL
hEAn7eoHsRyIbFrzHXintkpJNAIlZRWnnO+46Wjev2hN8PCxNi98LN3CevG1VNvQzUpOjtTMKzsT
Ot7Q9d9d/qxl0cQgwgMsVvVgEbe+LxIf1waRSA+AuOF5zd8N4Pwqpzj7Tm+e9PWkqq+6NPtTYimE
6F0JfTOt7pZFOXqeWlE3L5RWkm3DIXGsJje87QvPZOSTq28G8BdzXqvBpPbGbmztXo7kUzN4gjJn
G/EjYP/6Bn1p/QMfJ63tTvsaa0QZkDSKZusakid1asA3b6KMw8uczOuyeWzdRcVWRy+magivCAZ5
1Ek9vB2UJlZEc88jo9dlyQmm5aykk/eDT9ZOPyLLbLr6NLRV+4hZghCueXuPAeAc0xu/anGJvxKB
wIV4lPA8tCjNWt8Jv0xtcll+i1d6X0TXGs9OqHXbKQfoA/5S3ErAIMgu2eFkd1k2UMVMDhPvVN93
aAMPUdiNO9ICrceog/mxLOLbwdalXfXVF5yrQT/2F0fXirNvynxjRar5IjN5WhalUvcehSTBNRlM
ZWQrGcTmAW9a7rn39pSNgGUM83ub1Rvdq7W3hFSBdd8U6ow4ICRpN4nWDCKbb5l7P7aZ9X3QSLXo
PEe7NZDXHsuKzF8IWe0r0onLsi7y7H5phB0+0V9AvTi0A1geLt1O0BZc21hHF3k4QX35xbOmbjPZ
4XCKpzy4zVSBK2X+PsvN8rANPO3qCnYmOZ+alrfN71+WMILj//TG/yu9cXhUc+/4X/fG9+/9e/SX
hNW/v+UfvXHL/JtLO9rSDdNwPhNWpS3+pptAs5gNmZYjDJrhf++T6/rfdOhYOtwlxyR/egZ//T1n
Vbp/81CkuAKAF5gE1/tvMbekMSO1PtvkpudyqTM9yyb43nVN0+X7/d4mFzY09Biwx6MoY8ppY9ru
SXCEGZfLSxIl2itaL/TbAOZk05rP7oSpiMNhlpRi2AJe+qKUJtepDwDTjAgSEATaHBuRITSqtJMQ
7Nl2IAFIesoHPSuzTdk0h74lEILzVPDQE3d+NhL1FNEaFE20R5ijke6Kvkb4WPHp/qwaD80wXWpy
qGTAdLvjJBL0ag8awP7qeuFcVoMZmnpAXMi4NuDmifJmhLaKutfPNx70yrsJ08CNsHEa4DZJMFO3
91WAZHUSjY7OPqWXrGL3QmzEZlL2c5WTMOgpIu6GvWkDPJ40NDEBuR9DC3mLHLa9FziUISCAkItw
kiaB2OxL9UpEtIR9oBNr3+mg5pi9eau6/ruqUbyPdKfquGx3Wdm3u16zvzXW+OrmZn3tA+deR3Z+
2zUI7jENbfoqye7xX6dUm5FVFzEmEtR01kNfxnCFneaVrvWvqkQeaCdeBvIJvD3Q9xLiKnyETK5x
Q5C+7rXjRkiVIyAkdxmq49Uyg0vGGfwQQ8iVyPSORTH8KsBS3vatxqhK3MHBnh4yiytwm6jgkcIb
1yR7WIWVWTJcCOjlz6jiOBe/en7jKQrF97jx7GvtpOHaHyjiBKJp9oDPngDxoqdtwnyHfai6y4Ik
Wv12zN197LH/K0dnUER5o/7Pf9hED/+5I9u263BwQKtzoSX/dUfOJhNEtK/sx7yKseP47R4BhLUJ
h3Tc+LDnD5YsCaIAYZml8VeBt9wqEYO5qRkfrVBXt52HAk8rJBFUfbHrk07eO/lgEW3eGXfVTWF7
wZMsYNFPoxscnbK7jxLRUWGJRwTH7VaXebQj4eyaStKHSxMm8kzPIthoFfSVs3NrzAuycoBsaeV0
JktYcpRthKYUaaJ0tqlsb+wUyKbdpN+x4zBvn9SrArfmTc5Ll2JYC0u5ATH0Vc9yZhiKXdUL7FWr
jOI2luODMt1mZbQkzDtUGp7qFKBabiA9sJvMe/z3G1wXs4LmL6cOUzjzSQiElUDQY/6R0Fy6thv4
oswf8Y4Qqz42zrEJxw1RnQwJA4a+vvWaB2Fwm56HpOxOMRLuoey+NkLT1kkE4akaDeaMbf3danMC
XtIu32MCq8+UNPWbRL+gQY+3sYtaBH4H2p2KIbcMkE2qspfU6Ht0kz4xBm1s3Mm4ONDUdY/R8C3I
zYRqWfeqEo34ijS6q8IEjXTkkBLmZi/1HHUVDNEzoHt5YivlZ43gSPKwHPhD/Qp6+3BnuT6czEHf
1cQJH22a+qskR5RA1BuyRhCjvVDnNC2ZxreTtjPdMySRBnpYDSsInf6K/tZbhFD7jviZI0HbGVAA
4wfBp+e+1uXe4eQGXTraZR1pRlUeFy8j9HMTb5mVYUdsTNChNA/ARg3lFuG8szJigSsqKLzTOGar
tic1KgoLUimy0DzGujxwHbqmYopA9FseFjZrx+ztkEWo7LqCrKqyIywx9r4govleTNGZRDX/XJrP
jCeiR8ukydYwm0hVjGvDSHZhET4wFSe4UoIk0voYN22Lqjrz2l3MqJKonPqcC1UzH9GwHiqSFuLJ
OpW2fLbz6bY1EckLhTJjHIh6T1UEXYzJ4D5Cyk8IiQM6YkJyPdX6So9ad12WYPXTxLy2AfLVcZ5I
uVxJOg7pqSvHU4Wy0yhxwTs2atk+aA8mjjafxF7MhkwmK0dzqVQnEUQnygWTZVqPrtvuy64daVoF
l66zsh0H+g8SrCjdgL7GPeaBRXCT73momDcQj3aMoNo3jbiwX1FzT9a6TjIjg2om/6I8tZxM9HKC
G96POYgEuUUXDKJGTcntMN4bIdG7PrNOFC3Wbojw9bUjHHyb2eFluXFy2DCEmx9HfhlaU7J68swi
7shqLmbqj+upd78aegSYrUW6S2eKdHIqsi3sRG+0UET4sG9nTTvmDsNbdXGQHA1MSiRfkL83mUCZ
JofLUxIQZsbVUXfLu8ZW39s67Pf//jSA+fsvpwELwR4p8UBODGl4xqy3++uJVw86JKKdoz3EKZEa
fShnbjcOFVqL3rqzpsPkmfV9UrnHkSrjunaQPJFkEmpOdOBgIV4g8cYTclALty2HF/irF6Qn5Upy
eT8QPP4DIT9j/Ozo45ds2+GsLP8GiiJ0MM3eaTVZillZQuohKD4jV/BaueUXAuiSNdzQ9tBb7Mka
vPpV34wgj+escNvZkbTXOA5pxOQEczjOAb3xDTmyzSbDorQhy/qn7RvtKQwgeoY6JaSi9LsTISH2
qtbzcRXk5yocKkzmKOxhMLP+ISIcROhrxHOe7n8b6LnsM2GiRSEPvC0AXhkg+EXq6JeK8NUNZYVo
Zc1QxZKPB1JOt2nkwDobJcGGpNETsNc2eAvs1MRn7GQUEhsSdwghgRepARofxUuXhV+7MvpGTIe3
07tgRYJnQKIJvWDCrTatNVonRVZiSJrzNvcql2AMC3cg9uZjTes/pt1yM3EA49bSKXF3hE9EPiE2
kWzMS58b5Y07wg/LvJFxmZUEpyjg722GuJ9F2xQqBI3Lmn9Uj/q98srkgihPX9cF0yHyHBJoyMmP
wpH2rhofIs0Lt6ZD+qQwNPWgx6I9p5X9hM7eJyj0LHN3V1Rldm4nJ7hbbvZD1/7693utPe+Un9eu
eac1GDw7wiWGD1ifM6tHfyPN9pVUWjDV/oPyB2/tdXjVfLv0TlOjq70w9RdStveaNg0PnfU9nrzx
QiyS1PQCM9hUvQvf2Gl5mlB+TRkF6wjFIsxa2zDRh3NGlgg9rQcNafpxYJK+S2r3nujX8c3NySB0
AXA+ABXK8fiJaGdi5I4qIu9g4nar0qo9Wid1tzbzbLhUBecyw6mn7URU0xnrn3dDPpdPo2T6BukI
zjz5oBvKxHMV8dIN9zla7fPgY7Ww89bBmG+KB8tPiQbx+NPsWrx4+DAnZ5L73piaFSNB+0zDveHI
uYuhfqwLYhV3joUZKSLg+t9veHOeT/yx4c15biPBOxgOUdl/3fD5lKha4lF/SO2pAY0qBwoxnD2/
kJfu3+WUdXfCDMldc60tki98ryDAVNSeSwtPJfX4+CEryFawNDh86bgdIwASbVK+CF9YJ7CcQEDN
zrtquKq4rpAV6krrCrtaI0M1PUlGBge/oKvqcspY6YVycLOmzAmsrjylo5E8SWEB9nXf6jwsjlMX
hivq2/nZhu7rcjl/bAKIUZNIgy2j5AMJq/7HTPv78L+Dn8XdPw9lpYdC+p82kmPCR9d1x9PNPzdS
n5HQPZm99cAYkStmnOi3kbxXk2iPddiRsKL8L7YezwErQ3sU7TQwXYnxAHTSPGQdpzrNs/JdosgC
8i38IKNPrr0Nno8olJLY+cST6yamEBJ400V4uLwNHzsyVn774JYRFMwmujhV/Apzx4QldA6z7iyc
krDdMpSHHiUuaWc0lezM23nK+TaGmbXnrDg9OcBD64EU+9IQpwkZ2pk63Rq8K6FBIp62JSPGte4C
ypBuPF5Tk5McEXLipEVqqwlsovTRTMgluXvOREE0s9+3QM2JdXSTa0zuELnIlrXPo9dOa2vanGCK
2iS8OLYRrCnRm0+CYuHKSCb7lKkS2Ho9ciI5ki4Kbjci9qeb8Zth1/c7HUsUiYKABaW28koylOiQ
f7F7Dsueuc5m6HNS0d0QxnEBjr3PbDxPOcrg4gBEm/60Z2t7Au7UHTU93NJeXYO+TbNLT2ozYNFo
jVvuXLRp+xBNAoaI79xUTWVfSTxDLUIP9+xZ0Re0SJw21LAyiuQbBp7m3U30VdQQU17hVtlnjAmJ
2nHu/M740cGvHiDQNyP5y3mGMkW2NTat+QpkhvkdaozqXAjCwUusYL10b+tKq7dumBYbU19PaJKv
pkWQskD/U3gow5xCHsFvFBaBrnrsaHMg0kHkdfCCM5eOzBiN9xGB4DXw3ptoFK8Z8pPnfvAOxKWp
udQM/sqkxTTqET7SjszsRkP4E7vOXVM+Z8TG3VYVsxy9Cbe65VERVZx5CCiK9M44KfxLWdW1p54Y
I5rM/U+SzJy1KKjlYckXN6OOi9GIjmGkhefKDYptqXDrLg9dfJtOFn83oNkdxoFRHIcU016dAD0o
CuwzbHYz1c+MlhCl9WjpjTHbhmPvkygZ0NwcAnFh47ofXpJ/eRRzMvvzKPaAqQsPbq+1FGz+mJG6
OTwLlXQUh23+moE8YSxyrXNUVFSuXJQe6OrgVKxz89ZJtEc9JC5Ox3u9SfsBUpyPC1LGNiMKZneD
YaGijnGPR/6dluX3ph7nTxb9Jxxv90KPw31kjB7FhlB/9oByk25j4zvuRL4r9PKpiV1rJxTX7eU8
a9QNdrFU9QdgZPwTQdvfuon/o3O7B5Ea3lOAcrLgb752iR/f6DKutz4FFDiItbshY6Fc6Z07EBJj
iTXVGSAthSSurFfJ2tHAq/pANYCWEYPmabN1ltwbwhTdkza5WLKrAvlRhoOgtKucDw7yW6s1TtoY
+UydPATyedC+OZBbY6B1T7Yk0C4NyDivBt1a5eV9lzcWBZkifDamqtoTZ47STxvip8x/tL15aTFp
l8F304MHH51IJo/Wqs/ZTTjBPTHE4kLA57TOhHGOgelhIa6pfFjGq7JJpg9HPTnbFeP8LgSrEIwi
3mC7/U48Vf4QtMJeqTAKTg4Ruzdlsc89gxrsPJwJYjAp6eg565LYxxssodpDM5tFqCHslDfQJbS4
ckV5ezASJnSDnBjNE1+1hfCOR7QlhtjJ/KteFXNsuW2tQhE3eMDRdDSNll/VkFDX6LWXqCu6TY4K
f1ePqPsdGw5Xy6CjILLilOtPwH+qEz4Di9AsJItIdqxNa5OUaSDGnLIez2TrBVsfWR4GapuYn7Cq
CMou22SfznlIYRC/hjFOr2oQBjoApP55IAEApB5zWOWfO/z292wH1KzJ995K5SO4zGRnFZSeozJX
t7NP1ykajDV9lX2X5i1XXP8d6+O49huOyIA2M6rOCCWg5598M0uukRsdCyiDOPCtbxRs5KWaHzWV
d/KC6aFC4nJEKK4/pTl9h0ACbLejl0xp+q0SyrhDRO+sgCOTTY5fgS4vTt8u9JIHaAEDXH+m32by
y6/7bzbq9Pv4RTfoLSIFn7bDHqZwcR9pPyKygrD31O4JUXpwQ8fa2GHMdNdI99xnc6JRQBWx2mjE
v++SnnkXl4EXbW5OhXN7IAkMXKa5WBsh199B0UnQpyx6SkeQBM2Qx4eAxOIyKNpdK3JxLMUT5A+G
PIURvQGd2lf1pSH+8jwFlrttiuaHNGL3NGLX3TrN2BAUGgFMD6OroMB93wfNgfq/vSXUI+f0Wo4v
ic9ux+AIlPT0pRqI/2jQlK4zC945HIvwnKV5sjfzt5KADqShjrPXY4ss7LK4cwaIC4j78YWY9WPb
uME29SpyMi0vvYDf6hBlUp7sooExGUqNY9DGr3mkWwBBLRIDXS/bEVAq2FuQO1q6DHH+ORUxr51z
F1slNYf6B3UK/RoGJa3OOQ0PE/m0Rd1oYzYmnqHBMo8X1X0iLdcyHhitHLR8kmfXDJ9jv9E2pDGn
cVPvq5GeWqdoydrlyDCQ+RMwS9PfZ5qrcEgFWJ1i2T3IcpsJqyAUU5E6naNhuYEbfzdYFE7NLk8P
pJc2a0gi/tGcvUyZBXHFwUGEyCzSOetAjG+q/pF0o/Siu0CfjG6ElJpWcD8YNo/We5OW9YHJ++Pk
j/APRmgWOaq0axSR+jTuyjb+nhIiA+DZFWcdr+ykdS7UoZlEVqhVYI/+Weur6doT2HfjlQSXdqbJ
YFZIdz9J483Jnb1U6o0cIn0vsnE4eJJBQtLE9iqJ/i93Z9LbuLJt6f9Sc95iG0FOaiBRvWRZ7tMT
ws6GTbAN9vz19SnvQaHeA6qAN33AhXHz5LGPzCZix95rfUuODzArPheaxRuT8RPSwPGJGULARQse
eVnQEZn9+JDXjKKb0vmTN/GyUZM1v7tzeSWL0was0rCmuUo/wTPfBsGbFbTlh0/vPOxI+VxNSY9R
hNr93zvl//wPW2X7H5NX/tMf/9dLVfC//29Wy3+7RBfHcwTjmP/3ZOkND1xapl//45+cl7ux8Z9v
+me2JL37CImfY9N+9W3fogb5x3fpO//ivcWNGUhqCQ9Jw/8ZLznBv1y0fUjfTIfzr3VPe/lnvOSI
f/HTUAdBbfNtehn/JRsmzZ97E/j/Ou+5PF7SkZKfycfg2P2fIl38QVRVNcfWvluamwhwfLmqzDby
TPJni0QpgxSFEko2zS5fJKlpa+UO1k4Unosf4S48nTPSuUeLgC9bPlREclv2NO5hNtTHiqV+P4BY
CNBAE6JmvLY6xeRlvBJWiDULZSOQjFXu5NO6N2fYBUOIceJJplByeh+/UPss7FdOKQMoMSg7Eh2D
JfqNTB7UHwbN73U0fUSyNrdOYGHyiafPEUfjm/ZaQjXH05LSQJR2/Zm18Tfxcs3xnrcc1+IptQHP
tTDcKcPQ0hzmP1DqQleKCN5TidBSymHeE9+zBhFxJ9fF1TqGcL+iSLlWpST3C7TV3pdoVj3M23SY
IOpbrn9g0IEPXqZAOOplpiG4hEZZ/pGscOuCb250gPYgsOgu981XNuVQSVT2xMGfndvxAirp4ZKl
wetEQ29V2OCx83sYNrfvKY2IIo/vCuL0/oXivzAyUng8kvZ0Ucebqo+BXFPdk0Wy/KVLzQgE7sJs
w4zccEKc6tJk1xS1H5kxxtslS3eErmICS/n8aEAFmRka2SUpb5XHmpsTXSXbPxPd0XOdilPe8GsX
fU8SGOQPdBXpo923eu0BMDsNHqUmXtuYRla8R2aVXguz+1WPQ78jR3MJkzQK3mZ3tt7mxToQ3xuy
1tIAHQsL90OUkUQOw8pVwtr72c1R0l4Bqd82HPGuA9q+AzaYFlxQj9wpeJzvue9AkdrV4ixuWLNr
z1wpvPx0VxKIJpYbn9gJbWsNrINjL6p8PRl835DvKiRPQPJ4aKzPPmIMGt3j4IvWfvPQKG6FSWJ9
OungMIk9qtdqjawrDgv473OW//bG4IVe6g7+wi9kLN8JivftaCvUpdHsrzRxNjnKUdqkc+k5u9KH
0XbXdTOFIt8m8Y9QdWEOtiAq+LVWQ6meKsuC6xWjRDSKAsY56hyTKKDDNCcnpUlJGzQEokoUz/VC
rF9lzd/TZI/4i3HrBP1wjsWgdvL+qnnofhDxZgRa3yWwf7/oYupxFPognu6JjXRc7TDGPooghDzF
7v7FhdWC/wJr5V3TOeU/Uh2Q212cI+0ZxMSt3KL7qXx/FzM8XmXgbEJGWjIsEFCt6OGAN/LyP8U9
PvLvI5u28ZnlJeVCV79yWbzrwoy2UA3xTGAubrxslVWI/EdOVsIgOfXvF3Q9h3Qmxc+7s8zbRBIK
eNegc2AhWvF+fvHWWQILRHHE2Qe1DJ37hTGK5kIEwqtCyYcYDU8GGp4NTMHlGJWZeYyKmIkt6ls4
P3F7qsz2pkkY3y2ZeCCfQmw75T00jWcwCSALus4eZYPCufUSTLIgUv6mMI4O6SO2S1JKly8HiDXb
jiEqGcw9MSgB7DYbJftQQwWbR3qy+QixroXVL3uU3aJ1m/XfYIaMNMetHkyO3fghUgbwa9kn+39/
zpRmepyMW/ycC9okwqAcsigjiEwbpgVfftL2W3Scz3/jA3Wh4H5AdFx+0adHYH//EuHeob5QNOjW
I5iWldWtCelqj470H+pYcmkBhyt8nYcpJ01ukjOBWDwoDcS3sIhacKl9fQxGHe8kNZs0yq+xAAHf
z9ZjPIL26FkK1kD+vmdpp1uGxnPY9jYCZqu5eRYrjSG5S02q5FHinlzbdkb6nu+fOQclzM+MZdcd
qljoR9f2MdaSb5XncjlZ2Ubw8G79ScvjUscvOpnKXY6CbBWNo2RFAOUyztaxcd2d4GBwtD31C0xb
vBEiZmaMv/nU0X0IG2HSRVCHvxvRpN1LCxojnONyPBOh8IwjOtpFrbqpSuuHiaPDkw6CHUoI/Tbr
inWraX/8/VOctNlW0s9lXgckz7YuttW6hLAQ59zkRryrLGXte6xZDJRirnrEMS4OTCO0leWerQaX
xkC8qq6Ysvjn0XVTWh/d8oUb+CHRql4VBbBcLnYbRk3gvHNpVz5AztNs1tO5LAjjsVV36ZPU2ZaQ
OlY6qGt8Dg4QVhFhsFiR195wyAkA1Nj1zs8G0s5Ux1M3RXFYugZ4nNyI9q1TiPVSCXnkwW+3QWvi
E1mq+DFOvt2IuSBW/Hw7a4bYydQ/6mXxWfKblMcOK7DHO3Wppvi7jjIy5Cc17pXlHzyvkkfYI+Io
kvSsUbTspB4ruk6K2bhrnj0MCFtDlM6Zs+aw6hd6AUhdUmb5hrtB3S9Wbdy1G7vN3sScE3xDty0c
Ad4QpoPSu0hy/xg0ybvwivIc90a3qpl/IOQcBVosnwiCqvNX0xB0z94culHeXqOS3GYiFQ+9NMWO
6PAB2BvC+MjCzFPkv0qHXaQLuKeN8k9j6vYHqwhe0tEy9yMVGetEX9Edtbx9DtEHH3KcX0x+Vvj3
L7iE5UYiEmFRItI8VY943B+zpR+eARKJHb3Ip/7eV0mzbn4QQVleas2fwCM95b2ZbiPz3sJxDobh
vEWdij5bz0ZMN6j6oi1QAZl6HpzlaEl3OPrT0ofWhKHAl2n3peddbo4GiaeMJJw2J/vI9ZFNFHm/
m+Ym2poaR8ng0iscajE9jU57kNJ4zJAp3ly8UsDlG31COAwrhphNsiEm6bSIn7mrS68p4yx0g35H
3lDP/LdAO0Bc/ZfRB0+OIYqrEnrde0Nzjn05n8v63Ac0OAj9woYpp4vsBs7ZOnC3VexeF/wW21Rd
+8mJD747xBs98C8tgrqsjsYf/eLHj1ZXAoprgo3X+XSPeGTpoz5zi45LQnd2jjtmNTU4Gsv4GNLi
zrgsi9cidi940XexIkk6GokXZBda4IM9J4s2mHaN+YN7l6zOBe5Qu3WfPQZvq7SAwJWYc3IxBEur
/0ngOIMswzHXSkUI/txkR57mvALIW8ETkf3r4KZM8zU4DotJx2vvK481c7TXmAUWDqguyWFV81pY
iCZJG4lHbg8GpQIaAXJmz1sZPqGCRDK7U5g7GdNib3nu0tQ6d0i4dh3ZYe8pJEGnF6egW8q1JSfv
XHfpyQhsNt++K85ZtlyicqD329KloGeyINjn1AgjcFk5RgKCykVQj7jDIwI3OJuT6YaO1zmvGJUY
dwbevEnQoWsOI9c0GxFdMZjdZ3FFir0DzWisUrLKyUy7TYO+Btl8G5ZAvyyJPW0a6fQXJe+tmG2m
jfyEABmeb50BTXHsT5Y+pv5p95pO3daJaWcUGC4eqcLIf57AZBRJmp8lTaYsq4w18hqfgWbvfSjA
G/GnrcrhmlAibuYW/UShAWZa7JDXuXeegjnwNiz4AA0q6Ga1B42TSN5uR92sd0YrgR8usXuMJ69b
Y8zSBFDHKlyUg2ShnWl61fw4VbbRbaq6dxoMKDljWb+acK9XxeAmv5gs8erV/qtepFgR02bgWgcW
ZpF3P02s6s1S/2gzLL6lZTC59XKiaEDbhNFQfctCD8cYnuKKnCwCAtvmtVQMr2DoZqO+elURpjML
vVvZNJ1mogIAWLVoRoRk96iX1QSZ+wgG6g0UIDkLTpnDSqBpqRZzR0q7wTKlbTpl7XJJ+980sQif
G6GxNTiRnE5REA+Cp4PripI72JY0Tg6Rfkejqs9uHHOU65HtDoZwDl5BlJIBEpx2tLj7pVWIYSrn
gCf9j6SITmkuvNs8o9t2fH1WFaSxLCBHWMlmAg2VffFTIjTZwoeTUnlfQxDbVycZ2k0ajDHTGnIW
o8n66DgbNkv8FE9AqJahLPdVkdyT3sz2YFlc9yx2kRnK+TEvgXgbJegL/NJFaOKt3eaYFnZe3v1B
tpc8KzW5uJfG91IPY1jQ0j0w3Q1dXv/DsjhkgSTdtmhcHmMvWC0j/fchj259QvRw1Bt/yhqgoTAO
gDkOhDUGG7xCeg98f9nyoMFxpSkFOHYkqXuu93XUGrBM5zO0sH3LYn+VWVSvMh8TSlnx5Cdp0YQt
VzQ1hXGh+rrGKuFkZCuXQVR7YJMg5ryv0gP83e8EVM62zYRcmQFm+j5u5Q7kJfM/CByXKRc32Gwv
IzP5PeWvv5kGWm65iMnExEHd2XbFT154JeJgz3ixOWJR/ONFkjhm29Rh4EJyZ7mh3qit9kln8Lfm
JBlIrOmCDaskWZFRhunPkbBk4mJYG1QYoYjiBxIy+4foBy2IcaUCAO0FTQxi8BCjMbNyDt0sb2lr
dHjcUVDGAxmgaHqMtYuN+WzTafQaeKxLb2NJqZJDlMiPGWZigbjwtYzMq+EOPIsJ4JAFD1PRKHQv
2SoJuGsIGvjdvAmMy1g2G09hQJMaRXbZVCcDqcrGAH99HAt1DghWPpFLwEVmMmdkqr8ZkgcTBiCW
MIzfdfcbCGRzYmTIpy/Fl47B+47u0EAD78wjCoGO4cEYHCykpHEG4xrvTX9TU/3DSux5TcR0TNXn
kDpQufkO9fe4GeYB9B7olkxlzn6O8HNghCbS0cRQ1MzFI8p2Hwc8ggIL482xXvyf3Qy80ptB8fal
Da4HA17XqPEso/Hqlt1mlEtwC/KsvwyVejGKJ9SPyTMKvfTSuNajidrhCIX5CX5VsPKhncJsNtzL
xFy3yCj0Eleeq0QE18RDww/qJyiadDd3rnsy5C+z6uYTbKBuJeFY8tkbsOzPI8LDoxr4q8iOmS7k
8aEg/fXg2yPHbjs+tTG80Ll1ohfX71eJJOZnWurPrmh5gqzHUsvkB7BMujiYDhL7oR0iYJWE2DzY
FaRHAqoLsmmVDv37jisjCwTzVNCpn81qncf9bZIIWO6O/n3sp7vWRfWQCKkZASB9KF37NFR+d8pS
J7QqiwLRb1+Iyh02cYcCUORBG5pDYm+IN04ZigNI6gAItTJYZZ2XfbJV25vCKuej6EfgncjNEoQ8
GafAg+WK1zjBV6vmymAKhzQLjYF9FK+5sZ6misqlycEEBwj4VCvFGovsm9A5ZU3O+2RzvbdsAav6
e1TxdJsW7FnLMPyCbPSSVL27y5S3d8YGZlHq/m7M4LeXo0UsrOKnJ5Q+JEu3ZWAtLhyGoaWLki9a
2G8OZiorCF7toPxSI7PjJVgoXq0aX0RPS0U0l650NCfttoRFjxINGWn9lVjtM1fiA4vNeKjSE6Vg
cisXRv9sP7QS8o8EXRUD/vcoXrwD75yDc9gtngrHPwRVPB8MmTHp798seh8byw3YDpLq6vGKnwxj
RGuncWAsne/fKiNZtYHNFKQFUo3OZAE9r5paPicZXP2cBNQxof6Vmid+gK2ubYxGlEtXZIN26KJv
2DKSw/vT7pTLFZ1H2oaR0D+EJH8hUW6M38tlcJMtT6WRPoMjhNiE6HPXf6DJGTi+99tRW3XIP8sI
L2DmYJAkYMIdR1OzReRNf7CDddl16QIDHYCDPXRrhGElJKrlTmhDycZtAv4paPgN1lezFNXmkSnT
+wAEAwJzxVbY2xqDB+lx+Tg/9KPvPrL0e495IUhZydkoRV/fAMH5J2HKfm0bDEgDD12shqxvJ8OB
A1X+WczxxpUG+aEM4S9FwCTcl+QytyT3rpcGGqXWdGKwk7RXy6T/Auc8ApEW/YJBka8XLe7k75lO
qlFkhyHrbqW/OI+t4WCo9o0inBzaHoCremTt/NIixeo+eUQ7qtJK9ppHDgTjCqvCanTq30XMqd+K
kY278KEY1yaPLvPj3Zjrjt3fGdmLUu+CZhDN/twjZPXtr3wJVgDzLjkh0AzT8AB5rMp+mfHqoOex
Ff4wWHVIBspd6/TFC/YX3n+o033vPqejX62azj7B0doMgfdSNUsUoq1WXP8meRruXxJRfiKJL25e
wQPKqU/Ed+AZ7BN/CNgbW+sKBkr2R9Bow3pqohkOICQGVKF2G60gKY/ooyzCJKo79FXxkoIvX2vN
nLYyeMIqRHbGMN4BtO8kdj80/fw1pfanjvudjrwWsGl51SOwtnphxQqIrMsH55WrPGjaJNhb6x9T
5O4V0/28SG8L+yB1Dm7U0ncuUDpXtDK+PRDUBbWiFzzWfvIi7NFZ3e3ciE1E+8dNGVZXVbLxzZgj
OhUP5Hb7it5urWxv14/9iba1ho/MvLM0IQmnyWuM/6jMm9ckd5ky3kG1OaF6JDaQiaCwTCxJwivX
/3CQY6PYvBCjMNLEYvyVY2jYDgEjOtDD76NNYR3X1btHb8Sg3vDGAk3fcO7LxMfpy3fV1fLDTh+T
hEqhzj94Jj9dXJ70Hx3EHKL90SVuuiOq5y2Isp9qUu5OGeapnvtxzx6/HtkAbNdaGa2iyLZRA9mZ
9eRBBi7oUayEmEZwAJKOEZfVTWiv4J6yGqDioyMJ0cjf4hnaDIkGNR0CF7JBYe/cucbM6WeviHgO
EO/ae0ObQ2ZlLKHLhQzxfW168A/rip5lpbl9Zpn96OkPrhTeD0pMhyE2v2xXLH9yA+wtwbGAdijY
J0bmZ+FvLIUYo3Lrfk/qpGbe2nyj2/6WRk3bmPaBqllq59nc6wLdpmVtWisW+C+hCDV0k/XU/BZp
hNGWaZueFPcpf+gR0GxiHHvUDHhujjJo9pbrnWy3yMA4qHMf22rlzUB3GbE+VoouzaBd5g3duPdH
D7F71X5Gyr9JC8WTuXB6Z6Z3mhmHWJIBMAZDxo2bijYLh+l0HWSVvQa0o+v6J3zhUCxputXNUF4s
eQrG5dvMCwzxcRdszaw/eWP6Hbtje1Dor+nfPWbmbB2sxkfklGJQ6VmjfOmcBX/lCCsOCcp21qpu
f0eNN14XDarFin+Otjt8UKkAVZDlxUvlbozGN0nNvXaNOKHhTWVXOVxaXU8ojOu++VSRuTDqlera
zbQcGnQlW5/fbRUAi+w8Ot6IMHiyB2cIbSaz01LZKy+DqDvGPtlSrv0Qw2E5l8w7DECZfmMdxXCQ
DdZBhKlZWBg49ez+iLYOqt+9u+A5zmo0gFeYXTGzUE0RZkUsRbO0UPEM/SsA4mnX1O1jIIkPSvFI
dw5ydDvHnVoNVGZoyqEsuE7z4lHSTpbBzlFymq34HneorLVqh55odU6fpYsxlFzoH5moObdOA64n
b8EZgFtkPUUNV46WFwrfCb+WWu4ZicQWOt45QB1DdWet+0djwbhuM1TeWZIuTGsSoN4E6PBE0hza
hIMnhNSHsp5xiHdMBmzY6pw9w7J1b2IEbsrMFgklp+3Ax+qcu9DWcWsB/qfD3lTGo1M9WC0LLy4K
+rnVFUrzE24qYldGMiayh0IXaGCwxYWJ8GEUZskVC4c4tMPyGdnmd2/XI08+hyTOMd8sN1YXVTsk
tePKaSEooCgakks6gLZO1DBvZeyRzdSOKKRa8tebyNFbsEk4KXn+sjzOkSLn5aGkPvDRq2zd8T2Z
I24faQUDhNeDMyKNxLPA414OhGVEf6J0+TMr1715JuOcIJtupLy0dNzYFO5dK1fcU8dS1gBzKd3Q
08aLbD6ne1a6t8QfiRfTdQdp3Uw4cf1m09r2l9CxdyrA1ZeqPXRTlQFQtTr0vMzvosZ5COz6myei
gGo4RHWNC3aBxGxa6lIGVBQMluJVuXSv4wDpaO6X7uzkNbGUQThixiCwvkG4VOm3LOieRIOP3m8Y
yhUoupgEUaGL/AtpcrKiM/82V0iwJlhYYZ/OsEf0LM6SMNWlk68tobrw4oi2FmbV7nVqnxwz27HX
lTvHCL6Dqhg/cvOzSoZh69AP2M9NCT5uNqz9gjCWpamN9s2hFwR11ePWVvLdaYoXot/rTRS00/s4
kjO9MOKM0t1S2J8j2Vxr4nZfrQFseEaAwF5L2W7T1I4/LZRlYioK4nBRzdsT/HFCDgjuQer5MVBW
XrIgA/9FD3YROVQxmmYRbQQSFQ745ckzqjFjI9nfNA5TwtGP+C/YTwZrJOdD6yWLIvajujzGkTjO
SWMx0530tkYW2Lj8l+p+Fut6qn6XnttvK/FrrAt657WbhJUyKlqklP5NcedRdxt83w5p6OmEeq5g
lrTvKxu85tSvTfIu+Ri1wfSmf+ps83Pmw22jASYMHvBfhUj00SjM+SY6eRta1q0GF4GrPTYxge8J
27PGQwZEBWdMYve32a5oVcGhzPj3tDoIRq+Id/wDLfUFs5q9i5m9rce4mA9eW2/rbCiO1ti/BxpB
K1p2MHUzen35MizVq931zyIj7axu97ES+7gYi0M8mOqxhtzwmFEWHj0zeI7rwTz5Ln25RAwPEMNZ
goVxZfYl6kuhu+o8dGyyJi4OjNt0yWyO0ugRyo/SYGFCrO2q1n+ciuaRUhugCpkbvhFbDyQaqF1a
s1cV6ZvyHPtc0DXRXmQ+8g5TADfsW2w069atqS4qkGBiuh/oAbB7umM5L3oIUPTKvfrBL8fruHDq
ZmOdawDweXMbHGAuk9t89D/Twhz25SI+UWimOxLR5rXZ58+z7XHd8BK5nNM3xoASp6cN6Ve0KCy4
qBPSmBGtQDMHnH4WxLZFZhKdOts3beGgLNMYz4BiSlEMO9/g9iCMiYIX5U79JWDEUOiemKMIiSm5
GkdfGfgwHPaELEiOKM6lnzVhXjMeaRL3lTzNNZsaa4YChQt+oTLn82IwESVcgmmqnEKGkPmus1jq
Eu9+6AiUvszbgmX91nX3tT1N0M1PzWUJyHSwCH8ChYxi00mo4Xkwk+47A4oTyuSOokacBcpGrUFp
jQ9j8D3UoJizZX4RFQ8KASxAEzhUusr+jZaR7ubCeJLoijcv+4Ml6ve46HMthbuZcnhDfowXEbNd
sfZTzSE2m1bNaMmbjOUBDAA0Njq0QfNGf604dk73JmtruMeno2mvsf+lhXMlGHbjjNEvJe1u5Zae
cWgM6YTTqL76QlWbxnuyLNbRdoywIPtPxJrNDNZN+1z708HGYMfJeKD3qaufS48S3lkg3A0AyBHv
d7t6dLgblLst1gu8sdPXYInQGuoCPfzXJHv67flXYM37yUciS+YIdOnKnAAXOM26TwktkL3lrB0y
DMLKyB7w3ODwwXShh6tvRjeu4FZE0SNG0mY3KHK4e1ILxgXuTIzmjucXfercPRrxfXLl+TNFNfFE
gbIZh40Ha3Ee5rnCdQHi11DvOCLoAPv1VgvnYVFTugGmH6L5YObi3Oj9fuAYbKEn9gsUCX9KjTAg
dG0/eI/gE5KPadFQfAYccF1ODoPJqX7nl/DCsfNuu7R+yKbll1FlvDbz+ItfiDgIpzd2iX6qzPIp
uAHGGl8ZeG0htmNa67wHjxHirBD4+S4HWi+KnlQhfZqdiMpZh8hhaWj6qGbH43MRjb4yrW3QeSZP
Vhpf/IZAHsuZkOV7d5coSpgiI/47De7a3PY98v0Nc46RyBlu0EJNwqSVPNCBBnZSMp9PFjDB0bIj
6YFGBkkRwSxjDv6TWGUFq2uVtxu4E/6GHtAqk+Iu5NfjnuQaim67uQ5V8sHIT2zS9BNGJRnCpbzm
kXdrLPtsmM5T3+CpokN38WJkDOQs1Nu+iF+C6SdpqukakhO6jChfWzknQGEiFwQ7X4a1xftWsh0R
hdx3Tv2hEuxWd20TtSuQ174dh001oKE2Zr3teSJ2Gk986AByDhM5WvCawHUJsJKhlOOAnpC0BVDL
W5omPkjPVJ2hnH60fnepyjE/NUV/nGI8YXkngIdZ+8zi2OVOExKUHBe66Nptn+pxZVm4KIuAuQHz
JxK7gmqdlO0noR4rmRCeonOGK5Eg6gVdkprZWfyeXXMKVhg0vu5/m47TxdXy2hgEeWGGoLWHrfIt
45MLZ0K7TUdiFFvXRZyTjLepa99MRptLQvhhN5ASUyND3reKoJZEXywU+mGrgvLQgxzNWvEUpMX0
EsFYsRKVhYifsm3TJNvYJ78njslxrbHnw+ZEcGh0Fjl+GR9QzjUqVAYB9xLYJiaCWV4acjSfrwDL
GIrFXw2H67Uz9wmdjBDXNBraaXieLIqkOHAJxYa4srJMke/yFru+pbC11i6SplbFmqir9n7bTHeD
/pMc+x50gIr7ixxpikYpemfbfvaQfcCeZlurovISJW3CvAj/bUrZVSCStpFqlEC5VqOqrqaEfjRx
vB/jfDnb0XRS3JO1549bP6aD7ZTj1zgzdvZcmjGtD4PkTlWl900qmr8h34DIDaOx145V7lvw3CFt
JWB9MkyDpd7EPyI1vfcRbjQMAgY1UReshT4CNSdadzzFpX9J5mDidJVEZFNKti1J0MswmeUmy6Jr
V3pfZstt8NI7n4xDw4w7ca29bTUQEzqbgzjojVK6fxDWOdFmcUh9DbQQSzXn9Xyj0IyebDO+9hmd
XT/Kf7vzApXJnH4lNe81RzUnG4JdHnNGdvDi3nDN1IiksF7N0Saz8n3GEGaoMBHeQ1RSSUCgMpxx
IwVgMTETXjnIJ9P1dikVV5j0Ke7qqh5C0yecfPE6GHh2eiDWj+Lbn8NOX0tAt9QkzbPt3Fs3Cc7y
rjv1jr9rc4YKwwTxivOHS4IVQY5ZxScDFEPcSbE8Z1Hb7ETz2pPrG5qzXLHzkuo5txeznV+DwnvN
bNqFM8p8BAXhIGkaEXDfrFr5FVR2sh++u1l8zEwfyORBvjOm1hNxSAJsLH2RIBXfiZ9bYZo21aav
mj+IiSbjPrwtJ6T2HiU74DXEiMVriwcpz9Acbxofi1IXt+a+D5ZDnopNyXiZSqtcvC+VEdgKThpw
LROvTdJNLu2v8lKUCcdL3qfIycsPpep1XWa/SpiWGtrEySH5jIRnZA5sVy190A1n4kNFuUiq06XV
8/BJbNuI0slEZolbNw/4/6QKTl51aUx1dunJ02F+LoPq5vR2e7a76hhpfgFc6qQ0xQ6Hz2BqOSQT
4lr1PE6UXXrlzHX1pY20WVXa3nisXgcjDXa98yfzM/dk/gTuGYdmb3gHr0a4KQr7jp/LexYBtFzK
XrZx4ulz0ihKGetPOkXpffD5YpkR7QMhP3q336XYtR4to4e/7qHXHGIaww5jYUZ7OCIYye3or2tM
XjkSmMH7MNNhy/DDNGOO3AnJOFjwfhRWOl5z+0aIcNqV9jv7BL93RvZdCrxg9hYIeoFvb2KJmkql
FRiUDk60Oe8Uhl+S7ejFWm3PaQlcCO4pNrI8c9664TNiZHhaTJ3v5qm/8RQVO9iMocRbQfwdxam8
N2sZNLX1I4QjQeoDfqGG891K6fRd4pAGMPGqp+La0SfelmO0RXOuNwnjPBTl9xi27MItaJ5RRj3O
0QyUM0+oTvOnWfiXoSl/kAiXr0Wg18rDMdURvL0RDSWxLRhHzShiuzqfGeA7YVQjuAIAiMFH/2yz
nOk0gc+mefRaz2NhACc3L8ZtmBQlZB0w7AYJOlXO1usK2HXingVc3U8G+HF2SPopsIgZbCNohmjC
8oYpD6VQQFoxrLECuSYcE2I1rYYH22Tdm739LIvlUJBChiTRo7ncs6YOCA7XsLK+Bzb8I+6iVW4E
5I1ltHddu3wHyaXobUdX1CjVajSTeU/XoMXdmycNyeF3kLACYtmIwKewzw5WhfYl6K7Ej0ehs2CN
nBuP0VpUbFFefRfJ0Owg4cmVLgbWZS63o2k32RzU4WIabYh5LkFAnMmHgALKXyAdKPRU4ezXNFgS
XkGAtpcyqwkFDLwwHvAUpp5xaZvid5Rlw5aT9GT+AJLIdG6Z0NI+ef08nLTU3YF0w72ugDF4xSLW
rG2b1MkXtFm+u88RxtzBg9lQ3e2spKCWy3oQmfeQdAMiRvpobKkc4EpkeTx2K6glyabo8g0jIE5j
HZXLwtxsnrKnuryjmNvo1W6/rDtb+K8eOM9nrOJpK8M2ZQKK2Uys5ho3fo1XNKzvmr8yTQ+pm/cE
TVm/l7nApePcpcoZxM+ZPlUzi/Fg1J13KHTygL7tzgC2SS3Qpn7JAzvf5oZlY3vgefk7UBsQEMZT
pI5mM4VqiAhFQbmCX6pJDh7ZldBomiPKqGptNDTnpuTNTZ+lZS1M5KMnp8+b7V+JZ9nU6zxq7b3n
3wHisDPXf8WW7ARXd0FCFvjqKBx72NHvno68YRdazzRXuvqFNDSikufOAorbIp8YrwQhtbsoogG+
arvRPGqPxN8kig9/P04kJD1J/hiq7HnUYGSZ4RBYITHv/Fv9jZeuhnhPXKNrNVvjb4DB/2bvPJYb
19Ys/SodPccNYGPDTWlAI1JKmZSUOUGk0sD7Dfv09W2eupGns7ru7Z7XhCHxKHkkEuY3a31LwAcC
IwhmGMTLurWZ6SFGWKN8ZzjD4xA1ywHfvr1kKDtaUsrNQJ+aJZ+qu5A+61oBI/EbTboSTugb7YNE
EBDWZvodnt1xmjg5XMNJiblJMVYvfbsPAuykYxsuI5Jxyz1ORNec5h7aRs6B2Jfl08B9uNgo2Q1n
MlOGs+FV32qzFPvITwghHmWwW/0xIw5w+aKVGKxpvJfVhJlQlqg5t5hwJGby+jgkZQlY2PhqMYFg
vVI9KityCB8jS4TT9ooOHRZ/Ir5Wa2Ce2Rfx0E71KQUc0iTk5cmYGiYQq0UKdE7hhSHLFU8gf/09
xGdWYnDRbw9tnpw54YAf+8VynvL03SUyJLXMe/xpd9PCXHuI53OGy2h2wE97aE5intojeHzA7Pt5
9b7Zfjyi6kAyXATyYDsZ+FbpnHJL/IqJfeQ2C7mUoCBrK4uMj9n3M2ZgrdyD3yQKjf58A8RP7ZEP
kljsINtW1vRqC8s+tFzkAm+sThlz93ME4PiMiWMnKs/YQC2wtsyktJY2WdyPQggtYSQKBsMqNsIY
/pJQzTda3Dd/tubtUnpXboDpRprDgnWOLb9fZzJsVfuEdHrap6X3FNAOwL5jUa4OZaxzjiqmmstS
3DF5bpE7cfYZtDbP/Vy/rokkYbA23t1+FvS+EXpjgm+1wpksC2TO+quFIepBZsEjjQPF0/LNybU5
QK35oZbDgxEE8Rm/czXE96i1K0SZisxJamHSbFKEeSQZsmiW0KKBt/C5ITsNTYczYeAWzXqLJPCA
UWbjOMQd2MXz7ayCNE02lEgI2DETINnRJ5vX3t8Oy5vq+fawdgDHiughnrFBKOPRa/GZMBE3cYu0
ZYh767WwgjGk6HibPBlvuPXE4eLAGwPvAM56MA9TX1pnDTpkYXPhso0wWf+2Ha5qVu0cKcAGsju5
xKQHZszGZ3fSd4flS2KRcmG0MS/hYHlpdKiGp28xU9Q+OBAtdm0dvVe2cY3cLD3aXJPcsXwq8CeE
Vrz2XJMTg79vjH8SJ8V9rsuoMRA4oxotw5EsYpkJ46hafXRn8kwycg1jG7m9SmJ5FAvNvsvyZ5IF
AzOA7+2KfX+xy1NAPcVgjtgv7KBY+NQuOKY6o6Ab5h8MyLnvQ6CJXW7otxMwtrkkGGJik2kwrE4J
D4lHfZET+fNgDXvbAOeT3w+WM2zBdCIMS+OnEQw4Ua6wyEUbeoh9MLL1nG6yRnvl4Tbb/s0O9X8j
JfxhscZebTs+1hubqZyF7+UPBBVU9IHGfO5QqGc/VzjBJDD4+AldlklL4shNNnL8ghWWxME2ghEK
W7PF/RYwxjv869+Ff/SH1SkwpW35joDyRysiHP3L/o0pUiTj4jpmXx9NE/k0CQldWCwlkqPcvIqm
faYjIUK1w12J+opRUNKx8LChKFn+im65jl/r+jnn1CLnNK8uWgnNqPmpSfL83mVSVo39Dn9xwvRp
jvakpFY7TyTGg6SczLycsTjpDWfoA2qHsaCHeekholRsOq1Uwf8AtwAyh8JpynHeWzJ/UooMsmC9
b6Io/cXm/sMcTf9oiSZBl4vUiFvOwAnPPtYEfL5VBgRAgjmxBMRbNMHmI8FpXN2n0TkVxM0cSGBH
WeJQ/8QFt81YYhSdMivkcDS+1Gh47fZU6ynK1Br3YmZZWCZzivjJTN/WgNLSLao90hEcKkl8ylx/
PA1SnSKzcR/IT3gX3VRe4sSo77Axl1xhqydoqP6ZMQS2gm607iuf47zpUi6TztzvR1vfMVfffjD1
frGao0uQGfErQ5QiZmdO122HvpPdT57HFKZnK4Hk1j4URYSgrc588iGww+J4A63DpXTP4EcdED9Y
YW2Y74Wzlk8GTn6oy+u1Zhi9U43EMJo2IyA7uPDIs/QsuvuAkR7fzah98UhUxBaIwrgwOfzBrcI6
EyPN/j5jiDhZpX8HAuyAo3O+4DwGO7SoGQwPSk1YDw9EgtQfM/kdG/+Ru0T1DaFBunGS5MjW0vkW
IHoEe9q8ptGcXwy2lKjaJMd9lJMstnKjZ7RYl0K8CAOfE+zHLySNHL2m8Peo2rArj3J9I0Kn26ZN
8ctuhDiYJQcTfpQF/XTevQae+moV1sTsk1HYBDj5Kt2uPMmo/DTo7zJ3nBh26C8JAzCvtlD4sZua
RDa/LVqOF29lIsi235wHDHmxJ2bAHfz47d/A/2NitIBxv/2g6RmgS8ZlOUYuUwnkZ/lZ6gjaAS/b
BnIYJamTDmx1HPuUAJd4AordHaWFzG3uGfn4rzJDP1CxiCZYWIIk8lY0s8UzOO72WgeuuTPzjCi9
hlnqSiWFCiQHb0I189xPd2iHyk9m6cXHhpxqVvIkuQeTpgkjHkuUe3KttguF0f1sjQSsktdzB9DB
cri9KkIdO/lEvYmqOnooWg79YSCRDPiuDOM6wg7FG/ugpohAnyn3r2ZXETKtpId5cVqf0J/Xm9IP
slMkIcEPEa69sRJbC2bTQ+78AmA5ffZR0jiWivd9zpQOZaZzl2ZmWEQYX3JfAQoGcMVaMGMWCNcZ
fkZ3BDUkL1E8PINBaq7Q6dljWnOYNvYUqqbDtjisjPJgW+14z4A/SMKPHAY5BpoKrEQ6udjdsOog
kqyy7zPXnM6Qj/dFXg/E+XW3GZOiRyxB4teJxPc+TXfQG7sdy+kuRDCaHjx3/WDE25GAmBUHc6mP
fuHDE4gZy/zri7P1RxooNwrPcaX0fS71JrbYP24UeWcJkEhmfURRAC0bPyFA4OxsgiYBfkT+ZZzl
PzuOYxwzBZIBP63Rv8+EWjhmehGj8WCBG9pXFSYSdi2/mCb+m19RaCfs352yt18xcCUuXunb4s97
md+5DPnQQB1nK7P3fYxRY/JZ4KH1Encm7LzNUJbZz4hLOSb1dgtCgerUsY1PIyQuy3wsKkbvCePD
7bj66jB2s3d1EaulsJS26JIsBt3sq5gZNpuegp5RZy3+zV3Qwjr8x1/hm7YfgDOUZmADlv0/b4KN
gZTeXOYa2VjVXmXsfMKAt3FpPnaO5VTXvjwTeniJuQYywyJjfq4kG00EeVx9JvTtzWfZYZoP5m+s
k1DN1a2BXlfHPf/rQ0L+gQDjkPCReZh+IEjWCv7L+40N0YjqqEMJnxExLtoYs2FjukfhT7sqbnHI
9NP3Oe4eW+V378r9Tm4QGZlu3x1UhbHDj8AO2FW1A6NqHOoyeKta764kIPRCyGO773Ju9U7XBhTY
glSbiJRwt2qc8yjxkDksQDdAwOzDCA1yF5TlQdBTvEXu/HNcH2ClzI9NE6OBLuQxTgMXtyxSf1Mx
3sk9hBFM9lOmScfOZJN3e2v+x5D/b2OQLX3h+O8N+fc/p/91/tn1P5e/W/LBmel/9k9Lvg2gWbhe
IKXNHejvxGfc+qCAuAph0rR8j/rxn7nI1j9snVfsAz8SnmdLrg3/NOTDe+bVTJP/YkrL/P/MRcbz
819OUKDSDlooeAGetHzNHvtblSrarioZgmJRmEnCATp7XVVP5R8Qp5N13bTt4xS4ZMdoqS2TF6Nj
M2Vgijr31JVDHrUvMbqTIW7NXaYYhVbocYgKBtWWdyjrZh9FG2CULERrYeEzdBEAzuBdiCro6hmI
3rLa58hxTxZg0FMbuM3Bfs+msrsLerjTdSkjHgbGuWosQ/Jxy50tloypub08t98iK/voaHEfeyny
vey9+4q4rwtZQa+ibulc0Q/cFQjJmWezYi0ywwiTyZCHoWg++ZVS9/5YvPjNel2csT90c9yf4kJg
XweM5wgssDnr+GTGr88AGJri0A7xRjT4dFxDnpVknNcOUX+IGbtCW49ehkp+N6bsa2sH9aE2/fFT
S2Z706r6pIrRJx56sxLac/byCie9YHWBraPe1MLOrpidQISZODP9njozn+syXOrYOHWyeslWywtb
rvUQoDqGHsh+gjgrDx27WfQg5bGaDn6EtUoAaWQdh2wqLtNqB65rBCpinkcjfocRwIiqC14Qhwsk
+EhnM2QyU3rBMROd2xZ3TELGXtOF5SCZLKWQJ1Fxqj2t04uDcmyDgoxUIXbkyGn4rjPVntzF7RgE
PM2buOtGtINk5yKY6MVXmaLqNZHQDkt2VJPki5bApF4x9vGxRdbZtFHeXIZew4sXUX6HyvSL0hQI
NJ01hH2W0CnvW4nqEvm52uvQXlSkCNf0v2C6b+yzyMDEmllsUzKeK2cGRMrpPym1HE3B24GHlXzG
2cALi+h17V5NY+ZDSU70V6PG6vrACuRxHdbXKtFS1rXY+xlju3XxumfFOginz9XCsXXxc3WZJqtm
2IuxYXEi3GgWAtocO7/I2YvOXoWmmbd3LD+j1mDeAj8lW0DPpfl58REf26Ol9uvEqdFw0KVYEchI
S/fkqeRri/jEOaPpeRWQxXH24xIJ2jkUhYi26M7U6p8Vhpt9vLYn/KDbbMYDGyOZCFcGyhXKYFCC
rCWxU1GaYQOfbONhSfN3CLw19nmQCvRDnirubWedyQD2WPMiPssDdqitXnLCwvtw3fcGVs7zYLw5
1prpD3XVhn0+VAiWDCKgSirepHxN3tnjGGd7YpXRLej5pF1nUFPrQ5KJ+rX1cpR6vQv6doI4XvMR
QPlyTrXVPePLVxeffm5rKj+0oqx7FOShl501gvxQj9QB4hAJMkxnya7IKwkeKYAxbhKq9K4zmkPU
GRtigGlpc2ZNUW0fAgKVJijMdsmqcZy3hrC4K5bNxYg6KH+wnAp7DpiUgQZRrESbOjjaa7FzffHV
Us4jDsOcxBxUQdMaX/hVvG38adHtbwOu89lny+MtQDmxwxf7aFjq0Ocj3bEf+OnWLEsz3+Rgcfgx
JSYnzA03OIAM2SIcfUGTiOpnRgAaFdj8gzTgstgDpbRGUOiywcAy1USlMhIcy+IjHRMcLkv2o8Z0
Cui5fcl7OoMIs9qWPHms6R3aHT4FavA+h0wIei900Jcb1nCUv2K/RvSDLZUCbT0us3VevY7IPFQW
lwU8KKGiSR763vhcFGgMC7tZ91ovvCMQ5tVwCShbfYtAdsC0k/ETmdbnGNY56mhtRBjVJukJqK28
Q9zWP/26wsxWIUY2CUlJUMZrJiGRYUeVN+Lk9oAfBDRD6AT7FA4IYkYbsRizJFNZ49ZpOIE6kT8A
0tLYQgB540xiiTP4IaSQu6KDDe3qH5rRA/AOVcd4LaEOtHTiuUN/UrG7dKYMDsZRhwF+FTYLrDgZ
7A0uZbkp4vLFH6o1nGwaNptDoar3xqmK9MoglRA00PpecysgdLuNNxNskJ2E8Bsyj0bInaJcLOqe
qME0/pkZDf57fVFNf8TJeI2bFqebYY47w6r3vb+ofWWUy27SqS/9DKoXe/Qe0QCXLYO5SVXH97lp
ExqDZw9gmf8rhXpwcWuWDWvlftFl5wUirQiLElU/dgzzfk7bg41JB+yKnW8Wt7AuaFWT7WCPRVgK
1X4SaFn7qjCOcdc85p5sHrzRSC9VEROSrh3/gpzCYPUe58EcTxP/ERAvTBeryx/BK3v44DuwfUZ7
kLGBhAkneWBnQOOYPjHN83+QIHSODRFdF5UgbB7Er1VTwqKSP6ISBVhAsLXXtq/Yu+VcmhSnZyVk
xQGX2uyrh7u+nr+YcbCE+aqpd9OxTJSJFgW3BUCSrdT3rcEnoznr7+Uyq70R8XMLHDpA7NhNOe9r
9z5xITPbM1aHKPngbg/FU78c1rXnufs2YhIDcLMyEEHRsFnNNg8HglzZL6ZPwapyAGXXYYm7A6UZ
fzB+iL7tkhC97ECQERkzt5NxRS4yNgps8RTt55rwGMeP900ukVqy09ygmELGZX0pBJRlnGP3XjQv
YdC9it7AthCY7Lhh3tcdlxqTl+UoZjWdzvdDZa5Hy42+k76hzRqMi22tTWW8yxhIekf0BGB2PDxs
9pg+gdZBXTM8e7N3YGkq8B2kirWO820VPomV1rirmNThCJ+InxlmVIuymjXfbdzlrUHCElzwvd9b
v7gxS8ta7rNhMRCSDfdY7o6Y8YpNytxvA2f/i22jTfC42uZRc+mtfAkl5OHtulgfZZS/EeAjUB9t
b7cyO6kUoUDMkxoKJGdqvd3M3dyzimLnmeJQ2W50tlgebCaFS2oJwEanhDBmX/rUBDmbzVaohuQF
HuO9vaRJOAVoZyVv7pbJeb1ZawNAUyPfGgPVz2TUzib1Hec0+w/dqrprbTnhkoizCZAXJGxBbULA
MBeGfRKIYY9C2mK+KztjlywmyGDe58xl496wW7sYi8sHOkyMv93W3ks/gH8KfGdT4Ep/6BjOEOu5
BE+Lr777q3x2QX1/IgYt7IgEeSqrZ/yP2uWX9nc5eoA7ouY2weBcau7NJffGp2q17Y2dq4B+rLDh
1+DfzaArpV4KR69lPJWvXFEZm8quwVgUTS8dg+1L3to/MI2uz3l9WebefB5YTPXx+HJ7IObj8zIv
ejzZjy9yrmCiLPF4jOK2QLStVRBrZB4a0AHaNrCDurI+K9lUj4bBjb4G91q7DvNXYjU3Ddi3U8Tm
dbPUJjdtJ3rhlohzPIrMEFZfu08cNMJmLLxTLj0IyRlWV4To3skmseyq2vWLOzv4fqvFwJU7WU/U
yiwpS+fFBDL+EuV5aFZW//jXUwGwWDiA4J30hC5R8gWjIzVZW6P7ScAj9lMrDothLHsbSU44oFr5
bBmcvlYRZSEMF7JGZvndWRASJBMfrlBAHdrvfcPaXMyiYrzYMLlp3PQ+KAU7WMb93nrJ4SqtjF3d
GWyFzkgYYgcDPlKRyjz5Xo2jj89tA0k28ZGVQpmS7vi5gA+DxBluL/D1cBbyccFd4g1TtDVWsAhT
l5G+asXH3kGQtE7qhenHNmj7/tWdCVjQwuwqGPcTQzoK/iYCAZm+FvHCLFJM+aY02uTILS4Np6mw
NmltvU0m0/IEf0YhNJtlqN9d5Ap7w+ZWkoziqMieYCC5JQ4SDnwLUequKtvDzF3rhPn6M872+ZDD
nIib5OgMLupI3iG2qsWx6sRwT8PxCEg1xBzETS8Yzd3AzQ5N6MaU/rjPmsELk9TXibmI4NEIvJRz
VYRT2nnbVdXtwSnjsEuD5Uzc2EfBhWJXSuaJpY1EjsyYu4HzBk7zTIbB2oSY5iQq/NZytqhcsneA
+hSI9YD7qwGXGacwuGes/ahdlIbs5BtzHn9kX3vCth6pRTzsEObBz7uLY7+4DkYlz3MyxFxUKKPR
XDrhvVRl0D60K6uGxPmgOFd7yaaYj3o458H00eeN/cjl5q5rmenkeOe2GKhJVrDi7kI3NVsuUi1b
2MfRECj3XfpKL/9VJrhMcXK2iF/yZzMTB+EsJ5/aBKu0XovZ/k/H5dww6SbhNItd3zZHgjFCo0T4
mJrlcRacuoCM08RGePIek2lpx2l/GHU6reoxDJNbsuuo4pBlZM9OYr3j+TZ3ZZ67LFu8DRtnSbhn
fK3WmXJxLJ7JDrsQnPfVd2lW0hmDbhV1u35RP2Luu+uEkE8R1LodPfGOhyDGWeWSXTRjg+iThJCN
0fu6NCNd7CyGkxoBPjoy/uSSk4BcGFGOr3J3m7p0EX9RKSkk+OviftOKbLik67iLJ8M7YVEogMk8
kfypb4MC9BSamyBOf8EwDVFBj4c2BWKA/hTxyw/Pm5yDKmoc2r4gocIlGY+g0X5nudy6ozyZ8KoQ
u7YFDUW3k9De1gQxTLe0xCH6nMN92Y5YnPFEI5jKp+CuI00lGJKGitJYcDH4h8i0mUwHnkUYVLmb
mqABEIsRzyoVeXnyiy9s1J9YymVde8e8jh+WojBOfa+ukTmMW5dJ+E5KDWQNvBILgfvQzjR9gVV/
ozz4jhA93xChkAQulKN6PXprc2d6/QvJReh/0T/uJtLryCcewCc7LBuIDn51UK4fJk6uzdxyuUhF
wh2/BLAkO5eqpbX2WW5xkexxWRkxFt6K5OyDlRM6i4Cq3GaeYp0vxLVf0f063YfrDepOJsPVJj4j
zQbKBuEm95UYpj3VYXsKgH/QX6/+CevnvGO0NOGTp6RGcY26kioPspNrtNeE+9GJIzLiCLWukVbX
e5Z7GqzIx8WI8HhhKwk3LfhsYVDbUWD9RKL0sRozur+E40Rwxu6SkSoMWBnCgGxE2h+YL0773e9k
tonWoTqWbYtp0CkpEvjlWEyDKnLJ/hqGrUsjI1cEYPFqfhGVFZxnAEratynCnJUeQEaqRhlJ+66S
/adYDCiau+JLnR6A7qHu6eo6dNks+0/L0LtHaXqsGxAtow4BX2AmOSvUCGrq2uPbJq3BXePuPI97
VBl4Bfo7hLPRlirMMhkTxjABu106TuxK0QB4RR8cVnbk1CkwGOue8LO2sB7vWW3D3yL7eA5+jWwu
SboOHlsbCR441Q0q5pr91cCIamJONfvo1OrA3ivYbFvDlM/AUuKtJynJVzOxtmJ+KxLTPAxqPlgW
E7ROVRQM60+UamRyu+nXiAKcNT1a2XX5NirIsI7Njf0xq6OvDsYCLNNxCXSPZsLBW7kBS/idVFD0
bgNCNLfptyasLTIOWXrPxm4wKNF8dIh7gobCVVEa0vrt6zJGTTA8ON7wrHDZu8WcHS1KIfbLPQEo
lkNaGgEKGVb6bdKy8ujpZQZKA4LA8+js5GW+qb2vq2d2X/KHSoKejOoOtq4LOHE1vieKsVSPp8vm
BQLqfGC4OKgmRCKBvX7yKhw3o53iz6R7dYVLcxCTDeC3sEAyxln7bgGkMjvgnRP+AmulaLJJJppm
w2C3nH2Qax5shckoZqmzu8pF8lwOUanna4zRmugFYSZxEWn5duvispZwIcO+j7iZHdZ4GXaO2hWS
9/nWSvh9xKtSMSbtZ9WRIzQjzduTEAUF6xGUfLA1avavPfGTCzbFsiduMs7aaks1gQ5GIQ7SdX9D
UMgBk+0d7ZkTRorTF4yvrWdotyiKklENsR/NsUbdtom59e97rDIbFx7AqVfyIzNG2nvkZDKhR65E
jS+wPHnFs2E57x2Yny3wRe3cRvgFHyjWo8pl7AAXmjGZdKX7HKicbK0JqEZctNYxlu3L4ntE1Wfl
J/Sf2hndAijsy2aXNmwkaZwAhizVIY4w4pJ2fI764lmyjb0TWfao3OkywIW4dH2MNpvGe8+UZGWR
ztAFosXyVNrp2wAUmhk5YQ59c9ens39Xu5htWK9OIVqRcxQ1MNVLK9nIZn5OV1bNHCN9FoBbWwCm
gEG7+58Nxv9LWKWAfc6e67/fYHz6yYpyKcZvf2CF//Mf/nOHIf9B1o8LS09aYEBpjH9jhc1/cDez
LP4z+AOHFJ3fWwxSK10WfyZcabSGLD9+bzGCf3gEYLqe5Vv4YqAC/+8bD/p3IMpfQOjf3/89688S
5p/7XJbOrFcQ1gtmm0Bw9Jbjb1uMghJ0LVGGH+eieZ6yiX10mT1LTFRbGtamd4MwNqyHihyAkGQ7
skOE7MPSN/XIBP5o6xVPDezXHnEal0XJVpTNmpsiPyuhYm28maGeW4zzpfb6xwmv174kUgZ56QyN
hn02DPURl1EXQRwpMSiXdhwjdZ2f5mmuw8B6g9WY7RjZGLiKFv1aeRL6NrKXIlFn4BGFE32qP7Ju
TE9dDn7S6SV0qSA5pkns7iVxyohpZUalmTcAawf/sHjM0vGovAU2DUSBKPQ8BFxIusnN7oZefc6S
pzTrmgOuxUOi4JzQyn1JoqE7WIrQkD7+NTGW7W0rYoDfbhHzBhdZQxIitcjYGEWB7DJZth7WyENJ
ntq2de2egSWXVLNCeAusWrBRYYwRDRZyI10WMFbPT57oPujpfyUIPHa1bXx2vbHdr5mJrGlJSWou
fGJpEomfSVxJ2o2Y2vsZOuH+mttXEB2UKTI+VQlxWHYVaJgLwmfWEf5pzlH+e8HQnlZhojkJ8vR+
wdUNOCw41+54RZmmsD199EmfX+yRstuw2Xt7GEjnrB/2sAzyQ1fQD9L6C2phxtN2L/ZwHQgbY9a0
BZqGUE0hLhl16SZ1EWdn6ZtkW7dhE6SQjLCsTZuk39VEJyDz7l9c6sERh98xaPxjwgSFnLiNaajv
ERVkp0vJmZpy0MWlo8tMTxechi49FTXoqovRgqrU0eUpjA6BK5zJJZUrNgD1EFHLYjJv7gyq20CX
uXjUit1E5WvrEhgvIzt8quJMl8eLLpQnKuZCl84RNfSsi2lXl9W9LrAXKu2w0kU3WJNpI3QhziwQ
wIsuzktdpg+6YPd16d4mPzoq+U6X9GXZjwfLK0OnMn62uey3uW4AOjqBUrcEDPFZrnmnjF6h000D
pDU4bNMMTEePLPkneA50m0G8MpWpbj1cehDCzNf9pNuSVTcotO1flW5ZTN28FLqN6VsF3EaZBLml
tDhCaCRoCyOz/THpNiijHwp0YxT30dfSmMgKqp5XbptUKOlV6mZqoquqdHtlCtPE7Wm/B0z5e92C
Cd2MQZU+dRF1CR7d/lAv7rX+lq4ungLdyC3imXj18gjQ9TGg0zOt9ji4gtYPW8ShSKMXmqOffhpU
rO0mVOl0jBadI2GYz4tuJUtl9tvGqn6VUH7XnhYchrPN8RKRROlBq6AldXRz6ndYSwEIcses+jt+
WRt82PoBRPFcVykOVi5I+0J4H63HglE3wHbAPg/+Xq9bY1c3yZBq1J3KPyM8vkx00VK300o31vlX
kFI/ct1uk4ZHPiUdOM0A1jTdlLOF1rMFGvVVt+yRbt5jB7o3ZkFa+kE39yNdfkm3H/mQSks1W5uZ
1ZfGP31QCEMRxbQHSqI9MGPm8CPbI3RE8FK5BCRZXsqwOKf1NmU6MVjdDDk7x7S1GEak1BQruCez
1luYeLyHa1weEe4xxJDYeNb0qBV58XIACsO8A8FLcKqZgBDUljMPSZiLGCbXByc4sHQXx06g7Iqy
cl/67Tv+Osb3BQ6kuqKlNe23umAjrZYBqNC4JEfiz7RwilX4MOevY8rOeOppkNwqg9HWn6AdkNCi
nP51lVzomPgoPfrJJj8+WiuXi7VMSByzoq1rlw/43x+9UYRTPS3bJqbzqrPlc1Mwq0095T+9r4UN
Bgb1LVuW0zIqRkKeQ+WGoUYPqhbtWvfNs50V5qUKMAPa52nKs/t1waw3DHF9zd3UZcv5vdWX6wAC
V4C/AumI9x1q1FFUZXQwBGkjYwe6jnoy2rS5gft4OhPJQ+Sb80OW1pPpwLQcoszYd561c1EIbdo6
/ViRokKYqt6AG6TswzOv2pmxle1sq9upyAU3cPQGE4lo2u4VKD5D50w2DUVm7cMfiYaTgboVyAoD
NYE9NrZ/gSXD4a8nBl1gbewOr56lstDyI6yjSGVpr4trtOZPol44FJQItlEHmVWkV7S8CDzbFrxJ
xXlMIXIYTVduUszmCPWyHTv10MHOj7h5V7c0Kw1kTaIGbBRw92qMHtsuCmUJ1MSGKMB6nPGZ9aVN
Cgxf/YLNNGGrYIjxpMxpOeuAx73juhvIgM9mDc+69BivOsqYNzPrExwKIrQbMIeykAhj0ayy4ksr
3uPYrQ8tFDg63Bg8wHqqRLKXCbs9CN41tnuCqAfq3yj9OpqOc40Nc58N4BxTUm+3GG3hT8zaM2Df
l0F1hHyE9wNU+wZFLB+z8iekgdN3X4egdv5BZNG3ePE+Ay71N3bb7WOnnM8m2cJ5u3wn7zbeKfp8
Pp4J653cqZh0nsCD0gGcuXXe0sX/7lCM74butfcZV+TqkwUpJR4JE8ja/sHICCybI/adwZ1ys4eI
X1BVGWjG4WpIvUJx7WsLOuKUFtxkPRb0FdeC7UA8J/e2Za8ieExUG4eiiU7peNIaqE1sEDnkL/0H
Cd0lhiAjd5Oz6PyL1bSUIzLGjZmxflX2Qz2Or/mCaZFO4horDi5l29c6SuJDhlpsy3zuFNf1G4y/
fNNxdWPVA/bS6j8HQRfhLcx/iLn1Q/ZXD001fl4zLAEZEO1tQNc3zZ64i9Vy4OBmcRlDWWBFACyF
eqUtdk1RPFXsiKq2/aFDdfKyAr8QuSzcB9YF/gurGIaGpccIatm7CXh1O+HowwIbshxpqK0aDGEb
8lw5nVyMTVE2nk2/+hz75mQzutdGCWS+59vDpBiWDAUueoDa3HAnZA1D1BYn7InzuWuqvz/cnnPn
aPrrP3AAUHLC5OcCDpCRoKT/fPAdvzl3JqesgbMBFOk500r/1HMSgDL6e07O4oTZcEMIV3+ODJMV
3ogLbmhIi43SegGi+QyZGVNuysK9wpxz7mMyVm8PeU8Iwu2r239wmglutf5DDCVQ30ca7g9RvTon
N9eXqk691HYp/byvH25f3R5uP4H77LuTUWL/fur21e01/nrN3y9nsXXuAYaRsZ21H8D17XM9PjNc
Dk4uQ7tDY+QkC0HCwayYyvPtB7x1MQ+pH50Q5Qew/vXv5q84Xzd//S/09xEjFGbAZrHNfbs6d9ry
1ZXopje3L29P/n7447nbK/7xXJT2u7K3u+Mfz//+1o8ICQa8jCam5kKeJAZSc21n6/QD3Nf23LiI
pbe376XnvBZ4B/eT/gR/f6yZ9oCgG+WzvX3MBfLnlWqfH4KW9lrmRcQoRT9nejHQWbxGv//x7as/
XrDTcR6ul6BP0c6S3w8MH5qz0A+359IeRSI81mVz+xVuL5XfjrHbC/71JbCdN5HX7h71ZEWWRkvu
g/4qX/FHATFAKKnsARdayjFTYPxZJxQRmVt5CzQqjMpuXZxiqwdR4WVMjP762OK41fjA20d4e+8B
HINvcFQEuW3mnWDaXZ8bEG3n21duSlbG7WFS17yBGCRWSQiLqW14f30Zty5vI+kbTmvk/Fnq7XYa
3R48L+NTYEvvQ90F2+inNDUWa6gty4eOd4OTiMgnTiL97e0rU38rx6wFp6y/DGCu04mSxwna+Wg3
9RcjYENep6Pmo7vHhVzUTzy97XE0sNs8Vx2XEqGWr32La38hidbqL9hN8yc/dQ4Qzt67qCvOnkHu
ZEspHeYKHXrjAbRM1XmqZPNS1f/B3nksuY5k2fZf3hxlDg202ZtQq2DIKyewm1dAa42v7+Uemcmo
qKzOrnlPYFBEMEgQ7n5877VN9Che/kiGL7yBsEhI9J5pLnsSkXleMphz4nlbLrLnYWioFWwi26Ke
DlrtZQlEYOe7AXcFmomzMVNADuihoAMlAvYh/nUkeUATGtTpusQbhKl29Fry61unxWcngTf6EORX
wyhpIZ2FvovL0LoyHWz27ryaEHrfQ+Lb4Joxzv00wIIt4p1VEccahQRDJ5lhbuoQ7ZwzFr/4hb9Y
NPTHxmdcpjGRf+iFQAyBNGNDljrz0+i/IHyvAscJj7M2W3c+ZjefVoE0uyG+GiY9QgIYkOtETpkf
Uup0gMIZalby9svlU3mU9xw1NZoWtXrb+e4cddSPsbXezqPY/aVpvGrdmP6dOka0scNTRp62DB5Y
qcl4CErutMUjKUCXC7X5umBYgkMb6U/TW9UpYTizrLOldo4RrO4KFQKNkI8ei18gJsSHSSzDTl2o
HbmP1VqDIRLz6gIKaXq4HQuKomYSLR1Xal8th/hids7qhb189e0St82ixfGFzgQqRSw9ummAvmcG
FpTKMI8KtQr75OptkXm4XkY8vklGtdGyCyg+6v73en4jOBnlEFR/3Xc7oNbUwmn8ETtiEVZ7lDg8
K/jtqEWYzt+IcBA8SP7YVbWVtdbp5xELzuelPpekcuN9EljnKoa7wcyuhZle93au/ArU9+B4MQfU
9xrmpT9ji+R7N2S7hNvsk26iLlPOY7WY+9I8keQaQlZcPESPbrAhurJcNXZonMakMg4eHSdbPmDo
l5cnteZLQ++7fVITvDZGA+1YiVEt1Pk3Ctn84iaR/zIMDbz9JIgHy2OZY6PWFurKMZ3Icb5TkTp4
NnhayWfykOfENGjjIZQxTZYjrcFMGDNwJQCBnwbYuBjroXoHi3oglvK9qTfYjETIlIWINuqvTw6O
rrIyr6a0eRMD3h694etr6FZPcF2FtoOZyOJkOHGzw2HxaMr/VVmimwQk9FltTxmzZAgzfGAaUyhD
lGzoaW64zCcra6ajl/7s5MNfLfCoWPmhl+2AyLWmPYfJXO59kZ1GuU8t2g4gD3Q46AnyDlOvUwd6
O+FRxfwILQDQKpZ92jA1lXNvvTlLXuj2F9XfUi//t/u8NuJatyuoNfW6277b5u0yt7d325fU/FiD
kJpZ6yYfg9uV1cluPtL1eH3vt9cQQxIdFt3Y3na9nqIZhIA5NgrrvjKH0zL3Ayjv0NnBzb43Mn7v
5eyCiKLpZYjPT1nZySleRdhdpB9c7SwJiUalHe2shISIZWReShpTy1DGJzWmvhLqllF3rrpPbouJ
VJ8miI1dAx9YbMfHxCQRSnmtYyzWq3FxS3KFQf0jstMAk8t2mPAGGhOVjqPehGiG59FwCtSTM1oA
Mz8oezXTIe7G8yo506HHJ/6Fsum6kwl9/BhZDV53DWneUcWUxaQDgU1m0oMmGzQEiVLqGrTiTMiM
iw1cSc94LkXDPu7yX00X1a+ukf+zRvy9NcKk0v/vJxakNeLu5xR/L99ZI+TLfp9W0IX5DyEsxzZ9
UziOJTAHjT/b7v//P00X/j+EbWJ0F+jgXIPcwT/MEaYrXyQsTDqmK10LeLf+MEfgmzB8yv/MN6Ax
wzf1n0wr4FJi1uCNBUv4WHh1whIt29aZ3LDeeSPqxMr4YRTJpWUGnQ5hQDRW1S/7NJsuiecw4+3L
oVIE3gnNiY+QlygJlKB5QBg1OIU6sr9beaRtAbGWYzMRLkbxRS1MC6hEYHjWVsvnr7nOY9useOD6
RY3rW60Wnj/oRA6wtw8QVao1tUiZ0geZ4Acr9dhVz/LKrB+AgY27RA5X1IJ4UJ6MarXy3eIY5z88
+eRWaWtqQXH57WbPrMV21uGxB6qHIvs+hRqbYl9BLiVXu8WqEDFgK1XPJfUE7GV36bap1nx9pMaB
IUm5ykM54DTlg/u2sGX0TQ+/WLnWJzlAUYtYDmBGeIc70CIXtasitX49w/Qn0h7hBvjoiKWjEQ6x
GsryKdNbPIkDYSYrsHH0odSq2xvjMZ2e7KpB0W/KdLdajqTUQm0mEhigx9qvRvN60Fh4TWVpdkDV
ryXT2fXKTcYkxgq+HVT64Qek3wetN0dEDQznWz+/66L+vkmEHFeDfqQthteJW7Tp426fwe4PIEXp
QSMOupe/9BFznlXUXEfw0Mzf1FtRJeFDhCC+a85LQZNPj7Y5Q5or94Ouf0NCt3VNLd7SSMNcTVOm
ZdIlp2CwZBBYVknWypQRujLqu0mc+kMGWgFkDsLbj4v8/sIF8mPaIuTsHqySkbnudAzKR4g4eEhm
/K/C+Qllq92SSg7PQ0D2UGsMXX5fu+0zK6zb1Fj/OKLOuW3eXqf2gdlBXVpnA9P3fcWUxR8v+5vL
vD+sLhsaki+iVl+Pp2ean+bNe6XuwJt79x7U5n++r5GDubRYqP7KT0Ut8kb8vvZu35Aly16z/V3p
Qn3k9NvH8voR3LbfHVabE/VlWlvU2WozGvVq3+DFyeTPBUvf74viz81U9R9u2+ocjMIUCtVr1JHX
k9QhtW3FC/EdbkRQFaOcv7rsu323P1/Nslf17rDavJ1zezdFV3cUUqcOUzXvXR34q/Nu19OQGQGy
9S+3XbeX3vbd/rfbvrQ17hvEW9zhsrfGjPMH4kLCXaQIOnJgVbVlI7a9Tne3MUCird+v4u2lizSH
90mv6zvDqTE1CJ2EREcDlKjJa9yu9m5TXQtGGmMhdcTnx8aIWf7xOUisQycN3vJP/9Xr1L7XF6tz
1Bt5vcJt+/bqd/ugZRnHtBHlkTweOoDBV2s7Iv87dXI4iMVjomcmtwlZQqv+fhV6LuWNTD5G3x8C
rI6KY9/Jh7qcqsBuIA0pMdXtFVD84qSKM41qEt6cFKpT1THK2vgD/zxVbfYQO3YQQ9Gf/1NdUhVU
Wh26wErXsP0uc/uo9qnz1JoNh4Zilnyd2laVzdum2qcWo0zcVWsR/smVD/cIZS6fDmMBOspyTS3s
0h/WNeUiAnL/PNCRjRpTt1/1siPJE/rt4q/2kXMGNy9c3YpYas2Qv1O19lrTUuWtUJ8OlUWQ8dSl
+L9ix+pxgnl4nor4+v7k19epvdrrUAGafYJQ4JDk9B/Uoh8C3j1EzHUnA0sd2bipBQNzHopyUx3Q
U0zkACs+iWYajkIjxUstDFcwyCwSSIK2H36e5EeFhkJqJUztFIqayTkPjzmCEHIoKOAhl+fxN0rw
022h9kWl/RtVNn1rxcZymtxgOQ1ygRdQ3wMpOb4rEifMXw14a45z79mnUS70iQK80zunSOQjZOWB
aHugfE9NQK7dLMPG1Heuvt9ZfslZsHDDqJ29unds2Qhm5yWj8rsOTGheaeFU66AbAZupT0J9MIHl
gYLAsxQswiLE1rcIL2UNeODva0SrUnwnUIvJ7mJm6kWOmN6UBF9LhBH0itESCVGFdXswJlS8k7WM
z6rSiQcfL1blumt4ReayhbsdAl5C65hGVPwm4rrIwYz9U5b3KN08PCeTx9yOUSwwKjRJ0qBaaane
2634rAqXrztvJWN1GEAP/bwKg+DaLCc0oWr7Vpx+c5K6iNpGceDsDKO7e73kQs+QeY2EaGPNfPZ0
AEST1i2ySPxHfVcVefEhgYFh4kJnwKaH9lHVf1+LwKocIU9nPk7i4uS2etHtnA7kQAbCWl7zz9Nv
5zQOVi1jEUyh/lmhXdQ4VG2/1nJVGfcvj89OKIgp8GDPyfLG7Ry19r/Yp055/SvqJUE8QmQJpRLo
j4KxWru992Ea7ZU156gP5T91K4n/1ab6R1Ntby+PnWwVbgtV+btt4mGAmymbHiIQdmYzOdywsmkp
VWt2O1GtTW5Gu3Z7ze3w62XjzCwO73a6+E154sq273ZErf3bfQ59eBAx5s4hnBy5LP11tejChku9
X1XbBYa415PeHwYSSVn+3x9/c9H3p77Zfl19c+3JmPjVab3zeul/Oa5OXWKSWlv9x5u/8derf/2X
bm86nXXywyqoSvLDeHON2ylvLqFOer+tdr55+evxN5cys73VMu6iyGW8WWR/buaYba1amw/qjNv+
2wtcSzALuWRfb7sCqzNOhGfn5lqtqiN95umvf4JZAerf5L3Rcz2phaqyYolqTmli9dlKraqd6jB4
J0bDtzPVWiTnb1SNN7kddno5WFbH31wOsUJ7Mkaqi2u1qo6//iW1nTTLy1L52a7tiX/d3l6u1t5c
8/aW1NXVYb7uJ00vup2eTxoOV+Oj+q3c7nu1aYUOPOXX34UzyMLW7SyRU5ViHpTytuzVjGo+IFI9
IFXtvy1ACoCCL3qxdqfaoiny9e6UlJSw1EIbFoOujNzOl9QWa7Xq/2x6Oz5NZAjQqMnfjCW7Zzho
q9NtM592SXKyPSKxyP1rT60XfaWzQwVhNvHc4j+ee+sH1iycqtIVVIYbW3+mpt2cyn74TAZNfo6J
KN11uvU1mi0f4QO3bcplcBL5HYZpSr5vq6S3If0SN4gYQpoZrS+Ss4BF3aQhHdwoNU+OSWPudC6h
bQlyANHvR4vcO/4X257OrdXthKDrxb2jNzm2egdth2ZjXibM8s+xqypFqFFsPtngvJGFoXMY9NP/
KYH/V0pgkHj63xXsvoDFeFeuky/6QwWs/8OzdcNzUQG76HolsOT3cp2LntehKIdEGO6ecIw3LBP7
H0LW0IRA7Wt6zLn/Wa6zxD8s30cX/CoqlmiU/0QFzDt7W62zPNsxmfRGaEzn3nOcd9U6fXBq7Chh
eZxFmN0PIuueAmibCU7esc+XzaIHzIP7KFPC4JftEAixZGCI3nxoD6/FwX/SIr/nqch34fm64GPi
s9C9d2SpoRUaCAed2KHMr3fAcJ8HykTLMOtXeyHSHu7AXePgaIoMkNw69gW7+wUGPCLKg1wrOLTN
a436+/Rffy2PNv5FHA3qCrQRXXrXMnzzPeKl0UzDrTxRHGGjoUzNtG4jwHlRLHB/5F0iHgD/Huqy
7QBuhL9Ztluue7RPG90ziBDSnpiidrd9MfaAT4H7pqDLVy5pvmsiUe21i2d6T/VROqyBjnnU6jal
C5F+bA+joYPRDKcPf/MhS2rUm8Ks/Kqh1khBOjeU5GNx/I3cu9YEQ8K2KY7CX8TZdBl8eFHZbAlq
x64Jx8MImnjfppNx0Csi5XJ8+BhLyq66eFPxEpeucV8Y3qfAEP72b94bt/q/vDdudNNyULZ7rrzf
3743JE9QGTw3P3bh+BRIKYwpsiNVtnkfCp/weeZhUPfVX2y/7wB2GfnKGOsjAu9pbQZkz+bafYhc
4O/e17/cmI7Oj5B3ZTkSk/mexJWgzK4MZucPFpidDimjKTBl2ADCUSkVFyZpVnNEjO8CCG1vhOPH
KiecpCxqYtPsRb9DsP03N6Ytv6Z/+hpdW5hwNWz4YHjH36v251YXSxhMw8FM9HHHEE47Qw5En+tp
xObEzXMW3MHWDh/rMUteCt3ZzjZYIuSX8S5vBiIMgmq6wr1HXDngdR+mzDoRWngs0DB8asgsc4eg
uVvgGiLVwpdvp9aLAwjj4gyYanprV+gJURTTfaKs5dJkvhCAjLsS7IA3kZwXzL+VfYE8WvOnXVuW
FxBDA4O79mib5ZdIOucBeNBqY6Y3NazsY6PtyrKZr03B4BBsUFIbWwGzYDO5JBSg2cedL336jt/E
m8VHHTkWIxVn7Pz/851oWMCg/uUD1nX287sXUKgkR+rtvYg7Fsxl3vUHYwToLJM1zTA414XvY+cx
GxRTUDDTGkbRFExXxHTLeUmL4iGJCurcE4kZHeIXFUPuD81P9E/zbq75gOb+xxgRoQdbIzinwRKc
o8D9XkHcJpJh9vl8jQ1PJQrlJB5+Cbp0HUWevyayFmV1YLgnQv4eUs948edoIEXXFVetYaHWUj8M
KWP1D4PvINcEfLxtNT26V4ss8q+YFCl7lQhieqc8u23xxNfYX7Numg5tZ+svg1XMj1FwP5HT8wA/
Ut+LdNFflrYnU6+J7v2kIvlvBlXCzbOQYIiZvMzWoOmTfSVkCAhRRBjmoSFHYVkcK0DwFgmLdx3R
2XeG/dvcG4DeoP7dUZYRu2XpsyPTVRuB7mjHjzteC6NJD9HcWhey8zbJJdXLjmBI3n1XZ/GdLvnL
Rhg+5smnWSNqlaYN/au+zKRWSnBpvDK0eb6CAnvwkCBthqoBvWIU/mWM6ga7fumi8ppc8pEr/UjD
jjManB9VCWhyutfjCGMO6tLH4Lc6Zt21yJoubUYEat6bBzgy34ph+ACG0zup78jJomZdRyahUBQx
dqYpvtiRr59AC2QrBrm2jCg/mrl2RfdHGq+WuRda1SPWmfiR0t8ZgIZ5ifQ0fgy0IX4Ed8DcrajR
EdAb1bRaf0bAEfBk9mQAkrXTDXLHbWrL19or5itMLoJMoH4gf5wvBgorEnut+tFHAnHEh49Lsuq+
xl1YXNqJ3N3Z79t1D7/TT+3pNLveCAqdVh6ca771Bsvgj2TJBSc703ezQGk5Rtd0cQPMOHTRo1Ln
MetNT8lYFCfN1uP7iUTnXUJVYr30uH0K0pmPQ4Q9EdW9eAicCsBeEh/ruf82NfX80EMkeBi6/KOf
poDyO5PZ+sl8skSt3cejRX+DLdMSLzi4+ZD10r+fsbdhyvRPNjKOPvTde7WwGUEffQ82kNpc/MJ7
PZDiFVmTneNt1b4oiUeXJ9S0h660EPfJBUxfgMj0Cmvr57FHBpgYkJsTBNbIRZZLKzAJcXg02Jxr
HqaNGckgHwdwGLssUSBmGXWKNjgyhO9Fe4Nk7+e0IF0sTBnC8IDRntRCJPYpyublKuQZkSf6Q+ZR
zTOrO7c1nQe16FCknGZr/q628sZbrvx7m4mOIyrFgYDpOMqe1WIagi/e4ha7mYf2qsUGGyA0J4XQ
7axtkwGZW6a6evCzkTCcye+eQ+DwNLDLRSO3L+lN/6OOrAfxTjs+mxSwdKDJRBW4h8h25wPKEHC5
Dqafrq9gkPmtdu3btAc/bpQyNbP64kHuiYn2i9P4QzdzE4uBpKbM/qjbuDy9MnePuoX8sa8td4MC
4ntW9v4DGOPMNb56uTk8DCsLCNTH3unOltPv3ShqDlLmWxSAOYgIgNQGniLBmXUGY0HQAulCGt4u
6CPZ0c5sPBdoZSkP2pe+ARURu02zJ8Zah3mzjOvZQ6zs1yPynjyF7zHK8Fxc40dRxb8MHm07n2kv
nlwYWjMwythuPGet78GnoDGHJp03U/AYZflXZJWIPXj4HnJMbkXTe1eiHaONFoxkgQ75nrlIa63N
xoekw/TCo6t+cKICfML4Ekyag//V90h6AYyOK77YZJkfQf0nwzmKUcrKTzPD0H0kBHWlk/J5BJaD
1yH5ZPd99yA6BzU51Gr1fFoyz3yZuZeb9rMntOqRluqam8t49jHQrHVvelauM0LwqIza+yVjL113
Z9sQGoYPYvpqteCLrbi9MskLlW/kIeF43gb8A0yRCruTlSyHyPPqg26SRcIFvhC39OyEoXWJwxY7
cWGW+xQriJhGfyv8WIN+t46YSV77kZ6f+f4evBC4Sxe6D261TKuUMJltPafa2ovcg50Rgo2UjNg2
MPcFirqV5QUOHQ1z3i04TjZTTJ1Mi4CsN5r+m9CKhv5qv60IjF8DcCbdesC4MMVddJlM/dxF3njB
cEis03LV++FclIn2aYHc5efWZjSIKoEfnx7QV10XiUliQJbhL5IaSS1iZmPeEYv6CbU23ZUpeBFm
ug5TYT+n4byxetgD3I7ax7APySqf0Ff1pIDMdrg8ePVjYyc6Xt84BMM3Vfx5A5MfNhU9GZazN0Ez
ieZJNgR6di9yz0Gcu5A1n6zDIGKSvc7tU+Xl9MCBYa1mmGqXSPYDcm2HY4YJidCyT0uLH0igpyi/
C68khgWezcHsq7s6M8orkfbRiJ4pCMzPdGoIV7Cbn7Gs/dfCMY9a59/rveme7HlptoWT29L4TdCm
i8nSsRb9XLgWzbEnNZxEj+4FpPOHRprAh8KxvkEAqr7EbvRxSEf7ZLYgiUergplEhDGsY9M8ko7R
oLQ4NQ6eSa/NbIBFpByJ2rnWwxZAMch1iaTUWlCLqfOgJznptD6el6oEXIlTjdwZkHtJkgDpDZqj
evMaGU2PVe/flWGlnURNZp8NcGfd9bG48/MU+3mu7yL/ZRgwb8Q5/k+zm2j9PQuIS5xgUYHJ2aXt
SuYIzVrTAXgnkra14vyM/dTb+HAgdgTYrut+wE9m1vdZMzSHCasm4uFjOVQDSsCfjV2Ud2MJzXYJ
ml/V4hFfHNKAJ3a1zkEJ6kmt7RQMOitN80SjBnudL2/t68wDkR5Vk7rrEvXS8ijsg+mTMVQmORT8
Cyk80A2ZqNrRSLibJFC6C5ifKgqdvKcEXFxv2it/SUzGt2EH5xDsw5jaW5LraHtC39+NmXNhMm6L
N1y7ZEOXwWi0QfW0MNZHSP1kzMeJ8zNjGvsh6rZG7LpHowN82CTA3azZO/UVYangaxJY6Y5YEXTD
UAu2Zz+CPSAJMKya+jyOYNwj86XpYZGS7pZPffkpWMZq18X+iwGLexUTJd9DVZdzg+aK50az8xwv
+dDP4hciT+L4Zjd5aoA89O1sfhsGjaAfnXxA0pewyZEIv0q6oTpnoF9eMpufbtenNE1dcnVal76p
mScHLYIlrTb7HlMxLQsf8eCdo442arDT6Rm48zHV/O1Qj86dV0TjmcClYZXNTnBHN9WA9Z/mn/Uo
eAA2Ovw03fZI7eHOaypY97ga1k1eOGcDXg0g1Z78ncEg80DnByJ54OPonD0Awyvo9inC6rhquOM4
UqlX9dW5GXwLyiaCgayIx0vTh9WmFySGFXk3nh13DiGHMEyyGoNNLfjhw7CHZVSJXWznXwkl0s5D
GIcXtaYWLvTFzSjcHu15qTV48Czt7Cc5fJlBpmnwihZC5lR32n5a/F9uZ8SbQcxXzU6oMmqO8boo
Mr69eqgDgB3usnIZfs0ga5ONLcrs3lviLwKo6U4TV33Sykerfpgyx3nQbFqfMqieRGbYh5oKzkob
5upJ7etlAnzYDOTBVaZGV5qIVlhLBGCmEWCcrn5QW4FuEAxOwA0FcA6GB7uA7cVtXCDDzuOt45Gn
wC2DZRNn/uNMANg6zTC6Rcg0iYjqkmNtgmiZoKtfxdhdgGjUz1g7gOOYT9jlQ8SbdX6wLN5O0+j1
xfPTD3owuhe9846eNYKpEQQDiDDSn7pUF0+RQ+hMyxsMUNHuyhFnC/HJW0pT+O56+fPxii3klwPD
jZKMgbDAH2lDWtGAmBOASgyTEKdxwcq8UttuhaPbRSi18UrCMxkgkWbpoVXOs3ndUkQ7AU0nSclr
9osJ3AHeynga6NjBU1vIXmBRZl6Pj+nP7WieI35v5Oji5uTJS7TyTwwHGKb0A1AMzMu1/ZhVCFmx
BJdn+uXDapHZiXnlM7PaJGcXB8B+auurESzhzojtzxpqd7phoiCVazzCQku2UArxLIX5xeizz03p
/IbwigThrDkIP3G4WnwZYMnyxYaPYkyu/hJfm4bhSGe80MMjO7MHtMhbnXWLa+eY7kaT2HZaAc8e
tVUyT1/rjEwTgEif4LngfxAmjp34xSkYejXm0aSPNgTkslBZJ7Aq97/DHfnmLu5h9IYPoHV7YOxf
cuEQ0lQQWB2+RFUQr4YuKffAOxkBeiF3aTuv9XY8JFb3SOfkUyRbmMwa98BGW2GQhFkfDD0BVHw0
muiBme5g35EpKow2XOmSCBOMZcGzIrxo1nyEFgc2ANdZK76V/RP9/GAb1DNTvRO9Gh3b5zEB6ba2
h+kwWFa6zwYivQk0IL1Jj8+xIP1BeP1Pi7iKHbOA36Z0IZrK9T4ZpdMd0bzhQQNFE2bOkVIbCJJs
g8+xOLnycakWOQHLTeQc9MT/SehTS1W23cPNOepeRwKnZT868eSvuiYlFQ6Kr1ZUHmw8QpMHcJ+p
qWkIiA3gUdqTZhLVWNaDi3s4+41UHzrxsryTe+s69T4Kw9e22FPjVd1OZM3MC95ZaVAvY0KYaDpB
vzEcIm79V8BHXY1BsVk02m1NpyPQpfW39IuZVPlDJYDqh1gxd7KCXFRL94MHxz2PITR8yFDvSa+2
0US69cHMy18jAoB1kNjGTp98+2NIUq9fQ7mNO58KqIOBJwMTIfzI/OD41WcEgtkprhgCW36QryN/
TC5G3Z7bunKhd8reV9F8jYuy+sRXcqdlwcemHuJV3NTfnB5+cubUy74die9ChxqA+0vFimycJwbt
6RlIBr7KzKRg5prRVcv8DSbe5tqlmbtrO+3jwOOniBm1J/PgbauK5ssLqmZDIFWD5zaIDl2mAa8R
IDOvfRWX+9atqsc4pmKIyzrvUwcvhesyKHcMpIozEpMgvwxkvDJY+iD0TlywN1YAhDporEXNh2j8
rm6sQBpv7KypySvESosJ82tB4Wg1eu0JKWu047nH88sW93At3IeIAnWhOQ8AIiDli28VkSfrJXSt
c5L5zHqK4mtNX2qfDt6jWJy7JTBi4gt1e+/pEVyMwcf0NOJKzV5GisoHLU4G7LoEMJV1/OxaxKkt
Ab5TZt/WiU09KRC+u/VSSsoJEbWkCjpnK+XXf8SXXe/0we02qt2AhYrr1jaPdBQuZRqOm7Tl3WdW
8ug5BFOTp4yRYv7o+ghGi9BA5Df3NYXqplwvCE/hH6WPuoZDopjQe+ggnPRqgRI2Zuu2DYI1dD4s
vaFMK26vqZZX6yjheDrTp41FEDAsqg9jWxvkoSJSpTYxktiIEm0ZN2E1mSddmlWc3C13gbt8UMIo
m9L1slarr6KrFkZW3FVfvR4MxyReysLf4QsitWxsmQ6u8sxA/8aYsnItYhl/85bsN0g9Hhl7AViE
wbC9k9ouDCjNEXlxN7FF888qDEuXEoZ/e5hEybeajdH12908Rs+eUez1akT663xx05p8KSsznC34
9V0+F+lhqHMwm/IE6UhdkH/QmswQvwkrUcoftRgSZj7nHxFjcBPmLJ21S5D18THTcrpe933FbE0f
D48F6NMUHMkJLH5Ghlv+bc6ncKWZLRF2fa+dFuO+zf2ekabmbd0UO6yO7XcXhsnyFNRAj9E+kd41
ho+ulHHmz7E7fGiER7KDVNQJqY2bQn+FBdM4z/qyMeEXjO5z3zCt4g/eJwEV8sWHgfqyuEitQ5JF
BzISS2xyo+nN12iO640toyXTssIClgFGG7JTICJxCIHu8sX1VDLm4rhYAUqkpcvx709afiJmZEVx
1XqeeHDBQcGVS+53Oro8solWhctFvIiRoNys5s/G2PlXos9JPwLKz0BxncQLrXHTEmGcz9ZmKD3K
uhmVlZ7cl3s7ae88gm7ONeR2nzsZvEnhcxYIBXOCdibareEt6WcnB+4fFBQbsMQSd8V82SXNiqtJ
1ObHyicG2aWPcMy6cIC04YOisJfu+5QSALQQY7J01rPrRuWen0BxCKKo+FgWwbnAkv6NjLZqbXn6
cJ3yKLvSRDNQAsJZ0Rn/FlbUeLAjlu5kfRnC6BG5rfsT1uNmIEPF4BlDArg5XApJd2lgCdVWS8Bn
AabB6qA+uoJCOkisJ39iQmfoKfIyoHY3JeS+o6GNEPRy8MDwPhcwzjw6ZsQytC1dS2lu2ZTVmOxF
Pe0pcTB5T3IMurTeuYZ1mFEPLMm4c3rt4jZaiCEXpz6D/V8m6jIGlKQK1WayCt3iPtUH/YViGxo9
BGVZ7s9nmxHcbJbRc9MF/VZuuTXTcX3eudcONtOK3FDt0Fg9dMy5eIkYI6yTnlFw2JCMnYDx2Fui
g1cwJ7BRS+1xCu/mxHaJIyCEQGjO98Zr56P9tZjIS+hjXDwAJ2Ibl2ZlVnwwvm4dxwT2eFMN7t3Y
5HdeUsQXPfMzpgenM7OT5ZFn5t2gJ/2jkTvfUhICIivDe0rF9yERrbY2IhopffJWtdM/9S2NcRsK
qPze8qOt8+EAChBAA8VVtNJRgQiJCdwGcHPSAO9zp7i9Mz0wJMmISFtbkOeloFbxgn6Joo4u+tjo
V1WWAmK1Z9rIedLFt9q04JSWxN4MnffZqUArRVVknrKYCPu5AnhiGNxjE5bCNFw+xiBACNUbn/m2
Zol3ZQxE/DH0695aud4MmQHPwT4NoUzp3GA8IkjTTXziM6kOgwIMV5HZfPI7aLoD00j1LPrzkHUX
ypz2BZq02+f3hd02j9FC0Cygl+5Oy4kzsGjSmrGd9vb8ZfbHq1/4BGGTJ2nz8Z7muPicLR7ZVI5z
TozEuRYzAAcQew99HVzcCE6kOToQjyambNLZuferTAOH6qzgZLf3C6XtEFbJxhphoSxlHZ27uH9a
HKImPPtHbU7kOhjJZgw1OttEzm1bs5AjdVJDa82jf5xv+9F0945jh5tp7L6D0IjOaDwIsxjI/gHw
23QwpMqpv4vqAZ9xSCVNW+7G2rP35tyAgq8ImVOVA1JGnU3QwejwQ2iI5Kwfh3To17EHwG5O+Tgs
y7rGued+aT7MPJTtoIO2MiBUGtLncDLiK4Bq45x20Exq8t2RBBERHVUlmMu17jOK9A3DOWhWvItm
Bp4RBb2xJ+ZxaRn+UyquPvG0pxcukt1iJsXXbjnOcXzq8excHY25ZjpJrbMSTSDuY8AX4CK76SFq
eRyaTaddkobI4NQIH0abYgBmtDvPIhe7B5qIBIlRYsisxBpiVLeiY+ucoxLnd1/6H8bJr/e10QDb
aArzg2thsiGRdKdDaSYqsPdJXoR2cZ6C5OdgZjj+yDM5Ff0TZIz+8zCLz31HC+sWAHEjna8YOIkO
DnqJjmEPyStifh5l1/yoJ465LxEsysTm4epAvq7I3QqSzrosYeUefZI/LT2JLnYLMWUuDB+idmCS
mgDHw5619NHjEpvYm5aVYSbBXmDlWTDFTu4hZvx/bqXXzvaxFJf0GYOOwlE6GGTlwZm6s9EInQit
2xd2qd/FkfNR5FYP39j8yFSFJm2DdQtzma6F3jDha3gt9SWDu8/AGUhe12itJkDoW1oHDRtkmFI4
CSDC0PSelAq5stJhb8XzRae7cTHlIjZ4Ijdhfw5GeoSV8KDeMC11ih0mm6tYfxnJXtvDwYk3Wn2m
kpqfQ7PQ1+2o/cqCGusmkbsvJqTke42sCdv7oijXLYk4LwtF/25Mv8Ri6O7cDBST3YPHGQmCJzsj
OPGJENbCOLEjHvla1wvzeV6XIinL83OeWfk5gje5LgjHXdd6XZAMCN+6yKc7DR7EOiJpUubAQ3Q1
wvinA5gEPDYhluApvKPf/Td757HlNpN12VfpF0AtIOCn9Da9U06wpJQ+eBswATz9v4Oqv1Wmu7p7
3gNxMalMJpMEEDfuPWefN/xCTA6sDN2sn8OR91jYabcK7nY6AzbNmwYfMTtbQs/UiReoTkSqF+Uq
lMCtx7g7FH6GGUgY5Nxm9IW6qY26QzPIltA2V61qtBT4h1lfFhHB/XT6ZrpL3MDaZVDxaLH2r8KG
6E/oOHkyU8WI6ZY/RmLVQirnKZf+fdd28h4qgby/XXYKzmB0KPnBV/cMLanV2z6o7nw9pnaUJa+u
uhexmxyCjCs8HNaC+ZmV3yf6np+SSFGz6a76iZxi6AOWCMfN2BU8FlVXrx7BIxAjB/UpOHeAylFA
5sUxITAnH5OEKavPDjS0X6uuYJl0THNLhGzGyh1716kHgAq09ZoDOgllVZ5J40uOrVkAW4+IySCD
lKhrrs37ol6+J74ds0Muw2fE6Neq78xvEVHhUMq9amsu1sMg2fgTgEy8K2/kWqZttXc6ksUbs/ic
LJHA6AzPTeVWemruv4UY2aj3T75pxy9db9GwU/M5dpHdESQ+kHgSfM3YYffIBKetkYhzwtzoG9jP
zeKBH+0oSe+sJo6ujiIxtnVHCER0t0dKPcuvrR/51OKuK5keUIRWAd0/pOgds01BZ2c/2oIIglaG
LxlI1DDp1xO160UV9BNGyOqW1bX3rVkTOdgBqhHNdzWav9x4+HLrqj5EoZxfGtrTtBZeiBBMD1NP
c+l2PNyODAJf9g4lx7aBC70RZRmBqtOha3HKES/zV6dDIxrQztjLyukeK3amcwJ2zLSh77W0yphD
fY5JT54068aKYXx3iTPrhQG4uSlwq2xH9m47Olts+xh3klssSaMtnWNLoJCmVudQsWr1VoXuL0Mu
PFQUJrrsXrzCLQ43BBAv+9tFmGQgaNsEqOxd1X9NyFKuZSdNAn7aejNXTDa7TBj7wfDdK9bBt6Su
+5fKDJ1rYou3vH30mP8/e7mbvpAyS4cahBvBOCEyAS2udW6aV8Qbf9fZ2siaTn/krbcv0Wois0ph
jJQutJE+zcKj7YQgSHLtibndVNX0TpJHsVFIMG4G64EQT4gm2g/++27OWFuzA2g2/6/ZBL8d36Q2
RxtO+ey3cxR3LOZ0BqHYq37fr1IPWm1ng2ARBmQibRW9CTdvN+ENp+C1Z6tvzaOE5ZJrqMtv6/of
x/3tnqVBMEbovWc3TMyo5ai/796UqTcjKGROhpEaLcNcGUSGVtkv+ub25Z8bVwNqiPqmRaK9prcn
uD3h76f6n491OqFcg29KNmAY5jQOx4WLc/u2/PbY7QnyG0Hn9hL+5QlzDd1BzPh285HWNyKPkQHn
+f21dpjGGt0zIcrYVKMNcbkg2Ppm1f3DSvjzZZQYFKo6blDbPv48fjPu/stjf7788332zSjy55mL
2MV1FlQDpT1W4ETf/P7kbl8bRqPdfDI+cfCbDC5TnC8O9pcCCoq9htuEICPM99MUhLQOn2/fYDg/
YJ42R+WrRp5v3uHb8/o35M7t7g0Kcfuf2z0rCeTWzPqvPw/dHr85kG/3ZBhITLD18c/T3R7//Zy1
ovHnaJTUzetPBw8JtQZN3e7dbm7/MWggFdh1Z502zyHDz2OvoVWzxlfd3NmFZmpQF62EhlzdPubk
drj9+ViLfDfqk+p2JintL7rdjPqe4805U5I02RoawdU2ILgE7Xmaenz55+b2WJks7AxhdmU3ehfZ
y/X29ofcdM63G+LEoHTlnUIuAgUshAYGVQ0BmQaEoXPpVlrXBMLchiDme2RzzintvhC6WABljJAJ
FFvBC37lbsW4eZ9pIFkEmQzW+k9Iaq9WVT3ZOS3YSW1nRvkrWufGaoFuZsh5T4EmzgHcs1QD0GaN
QmN0+Fqk4r4UWbAT0NICjU1jEP4KMXRvl72eLGL/Nqr6PZjt41hJZ11p/Jq07Sswc7ZKLUK9GOwz
XdA30br3vYa3xVDckkU3m9PoEmnAm88LXE0rH+4bvThm5QxGVwjAIHTzyfCEGhUHlF9D4+j+z2Dk
PDp3uBRLRC0g5iJYc5EDdM4erkrPhgfCgSVUOhM6nTPLaE23buxbZqRQgFw5vEMbeaBjtoeCaoF4
Iw0m+Grc917j7+o+xJyWf3G13jAE5O+JgcVoZF4GO2+BoWcQVngiI3EbaLxe3LivYvK/G+belGW2
Vj7xMBrIN4c+9i0N6Ys0rq+cmeAkgs0Cy3iKKTnRaL90APJnRJhR6QFdY/h/bdqSfQ06aWUJdSQE
5TFjcjOW7C2j6CENmCcCxN4nGivoa8BguLE1bpBpDg0ZjSCcaKA6GkqIHoX8Nw0qBK5Lnpe3smze
OclODMzACPkNIBZzhWTXaORhBfuw9vaAC5KVraGIDXREUhIf0/6u0tBEAGSkDA2E9lDXQBBcj+xp
C4m1ivKLQSDoRdLP95GGMSqNZXQ0oFFAagwhNs43dKNHwh/aiCdaVFf+drlqZkiSiKky8Du8exoC
mbngIBuveuPs/MvqN/1CnzQD3qsL/KMTc3BZljhEC3BJCWVy0bhJD+4kGwjJKSugUXJsZxvqQ+Im
aHApSOvN+6zxlU2d/kibaV6hid6gkIy2kHFBs5bW0+y7PyMomO50ajQUs9N4zEGDMiONzLQ0PLNT
zsHRsTOmDqAxdRRNr0NphI6ngTw/Y8snsqbS4TWdjrHJYqjvjo62UWTc4GSszoQIoAbQmTjLLQqH
TJxFh+PcHgLYDilggsGpI3RcRZiOJFVH6HidUgft+DpyJ9PhO0ss/GOsA3mMAZisrUN6mCsi6CS3
R6EuPoZsEle1DvWBpA/pVgf9ODryJ+IvkDoEyNFxQAnxAXVHQJAxw4Wlh7PsQh0f1OogIZsxGp0J
woWUjhkayRtioRhfbje9OikdSZTVl1RHFGVkFbU6tIg0q+nFd2DyA0JYG9nyq0hxwYt0Sh9S2yDz
vYSVGQmuVUV48P1FnyZG+hQn/ilx7EvNYDYY3fHcLi4zgn4gBtt/snvbf1JWupuLZXzAcfLcVt0X
BtGQ/wL4rGa7uvecvmOjbk3HwMoJWog6xDa1pTbEWTXbMuz2tSPtOygx+7Gu+jPC7++0mfNdRhuR
vh9p80XlTBc/eyubLKD6n7ptJBVHwfSC0KNfiXGa8MmFlE4NZSGp5C348asrZgfIAnJFha5h55Eo
xZmckXtA8CZtf3+dxol1cSznsR1JNzC8WG1pV8lVbbzbBGxf7T64gBItD8vSppuy1BFjtE0BLfda
rV4mW/Thv+ZCPKOsSJ572vNJ1Jev3gTgWYZExnhcV/L30pqnSxTOzTUziGDSqpu2oyuZkvgZL91h
9Pj1/1lZbGkrxT8JtwNUV75Nxo2wPNJt/8VqsYwiC1Pfbg65FeSHaWTo3Zekl6MZfA0QLT6rUnak
24Bk1eIO5fXp/+EliH9ze+CO5oJqWq4FIsa0tfT5HywAYZT0A+ap5lAayJ2iQdz7MVcAY0qIvsyC
b4WgPkcQ0OxgOiZ3TkjwhCihsxA3vZYtlNiSxuFZi03N0SK7NYhfeobLR7ar5p1Wgd66Uf/5jfu3
UG9edOCbJu4JdPgOqvd/ftW4GQo7qxVvXNh728K1gmM8RneWDdQD8YIDtgvmiBqt4+jNyZ5tU/5t
wWzr5D/Sab5E0Bq/q21jBckPT5hvNc0cmj/uLwQqrsP1ixKYbsyDrAGOwwxbfrun/vdWkn8zN/D6
Q4GLIAg9/oyb4Pwf3vVZZnhmLK/mUldRujvQstNe8ke4HUO22TyiyqjWSJ4A0RX+x+ilXB6ca9aH
/bYWtbNF23+Zgh9unnWHxQs+Qt0BabPmG2feQ6aaZq+amtDhMiE0KHPunL4Y/n+c9a//OwuYZ/1n
Cxhd2OR/rL93dZFW3//ZCHb70f82grl/c3R4gxN4rk+rVFtJ/m4ECxwITJZHt8QCpRc4NpaPv4da
297f8CYyXnRJhBf8GD/139wm+298KxdRQflqWnTg/1+MYLYltMfmH69PDByEbYe+64kAypSvs97/
4TD1c9WWXSGzQ2q6zt5TzasbUAOa2bitGjEALPOTxxigekUGC0pB6kK7Me2nagBSl5fLcIJWt86n
yntqjBZPjBTVjuyG6jLN9BumxXEfxgjFQzM+eEPM8I8MLyRN6ILTqbxI3UO2u2to5es8NZfPaCAX
niAD5Ct91ZxzUD8ExkgUg6nlP7bhEgI3ZVTo58Mmj714PVuR/RTgANj1whJnt07DM5XwsLOgUG1E
Qp5Mo5gX1rNUX31oXJPAMnjlXnF2Kq84LMTL67H89GF23QZdp/qWBsgqWqTGTcdqCESifp9noVZt
4iPQK7TdNB5eFR76VWKwmgz90r/KkkClWrefmwAqsmdaoJDjYlO6BYLkhT6vqu/m5XGOEuc4Bu33
0A+rTUZ/1GoVLM7UDS6ZtyT7bjAQh22burfubDJiQlRDW99LNu1SjpcQ6UCQz2cZUa7wZr2ZfUf4
I7LPLFxeaq+0t4ZLMIDnOb8M1PB1za8z5cIIdGkJiyjUtGpJwmR4c6iW6QnBXbj1xfPkC9Zhp9xV
piV3hiMRbNYXYiDCN/OcPZqEuT3Eg/qIpnLalQpS0VxmiK67oT6QKzvF405OyGBCnMGKq/KDo8an
mz+jHDJFUE+R7AFwLsK7GAGC0SYHX1tTTtICLFF/B+Ikffo2A+S6twiJNvJFnDVBR/RNa9UgQX5y
HrWHPCudgz97zBPCqNgQY/wic/KKt74Ew5HI+0CUYu27UUOZN1I0ukLtG9GrncuHs+vDhAnePO5w
fpH6oFpjHWewoqpyLjYGYUeHPkfzYjRucrZoZ9fS/NEYTDjnuLUfTXgfY2STl4m5xB1Cdvk86bqI
yN/qTS8+2YKZX8BeRWc0GTsjysJ972HjyMbQfmACGDC3LiXYjeKzA1t/afQNw9pzlI/pIamQE5p5
wXGfIICR9okw0frkh08sEeIapEpcMXUCFS0QY6RO9pynzS7lyDoFEXnDUzafGKBkupaElBV4j8qe
KdETMrI8yRS2K7sBD0LFht9MSW5q5bRqbnPFGF1qafiEx44mHz/aJKNO/U2yYBbr6/mtmgWdeN5y
2mtLu88i/ZlilcoiiE6itOG9zd6484dmazXZsHqZVDWcVZf8sIk1OHYtW0TX69dVkEHxNFG2Ba2x
J2W5O8zL05T25xY9z4NvlsBaLP3nzwItkY1AVhnkt/dO0O97fbA2ESVSjVB5I60m3zLKCmj65u8m
Xd6HsBYI1/NTGrHhFnHwlhhRfaZfgxhXdzK9uP4oa2vvdxLRLVfgK+fOu9vHSN0kWQtWsTwuSsxH
k4SBuUtJyIqaZEcySrJNqho1zkAnYSCpeZNlib8azJG571wEm6jIOdEcLhNd3WBlxMB1Z6dpe83Y
i2Vd9ek4RLzVQZ0hbV5L9WqExbZ30uFaiwzSfccgPxyyLXElPZ2olD15SMK6qkgndmrSYlFCy0mh
TVvCjyBkSLhUfsmusPxmwVyrPSfatYFRf0vRDs/EZAwtZpOYwMA7L1TqiblNuS78Jrn4M3hUIjwJ
1wuI7CZa2Vs7Rjnc934nHp3cvBe4Hu+DyX9cFiZ+jLbZdYBLv2vh6CHX939MY7Jta/cYN9lbPJFI
EpRNsK029ZhlR3oL7goMUHocfa2nK0kEYwOG3y3RPUdhZIesMX64WT09Z5G4rwt35yS0KTzTw4JV
dPWWdai+eGhDq3l4N2eu/NYv00/EfcPRv03M1LyTur1TaRhMrMZhH4eLWMcDVsJ0dFCmg2h2Wv87
sX3hmx3N0Z3TWacuR1+kmggtfMY0bMpKdfFKQ+xmfNLE3mXaFAT8Nwnqz8ydnHuIcq84os5l5w2v
NZkwgpQ9ojkC5F8Z8Rv98FeWhgMCWjGsclkzBazoyyC4TA9l7sznNsg/ihS2AD7JcxAlG7gF+Us3
fzVjdD8kInjNDOOj9Idz0/hEM+jWD+GbciWSQawFloNtWaJt4eLd3YkESN2MLxkDw+eCmmv2+E6I
tsluICmA0rIK13E8Q0VP+/QQcsSTPxF2aEPogts/4zoJ39q4dQ+LGdM0KZr1ANPgOZtzsZ7m9IlI
jXZfdfxDInItE3tTEqm9sZpwPDtSkLDUVh9R4rbrKS8BhuXJuB6Dpdyrxcj2Y9QgeqTHv/cSAQLb
rV+GYtABLaXa30xdgT0eTMv3d35HqIs7uuYlbJnt4q4J9sHiTVsfAcYxrsxJR0VZq26uYvxujAjo
f38Kok/wrovXyaoVoY7WA4OZGMa75z4RW+jE07TzyKQ+MeFEE+YKd89KTWgwAr0N/Ye/xDx/R5Bn
vc3W2Ryr8G0upicKo+8LnYk1Os9w6+TyNR5DdLa9OcjL0hpEWQffE2cmU8aYPhp5MgjqYl6uieM3
j6NjnX8vJP6cHZMAe92c+TCeWliGnWRNxNUjqAGYsudd2xDZIEucWkWH++K7aE33MWdffizM1r6I
3E53WctKnTiEqzuyCg5dP5jMqZL6pU4zGEkBy/ogOntV1ug2CiJlzx2TZfJdYsJB8vlkRkVw4HRf
VdH05RVPIKCwsjIK3/cWkq+uza2nvIg3fj+GZ7sFoDh14Um6U3fy7ft4cMwn1CtKNvHZgSzbzUBg
GnQZxESiVFcRko3EkytXNvJRhhFN7ii6kCA5rBPiDfeSkf8F7uTJa9HKZA19L4C2v9qlpSpA2IsF
6bEtObIx36mn2Byee2m4L53VQ7X3zDVWCHMX9PHewCZ/KbPPwsaRH/Tzz850axpyEX1OBlrawXBV
C8nxvcRmvHLzGN6HWQ+rMShoY+YW6eZx+Qlig26tCYZ+ioO1lwvzjvyNZl03XYXvVJk7PmkbScW3
IIxRK7T1ILdkssfHacms9RJoaVYw3I8emowgo4Uwo6+IJiIUZec6GydoiTMbRXLx3PoXCep4TIjs
9hLigqXjVEc5Bd0D+oX3qU60svO59436GdqlLiOYnni4Ip7oTls7s23zzZQP1QcpYOQLxcpYHiw3
//Izyg5HyA2TE/8aUBdu8A91+2ShLemH3yr3CdvqdI/057tL7Om+XA7M7Qm1tDL5iIGUJmHvn4Oi
2KElti5mTNJnUZ2Lcf7LJijz0kckflfxwqLgp/Y6xD7KILnMzz2NliGN5m1lNQnVWtY/lJRayplo
zmfDAzVreSl5FxmoI3FwnLg4JPA318DTCNSxY2tX+N5bKaTURE7zUNbushZ+7q4YhfbnnBHMaCMB
d0j1OszB/OpAwt/bInrxjS49MBtL92423eO4pyDoSIlpBprXPec88wsyMI2XjBZaFHQfPtnClEEN
4QH3jVNt7ZgEKpG2dM1ReGb1wczhh4fWbJ5ccWL8aN21mWdtKGRIGCYzBAD+qJ5Kp3lLnHCVD24D
0rtk7WyWp9yqVmaazNc67VYqVuqhxiAw2Kl1lMqxj4YKt2AOxo1tUIR3Uy23o8zNXVJUP6uKJTcy
7PSSVzNQO2xfq6T3nbs+GEmwVd6yZ9cFydmwSRBIDKTHwVKvM72iSJxqJd6d460Y4vXSrFXBduyb
Z5kOjd4FiHukKOtoWsKLn9OEG4om3XeiefYVKaqplWY74nsemepmV/7/VHgBip8cHzdspHKduvjE
rGm0V5VDut2tKJv8CXJvgi0v8kS7avosPJtT+UkjCaWEURWXdshaJhy4CnxDZ+6SPVqxJ9qG/txA
rmnnbQhig4QoTF7eiHWmjflVqnCfOxvLn1czGzRZLbcAFrdibdXTkx3C/uh8dk/6P9MxSHhZzYq8
wpnpm7FFLl7SIzc4d7kcJ57ZH+s4hBExNsOqpdjeDS5kuFS0wPaX8GjYFL5DSk1tdPY6SMv6gNoR
Kw+Kpj1D5wNu7GsVdlDlQpeAA3NkeoEHpB4+UeBw2LEPWHkuqUOO+ssPmmAj6dJvij7/cggbOzo2
lBDU3pwqBPGuK8eT61jaC3FzQDXCkKxjlnuGQihKi3A8klJAtrHsxR1OdJLD0I9FsBAEh0CCV6GI
s48sJ5omkgHTDn0Z4KPbyuItQ8J+Lxfh0vUPumPf5usliTN2UNN08DrL2QgR34UYtF+spiKtjQq4
HsMDg7eRwHeu9dGskrOj1DOOinFf92aw1xJONlesdIoNi1lo48uQYv3PZ6TTXb1zfQ/lT4hxzn9u
MAczTQFz1+RDyQLudVTTUbf3DWPcF9n8HmatdYd8CSmwjCYIeRyWHVQZS1sVCeu+NnPznhILzeGH
ZC+o7BQdx/xNluOyHrUXn6hebxcQzkfbIOIDTfOPgaDNFXCDdJMPi9yNgUc/2ahO7lRzokRgZAsv
i0+Oys9wfNuj1bo/raAbtwqhN+mDHv7dtDAOKo7gPbfS3sxjjdmTgBm94U6DOUdyVT7Pc847Plp/
0fAXSCKSbEvwxdfsNnzcBb6I1kG9x+ZznUjc92HZBodBt+yw3FHYlkQaTzOZQV3rm5smr5g8orLf
1Elp7+BVyHXSBQcpm+rgWGGySX3k9XkjKOws75pbaU1AFAJ0n2rFSRlYWFgsk5V0v1IyFSKzrbd4
dwUilh7PNJphJoBJznLfc93eRQ5OB3f+kgtZ5WhIFqnCazMSjVZXVXhtI+NIBIY8EAZub24uUIZo
Hp/hTIMcj/2GXkcBzhI1mViiq4rGT3aufEMxRmRj9O+BP3rHRrj9Q1c/4HHbs4oTtch6tHdo5Wxa
pGYJTav9YGMxKsLLMuFf7RmiwLUi1M7scotINEwmqVx+BdlCjEWrMPQ2bMKyObgUwrBePJwgfCJL
gS2xacFPTEj6reqJbLSj7Yr+HqxtjQEoTvZeQHpbUMpjV92h1HQuzBqLY1pFsl37FbNEy0eELun+
b3UeKzBAEG1lhODDcArsybJkEulW1p3ZNzt4JZu+TKI3Brn7wWzyXZyhWrdsqh1oz9g6l8sSlnuk
YfkdO4J+j0WdUVwRm9sgXQhCx3pOkp0AAKCXQNUJkzFD9up1vbqQYqbGOT8sc/cwl/2MiI0czCyS
L1jHS2n3az8J3Sv7jn3WV8FDr8wnNKe6n/OGpspemV7gQUCIamqikosqckUEcnn7XpPeYUW06AeA
xW3kDttaTlxfOjEefLaZJVZIojCCR6uU1kMdfI4SQ7851Q+NhexeQrDByeZuDJaDI7ZenZ1ydpbK
OMyoYmFueGqXNzSpfMcgtGdKj7N1RdmXXImW/yh6Q75BhqVhUP3oSc54dor0g8guxIBR8nlbsTJk
c5GEREBkNw6PxXgdacQsltc9JznXF7uzodagQE6GftxzkRNHLiuU7I923BdviW0nm9kHC4QXHFAM
YWFxuS/TUdwTFT+taxnF+5qDvGe6i6rEq+UB4BT0EoQIbETMQ2hwULNW3wn91xJrhnS1ciBIZBMI
p8Rvj+m89xX1XjxZ82GKGAw6MeVcmwl6TVb8l7f48wND4oMJs+ZJUQIKopvdofmW0dEP+ozekZ3H
u0AV9Kac+uxW2V+Z05lXN3G3bom2E96UOGYWTOBQoevUQTt35NSGQ3Bs1axn8qR/tHvk9cZRpkt+
TpVd4UcP+12sWv+K6to4tMHwXDNv2S9dzuyg7A6AA6r9mIQRTcSs3jhzkl6LyRX7BqXOKp4ViTjK
cX6QGLpqnWPjTvLDkiGcWrqaK67k90zsk0ORRZT4kiiJ2givZv0zUP1eqXZed7LH/m6G3xKDdyug
P7Om2IvxIy/dg2QybC55iryA3QyVzfTQfgbOUu8mu2s3HUoaJ4rqS1ka7lOSJJtMmu/J2NufsfER
RcZwTm0XPIIXHT1BzHYWFCf+mOnekw6jakE4eBaYhyLlOs8qbmwMw6AZU5qPRkbURYNV5G6ytAIT
v1GOnv25ItcyxE3AVbNR4Ig4ZmvdrLUn+eSmHc3MAPBixuCNvDpRrWun4mJhVm8yf1SY32ilENpk
Jzg0DdwDjoNQdJhekC379850hCDiXkLWZWFN0cGVqlxLkmkpvh2CkD0D83ypMvIzg4h+IyKGsvL5
JVnB+D2CW4uLW63hZBuHFKP7qhrmmHjPKFg34xStRC/jnduMFlHBdCxGpHVMxf1yb6RwfWno99sx
Nspd23X5DpNZuPc51RfgEjSBkgeSbZ9qm9144Tl3gxrGN/iTC9oIAPpO8DWCcX7OMyt8bhw6BIre
ROA8TIxiwfdgXqPlnO1k6R0NTLZrI4ja5wTIlUFxd53i/B0YjjxxuUzXJX2GR/oj61rV+XZaVHlU
1Hq09WNwsrON3X/aGAwITrOF79lgOLtK2xJtqfgm6JrjZvS2Q9Gn757fHIK8e2vdr3EE7USHg2R7
0/zLw1NEy5L2RxBTOScqPPpe3p7qpr1DIUhhSxD1Y6bqZ4/B/57qSx2L2bmj1ImPsZknhzBBSZBg
BcO3ZABErgUd11Z46I3IyRwG64SruqMX3DmraGS8ZuBIDfyK+oi1IhPMIjCd/BiblEl1Y7DmzNaD
KkHSBUb1PTCQJi55vE8JX2DFQQFscEm+wax7BUyl6AROZtYjz6OpEPvTPov9O99s5Wns1mow7ZXM
aBvnxZPBgN/OQ3Wy9I35U8EMlmU+H25M3D51n01aKDsQAZ9Gqy3kNZfJwSJDiVJs7XV0XA2+yagy
8xQMyWHWOd1dS7SiHM17KhB7d0NQ+5I04QDd6hoFXH1wMdd5PcuXLzFsov0S0EdCKn9vgKZDVa2S
AMhYONM2SrfKrqfTEMfTSaENC3jb6N2SzOtjqGVbgaBDxz6Xzp0ZIxc3MVXIwUMVt7SPTqStjAU0
UAPh9fb2OvPRI/k2d9ljF32xNsn5M8L61R/qa+YAk1ettynGQB0oqbm41oDzrNStN7EJneTr5lC7
QbuzGR1SOYNoaxcJkIQbVEervPZNAmhpDk5TTvY4KqEGMrA75u91V/xsalJ7MkleplbIVSlbR9st
/vJr0mWHeJBsiwME+F1FkhoWVzwgxOmq9gsfGKsokeRGjmsh/LZEH7cERrH4zoFUKkzivsSTzU2s
0ehxMovNjWJsGgHWKvAJBKDCO7/d0PLFEcL8ZWOE83gCUZXvo2G85BpJPisxbetk+tEnIXBvkT8j
mrbWlHtyhTucuQQeIccM1nFVTmwaRnaEzP93U5U/VTOCNC+t3I1MzZUHJ5zuYL1DLknEXlleNKqN
UJa1rX2U1bzN2WStlMinLTCHemdU4Q8kLj9rZ9n3jf+yZMWvyDTIGR5jhjcMMlglwUyFhMQl8mTZ
cbITifkWmf6I1g+J3DzOny5mkRV2dKrAYi+V8SBVYB3nRkeoIf1aJ6Vxmk01kPOkJG03Poi2ejXt
xdkMJtm2qQfzPVAPENRZAmv3egO8e05W7hwZnesJGp+VNcue/gQHTxy/jc4oXuultzR44+ByETj6
LRbsGK/tbmnm17Cw7c1tRrLIujvblf5ddxcrncGpBUP+Lah7gFhUH64vEZtb7ktiEA1oGsT2oTl6
E5MiDjvtjZVCIcoYI97nxsQ1e4idj9lDl24hIrEiZ2NrZS0dq9lcN4xP2MuQG+0kYc9BQIKp5So8
QHVsr1r69Fo3+ZvVLptux1bz6fdxKVDTz/QZkdV5r046XrvZfynDn27/1qXJkzEn0WoZ2u8YyiY6
FyEWqMq7D0oTjP+Q/6VMODYhCmjPMLgKhwgIhRNoi7WhRYOeDqRDQVY79qGpfHEy+OFEVLrhqJlj
Ve/rxXhtIxI9TByUhMXQQ9x5A/v2L8qU0LO3oZTWJjWcy1Q4T3Qcf4PnDWQXgWg+zXTk5K3OY04B
7D0r+bDEoIhCi0uBD/mCdsMH1vV3+RUkd6XlDVsjupgSCf446E21wAgqnx3fOxkTbZl5fGqCQQtc
UdWhUo/oBXnDsDEtxJ24Wl9zqLuREbwSpAMaIbG2k53lB1cj6RUU9sO0GOtSYSFsbc10HE5lIniL
vQrNoRyYCA1UvAsdspZ07IqONkPmtdencoUKo2c72FozNp25fgxyZa0Fk6Ry44oy3LBhNVdljn4z
jundwTyo0/gpFy3diMrCzCDzOwfN48ISPqfPMe0nyhfsKyHLTmxPyyaxR0bHJGDqloYJCwA93uyV
Wzmon7dg0urQJP0mQIXN9QdIEorSTTPb5bFbnEPSEeIdsyEirmY62DOK5iR2DohbQSLrgCAzc05D
CwqNpFjj4Bv2OoY/gtmuOoyTNva3LdskO/xJ/hLG03ihZi4FSjSf1hf9gbXhZWwqw/Caev4HBTHO
NTzhgQ5BGxq8l+RRWoe4i+FpWLYkcQDrncfPWxkxRO4cc25EZoa1ZCCdHtAdldLknMKmLcmwMC9j
hEeJepIeHtay2CbiUaOzypayWkEqWnlKod0KifUJ5rdG/1gUSxa8lk9HGo9UCAMd5uje5PrzJ3Gh
0dd2R8cWZW7w0JrJWYmEvy+q5arT0nNglM+tixwnjmwKYmw1mxGoFNe6lr2KYF9YjOTIr3v9ahHr
qHUSL5zaVYkHmg0qMq5yVQ/xnWnyFGF8apzhvulBXHk5J3pez9+DqSGxjTlaX3VsmvUqrV/57d5U
fB/TSKx8qcRa1cYHA8x6bVblm3oknmnt8cY2DVzFmcK3oZyhPUsop6hw0rTduoG7kSH+Y70iBqFv
n8I6c7C54WFyzYEhgGVhKCr9a6gstR6z8V345fch9tQ6nadlbZAoyR5POP9F2ZktR66cSfpVxuYe
agARgcWspy8SuTJJZjK58wbGrbDvO55+PvCckVqlttM9ZhJVLJEsMgkEIn53/5wTsvhwl92J2rjU
Z3siR1RzMP9rbE+vksJwKB3t80NNtYkEe7DrjOFJKZ4ZLOfFavZJV4JSqAlQkYXPykpuUseJPZXG
wTp1fR5dKaAteD/0OBjmr0oSoFbMMUcS0z/PbQZYdKA370LXHmj7OsEABY8r/GMQWPvKkJcGH87O
bmzfK9tkZlqGimD306lr0pEg2nbULcTJ0tpJUT1NfRxwede3STseBRMhUrXhZhK1vIgaUkVc0gaW
WeM1v8kWI8DwEPTDiZ3tHac1Z+2ousYPaZEJjPJfymCB4Ky8pgCNaMmcPjvcSVUHw8onpgsYa98+
J3guD3Mz2V4OBcWzgh4glP7dDBW7pwJ+JSudv4twzm8G37+vOQLiTG/qExNR6gE5sjTO3gffvnLT
cqToY9ylKR5xwOjpWthFsE0eqljrvDwM71gnfMaKjDEUyjZ91UZpsDIaQXPoaizkDd7puLUdmluL
7Fxkus4NrO1qQRuuSpp0HxiR7TGxWzJs2rbLlH7QnWabBw3jgsx5jVIHlpfBJsaeTj2SyLGOHKYJ
OG66aDi1ASYANiZp3b37cf6h8yteWc40ecromjX+DVgwffWWW+abFnupaNVRLwVh5PgjN7CwFFOL
W8DRhsOoKADjwN54OSdrD+6Hp/WXgi4yTjwGT8lV7Oo97Dphbng+5ms3IU4NVaqHRCGeXAh5e6P7
0g1t3ximfxCkn1KM4ni21Tkm+7duwQ7sjMwmEV7FDz+59Gbq9knvG1eD+vYLrJhUqB8UZ0mvttLW
c4tfdeGnL27OeKXJDmYTJm/urnLTwIvZQe4HmUvSrurbLRtrEzeNvWqnFdN7/xiBnVxZ80jbaVQe
RGMUG34AEEQWAzKpqAdycnONAJp4LTVzKznCKPSl9cRF4Ml5YQk2pcn5CGNAAKRpUeZ9N4ORmQZ7
s73oPdYdDQwPtCQ2eDLgpvJyPXgnAZEvcsqn5SbuWuedIQZ/GQXAEFvim72PPz3Ra2tLDIMbPIMl
Yg0oRAbVZtMQMGm6r+leOWDBmkj6SGCBcX8O7GZbJuYqc40vxvfq7HR2xlHqpp0xoPdBqe2GiHFd
1zB0T9OTwQFbZfCwmyDYsUDFe6colcdR+iXrDmWqf/k1XTqBGEGPuS6eJFynO1/lO5/BEKsVuxSa
YuDlASSBBmkDkwPzOo4000gbnlxdN94ocW2RRn8WpoS6XEOlUY41e62y270p7O/+Zt4QckeTy/x+
NUlpeIUVI5bP63GjI6Bt/Vi+mfWDsAH7dgMehWiEsYB+hfMH98dGbywITwy5CoHNJcnvMFdQhAue
CkEZC0Pm7BOp8ThKsGpKTlBq7jxUGY7x8Lb6dhrQGwfkrlweR305reHQKQhM2GlwtPTixR4J69DF
sGIVtCsYWeypSTYi4zKzYNHQaN5ZNUn24Q71BD+Ib0yVLvivCeBr7st91EBgjELzy2EeXOlHTY35
JgiTh7SsjONUUFFUaZzvemh4FaEpjccclPA1drB6NREgjMEAg1qpLpzyeEjrKcGGaN4YBKnTqJsO
MsUHVDfGRmnDKswGQhlzdkf0MV6LqP+wa3U/t3XvMeZfl2V88E90TWYMTZGNmDt6qdsddJgDDniu
q6IxN9akJ/u2IzHop+Y29gfUQ1WuUinILye8doExXLQ6cL2Qq6NM1BXCaOpVfrmLpUZ+AlC8GnWI
DUBX14FtUpvdGJ9Iv+DKS1usmxiiyGyOZx1q5Hq8cMKpaRKePTwm0VY6MyGSnli4X7UMvcYXq7gJ
3KZGv5Ef6SBgeA22DtiE+zwr+lfMP9mi0fkEHt0jQrC2SyFuO3zKNoWGW+djx05vxIa0fJXB0uW2
gjJSSVxObZHajIKARUHstDIw0ZSvwkNR1lr6069CD8e9yHG2O24O3xQ5grPqWpghD96kkFszCE8E
T1e+30q4jeZ9lvbXQe4YKyH7ijIq6ZVVOax1rUBoRrdY419Hg8aMVA7ZJtCC19q8y9t8fiyzHa75
jRzYWg+maWxhLZZeQ6yE6aTOrNcedGg27jW+MQF6ox43GUETSJAveTp1Hm0ZGF1G2jFiDvfKhMgG
es7Ts+VqaGxUeMqUFDjWmujqRtfjh84ynh3ko0y2zFewiTpGEXLPPab4ELdYNDimc31gIhPNnQid
8IhMdTNgPKQBEV65axpHx/KfQ7fw111rbwmLREdLUqiSkXFepvhtY2GM6QKQYuz/Z41ki4FilE0D
tFoZJgSH+nNVpiffBu5oGFw2jqx9zH2QG6ssuspqGMd1Ob3Gt2MnP0XK7TqV+WPZVqi8vfsWQWHf
hm61go5CRfJsLGPI7JjSLL7J+5Z7AjdYvyJa310FIt6U1XEBMUQmz2UXKYz9fPTkK1BrkzCDBeNw
sHRFUVq+3Ikje2jWPnp9/khu6l3fQi18dGy7PejLzv2nYvjnzR/v2hycrElaf/Rla1OVMORYGumW
JvF/NIX+tCT/492fP/3132X0iqxaDp6zm8r1P/KJfayDIB05Z05WZ2yd2rnXORImhT/hNiL+XycU
rMXtcPXzp/Dvf/p597/6u58P+cdn/FcfIuXIYSFS3bqRRsJKU9HcuWDIQzhDm8CYSRgVLc68yQea
0zCeCWegUGH9KAf5FYAlPQGeHqCaJfZKVg6BbbIfpaXnW4kd2bP4KNljM20FFC1/g4eovHLMnoHg
hOzatUwLhz6+5srbscSSXZrYk3RuOJ4GjZLsEEZlriadCrEWpZIxh0KqXckuOgb8/7QCdFt8LF4H
3Ear/bc3ooMuwb9frJkj/aEsc6Aw1caq2p2SLthB4z2IRbeefMjq+cAUyYhZJYXNFqpbMXw3ruAQ
g36G8upb63wUb6XpnyeoIDubI/wiYmvd8GGWlnH0oxZ4JiKoZTMXmkhzJeGpdmPBzFBgfuxxFJmW
Q6kYO0rL15667JdONev9YLy2xvTNcDVcz7r/GFSEIRMx7UTT0pGd0Cfejfhq5tqUXu3skpJCAH/g
ZD+Mxdc8xTfsXXgM6s0Tfmjm0jNLweSkt2wXNg4nIjKSdrKJjO6S+Z7TaxdcRAB/TPU4QNfmlB7x
ETpoITP6bBhQwA+Mxi2csWxv1s5DroWCW22Y1kYXtcCa+xMxkFenG4jPsHHQVcSOJ4OhU5SSYUsQ
HJ2wE7tongHYikpd9Z2jrmThPFAS1LHn5UQ3ZmO7jIvGtT1OzpY8823aQa2qINN4fmcNCMNfleLG
bSu+YLG0/RVjzCDrLmACW9nUzxZwF9CqVyyaXb1JedCsowwa41S4OcnU7A6W5X1Iehd53ezX9QLh
1IzRBjVWFStnIu7dqFweCFFif2ecSmp+l7AK8t0xS1+66t1aZ0FxzQNA/PQ4ucWmTbJhL5czXl+U
CfpB68PjxCvhFrwWRpCZUO3mZw6KAK2ogArcIdyXfn0FxwrP9whfZfn5jfokLPrR9VG/RS2nuW+y
OHlnz3aSnNUozvGA7y18Iq2YHB2dlicfeREfvrp0Mfsdk/HTzxdyFdgQfiZtYOQcWtq2ZWbQh7W1
x7cx0TfPLNa1jQA3n+NTfmzustEd9lXYQ9udoNoofUK0MlHVi2MSKZaz2ziPr4qs49/tmenTqxjY
lqcp/8quNC4c9sN4XDn9J+6WTd5rHXIWXGoBMmfovalk+5bCd4ujG0cZz+2ock+4/ntTGtcitnZt
apOiSV/GusfTCHbHHvxX4Yc+Knbc3fciXOmzHl51YcapBslMConlOf0hm7wYVadvbXA3XhVNr/BC
JhR/5lE91WAbP6b62gEwdl+o6lsnh1yHSXyhi8tZ6ZXlxUO6G2A6XfIQZaub0yfbsV2ohezXOT5s
bBQppGknPmVJvNc1P9xqhQzJBVku6E7ofW7G1GWQ18Xoansy3SiOtctIqFJ4vEPIzwbHmXfLTJPr
fKa6oNtMlX0ZGeUEKI4lpo4t4da7dDlFDXZBPx2Y0NpBeUB3JB2aDg9Oypwj7aiQbxbVoSjdj5j0
AW6ujhJoiuuvzOXyaxWjerfhZQ/yufGQl4+hSdlkQN+Vp7Mj9Xz2GSRfm9swsNCtyvg5LktBWxVM
P9IUFXwCOh54bgczqx95VnJUxDgDfMCg+AdG4UApXNujoczlSKNgh+CZQdsZXns3Gq9EB1D1541b
Ugk0mMwNyqi+yY2+B6ds3ToCU1BaUTE0x1d+a+rICOVdbyg6ZxA0ft50JQYVpWuQkB3/aUxGa0Xu
gHpqFXUb0Y9fmV7YnuNida46CK/7qSCN2oqkXcNofsgzNookJ4ZVz8D6isQtY6flzVz0jAhblMWf
1m/DjJ5mWB/oCD1PNcvsjiYNJ3NWf5lRAqZr+RwcABysljWNMOEvSn0AikTySUKShOOMoF0JNM++
vnHwN72WJQpeidEsBzJdLwo2oLmFFp58YZcKD71T6qe+wf1ud1ALgkh7wq+YzX50xmTceiNNEpwu
ErkdGqvhqTmiA+gkXksn79aM4xY01a+JeT0nCXm0mggg1oIrymej/nbKTe6lqg88ORg8VcTL0CEU
6zpmLDU40SmR1TXz83SHIyNnX9bdUANwqN28uPi2+qAN5j6Q4fyqFcXRtYfxOxOEomFBzeEriL8C
IpyKUHBK3MlOTHFoUDyZwJniWQ3bPmaCPxEZmKkdJ7BYRi9m576KQdVfU/MM9g4cs34OWmlxWhrU
Wubil29jRo2LAEBt7cQbvzc5G+YYtgRZlLURBiEzb/87mSU+6hacEN1vq6CY85vJxiJaG7N7by8W
cLeonTeytG3ZnFtdXawq6gD+BcmhoarWyapHZlQIV+mSFsjgno3Tu4rPcozCh7w2GKNHdOgi6nNn
sLLZVfxupnVwVBARr9tWdFt22eVBBZhKkqK4L/DIlb7e4C9udI6zFSxmXPuu6P+I1RO6rx/KsKTy
tuYuyi/W1IFtNOZNNYGXjSPDxyuAsWuqyoAEjEEoit+jFdrlIXCYwZrTtwvAF6LfroBp+cuswoNT
Y/nm8G5to4EXygVNfuqImh5YCrudxGFxT+aLcy6Zpm8V7I1ZK/czO9y1HczdMQgViZnOONcQ889j
jaxoWxbE4QI671Dd/DSGdFYX7hIzZATMuO3GsfS7Frs09uUmvwmqBHU1Zpjag4VkTe+M18akpT1K
KMaxF5ni503GmfAqeR7CtrzJk7iEOxNZG4cg9eqPdxnk75pWThSfxDeTnIez04Yv4UTGCzqaYEE1
L7FDHZdwe/xUVVRuUnpYdnbtQn8LWw86pM16NyZkz0EgJj4039ZuXohoJ9eBWl7zksmNTAx5XSXa
o+rggDEHyDdt+MuwreUROT0hB/WcUWf8kBK3tEIO7sh38+vB5diUCSbXdL5qQuXf9vgBRDpcReGU
nJ37wUqwEAG+oGmjwyDhgkWrc2NpxID9oWVsiU3JLKkkNFOwGO+1LHc2jg9V769zuer3QDOBQUWe
0SQ2aNqEB38rFOtCHwQ6YJ29ZTaEeObGvOlb/SoCMX/Hy7XtmE1dJVLk7Yq5zcYCNcFTHOV/zgml
sJXCzJ5OUYqjJX7qF3BqsYBToyTS9thXssxzrCxZDaX4Mwol0tD0itpOIbU2e2uMYvB1EXvnJLUe
2tRtyH50xlEk+PALw9QZJOjzhnlSuDdL//WHpdS4VXwwO3EqYWLf/OONk+XNPg26h8Co0LXoESh7
HHD6ZFvANLum3JS6cels1/9vXkb5ezyYl9ERBnqXtB3BS/lbvBmAjIHG0AbA0Oyvsg+M166Oey8R
sQPPW7OYcPTRy/xSThCUZrLQa8b44oLbEXRBmhaHTqbigv7anGzqPfAsEGCRGfEXht333LiEcTr7
QZ8a7ZC4wPoYyZ3HJLbWvPbNprCsT9hmzRXm4PDOJIaI5SJ8S+sUT9E4Z7TFjPkaKAKDUxnaHvZP
/9Y2uoNDj9URS+i5NcnpyaY6tOjO7M8a48mR6Od/fbmJ38PrvEAgutgCmhYxWfv3jrhcdH4R4gvY
d6a/HmGHbyy/2ZVDwY8bmxNbSRXDEqzaY69jZQ37bcw1sBsEwFrGw7f+wn8MUSjsCbj5T4AtVm21
VwEIiQy90ftSZRacnE01ztNjNka3o57BiUnwMmp+9gpWrr/XBnnEw/PXPxv/7r+Gb/nhrOW/2IUN
+RscIJ9Iseb9jO3dStMD9lLGp9uhENFbWDZEIIMCZpXkF4F6JbcQTsdVqUXaB3xHnl0Fm+A6Lfcy
VukmdxBb0U/BvE2d/li7iv6GOmPUzWVFhzaML0ZXzSkQdvqf/pSoEIycaG+njqobzUzaz54l0tKn
/NmCEbGF8r9IEqRyjdu5AEIbBLr96pfZIZOocfmoP+lt/BqZffTI7qbbpSRg9hK45yXFCL7Ci4QR
c4CkOQfaM1Mf656oRLLq4ojiIs4cXlG4YHnRTfYTVHRQidw5xtEMz7UD27sKDIf+pOYKa3nnDTDl
r0sXZBuHWRYEnyxlHY8+MPD8uW+s/rtH7KKn963opgmPO1ZQU13aHh9DYquKuh2YuLTjMp7ORmBP
HKjBmRMkzSrsfHbXWy/VWJyMelbfLK17pp/+0YL6yAPb91dtB/sg9iXsfENZt8TsSFxo2Z7QJSRt
QoZxuOW5XW9njYjKsG3msnkl9oZxvDlw75LfHdz22oxJuciex9FQly+5bbkrSlEe8WLJqzhU2b4V
9bRTLVbMPjap7CtasUnZZoR+Ybz+9VUo/nUlUrZtKFtAK9Bt4/c7DIEn0kCPpHuXgelex7osGG3e
2P1z2pvnaKGZyaC2NgwTzWMKiIyRH0BZLPSc+J2hpX5q4Sbq5kemmPNS7RTsbB2dXJ8USu80Ud1H
vMNsSAp0i6t+bp2V3TYZ8B9mkNTLbEThMr/3w1eMbZg2mI56Mptv9JaPTJ1B7eGG/zc33xKv/y34
jpuC1Bt0CVsYuvFb+aSmKm3uTDvcz3ZxipLJPJlTFHhWqkW34AOPWW5SXhPkDwW0xJXs9e6BE81J
GzoOmHXTnRtJxrK3TdQfFdxofmotw0qBTYbMctnj/g6yHufgYoScx3eD9N9KaCQAgzh+5CYq1y6a
WFI3t5YIr8xC7RlHJ9t09NGn7UqtUzNT20rtGvSv9Yyc9d+8BIb1r796iARSuRZ5D6aPvzMq7F4v
SQRX4b43y/40pYFz09UCvcx8sey2vZtBDV5VQfRpS7wbMiqfh8hf13Ywbi1bZyCXuVRZJae2N+7T
KcHFnJniIbMDuargMjo8RI6qqvtnN3r1sSmc+6H/qEZd35vVRM5Nk/qTiCnKaS3utCYmrzIVp1b4
2PeRscMifcoR3k50Kj9rQRt5kZ/EV3BEu3vXpv4oLx86JkLrKoMT0nXFOQV5f6qRkK/HYHpz9KbH
Zpptm3LCHa6spwZY86kFQHZivXyhIkdfW6bBZdpG7QX/kICN2NyaVac4GmbEQwbtpiNVBFRI0jw2
zOWpQapZt5N58+MtYc0+NClH/l6Hx6ymar6Uyrg4XVkcu6q+CLGwazBEXTIOg6U74zjGL7lDaz1q
RUnmpM2jndMp0hSzAxjWPbZ6hVQw6BFLnnOnjC7ZaVarL0hauRk0DKnEFINS4kC3S+faVI2GaQn7
y4i1bMv848uGirghTZ2siIDlwHZS/0xFx4mJQ7qLe6BWpYOTuMkDapQ4vm90I6ODy7Ex3xlaso3M
JD/rUbfHcop9L+Jc7s8Mu5URJKs5HOIjnu5mZWkMzVXo+BujMsydbBOWgic2V+z/wBrR50XwuflQ
BmWeAG6wcs39q26LZjeHmFBIRrL36wg4luCbmZ5wboC/+4uKqzO+zRsDy9ZpyBiOShKm1JMR+ODY
da7Tzt1YthKbEbruJgJ0irSe4wW0cVtMkf5Azry4S8Mx8gaLzwx9i7367DzhFFsJm3MfDlPrOusm
BJ7S1x7/ekGFlvqvS4tt2tIyHGlIy/29czc0NAZDva3BXWdgvYQIT6lNSwGObnM1zfKr5xB9ycvY
X09Gk27oC6ApPTTe+twOoCcwuNMAM98UrjueG80MDzS5j15G9RV1ztG+Blmw7WHm7oWwntscSH85
ZTeqUEBjJw3rXtU3KxGm7a0LyNlVTsEB7wxGODwvct8dG1KyFYZpb6Ic16+POA9CNN45fduuoNjx
eQHjlNHOU55CIoERi/mhV0O3hlyjbhSsr1VYGAbKcPGObM6k2iluOohZuPu5HiNl2Ldm2tJJakXN
NhzqmKYYotvZ1D5ng2mfhyTaCNJmS05vm4VXmdY1n9DuDhGFTBgtz6b5wfii32sFankBX5pNxK3N
DpcnyTDsgYfgP7FAbbMgb4aefyUwLYUu5c97YQXnNo+x3HAEQ5qbDnAv6FVZcvDKPgqLsV4KnHaf
MbGhH2Rwn4jR3iRTBZ1C3uUz0AU23uIqVC5xwJbiEuLzYPYCV2wkMezVDD3slORszTEmXePD9Ayt
XBh22VWd4owZiCYdrTzQt9jYF1Pb4oTAXI3fRT3EJG+YfEGL6328mHFSzHvXSarbCD/IDLaC/njC
eLgk4yDOPt0EY4Abm/TP+ObRpGbjD0LUv/0TrKj5KQz/LEqEyyBsf3v3Px6KjP/8+/I5f/+Yf/6M
/7iJPuuiKX61f/lRu+/i9j37bn7/oH/6yvzrf3536/f2/Z/e2fwAeu6673q6fDdYwf9f0fnykf/T
//N/ff8PMT/Luevf/vO/8OdnLj/C//nft8WC+Vm/J0X7O+Rn+cQ/IT8uuB4LHI9tGpK2aO74v0N+
DF3+TZcWzDMI3Db/A8nnT8iPdP+m6zqYEckkT1e6zQblT8iPVH/DaAWMh0/jcMjJ4P8H8mPY4p9r
zaXj2lLYBJD4DhVrkvhtr0M5OFYVcJbXYmUulNufN5jwBbsuMbNM2ebOXKyS2lIs0v8YPv/x/s9f
tjpdST0+0T/Yq1ONhZaCm6s+k3Tqzq6WrNJ6WeOGSayU7CiwwvbtcDI0shzwwiLnhBqGLYo9ft4M
gwP4JRK9e2As9SNUBjXb+P0PbPTnfWX6RzFW8NKDLKA3kGCrl13yHj11DrOnlEhTOIkLHfb6PqfI
ojRm7GoRVgPmu35/glY4rvMYZZy0/mMTzA+ZPnTXw5AdtMHcuACH0FSTchvDBGJmhfU1kM7dAPVD
+iGewhmsScKTvHKnFjRQ0bEvkfvWMLJ1MNF7V5BFQgiuPgWLFNKafS4FBwgnuTQVFbJ6+5yqyl6b
ih2ESOMNrITAszNiZloE39FS/nWVNwTIIveXNYJZyxYvJfPXNkLqz8v2BiLI2smGG9kqjRoA9Vxl
0wnX1J3BIVEB0KPKNIP6bK9z0wdmpF8sPAFbhwCrCytQSBPgRTDQ3gemZfmCbdg8sx/BGIkbaczx
lWT0BCTDEkQK3AkOUUm2RBFjA9MowZNfCjwGHueOmjPbSsY0F7f5W7n4DVCxMy+xwO0JYz6GUf1a
Os4D6fh7o6rPTmM/ElZ7ahxAksEQ793MgvPk87qzltnVnUmxnYZ1IpG9N4/lceApsQ6D6qtqsd0U
Iv8i+zkWmJnS2d8QGmXUMHwOA5Zh4SMaLObwBEB0vsGxSiOnIqQQQZsst0KPRgKoVFHY1qHWGYw1
RogAmit/U8jql2ly4pr0ed6FHbplcOfScp+2xrdK+W2l5UPWY1Nq8wk/eah+IbF7+BWPcRsg2djL
cH4oeQbwQxNGWlMrw2tpd1x4dfgWDRVylV1M29psxdYuyL+ktjcM7kepUtISQ33K85dBF7j90Co8
g+thBSzj3nhmqlnhh8tcpARrq/f+tRjd7XI9lXqxL3QH5ZEyMnwUEMDn9Bylh3zQYMQDaMxwStvW
yezBf4iZ/kMZ4c5iboxINn3RsHxLDxa5hDZmhqvrsHSIU3TIAb2R3dXjRN5WT55qw38WOc3bHf7H
DpIuh0OFtAqLQCvNL9nqZ627slsD8SsxCAM78V4JEwKqExZcEBgFShBig/XVgedeJ0ufTk9tblin
947OoAqc3cGdx5NwmOcWQ1GtgeGTIaSTqLLg6TTyTPc1NprUv1WUNmXEjyo3HyCV7GsBTlefOKCY
0U3ttA9DMiQ4SbKNzLmSLbOdgXmyBW0DZg5eZuELSQsoVW0Z7+v7oXf4JdsYA0i+DBPbGJ7i6y6x
8Oir4K4dxRFo5RH+PA12Jz1n9O5AbAe9O/3iH3jNInnWwqpdJXX0QXbuAJISTbS+9634gz9HzDms
vaMRPBtjvt9DGfXJVvjxdVQFHN3XfbcbenpiEIfh9qmAX5QJEldIkmGmxJmqFMSVCfYIAeJTY8AS
CKpfcatxMrwlpv7Q1rSMBWi+rcE93cfi3IU3KaNR3HfNnSWip0GSCGpw41Rtdxi0ge6NYjibsA9t
RjM8Jbi84rdegAEhaPCroVoBkTghWKmNRyvV792Yi9lU2KE4/Hzr6hZeJulp59Sk0bdvjAa51+HC
fCLkm2wfjEJ0KznhyCJ6ByIJR6Qz80ihSOW+D/vPRhQXvezfxpJvEtD/rTSxArdkzvjJ144tz6Gb
04jDoNzusndtrB+NQax7Uz4WANtpLnY8UjiVQa6vT/WLz0MA4+8v0BkPw1BRXBH/GoP8CKd+q5ll
S4aHp0mL6ONhmAYotrbTroXwm6zoVN6YxS17c8IQaonN5o86X9507Hij+/hrEkHgMKM52e921ey5
n1bMWtGxaXbU5zzJcUMuii8SoVIhgm5otGS/NufOqp3pWUEhC9J8SYE++5H+bfsLYkIyCJplB/TF
vvbNfuuOw9GewNP02XymJAJ/YL2Ri6nLpI2IyaPXm+k7LVm6Hlz0ZXuYtddU7o5JdpaZT+TUxpDX
lWpTdy4hf0y8rYFbOL9L+/QbLwlWDBxqbj++O2LU185YnHsqjqLl7hrnagvKaonXhd90RW36gfov
fyFIx27N3h63sfZmNcygk8ZlQo/lJRj6NQW3ncd+5dbJ/c+ezhR26KWDCvjRmsHTOAKodRjk9TFO
IrBT+4hx5qqx9ZfcbwmSiZAsoTMdxkoAsoKhByb6etSS8xSynRh8j+MrOX3NX4fWsNPVfDE4nJHB
pQ3Hr7DljnzdRN7oOSiCuCVaFlv7cjAYjtjPiAyht1ztSIDGrnHwlQRUmgaj+RoMDHTgMXxkor4j
6kC2MkY+f8mp/7Kn8dsd242GQx733yOJn/t8xKRAGvg1xlqzoyboqpkFeUEgAgXh3yqgjpSl4dC6
e6NxMMKNxZ0ozIucwyNErnBlZCthwj52a+tMhBWzPh/k5A8uWRDknXc5mLTaR/FTOXMh6hilcSoc
Gzpe1rYqWe9ImXHeqXZ0QySrbOZ8nSuuG5rB8IlDF+/mmXbQtHpRQ1Zhe+HvESjI7UO4umZL4Q2F
ztONK0TIehfk6d4ql+4TedVbfMM4PB/dMTvW2Nb5jb9GBh3K8Wx90cGzs2wmqvGgfbhIFl6pqCkL
3cOQiJs2xUTVVOlbC4p8V5QcFBuqL5LB8XQdwslAZIwmhdw8Rspcdx2hgDLKHyymDGuMLu9Cxg/5
tJCH6upbTAy5nOpRJLq7icsBpkuaXqMomSufwP2oi8ei53YNS+fJhktbOo9Rj2FV2P5zAh5ro8L6
1XRoOLGKch0U8cXK/O88r2klcdk+2TEol4nhNamFSFL3qEesN1RZiGz8EGVJgDfQb0vxAQJ8JYf0
wXBxJNivGSRbfB8BzgGm6qyImWweHCk5t2X6s6bprF89V4KPn7tv+BS9cJ7BlFlsfuyVDo6FoeZw
hYONmp1uwGiKkwG9+95wyk9GX8LV3wblfDUhkZKmGa6TxjFXrkSPDGlsKIpHMk3Yw0L93BCQWsW4
phyBW9dsLUT6QRLHGGF2O8EJVRb159DpEfujJHhNRYI/I3ivkvk2FPEFaeaWxM0NmETXIzJ9FA2k
CIqB6hnZpAFdhvA7Pk05mTT6rO9nR7zR6XYsFF4XI03vOyqm6RYlpzr6hQfIENTjeSiCZ1WMgICS
kKmeYN1FMmD5W2u5fGBKoa80i5m+i1KfR+OLimefxas8+2ys+VFImk4QEYAU8hAKg1OhmCuN2c41
KYjHsGDAf2KQHGTwX3Rn+oxJz+oBUZSaMcQWvwPVxerIjlyTmcOEoQDTMG2rwX9ghtV6tKOWK58M
vO4uYmOoBAmRu0JgRYkbFrgpTC+Lirty24B/YOHEkAJ4R916sBwMr1pOaZOaIJPAvnxOjMUiV30C
8L/EGi7ENA3fR2d4scP+C2n925ytxX37Ebmk5kqd1yr0sfkgIaJSMwRw+10v23iPLfVimNluUsM1
5/ejZSrfm4L6DdMvuG/MoDSGMlMvmxgsXmS/mHF2pEPpV9jyiJ0MSm9MZ60MZ4+LKcDfnNwZNDB6
+DE/w1aLKD8dbgw9OblGTxg9tD7alNBAblM/lCwPvNHjOV50S1x0qJdsZXZwLDxYk17x+O/uMcV9
AEIOlwDzjgUXABuuRAITiS7Z/2PxJbUwfv5f9s5rOW5syaK/Mj+AG/DmtVAoSy+SMi8IUhLhvcfX
zzqnurvUmr43Zt5HEULAlCPMMZk716bBeTJirMnDxwk9Bh6eftmjoKgQ24Ily7b4TT4i66FokCDd
IaaG2kpfZrN8XqKI7t8PAaH6uPtFTDZI+MRCb6OkACd0RsqDZW0aayY2ivKiAhyzxs79hGmYTgXU
dmk6NHgzk6DOxtys2I36cNNU0ycdFS8VI9VhWPWtq3rfzWh56ozcOrRD87BM2qtauySr0hsFvQ2P
Lg+YS2CeAsdNDulrXafCnxT9OCY8U31moxzRHjMFr/R5YDywJjdxSQvVeK+6BmilguofGAkVNapj
3rcGOZ9ee82cOMDNGgSHsHeaikPqFBiPPaeTCT0oF6NaEzyMndIBJkRMleR2QNO6A+0y+EaFEnyh
jfI8kh3h13DS+uNQYE4cxUgInxUVPlVJMH7TCfWcXdwYExqWsHBeDDN+deF/VJNzV3Neo3oQwvOf
A/lPrcGdUf9s6uPPJA5/ROv0BX7B+xDbr5HJeNtzT8y/H4CJfTRZ/Ri6LjLIBKQ0AVEfmc8G8TXy
Fes7pISjps03bXJPAroP4JDs3YqMCIQ1zRgODQRxnuIcyt20VEFikz+KqvoZd95TnxKQy0omtZ5K
xRpZ7LcCahQP56ww44u/xu09vD3Lj/CYpRwSClmSPemr0QXeEv9MXXM3RM8W/Z5uB9+HScMO1Eyc
AwUQG1l8LRdgrAgzyNUUGs7GtrUkkJtFQS1nzb1OQhufiRLj0yhchDS3KU+jiER40X2cNMh4Snhr
Xl3/kO/L54jgettEWwK2f352Jb6+BOsSWHYbXb5P7puhPWCFMSNMonT1JD/BFUGPcdSQZ6EgpupE
b99CsU8uJp40SJUdGF47rTZFM9kIKbDv8RdhBaMIm6AIajx/lRp9Gyekl14Xk4eTJdB91n0al7U8
2Zl7T/AToMolGDMlGXVM2aan2vtE8rVHr4wiuPvrr8U8F2cyC6UxthrFqf/LZBVKOl8md3rFXJB5
0eFScdMChOckoVTG00SuikWlROU2U/YNcW467wkbD/ln5Z1irsEvq/LdzgIjh6cWIMhllUxCYJd2
cpDfN3cdCdtODOs+U3pzkmfucpYSDForS6jvkaif5FnJevr8rteIuoh98vzLd8g1ue9yO8htuTCE
tSaYg0NDRWM/DU/ywieQvzKKR7kRrneDPNLOaHFIOuFCJ06F/JH62HJ++qgCySncBRaree/nLnC7
nJyv+BCzdMaVsh1jV3ihxV1HCKTsj5ER70r84rc91BgaWF4oFkVqO/s1WsFmNFxWdPXlgbLbwYZh
WFb/44t/+Q1yFTVIudH0WChm+YmXq5fECEfxUNK3s7g58DugOrcF9mADvZqf8hxZjjxVM+G+DEzC
X0+NqzshjofihP5+Bo0mvqNuyVVgbxlxiZwsdeNvylCowfUM84icdMeFvSjuKvmTKsovEKKN6Of5
LSPVwrm9qlgJWrC+uoIHfdKV3eWl4rmS75Sf+G/34bCyknOIMaEWzwcZfWIJyPTlTwZn5RyATZBy
/PMhEy+AmsYLTIbFdbSQSeDmnQdrgm8kyuSboHQIS4XShuvffq9dYdwVY3LglQal9OK75VfKX7um
t5TAgrcwKptSMvmkyb9Yhjmvd5fYVzlmIFokS1+dIHSaaRc7+YMTKdyI8s6Ti+vT+sstelmVx1fC
oJBdhb6Wk315Sx9be+W178rd5aqWTdTt9ag9Xp9w+efJt8h9cjMSd6E6Au7uM06Tk+zkMVPe7PIV
1/f/fgvKbXnV5NrlPXL7svrbcbn5277LbVs3tv1H01MVjKKs3IQqDKgq1w8aVaC+ilXr5fzonjVs
Ih027kIBGbajrtUxGxJXfIIhRE7wvlz7R5xgCFeSGM0ZBlJ810/ZY+kah6kdzhZuFSdijY+U8lQd
BAroYD0xIkojD4YCua1RhoOyAF+QiwpF/anVWqCkctvJXZ2ibBUDc6dyekZjFDe75RgTBW04Il//
z6slpvG7ycWiJK9XpCDPi5nG50kswmSiF5DboW4j65Srgw4aO2mFlGmGM0G9ZnSWB6KIjsJ2Qe3i
BAokiMdHLjxxa143r/tmY+YUy8OXVXnIlbf99fX/4fj1k5PZqQ5mq6fzjYVb6+769l8+7rLqiJ/z
y97LV/+y4/oDr5/yT/uu3y6PzjbuymELf8PoKFj/z3+0Lm6O3z5+bcsIhFL/cvm468n57XW//NTr
x0AWnpGZM5eSr5Zfn3Jzabn6NS6pPQYaStzql1Xpj6YXi4fdtXUxGZTpF21uKd0WC2k8KNfkAbnZ
zdlugLyyvzgNUtr+hxFhI0pJlyEBDhDBCmaGFkWgCkU3Imu3+DE0/tftrKhtn0AVg1DZ7kvnQbm4
2A9KpzWvRbJUGdqjzMxYxUR/34vWS6WDQ6LDpKaVbRvcOsZiDiRg0cC5U5Oe5ktOp5FDCADt0cHM
3ID5MhkhjFNjNZAJnUj0Ryp+RVVS2gdZ2JZTccj5EoiKa6Gb3ETM/K0gdxBo0r5QPLRyjZHEHp/1
lkhlgqE0lG3wMAMz87ZUKXpHRrktBQfIFTSD+q+13/a1rQpTLp2wQ2vIYPUa3GO5mBBAnS77UnXe
g7j21dXcyGOj6Zn7GA8reT0pSP/D+U7jxJyu+xBKcw9YoBeWJYX823aMfi2LKv0ZhCBiNJF+k9t2
q7+GVRUGMr0ms22kvjkh8gpfs29L3WY+s2sixmJc14iFXJNX+rd9VFN2BAab76ns3i8ZuMu6vNBj
SUytdz1fXk55ia8ZOVt2RZdt0WHZK0OvEq2kTMYlslxRri6y6HDs8KDMkuYnte41ddrQQEwFvPkv
V1TuTMuK2Cxj1UFROQMYAHd7m1ZeGkGa4tqGI7wLJoMg/ACkwqot8herW5pTPvbVdK6rtD8u9tdQ
9dqTNCq8Lv5pHxGYg5J0eIdqRndaEBZcFj1OfEQlDTwD/tq3NBFmiRHRZagK5rYV3olr8m5EXn0k
BmkFUzd+sbSVx01ep0heIrlKJdpLSKEuJMWOe/16JeSFuV6duNWYpDrwEeQluC4c0ThdNy8PZW9X
QbZkP+VlkBfony7VIK7PVOn1ISLcJS9KbXs7sy7svXzSLpdIPnluOlo+QEdSIqLiBpmRD9RqOWRh
mas+JujtSYzOj5aC8k/CX5Ks/h6SSQgmcZ4ijdOeuza1/XL7supFzuirMfNneQpVcR4v51usyU3N
BBoC2nQjn5Yk1V3YFO7nq3Wkt+AI5suHRy60yk6OdkX8rHZJTduFO/sGVx/mCRWxsaLp+MtRkB2r
enaYyykgf0mgWR5dRUsRllQr2Wv9+pvJ6HVTrlUm9BdLUUg8MICQd1osToMiPkPqBf5fWvG81Agk
3n4UCZLyrm+T7/3fbJBM2M7/SVpxn5HFqIq/yyoub/pTVmH+C6cjzbF0AwKNYXkoLv7wTkIbgXjC
RuTl6CqqC5dDf3onOeIIMlYkja4LH+pv3km2ZtG42hQviPe6/xdZBeYCv+m82IFEQ/eAiSCsMPg6
dGC/eCe1Y4Z+2NYa5qbOOa8WHQYwldsOCI48jF8nTHPrGe5UTeB2OyifMlcziG7huRdnwPmLHvwu
khG/BEpLnCADg0Y1B7gm84huSzmp6OkJKJ8wO2+NAMRMPJXJmbpW5lGZb8BN8qe2f58baO5gzcjy
M9M23HVrLhoQRC/boVVxT6tRQPd3o3GbxqCq9Mp2TrVtvdYWzpVtR1/fqorNXIIaTrl2XSimP+vU
2RGg2loO9YbykA6Jrry8qZkqh7L8qNsBxnv18kVHOBX9sYiAmVAdHuJIbzFmkJtZUQCIpmrEv75Y
HpCLRLxDrslPkWtLCTnesyg8JOCMRuIj7gS+yMX5YVXz4iwXcMBIa6whOlL4zfZCPZCHcu50Weur
bUGUzl9WYNyRRo19OMCFWNf87BYecwTPUx6HJnF2VXgDKQIQVMeswzXILF4XKdkSn9mKC34lJNUV
JqO1xSoC50NLr894Pd8QAlyD7q6wLfLZHYq6Ej0KtWbFgz653+2a3nFs1inAjf5Lvhb5Nk7qb64L
AMRbnMdwStutGttQjlO3PHeY3GzaCDKrq3wdXKx6jTHfjY2S+Zo3rwcSDDc42FDI3g7O1pwb/Tbq
de12nhaT0u8eHbEX2eoubSkkpYzoqLgkOvQuoopg0OIbZfkwSq28Hb0cyPVa3OLfBGzCPEPwGTA5
GIK019+hvY5UhtqYraiqfotqevS1tg+3hlUZt3VrUdE80rkk+fhpITozZ95yY89oNFsLJWCkWPEt
8RPuzn7NdxP1OhB0jAMo7OIOKl4LXKQd9wYGUibIlbHfUEy17E3MgWaTCjxKaSlaL6YbVAEmRVSY
hUwzFUVzZd2oeWLvHReXHHHMqyfOHtCTItTHjXyBnUI21ltlr/Gn3+ItYNxq4lf3Xfw6KiLwnNB9
i2OrWNhJcb/oFq5H6vpiR+gHe0LOmyUr1xvgV8vNZCecDysnZ6F8d9Y+2q1YQZwmbU331oKBzSCM
sjuToW6KcdqOosq/7ZtaKpWzO7wVhJ12XJzhkaqHRWl3sPeYaYrpZseXM6AVq3LndSHItVR64VSu
ghiR8mPN5JtToNJySxeziQzyIIleLGpscPMiYBE07eNqRS9zQpCYe0M/V2g7xVjXmnlY8IN4yIWt
myjpTUBP77JovJNU0sFaa/IlLXj5BrLFBlqeRgXQQybYeXXqQkp3i28yHDKR1z9Unu1fQqaXWI6M
nqJu3baUDRzUsM5X/3vuglVDIDaddLEAg2ZaXDnXA8JWCu6hJCC2I5FLVJsHuctrG5LWDCiC1tDa
gCaBeLNQNyT1GG8nm7ytWkVFgLUJphtegzO8RGlScvE9m8cxiMWAPRWLRSAX5ZrcN7sQVbMclb0G
za0LXQuUCJXrPQFK/MPWwKzBTDih92a0Xr7rxABR/qS1iN60pNWCy5kcJjC9LnFtxuftCarglvA+
kSbPQeFirRo5FbMNvBIJDt4ZvU8hC6MZwvW+IcKKjhw5Q9GsTxIaigicWpgQ9JVOQaBaqgTTjeIA
ZnmnUmmZlM0eGXS8KxR7oRS2fzFE9X5DGH+nV6ReQ056MqJVKZQJE5BQm4hgqCX4PfIado+BzZQA
u9QXw/OdDoJBVN50YxPvrET5UQpRXkL4fygtyEHKJfyC3RddhYw4yUDXNXg6NS48rwRQbqWo2LyJ
oKS8Aa5hva6qnnp1AL0kBr0yGmxbuG6C2yIoFw6i80JGj2grpYjfgVyZCKCIIiAj8LYwLcvbeRv1
BqXno/5dpxY6wIqLoqi1e5Sc+mbqDGoASBJ+tbqfkRj6YzKzMOEQg1gHLyWe1NJDTDxrseHHrv2B
f0wLVIRX5pAwt3PtQbMTr0bTtuCrASgwTIfAKVJQxZOeoHTqd+1ybEhmHxPwzEzWFLyvlgU89Wp+
1vOnqZnH429/u9wcL1FXqg+XDriuPA1Ua/m6il5ZbsmFjFFasw0Rf3mfBD5yTW3jZDJDCqxax8ZQ
YCL1AtvitIn9XOXuyMQNmkHIXZfV2bQ6sPSwQb4tgXvr3ewYBIEVjTAf2Eu3bG8mgZsFuR9vBnum
lAnNzzYUwXwJXiW54SRMFFKtnU+gDevZSk6LqLZXx/iT2tNA4P0YBTDU2009OwOB/HF7hfCuBIYI
hYkZuWMRPvB8UJP1MR7xcBST1wLjizRLwkNu0xfUeCHXIqZhJ/WvC7mvW4dHNWr7nWze5MIQMtXr
piqavCJRCAxGTruNq4i+dcA0VoznI1WjNZCrcuF6lge10bEQqPY3aKtdYnmAtuw5nE5y0WsDkdMO
+KSgA+NueWvH6DpwUSDSoo/3TPzWoDfVb/J7ZXsrf8tvm6uI3JR2AdCVmb/j+Ro6mGOY1cThxmYx
4eDmnzsLcDgkIfUkF50CfqcrOCOVGpk3mtM0e71HfMj4C92REp91U9muZT0f0D4pEG6oIRN3Zgyz
sqL8DhMNmdKSmSKKsymkparlEieewgYPCGuTjrG2w0nia95gyMIbE5c4dOfoNMyNkZ0R7WV7GbOX
yYpiXYgrXfMW8sj1sFYcumHABkXkNK675RpFcvXRGb9BVuIMgG4Ark9bJ7awPaVOXYTJrpuXNcPO
jga416GxIw08NC+usojwujyPtWVX4znFr4psC9gQ/uJSL+eTmebqTQpaRVgyHsea9G3k4JSQtOXP
pBi1k6YY2gm/LnyrPO9xEXELCUaVa6mIP5VJywxfrsqd19f80z6InZgPKFHmX18s10C+twdSr9vr
/t/eLw/YIlYi14YZA0pFMczLo1fXBYBF+RQ2rV0SW56pZ9arAgt4GnQYPLsmVPODJHJfu9Drplwb
V5MKBXlYbstu9rpZoO3DcgV8x9wmm1JT50B2ORI53o4LM2q5PYnnyDKBshcdathYhAHkwlXxNufm
GtzD2Ez+ZNTDjVzMyF63Cz0yGPqk29ZaTUU6mSF6ZJro07IM4ylcq7A7IIwM90vUBUNzMBfOhg3F
ffXlKtQfhslweogn/Xbol1clQzqpwVwQGJCvKkF+VfVxdWh9AhlK6cTTcA13krPq/jhSZzYxRHmI
WUtDZlgE0VeRUMHYrMJnXKwuMjJ8/RS9s1BQOfOYnzHSy7aVzFxoMlty+fBf91w/MhQhavmJct/c
6e5xcHy5+7dXxeR/l8uRy6r89ssPkS+V20nj8Cq5ffnG60epKYWSumf35dlxAFD/9vnXX3H52dfD
10//X+yrinPqNGo77pgIHddwQZiTCfdYYsNbiEa1sR7UaXmeS3P2V0Ki1K43d2aqkgfFoohKt/I1
TVC3Vl79mkFfYTC7WrsSpfZeC52HLpvrL0yFPxiiv/VO3AQr8RkKKxVMRHRerlWgLwvdwk+qi1+g
+6jbIc1QR3gYkCHp3hQhStoOf4YgT7DR6Kv+2agSehqXzNJKjwKBYXxeJwRqQ6N+prxpJcyroRhy
zlGZnpUYjy+kD/DOxJ9pzswCpqHb5Qodnw3GYFqyoGF86s99Cg6/78lgd0Bpx7bO93XZ/wztOOHx
RdwYq+NXvZ9Rh9tf3LRHpFOnhCAJn5ltu1tm7ZuhQBYad2MFI15vYCZjJ2EcnQF4O4/LIesygl+c
t7wzz5QCDzR9ydfYxdkzjn9MyzsAVlh68EohEI27qIw/9yPJYMeIj2bDhLTELTEyjL3R1/daHfVc
qgYOeDT8sKl8rlXP2ushEQkUV7sIWWkA3+0zYvIflrJtbRHAKBb6Vt4q7AWfMgzujGxn4QsItKKA
k5vbQZwb71mYP3qEJl7H4h2iXTAw5LpfBlQfOCKgABFAN/WhIfhIFsDQoVk6Lby1khmHOdR+ZH9b
PVcF1OJ1xyqj4FDNQbOmBpB4Ztn7uUVZj6ib4gsyYMCGvb3n9m/q2sXbuY1eu9lLzxnQTZ/ASb+t
mT4GgICw/MlgDRdWMLdmvkvqGIq94b6l3OmnlJ4aPum47tQY66tZewkdQAO1rqCjZQBaMFqFwqrt
5z48TSpar7ieySVG2id3as09BiPHuGjMp8R0P7l1foe2idl7BE8BjTapETwXm3kCdaYEHuGMbcgp
3ye2t1cm9MhRMdzgQRD+UMbuhv+IXbMMY5GpFVXWNHBg8DqKXWgmE9IZ1GRs04pKDsvMT9aq3nsk
CI9Z1Lcn1Ulv1HFZ7j2KIo+Fkt/VDepAPBwx30HEZwJHHjGgJafaBeYE89MdVmM360jnBg+JeGrC
TTORXPf9u8w+uGBHj1P9WQEcT3QVnI4BXjeFr2YVFPiWZW/dYlKHNG6EJKMTGEfLNUJ0Hp0ncFvp
go9wDnamtLIvjWG9W531ZFJ58KVGX1fTRGHblqkbtxlUf5rXdq/jF3CrqrdJB6jFmUmLm3rV8iqy
BrkBC7Od7zA8ocAcKFKmPdrV0D0s5QdpIPg4nX2mZd1ALKTte3ZuGtXLntq6OjbRbBLAUqiB0F7L
JNzlMRYhNcAuO8WYq4jsHkcEnC2WrEv8cux+hHFubUPT+2Q5TXdozkPamXvTBJXV2A0SumFGpKbk
E3qckMfNOq1EtRjmuQTMa4T11G10OSLYKRx+MsilambGdzakcaqKsQv6HPrt4KiQ4b1T4cbzrrLS
uybU+gDr4m8ko+kD8KTq4rxFH0bL5zQMQnviPnpdtrssDj8DPUsRRpPqtrBbnNRPtaOEJ4zpEBUA
tugb85yp1NgoM7CiVJsy6LXdj6mHlhLSRlFFUQyBMImtTXBXSd/dlUg8qTq0d4NN2Yj7PA1Q/zyU
cltXV38ktn62FgP9y5S8rVMu6j1UX6Q/KK3Rwl3pjbd4fbwarQVIE3rEDo9tpriv45h/1EmHb4jX
OocKPIWlcPvWb4Qp+JtGlbOjZV+9cD6sdvWsxWCRuyqjfMSJ/GqNKVgWitrYNIpPBT6eoPC2IIiG
h9y56QzSHaDBn0YYR9sIfkgwRT3wZAxydt5ibGtsVoJYW+sgmd+GaPo2u+jM1umlj3JsPxhYzl3+
yUvGFwUUB9D7LJi7+Lwo832p2+9juYMUl/uJk568EcuDBtJJ5UzudlY/prhWt1CjP1wczzHCxfzL
c0bUPtx+SQ3MravXO02cIBiUlPVTPgeovofvapLzo8aHCpG63NYGRGiP8dF2HpL3egrcvGqCdBih
xFG4QA05dDWmni5dFUby3nCLG6obGFAbEFnj6qKW2g9cctFzJ19Mk4IWi5oDDM/G9wGhFC7iNc8F
SMIk1vBiJkOqfxudRvfDGqcM4lB1RSmEPZh3UZcEoRqR81wWl3om3+7bCMWmjdegEn81rdu1CCmy
QykYT4iCzHD4ahoZhHzoie1knQfbtu+0Mr5t1arcRB6lKFnu3hFvdnepQJpFEWZi+B7hNrPUj02u
HeiF0d315i51sFDX0/UzsBfkV2lvB6Otl9uYQeOGopl6g8X3o51UFjpIYiTx/GbCit6mXJGuy1/b
eJ0ZM+o/9eohAnjgmzhEbmdzoSl8xfL13L3Vcfpirspb7yVkbMOByqt1zI5MV++WsNQZFsT3xqjd
mrFW7q36vii1B3dFsFx6abMblTlYvb7yoz4CAWnSGMdhAwDCeIH7WqHbpl8mgPBkKsaLE9JAYs2u
PtZROezbMjUI8yhPZoWCqhgo7xrryB/6IvHjCo7/nIKOjj2qifvuIYP1pjuJuCHWm0QtHuYK79qU
S1Y4znGJSCQCIAHb7zhnpYziYwVjG1FGDmIXHDM4BkZ+vR85zkudteehjB+cpOnOlPO9m5RJaTVA
ZjMBpgDFgIJGYoExcFV7gLoUaioFmH34XYvn52HlPCopoOk8xFmBfgwZgIf0wWsYwY76k2YZgFPT
uxWqpa4YfaDGyI5RMkdbDZw16b/3nBKvHQiICX0ZmlGvGzeG5cKNHxOCqAwBDa+7V5e22My14Y+G
s8elK4isKvrJnIMoPtBC73OrlE9eHY0bzUwWQsI1dILTVFb7qXTyk54mDJ9Uygky3djVw/TELJeO
mqeu1RRaOAuhNfJvCGOR6uva8sxk7xOmUNnNlGAUkidEySDx2aZ3G4tpyFo8gZrLIfSOW83N1tvF
qB+1RNXOSo+xTamcu7RHKd8iuKV0lgqqtakfvbEl1uxqwRoZOPxF9ey3TXUmJB6jzmB06zDnU74o
DhG4jrmXjz84JaSZuyPaVD5EiefcA8WY+8r7RnMEb5jB/K7uNdzTh1m7G9vs3KrqyfPowRMtwoVg
LOGO5gkZGJyzF8s4VsgMa3OZHxxDLQJV0eDWpHYiPFBxnyMyeTBtEuzacEAeFuAfVJ0px/hwLHiP
A33SVh3K71Vq/kgUxlq5MygU0hAQmnJ1vp+gA2YT+DrcanU87gM7H471pMYg9DSK7mkaaBA99XHC
9jDOGlTcrnW0TWK7+eQFDJMUkGdZC9Obvs/q7jIzbpl7zdOmGglQeg6uuIraJXtwHFv4QO1x0tp0
b9ht7vfC0hZWq50bpt/rib2ryNzQd7wPdgF1IKdVTiCSba0uvEkr6PF2GH8k3W2KrXJB/8owEtu2
on4y7E+45mjPYattp2jqdp7rUJ6bba2m+dqNBM6HXn81dQb3nmM8FpH1uTa6LQG8Rw00GfO+sg9m
bcUFBfPrrVqtOBYoow+xFZ4LZ3yJlZ6IT0QNRz0c8vk8DhlERAcqmTk/AZZFTVZNBdjZkzPEqW8W
+kNPotPvVXT2pbtsR3dKwAWwSwmVcKO26yvV5cwLQh1fmzLBjQePoUnpqCIgM6fVa7+lZoQhDHkx
Cmko14xJ+dPbTH3+vBTt7DtJ8cMoHbyOqa9gPgaSVkuQ4FeNfmqanzANesqpQpwws+GUoFaqWhse
h0PIN4urmjoGfBVSB6VHjgSaWQ56mwEqg1Hc5jbfnFcWEsmOAt7JuFfhgDHqymBxruk2E+iENBm+
DbT9PmAuygMz+2vbpwMNnksNgenwMA1v9tw/Z4P3aIK3mpuVGINGbVe4Bm2HoMZY5relpKC00L3P
Y4HTguqom7VubDCqNdO1eMFyZpgCAmlnoGsxT2pBSJ8AUOFSZN4q4q/UN5GV3gOVd0akdV2Bw8t5
TJJ3K6HsZGwpkLT0V8RBH1jr7FJrtnZ2NP40l/WuyMQFtOsj14xpmwn7smiX3YR3GZQVwB6F9zlb
tX3tjD+HYn7R4wh3YnPPsP4tzOIFB0EGy6VnP6mgDXGXes5SjDNypQcsOOzLylq2pSiQVYuN5fJA
Vojdt6Mx31aQSqsQifzsvGHQWmzqKfKCtdbRQOG1+RrJEu6o0m4GVa9JUTbzuTfvSA1FW3vFYiNe
ixc1CzlPomLHKIztki/3zF2IBFnKuWdMSivsEa5R++F1xWj6jlmKnmGf0K2csnoJqURrzd0S99/J
237EwyoOEXiMdG5t23yhlfjRkDzb1QX1uWPU8GDEsJE8Wu3QwkdynaObURnpRCOK+MisU4pMasGz
xsBTmlc7wugDB67IfeLpmfDdZZYS4lXgktDLkx/qGq8bp7C+VouPrysOXBmelV4inAgI+nFPdo4y
k1vR8WcYHeIjawLZi2Bi11Yf8YpjchwvhzhZ3rWy131MF45hKH6AOpYHLW4HRGSUmipfhkjoQh0H
KPLw2egNYHrjg1Eqj+CM7r2Uq1SkEaHUYvpueBiv9vRPTOSbAafeJIlfIiekSJZCKyPK3BOMSaqt
lJgZchw9eHqFLKkAzscslBEAQMtg9PAtSHqTCDOt2oLIZS5dIqXegsab0fswl5yQkC7SVKmeqiy4
rRG5m3ihLEldwHInMB9uMiIMiSUwDM70BioOOjaOV6sNOLZG5ZJP6euivcW69jUqcOTuO6sGFUfv
3Jt+MmrdHQhXJ1dIlMz2rW441lmwaoG2Yk5pAmJr1TPRJwrd0cYf8k5t7sYcTNcwvCSLFd62uIq7
2EWPcFsgVFLVP4wD6GKhB6NHXmpnp/WqGoxZ9oHvIonJRsVWCClmZ8QoGHHG8D1jwuxiQQtW9BqR
RKxfc9iwu8F6wh/pZZg+vJiot629TFYz+JgMfVOsF8ex6eWMEYeVyjmEObNF8kQbZ6AFcCK+v83T
xCf5dYxr586qVXwOq0i7KRcMdgZGqk1qMnLALXmu6sTXOloQtXf8wu0eYoWkYJOZNA/pgxdTbzio
71oUtvuFn+DXGi0fvzk23CpoyJlrDEdbT70Vc1SYSeFGC7WGB5I/CauXzwOCfMC+GuQrXYcwazH8
trGBq92HpFex/Zjy7UCBdwBn9iXr2o++qD6EpsQqkvuxpGCRmUooxGZN8hpPnrvVE9RcSc7oXPli
JDGOpZ213DrJdzMvHqxitY7gyMxNwbhzXI1lozfGrdopLx32nJvZLksQNOpGey3CAYhQNdIYU9Cn
9fF3ZQSm0KCzYnaPBVb9TKd5a9Tro4MPhV8EhrhOWpZ6/jQa/I3UF/hjo+PGEHG3AMDG5y3R8SSp
GZt5T8akfcUM1dtBMtoauEmn2N7GhvMJ7jtFWeZtZiExyOGQQ695IB5HodSUPTgW6VNkFk034Zec
Pifj+kS98WOULMekr+/6rtgBbrcy/WvFnxACI3aa7zV1XtGE76C1cnspN3MCrqFcnZ2YmK7YCvHg
MqCNtHuse9/00HhZ9QFvjXXYD5R8p7HTgk9AK1eI8mXlxaUGvrbU2xEO06a9uIjw54K//mau46PO
1TJCM6CcC07jJ3ddnxtzpvYPKyUSlwwQmZX6TjoWu77gjmnNsvJdq8XMHZd7tf22Os43CmUJIWi3
sLg+hs77ZgzDe1m+T13oUGSj3hRw+UkjPTYKtl12+aHzY/O1/sD05VNuVc+UfqwI5TyMa0rn3eN+
3nfZ8LVkgI0REE0SjPlsA+f4LU/bY9s6n8qEFJGZEyiYj+ZSwpurP1kWPm049Tpa92lyil08kyqu
3PDRnVciy2P7kbnZoxe9Tnid6Z0CDCSlEDX/XqtklVpHOefKsEMygndEBLOyHZvCtzqv3upa81lJ
Huo1+Zr13c8iujOwbtnXNS4CUe/eVjrMjyG+DyGEwHiHP2h9WDhXg2QRwSrdAPmoVz45NKJIjLTj
OuidBKb3Z8PsDnH0pZ0j5Vj0y6MSMhV0YNHnydOa7P9f0Pe/YiWhpENl9+9ZSU9x9ePnfwG7eyt/
/E0JeHnjH6I+R/sXGFRdsw3bs3VXApH+EPVxyPVME0sLx7NdB1bhn6Qk/V+8A5Ufkj7bVKmQvZKS
+DjTUjXPglZm/V/kfPAJf6O2ufwzVNPgN/C7jN85mE0bDW3hedUBD9dyQ+Dm2yL8GJ8Xt9f3alg9
8Fz0wkZu9McSnd7kzUxCyhSguabthty5A/oRFQ9uMz671XpOdOuLC0BxYyQ3bicidRooluytCLNb
p6JqXjE3bnobF9Wxq+4MK3lsSuduIlcOZGDejwB3PA89VFO5Ll4f6xMiLBezt8d+MnfFSgZqrSaw
vWF0iIr8LqcEfdu7qGd1Iy+gs9CCQhx7HdZbp3VRg8zEWRvFPGUGVTVKimhABUEDCv+jx0CqVAg8
0mzmsYp61r7zSmAqzYokpy9pO+j4q5Emr9RxN1+YsUH3uavzkezwrD3gRnfoTefHSI/desVI8GvS
fbszDx7zA52MQ6ZjjKpM+6YdnnuT76ZI3HOKn9OyPClNS4In+rnADTd6KuzhtFrDhApB+eQAoSWH
ON5m/83emWw3jmTZ9ldq1Ry5DIChG9SEfS+Koii6JlhyuQt93+Pr3wYj82WER1TGD9QgFJLcXaRI
wOzavefs42Z7r+LVtHplkabtcyfiY1DHxywlISklS8HIF7IQkJ2Gc1BaJyUQexwC+8wRZ8cVN18x
Nno6nN2ChpK2KhP1VioV5Xa5rKqBlnx8LOvgS+UM6ijBG7nOl8Burppv3JvIWya7yq2WVmafLL2H
OgwTLwo/VGPcDx2/ZkRQttpefOFuNW/rRDXKnWbFIfKIVPssw2EfgrZwymjXOcGuDNHU4B0LSGvG
K3DMVWYotGipmFCcLQLqGC3uQO9FOxqFp46DYGYBlhqqlaUMZzGax3p4EzGIAEf6X3rCdeCZ2R6w
EykxBMEUctOl3nIIMRID2QR+YJP6wSNnlTvO4p7g1jpnm9fvURt/eEZ88LqlY6vn3Dc2ee3vQhiE
NC93ooyO0zusut2tqTQs0dF3GcVfhud/FTUpWLyMuTLeYBQd4VBf1WJdRuJzELj9VYSeol8Pk4oR
vlacEtUcNXO6IxcnBfiBJnA/moQxehpdZN3Z9Wp37kdz0wzBLtFnkWqcstE4aT6vYN7vVV9uPG8g
ZS/+sj0c0UQIT5kVKyGjo25wRuaaHAtjIzBoS0QrrtF/2rl2tO0lqQ5XEwpnl8u7T9Ny7Mi5zKNj
CXj/8RhDE836QT9X9JIoHQhRLbwvt7LNWZz2a6+PPywBIUdWSziXO7rUC6SkyLyOWT2cW3CKcCbu
RhN+lYROD+iEyBzciSE+Mn3agds5JkOwcTPGxuVwm/bSBB86UK5zMEbHqOPwHXKtKuVLlC3bsF+X
RXuRcXMtleTYTsuB/b33x5szNpeOkDivv2i8JaAXP6r2G3iyXd2NN6sYb9M7CLhpr8QRrczkY3ph
pusRYtDFCgiczsYbEYhgnwbM6kDI+JVcIJu9Uc50sqwNjbdGKcZzV4lzrXVrQAgaMe+eXvLzyoXD
7xM5FkbQKWHbuFf4YJnebhiAfcfXP/qsCa5sXhpQt9O1HUX9fnpu5FTTjmjrawDKMhy1dRimx5CQ
JVqn494k8mkERDNrkmaVVPFXL+UyCO4d8xIosldNrVfTxYS0b4UU8ebWNLKTW80rpbfWvc+pojmf
34TcVorzgoNwRerATgknX1PDMj2erbI/+0YPA85Y1OkyT3pQVsPNCrs1aResMlnwYcOoBoj8fKh6
4yRL8ekzKwlcDyCRF8x1UkZ1q/90DPc1Zc7hGOEXkLA9teMcHMFe8YJlPewyjzY4hFbl7HbZQc/a
hQmrZtDqTTFG0ynpJA2Gz4U405RDL8anBtKyca9/Z6DzLLJwV5c6zvr4iF1+lfXcHoPPJcErbWLZ
KN8rvXxqiCJx8vpakak2xsjB3H4/ciNM/0GXW4EOV3Qur55xteGp+8JoPiu3P/eThk0210LjFgsl
8Ys+DRaLDjKLVcD0D65Zk1Icx5Pn6jot2BL8NaCVJ4edrQ7HmxomH3VRvGrujUbHVXfp7wSy/9T8
n1XgbL3ePE235LQmCMc6+SHvHTdRpXGPqSqd59az702Tg+NO2WkceS8aY8OeSIaOqC8QixkaVNDb
2jPl5UfNY8QpqxvDD58IiVkHZM+AFhU6HfeHfyj90/RYiWadHnccrDPoOx6hDfK9VhRmEu7UDPWf
2gAOqRlOapZhqvnRTnuI6na9woERLSTNOs+dC6N+s8Pig/5Zi5xc/SSPZsIPGgBe3PygTwd9rTN3
IUvsgcZODIN2EEtO2jq8uR3b3WscjMMmbKsFibIVnbzonvT92cmigWzGZF+rFUN/Q850166XEZzC
mZt2Q8o+SwJZavREDmkqNlFx7Tu/3alhR1NuSkV/fPb43jAGw7pLgEVY5jPJQdrqoRRMgN7sHp89
Piiy/OeXUp+eNriQpNo5NiLHHpfdzrG8t5aGMX2m+kA30t0JrAdMUmJ3bhl+oJP0Oqq7x4du0jon
oaxXLiBCFTgU6VbuzrXTVZ/Fbz7t16VXI6Wz6dVvkzaiv0GU8iCCm2qp/naA2Gr7I0tIIzYkjK1U
W1mOabtox2iZAspCYTFjD0BFererL5O00gh54mTWDuEv9rMCLe1g8Z1aOyi538HvRxVRNEq1z4es
/u1Dg4R4z5MbN6NVnSy/7FcURTQ80Ef49NdjxT+nmcyY1cqbPXNi42M0nI3PLrAsfPuDVA2yAJrW
3gVp8x6Q5ZpiGlqiHIN/aNEmN3t241jeAGoiMshJxkSEy6jB4BxdGzBsUi7sMdQ+YyXagRw82TJn
gMmAMCrtDXzWe5PTmhi5zcOSxYNbAGT/JXHGi1cOc2625YB6ZMbY4lsskvpJhEuoZ+gKAA6w/PVa
AYEgsu6WYp7wal61crhGMoPv584K116PRvARyI3SwW42o98MTX9Axf5X2hAMHKR19T//DRn9T3Wy
YyGUZFTvWEJK4xeYaAplrc+GhKZZTJ1MIsM8K8KSDhZ3dwkVmdhTsc9oa85VH+yS0gf0WdF/9sqL
5sxjaM7tqWQxalnAGmmeGmkjOrgZGRJE9pFpgWnbc5X0F1/xDkCSDiSFfHPgK6GroXAUtPKDt8GO
PkIyjDA0sDx2abOVjPYZln+luMQbzdiGBRtVy/rCa5aqETAEmu+ucRosypWx/USHNk0b9oHbwTen
Lo+DD6SyR5nzSIO9UyB+I/daq2yB1Jiu0l8cu72oDTHIRr9KsvdpKbUAkpcK2epjvcrZwiu9WSdG
e5lqNzPvb4UPMVG+952kpdetU5+7J4Lrx5JDJ/qUwrBUyYsqq0vSdp8Dyc/pUCyNatpY9bvDYNAE
homee41G+oavhJmwFx0hYD7nFJK1/T0yGCzmdb343entjHPey9Lfv9G/mJukbVPvMU3H3gSaSlN/
eZthellx3dEb7ex0UQF8gRVD9d1162kH0+v+LM2dm3v7//ywoAT/fH3Z2kTmN1RVQwv6SyhGIXV0
BrJJN2ANbkkZH9F3Hu0K/F+z7ARvRpwc3a5eTFVeFLYLV5eQIWGaD5QH1OFkCW2whtPs1hYpjNCp
ao4ovkuBvqvg/TS/m2z3MiuBRRJwQTlv9edpD04j+9461WqyNU8FRxccG0VZVy2JcQG/Ondt7Bgb
Nxk+Pdc8+ZqO66ZhcSpnZI0ejUTckizahVx0IcA8jzzHEtkRoAmyaY+D0yyQs188mW6oZrNiRMYO
+C3l3Qzlweym0JromDJrQiJ96eNhD9EcEQyVgadHH9PvrI/iNqriFo7iWDS8L9F3xYpJNGJx4t9G
AXIHq1xqhHmRmbzzzGFv9WJfc9lXrK9wQpsiPtVM5Az3TtXKHdva92kf9VoBLsZf1LoEJpR8TZu2
3aKDKJfpj6xw1m3SH1WMVCqjkThEAZccTdmReTmOn+BAdLecNrI50C4l6E9jzV0pM3Ems+hjJNkV
eveTB4l9JiQ9eb9QZyPNwIpFGffFbkAs7tvimBPnPoTWqemjj2awTtPZSqWqnGoifKYrZZDLqVQ0
JGcMfmnyr65apJ4LJUABRc0XNheVFzXg3uha4wTu5zx9nWvDXtAop6gpm+CYcuhpaXP7FUFDk3Ig
iKp55kLwqWO5KYLoONV/KD2usm6fVIar01I7NFd76D7VLHxBATNTG/Gi7KaChbHKUbjhEe7eGivQ
B1DKo5o2V9f2P6TkWSnGXaScERIiPwaXHN2IpC/DuE/1IAlEq5K7NxUGgQScE2MQZkl7yf2XsDDJ
luJnxcONif899PwlaaBLNRo/W7+56GRGtClonDbc+Q7VLqnsGknYnoXDwiNjmcq7jimCi6WXkVES
7fJ8wNDGBc/RnNjQdaDJTQ/VfVq9JHsXmFNGXBSpdMqdmNB7YGWYr7bT0SuV9WU6krUTt8j7FAqn
z+mCm84IYS65pmGJVgU1RZ9wUGYTrKz2FsPYYv5EglfB4j+2iNA4G7EcT9XsmLs///Pyoep/ZF0b
j3VLsyDVCaDcEi0My8vvTJnxoCOVkGSoVNYAvo0Xcuy2uvtKNca23IAyMPqWgIbkQLFNJ4EcKW6k
6YQ0XViV7+D7q9l+a2TIeM3iSxwZj2X78QMs7XsRDp9tGXxlDow6G9eE0Z+EFrw8ktdN22PUEpUH
qpZuWcESw4smwDT2AW5E2bLnpKUilyKuZ07fDBu9IBqeXu85IWZi7SH3FkZeTiC0Y5oFd3WqdcyR
26Q3k3KlasVHXjo+iEsQgWQCX8uMir3OqMCFnnezE6nEw9wEXt1ryCNQYTicxXCI3YgyJnDzS5R6
jq4q+ZrWF39EMhCG4HEE0xTzZMp6v9RYnKY158VTxAnV5iwr/Q8B48duu5suCNYOYWDn8CZUAkjL
5bSHx3CmXIK8M7NeFN24n5ZAp4mPDlfkdP9VlvOi6i8tp+84FOfpp8GmOnpav+464iKelNJaZpxc
p6sisuRp+iEOp9KSQ1AaNxeFQ2+k9bs679ayaq9qhNMzGz6ZbS8bTpfJwFTcUVebMq8vTtZcBNBd
SyzUoQNUiZc8RWxZVF9x3Vx1E30EN3Rt0cf6m8vvz01ER0PoZ0r74TBWcR///uoLQor0sMPs1lgR
ZDUEDPEVyhBLQX9ilj0qw76gy9RbxfJvHvkvyjLNobeqs/ZJhAi/bJuO7JrUHKx043rqGcEKKaLE
KcUAODl90QYKwmrew65SHPM0bYl/8/D0gv8Qp0O5gEfbtngGQqMw/OXhO8vqoQjm2UarKaU4iU2V
jsIl7QhWje5i6sFHlW3r/jkwcOpKzny0/fxw+K0//7/Xp7/m+jyeCMgqk5aWM/3/j++AB70aCIab
ovXortOtbtC3iZW9zURgyGmbxPXFQmRok5fa4CWcrq6p5JpKxDimnedI7HWS0u/tP79EUwf7zy+R
Q+qQRdySSobeH59ZDjNxDAc73TgNhbNI97qvPysVU5i+o6zTDZP8wOb7o/jPK7qX8fBJn+rqVWcE
oh/C6T91n+PRo3lmG+PZW2um8oap8lZzsEdxOzcHmjR0vgi4WE+1ztSgMZ1uHYXGxud4MPUwBeN+
O+4viR/u7IQdWue2473omMujCGBM3l5C0oxV7lVbrApaA66NPqEZ1qUNBXfoNjER3MgY6fCR29yi
/qSOErg5CsqwPvEIWhk+oxFdfS9P6DDnll6ebcKfiQ37KpyGHx9+lOhoOOHPNWkxh+WqmcUCh1BM
dzzJegLCuvbql4xn//O78FeXh1SJY1BNVRjaI5Ltd9uDhh8gyTRKMF+rVlOB0jjxLom/P/qO/U2t
y+1/fkD1TwFb0xVJ6MI007Cpan/FBDidatO5586cyrEqDl9CjGGhfguz7lLRFlixM38MPXvOOIl9
mvbKMGBXyGSnsxTHrbFVxxe/SrdphgSzvTgOs1otfdKt6WIQtOvidjjrHTHUtvZUQeGtbSImU8Z9
DQfrLj2MnBYbGlXTz+1s+PgkBrXmRtKem3qmMVeC42N+0fq9gzppOiG19JwTA8dqiG0+gQmtzqeC
genHeqrH06BdBdV326cCVKNm4ZjkWfVEtmtWvgkGeI19h/grVLEQyBwbONkpWo6xgODQ0naPru3C
rnKjT7Vu0PFQxaGGTxrvKY36W2fBdA2aeUuDmv6kftcAwdAuXsaG/q2kWZ9xVJtaetNuQPjdKRmq
t7JhW9ZoVqUBAw3/UrCJBswRvG3LazyVUQhrjr4t7xplU9fuEjkAoQ4xmeSo4YyF7TWrIY8/yGzd
WRqF8BlJ4sYfDAzaw76t7bvZquepGU4/Zz8sFW5Xw/qti5yZG60ZWXb9XZE+9xpHen4PDMonx/RO
HdjraRe01Hbf2eLTtSVZin+7+fzFiU2XhIxYqrAt8kZ+WYJHS8kK1KcpEawEOdHw7nnb1Rs0/bfp
V07NfJP+zWr7V6u+IWjI2bZFU2AKRfn9dlcSmWZRtLLYRrSrK9r2nH/+5v55VGy/nU+3P/7nvx8V
nWUidQHmQdaSNsE+fv8ggT+ZugXCVGmTntoZxMPjV7yWfbQuPOzLDMqeI1FcxpHOic3JR0Wq4kdf
Uw+ydChGEBMHurN0DHWaQ20cRTtFNIVbTd4tFkLwwqTu8W8wG0Dh/W6bPEzRciyj3yWxw00LcZT0
t8ZDzx6yVJdlBJRg5MiZHCuiJDDBXnTe/8aNPjRnoOqu9xmM2ekQaenjzXfkKaJExgZwLRF/GdZl
7PqNQRt4epIGFTdmstOgm9eMkY5JtWznr+i7aKUxvMdwr4dHp2uuqmXcvaTf22Z4TEv96GveUqmG
/VS8TQWVGC1YG+WBy2M/EmrpcsKrmKZoBIJy8tJnfZu9qSSaQUrGMdfTmKJ0/TLYLpSBji0nn7aH
5qg5CPqo+GIdaZTcTA8nShaaNjTuqdlck4rTXmFxqhHz6QQ0xdEqPBfX7a7TCj7Vj4/L4P9AOn8D
0tGJBaWQ+N/n7tef/Uf1+4H7P//Fvyg6+j8MwWQbTDAgHYlu63cUHfMfhAJplrC5r2x7ivL9F0XH
/Id00DvbqkBzIlTj3xQdzfgHcazclVKwzDwm+P/KT/pnV+m3aCnvZ/YXXSZDGr8UrjR5DIkSwNLY
ljmxPdLUfrcjCzr0bZFlYivDst2YVftSEH7MACIB/2qZR+JTkaC5+SVBdzVzxuGQNs4ioF3bDvwV
LaYlj00ODyFaHZvIPSP5KCuPIZawMFOPKwx4VweTCaof/zk37JeuVg9lhrrVHw0kQxyW0lG+RoqJ
vERo1cHQy48UJr8iSZ4YSMYLtCdTtRjk4yUOGTU3ubsp7XhlNdXbmEYGpsP0EJGFMnML47nQq5NR
0jjOUux/jdMThVfo7Bp0ZdIKgp2NeY4mtdYwxPLGERjbZ+g48MYjzZp1pTVLUE5qlNqo/VDWxmqy
HK0trBKOfIGaL5Gkr8k9vE1aolGNgP076VpRgmtFMuq8syZsd0g1UbBUdUGPesEjJr4hAdat3gsb
sUIpDw1mXQ6J/ta0eD3memcxZ8AZgHZyF8QFfEzA2ItO87w5XD3tmCSD2FshyQDTV3KizTw+g46p
M6gQR8I8iIgljW/GwdUhRdzT+S1kdRCG2hNyoBM93IPWIXtHeUpR+J9dffTOGaSXNOvGw8jJnQDB
muQeg9mYN5JPYScNTIjpy4YkiDPO+UgEKCu1wUfsGMir1VakbFiwY4yk9Y9t5r55bkp6Cyo64NFB
O7cU2316fCjtQXnKteylJRHC6dEKjhaBfDZo2lMCR3CPuHidy4TvibJYKi7vchjAKJ/rSQ4sPKqy
xQS9obOiqf4+Ty0qWy5v4gUi+4AVwTqURJ6i7M0BjfYWWa8ZATT8nAVwHJ8EdCs4BXinEjyRZIb4
TTMvBUdgLJBnh9wmJAVD88J67a8HDwN1Yxn1S1oa8lkVJ5AcvlTLV6DzfBDvnj66L48vNCDyssta
xHIM3cnGeG0B5IepEtzBpcV7XQDdjUj1uI+5yBcDjZNlWOn3PquGq6vXt9bN2u/wEAu4MVI+t6ZL
MGOBt8B3RTdHN9LsB65pS/GUn4VJqpDd5ydCRSQ9WYSPJJUAiU4b46qZOgVPWJ9M0QWLtNReeiUb
ftgF4+MubzyoEBwaFNP/lnXc4rGDWEByNqU+vvhdFL4jlySMR83sF4I6ObELizzdjh0WyCrjsJC8
7IL3+Xl0U6BEkW28k6i1zXGTf2+1KaW9fyLUo3utLCL1fEYOK5Iqqns0Uju6pvaEwJ1ys0N31iuG
u3CGzrtFkS1RLWdyafcI25JIt5etQXLf40+dTlurjYzmIaXXJsqb4c2q1LchUrJzJSEC92UVbYmO
95C5Ve0PMmzU3L1EY6XPcZvt46R1TlVPOJCn4vqM+8A++OQXzSXBX1ffbNbkfcllDH5miQSgvdpu
We3MVnt1NMksIvY+EgVNQunJ8ZypYjj6Ux69lvSoh7jZ9kWuW7seoxILhdO/ZErXv6SatmkMuNcQ
nQjEnr7PGBFyBWGZy8ffsKrS2ZRTS6z1k3kLLuE5Kq3+2ZB1R3Ef7P79Ld7LaI3NAMCVKeCNpvmb
yPWEfJRMWT6+HAa0e7k/tQoTb192bfxmqNETaofq2Rib6HXIhpkZde9mQVurK/z0WqXxKUgr7+nx
FQlljPP92NtE3BP90NtXViDMUcngHYYgEm+J8BZ2aRhXtEfNGcn3DVXYwhJmfMlULX6us3SddmCR
pQm0UYTMCGTZo77ghIkAIFzZngZ8A+9usHe1K+H2SOoDG+CX5RovObgM2iVu8dN31g25M4e24Ahg
KgQtjDEzhRSi0BPvHweZtvXXFoaxjXAyWPpK9aKkasIkS4gFw9d8hUcCW6WpP6FoD37Ytvpkx0L5
7FeNSj/G8gYctXhGOXfSdJu+XGStDyKpKbRtWUnrHnNVxb4avUmGM3uLLC9OYIl975wRlA+XF164
XF9appfdmyVbfnkXIzHVcYBVS83rL7xq5kUz1ae8S9obXnJlJQI12Zata2CgrLBceor7nMLCmjkk
NM1dUrEWdlvIczlUKRUdt3CRgiFr0KYv2qZ0N6b085uV8aYkVh3s+yA9uVnuPHVjk8x9z/J2POXw
1TJiQtjj4a65U+tPesFLIrLm2W4TJAIk0xedZK12OYsYcLNJwq4PUWG3Zxnl5GbZYfNWGsoqDDL4
o0oTvPYV3jFppdU2L4LgVYPwhGSW3+jxpzT9rEihIkjGLcHkjHVMqxzPhtk8q97Y7H/73vRl2oYZ
mg9xI/azPtrTh8dnXcrzYVTgL+s+ave9pbX7x2ewp7x5NOY4Zny3X+oeu2+fsjyJsjIXNkr/WaBp
+SLE+ztLnKQ4x2q3wWX7pQqhrh2yAOYEbhFb5WVsg2bMPJkICdWeGKi8CFw/9kb38IFy4eswq77p
ptpto8Db+LFotkkWrAYlZGPHDDHTSss95KTeYV4IT/D1ovKcKHXyrLDKThNBdaWYP9WRgkiyKawT
MYKA06pi30ZE3piBeOncIJyroatuRt01F5ZdOqssyre6XnzznGStei12QFJ9NuC4vrMIE7hSKM6T
N0iyfrPmrWDWeWwlzkta+Rj2GxQC7A8EqFnzfHgJCBZeaUAJERnXPCw2RkvKeqdbn9YQXkdMlM4Q
EbfhMw0q+2e0cx6fFF9uoM5RxotFYaJUw7R6VmoSlXWt/aH3wxbw04SEUsGTKygDMxkWGzu05NyQ
1R2oLsDExmAjjbWVZfYFUzskZb4fkracf3owGmbcrTelBlTHXYOSlM4oqDAncG56oX2qiXKsLUEc
k9vPG/nNzv01HZvnJgPkG8bdT6th7lkUCVqzwHz1morAD3BhpmuuiwY7Qj78jIjXhFxOYl7dvxlu
/tlmZovR2NtTalhI3xdiEAs8f0yb/GdvxLNhrEQnkNu37nvmKEwFfjSkblhR3aC4yKu115DsIUp1
XWvYbrAvYvQ2qnkbeJ9ahIpFJMZz7mDKjD+DsLyPEm5Z3DI8xsjSBQlWhHhXPFIKDfUtq8WLa0WX
rHGcVYI51sK/jI6mG27uoC9z4ttyjzafpuxQaT25o7IrkXJyNWFmBLPYnvvKJnKG2FzNVy6trnxE
XQWaSWzRmOPaMTeDBaiClXhma/0VtTbmbSUnWHIyWPgNBhTmUqjW6PjFl6khrgVjshht1V8wr1lw
9/eEyZufZgeRz9a4JctwW2gGMcYh8cZdwp2tm4ciIt1LFq8TfL122Ot1iHXFU+Fhoi396kD9FK1Z
1Szfxd6ADkhLO2CcsqsWyHZ91yBxSbjF2sdriSh9ppf6PLVSd68VfDaV3YFggUk89EVueoqd9puV
FHs8EZ8p+ULrShmugvtxUZcdxj1L3yTaeOhyFBlGwY3oMGPmIGbNU4fB49AJnj48ipqDOLl57br0
m5chSvaJwIKT2gK6wdSpx4q44lKHx2Wb/mL0xE1k+ikStKl7Rw+WhRF+GwssUxVjoxqU59wJQpxU
Wk8h196qRP9WTT9HVY1vXhmf9Mbt5igkMAT6P8m9IJZMKT7bnPSZCiTF3Hy1EufdstXvof2DHeDs
liVPNQ9I4cHoVdlfdjJ8l6Z20OoKhFSalOAomjNZLbj7CboPlOGj1W0cRfJna3Y/h6A4yPxnVUm6
hllywGe8NSrecgBgnz7SZiD8TNOM/APGb3aw/IHta8hngr2oBYFphlzL7ANr2+g3me8fKZjvate+
eXh/Klojdu48g0Q7Zxma5SHpvwm7OWZQvmWh7CmNtGlK9QMAcfG4AOntuXQwqlXbIE0Zc/OpjMx9
M5JnSSQPjEgIItgaqrObRtyUZcpFMqIb0XW+UrqzooZnZprvhghoHbZzU8E4nfVjRvRXc/CYnhat
7i8rtGwiXEx8z7bFU9iMFsZffDFlkjx5ZsOS5WNPwX2vNL7HZMxf5Pa7jBzAceP4s7G7alZGxb4y
T0oSMg0hQJeiwcZQbEYbvQtIXdTqtam2ZxsffBaX767TbDPFCleyxVkUV2hbemQKRdsv61pV12aA
+Rod9GYojGWlZPRJTbQxFsGNqVCME+f9lfQAeZQN2EFpTlAsm9eATE4fpQXKIqJmzlZJBzbD7DFU
GNBwlmBjWbkI5z+9S/hiN/qL6aTBNcr0N9dla4dsAgIP6VdrYMihyqq2hsMllToNXAd61bKo3+gk
xYcONx3k1CFa4VlGV1hwlKMj1x2rIhQXJb4GAGxnmpHLRaz7ct60T5z8JHm7rCZe2w+LwglAPvnO
SjVtd/LxEX7RE27HHPLm10G2NOz0yYqGcNUyaFkI19pHvGt7hd+0qpGh6a23zEX8pBACvCgMQnQ6
u9p4YurKO5ijZekAxanHhc3SP9eV/t0srWbLOXFr+L67HIku3ZRG9C0IM21XJpzi00r8YHQADy9W
MEE7GR5NUu8oiIdVrNbFvWJ4W5f2cuDg/xJNscGwaj80Hae4l7H2vRuKJue2L8dNbXNuNnnzZ4Uu
QIYE1rM/wBlxsV0VpX2Bw8hhotRvQjPZLsuY7LLSnDw0T5WRPg8uC7wVi2PV4LZMQ9feO8q+Y3sF
dVvv7FJyQM8HLGCEviitE6DYR7kcxzEStu7YpeILcST65zpApwLad6kWkoO1h1qjAdZemjAqw3gC
b//768c3dcckwZZwk8f3uwnNZVYTTuyXv/f4MsTBz2kMufj08xgL8IvSjPjlrz7+UGDTBMEkDo8f
+fhWB2OtL8AOjDRr5+7E6RWEx8/CBFq47NaVbmxh6JzCgUZS2v30E4rZehB3Gh7HAImwIEVEqbdZ
VT9JRj42bR8UbNBJGqSlQfs9ysefVjj8ZKIVz5rBRQGlb/Wu+zlGQOSzzJ+muvuE5EmnJmEtmaD/
8Chmo9R+AmjgTOkvylw9ZkOQzdsf45hZqzhmF2gN9VDk5kIGaTrPGl3Mrdrx55WNByBhlk+ANR/a
ARj047Mxdm102gW+zAbUYtOJxeMPHx/8uk5WY2e8FhHg81YLPhI/NncwGjdtJwuOqxZi/6ZnXFQ7
szBDRihgICzUSQRawIVju56koI+vc874OwzrNNufM0MVa0RLjEUnrrRLN2lwfH8CY6ZL3aA6G7Xk
LSb4cjVaBE4UIxjF1A/fRxsccqt72l60uvrbB+3/f2bS/6OU8riJ+yTa260WbQfilnCVvMQJaNRK
PymW8UMz6cGJlylcNO68fRUlizpQj45RfvqV+2oFPUZeXvAe0vKii5JDp4ulppCupDbrNhyPutpl
TI60g6cUTGmUmdYIbBXtOugLzjOL2OfQw7XBIWXu8GTdDDcu7OllIjnqW8Fzm+sA65plbVrL2lHe
C9VjZ7DSU9A7P1AHbgP0yVOJYBiUs6W7sJz4uVGNvZWWu7p47r3mmKcFLhSiWwKaHkJ5Rxq7oPdH
iY/ADxJO0fjvKkIuvYBSiZm6pUfn0k0pa5oN4mynTrHwL2k0ZXE13clh5oeZg0IqXo2QwNqVbcI5
iJT8IEWIJQWHcEPS68AQUHPDp8jrcYyHhEqVKSIIDtTAgCN+TYsrOC3ia9bQuMwASXGKsuPrQLoM
smP3TVXatauEnC/6naM9SasEOhvX310b52kZugbyqhhg1FYXNRGaev4V5QM4b2VnM37Za3WzM0w6
AvaU2ds72Sln4Z+CK+eGnW0hNkKWyNt8WxnJsidPV6lJ80vcV5ASYsE85CksLMAY+dMgU5L45LfB
dV+UGGwXW9MuC8+N4SNQr3Jr7htTJKGt7samXicpSq6oClddlry5DaYPZrXzOPDpsPrBNZfrJrFw
PBWcAig4uPSBweUlYi6sz+S3agCVPDIv5fDqGyzesi29hVJ882k72ASbcWKaJWX1ic14V8sISk8Q
ErSRQFpmrDSLAM5oJLVH8ftEl9npFRdnCmZDdvkGRZE/T3Jm5sjMfgyD3pwCSfWo57M+YhuLbect
ZHIzc5vmGjJctUwI5TLt7kUczMM6/tmZ1ZsqB2DF42ftFAj+lAi0imaxMrjdNhlfYqY8C4eMFTTE
w9wQ+FYnFL30M1zojTYrG2MvArKCg0uCGOL/8XVey40Dy5b9IkTAFoBXekoU1fLmpUKu4T1QMF8/
q9g3bp/pODMvCokSjUigkJW599oRdvkSu6TCqXC0euBB3cHoXwZMlQ7mynFojvDX7tMSSonpW+fR
GoBSNEm3DrBmtlg0DayaaH9vK1ghVOg3uSRnFJexQw/l3OXqp8HsGaW/HKyfEHbrTVkXBdWkcHaj
YEXzvH6nxvgUKhm9DXX1ZQn4n5hKcZ3fyug54ER0LpZTDMY1JlSw5+EmohQR2FMbbKoudlVvKh8i
u9h0+cg1OrteAFV02FsLbK4udtdM+15N7YCtHLyw8C3eYjeM9/XifspUFCs/mBdm3dUjxJiHAktt
zEJhL83vGqutieUWYQIuc+s0aS9uVX4ykfuULAoWVt0Ay25P7N+MhXdO63egOewx202nPb51Re9f
WVWxG8nD9DFPrZhJ22+tdgeH2IS7wHrIm7WLeZiz66kyxzvtaq8lVrtO+4xH7TgGcX4TTNMhnJ8G
7UiOZoilulSVdfm7N/q9eXEvY2NuuQQM2Jpd7W82MTpbGJ4rjM+zdkCn0Ie59O3ott3l5BgZ3pfN
JazGOM0R/OZY54HqTcwltisyEafoLsVuLVyKsoVO8UDbAzu2wJbtViOOp8S4nXqMcZ4DKcy9SbST
O3H8h0Z7u+Eke1DP6PgGdKettxETeIwZPAJQsvWpDU3tEx+1Y9zX3vEqxxRlaj+5rZ3lOSw0Cp6l
mu70WzxgQA9zrJGCFYEU4J2tLeraqz5r13rJvxC/pWC2QQyVm16727s0fLIn62YU/KCj61rthBfa
E+9hjg+SL6W98q52zXue8Zpjo3ew07O1AjG2ZM9tRBrP+ARnyOJuye3lROpzDv36N8XHExDmaosz
jOxCvPtN8As6nAMOIKTbrv39PkZ/emcGPLTpxdcMAOLCmrUBFoCOFJdJyEK2xb5IZCfGYzwWhCSH
I4YrOl5rTRmIB/NTgh2wsvhXMlqfuR+wyIfNr8iCUGCDKgC5z1lp8wa2YAwCvd2uABtAQ7dOQrMO
rCw88+kfVVlio9Y8BGPCaBO5tI103FAUIHDg2rEWmqMgvScPV/vkwVfwrSepeQtq/E2N+zzkD96g
ql0yBxs5CpTA+nOSDvwDxk5cV5LA2ACeiagjZ2IfYDyw6fvtjcLcNmOAl2O+J7uej1aTIeoBRsRo
25+FpkZ041WqKRLeMDyN+QQZD77EokkTvWZOIIZi4o9xUbDRDtHeFsPs0XKlLu1oPpkBKiQIFuAU
lqSpdjFOds7TKKVDZ70t1keh4ReMYFZFhjc81Ctk070Zk/oQDpjBYIy3AlDwKcipQ/MA4gmHSrua
NGvDA7oxafqG0hwO22aIviykpvedv258EL2+uxMDfBr8ZgzINdGDBndEpy0oNlgprX0C+MPXBJBE
s0BcTQXpQYCPua+NtfFTqw1FHQiRFpTIYs6EIfRfQxOAb3SJYAq86NbPw7sODIkLjqRvJoBE4VlF
zDJygCV0bD2T3OKJZOlDYdCihD3KdZYLWgLuJAF7kizwT9jm/V7QkqL5Zs+qGSmzpqX0mpsyAlCh
vx4eZfJJ297nFIKxAqe+dOw3iNJcsoGwTMBY3MLng4uzDPUuRi7Lv1+Jrle72K6eY4Luq54XoGLT
h6ZDV3mBRm4VVXQygMAMmgZjaS6MrQkxDaiYxlXerrfCL8qbpwhDEZWQAWYDvkwAaGaK+68C8Eyf
+NSuIWwjaQk2kHKHoLo6ox56Jr+b2OzuFtUxH++1H9FPmqvx1qhiZzMoBsEdxLW8zZ78CwtnQ7EE
7s7XlByleTm5JufEmqGTapqOqbk6jSbsMGEraJB/uIto1pEarnypbkpN5XE1n6ePyaUnGJPled5g
zNgztWGD1YWrBLiPmdU3fsSap6k/Bjaxox/WH67NOAkwEJ42mljqJ6hNrMfsm6zUXkEhfprGbN4l
jUkXHsyQB26o1NyhyprPc9X9lEbj7YzOIeqpx6v8bPXMpYVmF41AjOrrSRONAtBGRr2PAR2JIsO0
Owc/QxfQ/2eup5lIpLOxAhQuI2iQXpqbVDRFC5WuEKus1Nwq6IIlmCUx8Y63kfpA/ZesZL8NNZGp
d7CSM7Hfdp1/x4b2MZbjh50FJEWDc3LKoN/3Jkqtwp/3sh+itZrwLOb0tyywzZtYk6EArXNxsm49
BoWeNGuA/Kx8joF5sU52aoqBlnBMZkxTtrZmT1Gy12i6Q4Y4mkyV5MGhXkj2wosDzhontxDfo2uy
g/ExYg24KKRpiU0qLJ3mkn7jd5zWY5k++jnbZptOwLotDVZ2moA8s81EYKM0TWsCq+VpvtakSVsm
evtQs7csIFyRgUCvGJDGjZrQJTSrawDaNfjc5IHxCgZ4XgG0XSYvGxpj3DrdQ3datn6MzCCGNXVh
3oMClSLAIaVxYZobBnBWY42X+1kzxWZNF6sbOGN2AHFsBD2GqIBi0nuRIMncKcqhRNMlDKwAG335
VuFODYfnIUXKHiNMP+RKWtdOu4cF0uxce6C2ffRr28drZ86A7XOcR/YuYawvQD1xJjN5cgiuNryV
EbnmTjrK2Q0TF5latDPXH+snYfO3jvG7xKG3a6uKJXtljEV+zOb5FI/deCjyJd/mrjiOIZe4tGyP
1NJ31cCwJx3jG8Nh2pDkpHxnITO63DxGOdw4IHFftnDdtW8TBhZ2cm8MwNgwee3KjhLB1Q4+NVRc
YPp2nQKD46QzXit4eokG69UkAsPZMyOAeybm8rWjIXzunNpXSusGZbawFlX4euZ+/iSsdrmBlbBh
epZvzOI+0cS/xvBv5JBBjUFIz9BoW1Vpdipl8iCHkcIj4JVpgmCDEm7FqPaQABdMmU6u+na4Zx+7
GzR/0LqQCDWTEFjPfkmuOrv85ZUMFmr22SsjICBCReGL7K/o4YBtJGtDENTei32u7LU1a8gTQESp
yYiGZiTyfB+xqlk11cBKXTCOd+tq54BWNBH3V5q1uMRQFy0D/iLCTa4v6dkrbRIMzPvaF0fll8XG
6/HjT5pgmwrqTSlcseZeNNv8L/Q/6Pc0/XHUHEhL86qqziZTQDJ0oOMzMo+MfOuzNKLueqiN2was
ZOz7T8EMZ1Jq4qSRrj0AlLUmUUYVTEq2JdekWrnMD2iHII04ZgAskRxBsgRpOYO2dDTjkuHOygR6
WbQZow6cbhYYeq4OTQKLu4eQBbWMT3ohzD5+cILSWTcRRM1cszUDTdn0DOepAbupNH9z0CROpZyn
BDTnohmdLkPHowLqsG7DcbvQ89+ZXYFZAfVobpxdoy/3HHc3TmacERWg/AAHamsu6KwJoSATSIoD
GtoADw1eaegjJX8ewYo6mi86Rp5Y2yGXHvPHGUl/77v8OYMBpXtBTByGD5PNF7FPqELAlyrNMQ0z
PsnFmahcgwIJqSA2hWn0i7KJ05lKZzeDtEPcshxSIKlK01JjzU3NNEHVqWCp5kBVURSS26s5qzbA
VVxyAC8y2OWphwgKvoEnh7dEU1rnGl6rCbjV825MMK50B9mJaLKrsFFDDgGsraBcu228ZfLhnnM1
rMdhzeWClM6iADrKcNlYNwIzc685slxur5Umy9ad+hSaNetp6qyjXlnba+aT1rfVgdlN/RSuJv6c
bYFvu9iTVL8Z2xgfJWiJSbNtIYTtQxTnVIdbEk3ZUtGUbzQPl5klPF+b2WioabmYPXqUvLTVFY1v
T4Rcn6Wcz6RG4nuPiuuptmDNQnJfIzU5uH73O7JS2lzZb1x+wabmEwmUcLaiSa4AtaCLKHd+7H7O
pC2EnoHZL91KTQAOEvXU4+9KtewzHlPiCsanmf/GVv37nHz0Xg8AER3KlgzCTSz8codlKt9WGNi2
ixr1x5Te9w5c4gL9jwWnWAIsLvnU2O4XD5lmGdeaaqw037gHdGzHTHlM0McSBDKyibeB8TugGBai
sOk+ljQmIQGJ9OIfQCgw766q3wyqnhe1Yynn+enarmQ0PKMovunmQO7kTLtuVAX4/6oA/Zl/CByV
rJz2dQjKWWqm86TpzlMVPOJtjDX1uQL/PM8NbvxerFAgHRDWkCNDE3dNzmS3D8BH4+PI2HxSAecm
bOkByHSiadMF2Onmwp+27Ie+PyimKgwKzZSLtnxhMNXuaFbw2UCxdjXPOuvqFr7avHHpaIDwQF8e
+P220pclzcMuAWOnmpA9gMquNTPb4IrpaYp2LcCEVUX3wyiuYveB8Apg/0rRpwN4ieXRcq7ExGR7
ZNhFR9Ndo+btiM3JWRk0x7u9FprqbYD3NjTnuwL4jbSLTZRmgNti7vez43SoeRDke7axr/AVm5b1
vIAQb6FaXnVAxVtNFw9OwaOleeNdBGG2SgX9zuhBOD8iT/FspMtdNDT9uko2coqn87SADtc7rg4G
qjN6sPTEQsB1cyOR9QMS6dp94GDFwrxnrhoBIb0BlY7Q23wVnXffAlGvgKlHBVR1kDLmjlVN+fce
Dda9o/nrSKMaJjkUnKiPvRuhOe0ZwHbaTESjaYZ75AXHqX7JumU6Sh0qbHrNJ7Do5qqAvzvIAU29
o3E9lJjVQMOnbo122wKLgVa3j0knJfMEpnwDXL408rPUtHlLc+ctAPR5BIleJjDpBXB6Ggf0sKHV
t1DrNb3e1Bz73oVonySw7XtNuYeIVKyhsFJgj92p0iz8GCg+vct6m4pwb2hevtTkfBOE/qBZ+jRH
9pMnzwYJLLAgOAwClZ7nWTxYlXSgplTHcITNPwHpT5hFHSbN7Z8B+FceJP8SpL9isH9lBeGNoWn/
Jth/iw6hp3MAMp0IkJVkA9g6JECnBcw6N2DGyUu0qlhVRAo0OlvA0ikD5CuXa/Rd2XWoOQc6iwCm
w0en0wliVppSkFcwt3TIJBEGmc4ysHSqARthtfJ00gE6EJOl5D3XGQiFTkNg9t6u64QxEN/NXMPM
X11TZOy64asQp6B0roJFwMJYfEqdt5ATvJAQwOARxNDrRIYwVxVdaTTa4W6Ix/ucQwFFLcZf47L7
NTaSeIe+7V+MhryHhOAH6RMak1e2t2+4Lpt1+y2igsI09Dv2gfXtCAULcQypszVG5SaCAE3GREzY
xKhTJzKdP1EQRDHpHed3otMpgEy/1TqvoqBdnfxJsMDwykF9cAL3ytQpF47Ouxgrki/are8gdJuj
5d1hMzwRkCF0UoZZaZp6/wpePtni03zr7FaCwGZqQoX8M7YkbmQ6eyPsSeEIIRdzOwXyoDM6fH9X
6MyOZSS9w0NIkpvkeWRw8tZRkgDRJOwjIPSjZrHxdQqIaswXk+p+4xMQorOnVo1uE7s6PWQgRqRI
dJ5IR7JIqTNGvJi0EZ/FSen8kVknkaREkpQ22SS2TimpbfJKWp1cYuoME7QkmHGd+aMl3qTXOSc2
gSdVa7p7wku8Xc7cYY1w5TnT+SgjQSmDTkxxcRdscr86K7Ohx2sv0zqox0dTqeUAw9WC5+pwSyM7
glgYUR3jEG4zwSXx9SWNzfQItLl8Rz8FsaZOaPv/3wbqj+vh3z+8RLn9vUtNKbQWTUzQjKUzZy5/
ePmbGifD/9yRPn6Apfp/n/FPANbl52TWSTeXO/zHt38f/89vPBYbOzj+P1/Fnxf55xm53pHv85+3
ROSLb/zGHfJr0TocH/q/vjz7nxdyeTb7Evjz94nrSyDQ5U+bS0zQ5ds/D3759u+jXL4zfR04pDhI
j6F6j7B/YqrD6FgWk33sLYLNrCCpry7fSbQPf777exuwSCCRf39OEVnRVfvfv7x8F+mV+u9tHT45
uO3QsPTtfx7h8ts/d/77XH/v98/DeIaW9ViRtbYEffRtMoCwYyB2+/eFNLbBBOLyWP/xbYVJxgQS
yvNeHhyOl8ZDeU9ZcUkHJLtiFwzmLWchJE/9JdVR1bH+8s9tf3+8fFf2/snPynD3z+2X+19uuzzI
3x8XqlD2PthsLr/9+4u/T/b3tsuf5JdotP/2WJfb/nmYy49h32Bw60h+0v7Hv4/359+9/Hx5unIA
/rH+52H+/NF/e9jLfbIlJKR2qPcC2/QVKJt+Y7mGYvfFj75MGKPpL//8aE69kxNI+X/9eiTldSFl
IdQdF7P9nztd7nn58s9tZqXkyplcb/33Gf55mr/3/eep/tvfWaHkNf19LPSFzVV7tVxuvtzBrUdm
gP886H/8/p8nufz476+NsKgPM4GM//Ut+G+v678+zOUP/77Wy99cbotRkG1H3/mBhO+u0fkiI7QY
oa3KsWf0YRVO2/+K+jHZ/VkuRufZ8LpcLjexXT9dVoNKB4nFaVUdScbwCRjV3Ydia0PGoKXIlk04
hr6IZVtOOMBWUbVn+ttez8iQrj39Hd261mWLLeqtsiAP8D+f7YzWmRkUj6ZsTYKd030GNawhgH4v
iDta+cSjr6YO9d8gol0t1W1nVTfewoVDDtTMXTH/mmv17Uq5ITyGsM60Z+/BHJYeIFiAfJ43ZkDC
akka5b6wzO8wnx6tmgDpuEEUUUwV4qLWW82WTLY24XE7EDRF1ZAHkZCeXC51DE2hLW4iPYepnI4p
SHEuLLQADLE93KElggBKYaboNSbnHnhNMxwncyYNa1zMO9ifNrZFXplguzr5L5QmbG36zELCTqFj
B120I8yQSowZuCrY6vOebir2Kuz0boFliTUzH2MrjZ5ZLv0YTC0I/Zcnx82PZV3foNKF5Na5b83Y
XFXVnIOKV8nW49pOhXKKIyZSKZwK8peraoPZdo6HE10J9hgpbUDDrDqgC9bKdJgCSGjdu7HhvfN6
B3d0HD9GzBAhshOzKkHr12zMu2C+zdT0u/N5YwIVvjFTZzyqwlM0Z+k6yXmcMjUhetbTntnZyVZm
jOgpZd/Sxi+N+p1KCkjTpCKYFi/YQ270jbo/9Dbjb6MN9okreKdd2ul1N7pbauNnaslp1zUmaU19
9+0nv4qIoT26QO4raCXvHQPipm1EqFpGg8qc4EdfZu+dCmOCTBE21cCsECLEkHEW0Edun++gntCE
dfnHI3SNhyy4m5KwPQQdL3pa0HxGWAGuzJIPGm9xTN4lM0hnFUSBydiAc6m32dnHxu9eFsumnW70
EWSnor/J4+WHETZlcsd4oHHBtfnyXNnDV1PY4Mo4/dbIAElImZHKxTFBDS756Oyn/BNjipF4MlBp
XTdtIGXtHDcz9ktmonfuZ4YiBbNFlC8vMskQ8wtiCLEtox4EOBzwXAIl2QbMqVoPk5oBw3jo6Iwd
Yebybrbg4DXBZ52X7ioyo49ZGbs+MIz1aFGXWc4N/YT4Oi6xcoXxt6GVr9UU09eeltewmU3UJwfL
+PHDEvFJ4iRHxzKLdZiad0svwbvP+UbG6nG2Avxp4Yl472JVgercZQqakJF9ZY017JaGwpjGY70z
AgimnNBeWkhcUuWg41XohRjVaeGUXo/9SFPcsm6jie4EwQTHwfzwGpeyh6g5jNcPXdY8IaYn1YJO
pQjrN6tXwLdcINBwrPJePVemdNZuh+O7lSbs90yx37Amc0VyiEQ+xbgj9eOD55IboRrrXqQurFia
otjW8pw9Ulc05qZMyecJrGhrWsPBchBc5vn8EoXqQ0YNnLCk+k6X18XORmRq8ZeZxMzu7aegiZ8U
7oPrMumt3XgNzMMUKvzopyHY0K6aZsR4aUVBLqT9GyL2pjfFWzrC6ZmWF5WHJ9fmzwprvHFM9Hf9
4qZbhaSlr7uTRB9Ca2reZ3FM3NVSxof5UwCjkfljBuYN4mG8MSF5uqmxGQc8g4JOIiYJ1m6XQVhD
SDFEHxqs7biJOCbWbTWgjks/FG/SCuiItcJmcSQrNyariilvzx4xNqnZffw+XXXt1DtYUBJS39Jv
RxmS6MkIWUzFxgEVhWWNjkOev47RkG+sMNfKeNoRXVe81J7lrD0SkfMpSzZRNi4b0Zo0ZDCQm6js
tyTHPovUvlOTbk6/KMHUFycvVkoEEYn9Tcbld5HYX13j0OUgC2QwPZL8/ALHzEC5hg1/TUSHx8CN
qVY8R68wGldTga5znKsHM23OTTevi3I+1QONzo6GlU34yDq2dwT6uDRw7XY7GYK+plnfMrdaJZWA
9+tH7Fuj6VhZXBQAsGeiBkuZ0h7tRbROrWPLVN3vfMxDeUW+Bo0txz82jfjoknpL/MWvOMiLjUvi
aUwe7iqScJIGcmR3IhhhZOLGIZF8A3rT2g5Oiq59VNlGEN6oxX1EDHjlBJbG+MLIfYqlghVKypQ7
j2iUfLFn6v3oWsve7wt3X7k2DLfxJovLp3Iyd66VI0SPkYfMTf6WeBxmRvUaahCVWkdxAG64uUcD
/Egg+/O89HDt2g5gxfJVTQK/PboaWsOFaMgPmW6WYONnNFytDimrJcRNVSOjqTomqRVDGeF2x0yi
UCHPfkwM3CUo1d6Y2r+HUf4o6uE0CRInzBGBa37o3Pwtmzgm0r7b2QO1gaNO8YKIaMbnZrY0tbLa
/pUY7cZpOT9hNBMSx64b9WHOrC8ZBRJ7cjQ4N9/nfnqPOmaCZD88dUFFmyBh4ltkX6OfPDnN9Kaa
5SdlSKsiZ7+o5Di4xSPzVQ33re5rXKVDYjAdzyy+OPEDEVv9vloStc0sAD4Fhlc3jD66oDtGA7Yc
upvbMiiQfvT+T+d2ZIJyhdX4MujSLuMnE7mF4Y6rpjTLjdQeob68yyKTXRLCiC2mqP0kwuNb0aW6
QRYcq4kxPSa1aA0erFrFwE+xrl43+cB+WSJod337oHXUTS3LVe1n1733ZRYYj8yRtI9hOJr1S1Jn
zQp66HPYGtesfA9JK+vVMPi89dHZqikTPHvfp+NhquSuO3S0kMnv9lgkkEokWK5WI2PC93hmMDj4
9TkJtHoB1orZzQTuhKesqh7ywUHNYJeYVDh7x0D+5PlExvHorcupfUEVcrLD/tcQEBcwjHd1H717
hQ4KCWlDpWP+5och+gPMnutuoanluPSGF46NDG76ikXspWmBglT9tIV1fuKU3LsAqI9kEMqqOOMN
QG2DGQjPDKfL8CJ62nJLHkykgVa3eUqDBJcP76aLntMposdK5D/wHhG+9fmI9Jq0DxrxhzZmqoKg
x8e1gMcA3XkZqWukW4TuDPIdG8yGJdfeEWqw8zt147ThTV/V2aaRaOnzBM8Xo3XHQFeAhbrIUKcG
kW+QwODR5Hd4k33eRt/HQVCgstoMth+uOjzs9FmYrBYP6KnJlcgQM6GhXnldm9z3attL0T9ygaOS
vAu/wUMPJwBaawKfvUMg+0fDndnNhcM7mt8Vqe0Jdtnhve3CXaQCphoJkSshkrmcJk3LVCSvSMhB
Ns/JQxHWoAlsIsZnzPoQpBbZoVhUcAyW/MWnqK+5gg+qRgdObTyPnJ6Qf8s0Obn4sVQ03hJPyuHS
JPcWy8+mGzjXpMwYEzanKKl++11Ce9xiXJ45T5CnzwhOPq0JVcpCBuBsYRKSCQGIfnkzRM21oFiM
aLKBKz5TgqzS1ruxk+yZWvs5EEC+gP6ij7anL7pSDFuA+Z0DyDFSzJssGD6iOuFqLu6MKKU9Lhqk
2wB56nEtWnq3Hrg/ivEc/CDoD9I9CEOKkt9qF4II8yqrXTF3N1ZATJ68atxatjdRWBlcW332wWL4
hQ2VYa+R/XLojTNz/aQlVu4Zs92SFM8Uc4nVHl2u0zHftoLyCQXRJzvlZu1lpJTGFhN/n4PG+G1L
+yOpMrjmTAeTGMqrey5q0yUSFjFxXlCILl6E4C4L1iGmnHTxbtohfCyM4YfRDrj/UzLJLZL3zYxT
eoXVaNur6FeqXBcRSfM2tenVUC73i0NzRtXvMFRQq4aIxkgweqpdJKNTLZ+CEQFtY0bUnZjy0cpi
AA/QcpggBBCnMF5ZDkrMq6T0PtKhAGU8AnONhL1znfnRNjEvpZyBMe9w5iaRlpz9eAhKNjmRwOwR
Y0ugBJnel+mKuc9T7nOWFsXYbAsYOit3JKBxAiKJlVlvkkhWmrubLvNeDBgDLjYy5Krq1e6uDWsn
zIkxgGc8uJW7Uy7bMRapCmNggA90fg60d3eU2zrLWNgM59qJuzcVO5/QpOYdsP0Hc5ZAdq10PUc5
8ZctFSFA2BRL1xxuKUwizpCMgsrhYoGkr8qc3w7jipWYhh+G2pd1c5U0nr2ebfMuQV0P8REyScjs
3gg5SnzP/oApQzx7yTQxq46OPR7UDB82s637xguRTlkhomIH61xG6CN3AAfu9RsEWAeiYRmM2/Pa
QhTpWyqgDkjrtRUi4UHc8ZpazbGV/bWBQLGpEP11ef2U5oRumeJKtQ3BCdTPhKEyg4eoRwaXtvyl
m1XVLWdaAa+1+z0jSaoL0ssYWOET64Y7vxzf/G78Sor+sDDUFrb1jr7T29RwNImbgqkytdj6FojA
HQdP7T6ozL8bGIauAPHfKBxLBjPKVZWGb6mH/gT906MEH+maDELZuoMGJCvd9OWGodJN7rkn12Ly
Sb7vViwTRg3TvwUdfK0AS2xipgJA355sZTyZ4UByczzf43BTG9AGd4XUIZOpBMO8vAbhfUCvHZFJ
QZYMc+R136cU2BSYwseXlNqELY3eFbKxlWqHPZHb6IdwPedPDQ7QKzOVB47JdVvHznZKLXZiCsEb
foNya9iCzvNVF2G6tDp8flGybMMB72npb8fGfDXy/CpoB3svJ8BNREdXKsf00vgAUlX/FTfdZia5
kPoCTzgFxkgCm46JhF5xa2ZHKmnvaGjliUpCFDJK8DSEg+ahge8jfC0bBw1ekH7Pfvwa9/GWwNAC
X8vgrNPQRnQ1vxB2mW+lvc/BkKxKgJmrDleLSBntucNrVjJhl0w7NzLlUwtFixYmHHE7Wlg4/QN/
lmrxlciepomrt1chaK1HSg4l+nUYdPWKIUCJSCi8cqvvWvoRiXn1uY/inZN5CabX6brO7E9AEAcZ
pwObNvTITf+VjPNThoptZ1TApRvOeJLQfPaGIafSOBLJO+/CHLfqnERoPfuGyReQNaOSERGKWzdX
NTEagsGApBeSJN+VzE+mj6aJLZjHtt6rgQd1h3giFCSgzgahZX+PDqaO/Mlidr1H+Pbuo2bxl4n+
SVgcM6f+rpgB7fwq/05zrL6jGneNHZ8XHWnd8GXd6fm9udy2cXjwf01cTTkVzziVPxJb7mxP/QbJ
cpYhPq+ENcqCR1so/zm0puu5NVByNOziKwj2qnXRlTH985leZaG9N3QrPK7nU+6RtJLD394lCBgF
w+ZVXY/PnKOoQUg71Muh2LYRsR1ZuCqWIdpkaXy0cvMJD6qxSZj+PcOzl+iL5V0ff4fTSxM4L+hn
Hv0Cuv0AdcVDZ7HupExWiDpQJKGl9NktUPBybqLZrZp9A4LceTOFjf/DeZ6KweANbe8r3jyagsD7
8mze9ADKFNwPAhbUZkGrxScTRicsBI/RIqBkU6C7UQzVt1tRAQiOLD4OG80ZkXEFfThcj8r+FcbR
Xf3DwisjxHyNc5pidZe77NRES5Z0OjZICMzXuO2IGrSrs5ePjxM6BTL5kl+pr05OiI4sYCbrMobd
sAk8jdi8ybR4sD6QUn/4OJc7kwMz8579WDzYgiztKLmJCbHLeiwo+XzVtZwtEdbpYDp0jvk69B6A
YSQh/F9HTFU73Lg6rpbrv78kzsq01bEZzlkjbjoWgNAFZtj21pvUm9cAfPdCeGhjVafMFguNu+6r
biatFXjOhwYtQ4xcawSoY5qg+AvJ0UIVQ5pLeFhM3FQeE+RK9p+lq+5qMgfhA3jsaYYHoGPXiCy6
NUMKaiodp8XEkhdmgJsr0h8KAIL1TBuibVp9Ebh3SD2Qs3iLzcz7joOWPlXbEhiTW9EOQLk91+dM
ZDqxNT/WasJPYtbbpvI+Mqu7am0msaGXbEEV96u0dz5jWd61ibflJVyTWeVDQ+iW8VQa0G8ygXQj
AX8xOvcSnL8t5e+lNCDcqc2EY+fRyN4VGgdvsddGZAIbH220nUW9cXrryx/6ox0SaD4CNqnK7LuX
+s2O8/fZUi8ZcPpV6eA07ir+52Q8z9l4U6XJAxaKD0qID1PLnP1K7bx6fh/qiKQekwu5UYQEIC6V
u15sH3nzcOlUTvuJJXPjzLRmzcS+QrVONyF+D7EE6Znqqcija1TQ90UwuivfNN6WaDyZTQhuGNA2
SzhQlH1fVUgMCPwZESwmY/Ka5K27/t149Zfn5J+yriUFfHVXGM0KCRuLi8AdIzF/iOZ6KUeoYewK
6OjlmVVfE170gBhyVfpoSErUL/OIhSm25Euaoor1Bsgvy+hfJ4vrMKZGTG9U0V405bgmQXWZ0pXv
J9luifzrvCo/hNu8Ix2/VYUMtgnHKWfIC24Hf2tALYSomAwBHM02XfvjEAF61tH1y9kgiK7MFfGO
nrP1Bkg/XPKMrZeTRMbZhYqSaAiFwlzrqacAi53+p2onvJ9IMtSYJnblVHQcxeWNkz9DkNnEORlS
cf8aK7Sv+hBcZhIcS8qjXSQ4UOjln7H77emIv0q/P9O5vZWdNNkl2COrk7X10vo6d4uHPrbfikm4
bPRiytqx3gfhso1dQHeqTB5QL3AdNmnK0DyuD+zGHvq5eK379Ivd7+MY9P3Rxw/ilIvcQBB49epT
W8s3yoPhGMeUKJJG/ckI3G2LjmqN2D4DxWQfIBfT1ktJVk/tJjoVs3Gq/No4s9d8mQp6u8vg79o6
KTcoLUb29AhxMNTQGSfe6FC2II0NBgQ8AAwr44t972oGdwm5PzhMi3Gu2ZUfoyKjiRlEVyoZ2TQa
7c4hN3ldp4ju69nbz11hXRk5WuZmAQkeZT4bNdLo94W09vMcNkePEFykE2GwxgFW3Btzh6YGMsf+
8uOf22RxSDkvGd9s/DzJ0ALXNteq3mMbX1T7PA42UTm9Bm5yw+Bn2AkfT1UTzsfKLzIcBz6BfRZ5
1ALYgDMYB/6f3WJRqA6upNNnAXXuxPOSt91eUaG3I9cw1dKATPqHeqo+hh4EVCK4+izGeHQtFe59
+dv3Z2AvOaOhhr7x0jUKuSQqgg5vCmE1PRYmSnsxWj+4gTlpqLALKT+d1AWbI2ihQ1VyydxaxSYS
rFawLAXNFc4R3Tw3EG0GB1/6X3FoY34hwXdmEZaDPDpLcjJdOlZ9aL+E2XlAioBH+KbRT5foCYwj
rAaB6PsYBs+BCxHj/7B3HsuVI1m2/ZW2HD+kAXCHGtTkakGtIyYwRgQJLRxwyK/vhZv1XkZF5au0
nrel2TWSkeQVABx+ztl7bTi2Ev/Nup/Sq9l0H4r6tk7BMKCseSwjHO4YmY4NwOch8m7xMK4az//R
jI7HzRCSl5PfEwJES94oaBuOzVma0YALQiwRueW07Ux96np0jypSBAMu+R8I3bisxbHs5Qf0b6o3
+CnoxFUW0wl1AYpaXt1yZglvZU8Y70BI3TZp/zYWLduhMcXWKIrPIZnba53pfUR723SolAXJvHwW
QFhwVW2D2HxLJu86iD5RQaVn0pfxIlBw1olfsjymj8XwEgpsKb1PjRZHyGMrrN8Ed6MSrlBmLKkN
gPggi4OzT8kNf80CVuuM9Hgno8UCDcrZW8lZdnRf3F7eUGM/uWbx2hZ+vjWaJfbXAkEREUNV+Pae
YG5znS5ZVHEcUbSbB0nnkCYVOk3anhh/55xZCZbm2lCnGbT16GTZHmUQv2WfBbOwnem77zOGxGKg
VRn2DFf6iN9qF8abHqnhDAFhqcyJE3VdaxvOMLZBQDLvUjiLIf2s4NdDvviRpequCUogwNPiLsrx
jNjyqAs4rlPEYKqdaT55Hvx+mnzcbSoDsykds7yKj1EKU92p7C+Oi/+VbmVEAPTY3JkFmqXBRt62
jJ7Cr4oOC8Ylg72rvsI4gGkQQ2VEJk3HZuQ+BPMCZI5mZ2caJBPc9MaCoCm6ehuUTsOen7GH2w+k
1Cs6fsncDczLOGECInlhcDQbxHPA75qsu1cFQ6DWaTk0Q3WmL38dOXAVOvo2Y44ceaCtyV6qPqY9
FhqqqX2sJNiBLjGvNWN3HKUsYp7t4bEhWECat0EtxV6andr1U3WcVYpBIyu3sQ16fo64OUSRbM8D
/fbMx9KQAop1S3ygpn5masbxL2dgc3Rkw6RNT3lFW526tcD46p4b0e9KUzTrQZXJlfaYn6qGpn0t
RuPccBbDAAMWqJF7UkC8BUG5LZ1l/1lpgKD90clYSfOkeindWRzwnKUsYdV0ku0yE2pMY9VZBb4t
LyOcVObOqupoq8mY08IYpH1m3lhoLjTKLJdwjhzbmEe6EjGi69KGEuEMNb5ZLtG29pdL8jYfeYps
4hIWeeOspZQCFZ26wl/7ql0+29DSLpS9DA0Nl/0Gymrj8o6Vw1PaGQYzso5Z1hjJuH7/6sBwRQpe
XPk0Jc9RdW/SQuGMYtDNUdnGGYEOAiTClvT3W6uedkKxhFrLLstj1rN1fZTgadQfJIX7yjQKY2t3
stwzLBaxU+4CZJjwr3k+9Q72Vj8Udkgc2/QKjuGq7r0eakJaoafEWlFOjIhmAAJjMvM/GZ+yMPgE
nOhbLVxgv353ipih0jgM7IAArYm2uVv/sHXORzSld/3i1PVD/yWPe/+AT6mHUF/XK40GdWMrdejK
c1NyJjshrikuJMgs9bWcNMvNWNpHz8bZybbC4ZyTtfVjjJx30/7sx/lHV6r7oE63jqPu5tY1T22C
sbwN39Hu8dvSdjF0P4WQpTZjzZKZs+NxjaG/GZgxu/in0rjftrHxJWikj1ShMdesd0gKpOFt89n/
HmeSmQ5jrzXKWPYaM3uRiR0rde3erlgri3HKNty2j6kIp5OLFWeVUPrIsmMzG1XjzqiNfV4nj9rI
zV3j39nSYGNoTi/9CKCqNekKj82z7pmIuAO+u6gEXz8QBeKO+cyrjwjv0F9ylxGZ+LT75M6n2qcI
5q7Y9+OrtCkHOvxqqzggaSc9NJUT30YVroRKMDZgrzK06Hmr/gvwCDTd4XXWZYTcdD8Gn4Z+ndKC
7yPjSdMUqOw8IKSwBGqdiuc+pDxMc10QdjW8G5TuTexNkMMSeSRZ+96QRF/4DnQbbyZMsgroX1s9
NR/UOJr/dflhiuGb7k12LO5wsFh79llZwfrMv+EoD/ldzCWGT2Vsew0hlGHKWYWvqKmdfB8LMJ6z
2mRGeihM2EJNKO5US/pHhS55LRR8JLyAUx2cOY/KtUVu2TbWw3BTY82SDUKWEXRW3L1PU3XLHTZl
FyxWmEoSmKglOpB6N6VVe4WzjK5/kNbETdY/0hYtiI7TR5t8sHWsaL3GlQOhT9E4wUDX3ZbuOimM
7/Tah69GdGD6iozdkMSFMGabx/K758EH9SSlUdPeqMWZk1rmvI+g2t0my4ND960wAu90+RE+le+9
Q+ehzlzebes/AS4YDwUC8VWGBIIGUbbzDVLS3aafNrViHQ5r6yntkpTzwHxtSQjbWLbtkTgJwRjP
mJyD1yiJgco09LSrljyyJqSQKQjGWaWrZqzUUY3tU+/V897GgLTtgSmNmYyYHTOdgwWi9lw8uIh9
LErax/trMYljC8ca66Kyp/Iiv1E0bXfT1/5DTr62Wc74VWurudEBGVZZApKS30cAb2jGG2pIb5tw
oslPmxFH4behs2CSeozl0856Ea7yUHd8rVUZ7mMyxNG+b4PGuy2YiG2wsCMnRjkf1sauZ8Rq5Ua7
qYCWpZi2QrfHGl6dsqYjrqpQwMPCG6Bk15FLrUJZhg62hhdrZPRjLPTQQV2zyRk/WHKBsXn+nSWa
e9VltGFcSBwT80/JfSnKNZUA3sywv0tDXOOJI3oiFQvyeXLwb8ryPz2nx3uoX0aN0kw2bDe8CYVt
ixVfiPmHHH0ym6Czpp+eywk6F/l3NULSMD3N3s9A9V9O0XkQ9XOTIabQnFx2C9C8PQdkXjEJjrfo
zJ9Bz9vIb+V32Tf45IUFWi6wxTq0vSs7qsnuTDmIkXsMkPyc6nR8thbGflQbTNsrPgBP/oAbsO9i
Y41TJN+NoZ9uhjR/ghDB3NTDyY+MHA3edNsLpgeODL/EdyhQWFXWIZFNna03Rt9cAx7L98gyjlMf
3tYtA2KPXkRmjUh1PP4mNqjXonQ+mnm8luAN2KVu4jA+Y0gmi8J1DQRB5FRJfFrZsjtjjnLrpjGW
7qzFsNmLg3L00YKYROTiozHN1nWHFsiuHW4DyQEuhcPmXXzYmQBnDCvCqAjw7eaMmwGfm03gqEL0
1PjxWTNLo+f2bkutr9B/str7087QOti0cJRJlOVsSe7zCi5fxFpfNftWWke3z7mVA0je5lb9NXcT
rHWEr0628RE53Xsms28aojJnv70fFMdFJgPpDma2c+cWXC1NyDQttgZxRGxb8fPZFUgQiYuNDgMT
W4ePuUezjPCJFfaU6vSZ4//gfWtqgEwR/QLatDT924Bo+YGyyok+xnZ8aG3vo86JbJzaR6YQUEhT
g9RbTzN3xl2mQsoBaS3qHeaoBp5rV4I3MuPAX3XFrCj5TabOXijOtbK+EXQLZqlEJ7ZMs0odIXzJ
fWBhZX0kMurcN6dJEK7BFVSi3itYuEPXeBNd8tnYOLFhWY/7ClDzEOKebz5Kr30lDpFudFndKrmz
Qu6crOk5/LpDIfvrEaAE3tmB4cm28xMkdaasdxEbVVWTdegsNhcWnx+e/cFA09/Gc3A9IknblJb8
TrDLPWbh+ARD6DQ688VQfl0DCGPjTsIRoMCsVMVeT465RTbnsLuA2Fi6e2sYCdfTtdpFrXrAB7Y1
nYrLP5OnhqI00srAKA96oAiUZoXHSJZ+xBDXMC3ooygN3jc4RenSxWF7SxEGtd6YBiwQcXCms7Ee
23K5DybWdvTKp7hu7kQnNiNQB15Gshnw0W58uuXrhp6fCzB3pRiXr5NpyWkT2VXqqvsI1i0J0zUT
q5EhxlikNKvyvdIGgJL6Vs+mBbW53+GaAK+WsSmr20NFYDXelWiTlJB39FguqZPXCfzqdRircmvW
+hT56TGMTITqKI4sAIxb+DWvCcViTv4iYFy2ADqCA8emHwDEj4iBHsFPPVIoI9kYk/3uanUrTX0o
gnzaaov9bq5xh7CvJsEzr2BtD3c6Et9qSXobq+aYDB7jsM8AjUMlHYiVffDhTfqd5pdU/gsTlP1Y
QvxvsrOgKI0jthFjZN966XgbD0iqhw61h3Wso7zYWbQH3MK9G23McLSnmn2tzBNcGdBmjf3ajvBu
FA1TpwCzovt0HSwxk7N4DEX6IFlTdr7X7bNm3ge1RVAyPGKf+PKKAZkLMilN6UZigUuxSNhqFBtk
lHznR2x2anQxLTxjUxfHpAJV3Vs7T5MWR2+QCnpEAmDkV3JsfoRp/4NgNRWm88pSD7nqOi6aCStM
9Ybu/kcyOh9dX21DSOfCzOu9aYzMy8hBtRRVuxt/oyXLwB4DGc0z41ZU81PseC+pNx5MWxwxZaqN
oe2rZDAWvCwanY4botPitb36REu9VWbNDaNt1n0gd47iDmsO35Cs3+XZNykWwEF2pKl7jyXM5vhV
r3MYbBrQB1idrOegalAjBV/iDtc5k84rA0zCCqFdh3B2vHIK/xGvFQ3uwn82m/6qC6vbC8r/f1MP
/i71wDFtAif//6kHLx9NgYftX3IP/vidf+YeeNbv4DdBzgnTgijvCGIHho9W/+M3wxO/c2w903MZ
n5pkG/BM/8w9kM7vQAGk5ZPcYgpUC7/9V0uJG//jN2n/7pGvFfAvDqkIjvR++x/EHiwhVD9FmtiB
45Ct6fECwTNLaf4SaeLj5p6TCvJK5Abf/W6JFrhHbTviZlXibxKPxPLHfnoytNOW4J2S5kCQJ5/H
L7lTYdcrW1RReJgaK9vZ/rJl6tGPWegBtwo4lvmjbc0jWUEKvHhQ+m/KGI95geIq6YuvdDhOVc4M
vhkQ3KIz3UByiTYyYzHwy+SZ/vVTzaBq7bqCzCoHeKKthk3XMDCWiDLG0YNG7yRXVeQfhpb9g0Fj
hIK5ufvpDPiLLAnv36L/eKOOa/omBbWFOOiXTzV2EVOJzA8OU4RIQLPPFqmfbboEjCzG88xCzOAg
hERQ+JkngsRCWk9JyQwupARMarJYaQvHZvFZyOIqz/th42d4bdzG2WalXawnF3SbXQHyqdol25PG
XofB295nXS6Pti+OPVI+EKAS+7wW8D+y6zytmZMJgBeVYMBiVih40pdkMQrlM/pGLGi4+pmsk1mf
o/9uUO0YHux2R/KydU8dOhC3hm+clGgv0m+TogsTR+oQ+9Zzye2S+RcMd7qOhxSZ/GrJaeNXkk8r
nQ5lPdzhjQWQ0wrCmUBuzB8qV3eZGX0yBUH8lSWPdUfDYRjJ4qpafzPJ7EulFnESkt0e9Oy6cNF+
/c2x+rccLo6VJzlOS1AjV+gvJ6XZyFoUeiZ4OTZ81vvwKRXZ10Dj0kV+iVYUO2FTQoOPJDM/XHmr
rEJ7i9bt0BokV4QA35BoHqJM+JC1YvPQeO42hCi0sZPhhG3T3TrKfxtbtAM2RdvK7CcU/mmBAira
s6ccV02u6dBM99ZrbyKaJOL900mDlhqIik95xL3i5ACJ2xvbZhiC7SyDb3ksx5No1Bs8uiuACj5Q
PSdFsUlTzMnOhV0vjr27ouLE84gxy6b+KrEQ2DvlXdiSu+ecqn44kpC1sa38Jg2NW0qIK8db57jT
hNn2a0RIzJ9tF6oNR1ESDEo2anBvWgODmWlp5adksQfTxoPMNbbZJ1uGEwfqoQg4Y/7mOP3F2uFT
gllEyJC/ZP+SKQUUpCOHdQgOCemSCFCoZf3ImYCkwtO0H8Hgvf3nJ7T+6iImrkY40nd8Mlt+OTEc
QE5UyzyjGNmRu+7d7DNUlsvF4JbdK8OlGygxTFh9tBvTgu1Eo4h308ZTUzJxSKLP1qKTFh367st/
fm1/dc4GpucvJT5LjOC+8XMQFR32siyMHNmDfRW0bH28mJfGnYyuqOMRJ1gBIy3n4m+OwV88rTQt
KRzPF5Cz5S/HIGD87OeD4R+QGn+i8X4ya9YDv0o/WwUwMiIHK6M98p/fq2Uuf/aX24Zj82PPXW5T
/3aPSiPLJvzC9Q+mRgmTRLfRgA40HvKrsDbJVamtfCV7xKIStaL3lKFFWKnRJm8BurhlBbjRsVYE
3Ja47AgLTquzSllkQjNDt8Gfya1gPxFAj1xlQvZkYgOpczfbYFa+kwtaOZ+SV9JS70uSpsuej3ry
onyTudWWdC4EIiNafnAzu7QmGrkx71xR4dt12btneXEMXG4AkTiXZoVp+2s0MW3yyojBXAwY02Nw
rCpca67ffNfoRuoMZ3kHDyJcYN4haFSEKl/1QAXl8MqGzMs2mYJXHaIQZbcsP0d4ilYIOz1NNKbd
As1tBj8M9ZuLjmVaFp58nK9kxM3AlJh4Jg4bBZfhEhKbMK4jEXx6En31TDIE/y+31lWAO8fT3HOU
QSBzlwRPwJp5YQEfrqPEmzvNcLKXu8Pk4f1RkDfsgOFOnB0aggUoe0gpkCQOLK35vzkjbPlLVBNj
KKILuMcyzvDdIHCWa/f7+0NSRktS/P8J7TDv4rkZD9Gi7hnELi37W/TF894ImaD0wT32o4lhfX0t
BALfWHvX8zAbDK+j4zTKYNNv894Xy3gSeqFvHix/AGJWoIoqEDFAIuyZw6AJ6cDRGGaH2tK2nru0
tdDSZ8xldh0L+kZ3KZwj2QeMltDkwDEkhk6RkjFjGIZZ4vjkiRS5RmvnOZQX3roVs88dBE1WXEyf
unSJ+EvMjXSCbyRPNVjkg2pR2ICKQQWo93Ymm2va6z/oPCLwDKcnNKDIMH0HNBBNZ/RW9fwozBit
UvngK38RPzZI7CpYL7Vlv5F+O+zIttyh38YdQwWx1XhLHB+d/tyxxYoI5NCzxUjLovlSonWKe+OV
NiVzqXja+4V4phvzJYTSiiDNeSWZA4N9njymKToKhQTMDY0NFjGodTTw3Na4UTOeOjJINr327nne
dh16wSHqGsZz/rRS8fAoUsIO8b35ZpGALR2uGwyVeBs9vDh8VPJFDzmNdtU/lMr5ZDxMiwOlQlkT
K4AhMN24Hq8bHvB9zMZ6TUARzVDCJzIaxcQ72/xuPGFOphePqGzDZ7Whb8jA3FhErEzitoj2jgYd
2brOjuNYcCbzu2t61e9szSCfA6tP9ZQvu1NrJy1gWJSRxFwxkPdjdeoiF3tjuzDC5qQkAB6EeCqq
4+gFC9WWUyKpoeKiQMEFkCJ9FYQ3wWNOIU9mNgMVxzzWy81ZJMXKz2O99WUd06gr3uiRrNJRxS9M
6R5TR52TlLGfG9trlUF6AtV3KABY5EpgWah3AykQseRkmPCgmF7VsckdM067gzIpykO/6tb2FNwH
kQvXwegfabQEaxrBzwWXK1hQcR8PnnHs2+xsAbpCC3dyM/4MtxJ3X4fyxVEOSUrkEbRWbLAMiX1p
cndRo2IVtCNyvWJ0ig7wuSp5JnDynFp9i57KFKDi6+fRRtA2Bzm9jbESq6Kz9h6WuIPMuJfGGZhw
5IbjjuE5IA3kWiUA7WGCU9vP3i28g/Mci9up77a1YbyTyXrPpnXF3QYag7DZPY0FtXnYf+nt8iEy
Of5FY5pnks9OrWce7Z4dqsNupXLqYld2xqMIWZnR+9wGMioPqN3XeZrcp37J9eQThYpokxwQLATS
sBGOLZkRFlc1OuTDlCW0ylcjwxpmhmMGXj2cwOoNpHqmRClkxV6p6ksjqnbVJjayHLQpoHbRpI25
eA/0KYy7HzSmh2MzcB0HY7tvQYjkSj2W5JTe74YgvoaATevdKK+BQMGC15vai1+yAo6th06iN0Ns
SDVhTufOVV+06p6C1v5KwyxT80lNoBSToAJZN3k0CZoyXc/e8Jo7zqbTIZtuvUfafjOPmql4CUMx
RaqD/KUiOal4bvIe0UIevGe+QhuejY85nfpVgfDIRei2KLr6Xc5SXxrgnXWTz5upj+1tlIXITUdr
Dz4+wzDXombJr/oyfKIlsh7GamYAg0yptvMvdCA57vKlNocCa2tSrQwIoUhThldCrduVkZrZfW0E
5cGrCIYKLHWPft3YVVQHyCsPxqhxYkzrkLoRFcKEHMF26bFLiGH8TRTyLQpH0T8oHKnpIratK4Ik
ldTP2CDvDSAimdDppoRskQK2XWnf3+KsQIU5e8/k+JTHuSwkIU0Ja+Tc1ujf8UfQzTn6Os63VoD5
F/fze5g8IdHV62Fi0SRDuYyQC4ArWrlir0cZo8oH86dYSdPGPWUL0YhMGE0YYECrLoM8Q+DgxvGk
t0UnLNhKoksfhuc6QMbZ2h2g6bk70WqDoMXtdjLAhnOssmD6ZiRfucrbbZgO6cYJgpeuDe5HTE2r
KMie27rZy9Hi8JOJtro3myI6um2xz1TibUU8VZu4VqBd4J+ahXll+lR+7CMZk3X0VWfxVgcE0Eh0
HIhi8NSu8qTvzo5boiyLvgvAWHn0vZAYIQqFNoTd1DO4l2St8xrNpjOc7LB9NY3ge1gkB7dGBTaF
xgsYi2HlWdWGWr9XW8KVD50p31AjPRUsLwR6+Le01EBqe/kh6INNNlBGZjkRVd5nmtroMP2GF0p0
6LBoTD30IUMZ31QifgujNxQmOWHfeBEls3UR7K16hIQW24fL7w6ol+nEdrsWMvI0oikQAVuDwXIm
8N1rpnjMhqLhNXYHVJYGGYp9irew8SQjom5+Nrocx1ofH8ogzzcj/15idZp09un0LhLSnMAiQJKv
1bwkbJjO1lbS2pqyPc2scfQiTDynvn8emwBqL09GbhmXWpS/xDUuIFWDBlLRc2xTroklIGn4oo2K
VrH3ZkeW82Y090h4HpgRNluGCrh5jTlYD3jakOsXxZesMvbY4jfDlKYQQP1x69QMSozA+ohTszl1
03up3bthMICR0EU4GvX4pr3oSschmEAcNaURryvHeJ5IU8ETD8ZvqBHZsuEBMTTLDbeBHHCMvMtq
jIvlUTaofAwq11buQtcxaZvG7VIANn88ODOjElkVzORc557t6ryrBIhZP0NI080GfR0a6Wh3kcrx
drvTSDgcwZZ89edDtDQoipR0H7Prh9XohfOpRykJ89ffozTD45ubBDwo9t96rm6mMZtP0ALmU1qQ
MxXkM2yR5U/62vb2HUIo5UQk+AbnyCedENjWTWwFDWtn+dL4BazHhtyDJLS5cwxMd2MvVqsstfad
sK9rx7yG97opB5t0MW1fpzZCqKx45hTntiszjCgRuK4uYjfiMFlWBrgk5L/n2Weg1KLKRUz50TXJ
3TAXgkZ2+eFY+bVHHmhC7TFPhFGG4zXbpBHNf3w3VO1z2WaPKkvORFB+NMN4Tmysm7797nfuV3mC
5/iW9YFmhlR92Hl0Z2skS/ZQUP5ggE/xR7DLuO47l/t69zx2+Oia7tyrZZsi401qztz6aIYhXEar
SH6JMWUspppnmRNYU3VQfKXum06O2U0wGLEY9FjEsGpZRYEggMvVLuWxRwl5qhkdLISVbgGuuDZ2
J6erXlx2QjiaIibAHGiye87gHqq1kQAkW0Bxp8tDOQDuN5Pshn037DiDU3buWMbywdnTpIHjYWYQ
rZOicVeqqZ7STDPkZ69yObqXry7nCoGs1iaZQvbZIurifWjB2SLRpjhdvvJlJ2jzuBid4gCdX/Dk
2qD5nGL+ZlcFwcxufAQcBi6e7s/Qly8khO/LpaFhptln2odPFEwH2F4Yv0oHT2j0HDB0209usIi1
nUMycncrEZCusNCRREB/B30GhWtPpBYXwfGC62RgoZm5U6xLMGcGzIKtYzOPnobjpYep08VjyBA0
Qijlk7e4IhRpNzfdG1Ub2yOT7CB3vnZJwEj5B8G6uYXMb61DPp5Gp5+9pCG3eLvGPmVY0vAGtA0j
sSaAJ5qZIkm2mCeP8pJENy5EshO3yv3Mltv60vq7FIkhKqraRTwi8Rr5lbRQNlByzz1/20owmRW9
PuLm8Tfj8nRJKJ4ta9oGpNJRvfgMdGlzIfl+Umb+laQh9rVwylZmnn5vQ6CIIzxanR/dkfeXNjex
aYj1ECF3s02TYFVtPqS2T48NrSBiulsDcOUqqLi7urFVrtHGmVui9gD1QoEco3nXQQnstTVvLDeI
N659FyLc4fbMFi5N6ndfh49OUwK0lN66EdnBy7v3wp3wiff2kZA8hvXJVU4oKgmKNrLK0l7HLo4w
j34qLLWKCmo5YzANuhu19DHdmaiOeNdbdA8gadUonUYM2FOyjkzfoY1AO5oBHPqC0syPo8M13i1t
xaEC9h4O4732GE+5dATKYTrXVsR+vadR4abta+jXe8QKFKJm9WIh0WQ8BzMlzYZzQzwGfj3u2kMj
t5Vg00TPvdwUjQdM0+BFuYa+G3tyZc6dxcV9OTwxK00SQy9xw/Sr5kBs+7l8sU1uZSmdwcGpbskd
Kom2nYclROlhliNalrnm8sjEjSF8ZG40ThLFbtoP/AdjUZeP0DLXmk/FS+liMI7/knTJvUFKxR9n
XTbGWAdNWNkju5NhJJjLMj/nmf1D3P/RCMkaTp4Z/ROnF3qapb8ISuIpTwn8Q0CCS9hYAvfao+9g
OOCpRLyU1EsnBhn/fdMwgK4XlxROaRpJH4lh3pTyMe7R/C0BTZePNEnBewIeWBqVU8Q1irdgCQAM
iDoHv15UbHz6+Morlj6uQUKC28Ke4ATfDpo4hnG8SZm9I0GllisSydDezG3SumbNEM66zmuE5TQb
Vg43CrxFy81Nc1wvze2SZhyd7eEItIdsATo8hluU2wrVCN7dYknkSrc28A9YvDI5WBomSz5ltI0K
59jpAVLMlH6NJF0Yy7jqLZoSTVqd8kI+hD7yI9r33I5j76wGK94yE4dP3GPRLQjvJQBCH4LwMW7b
ZB+HMxctunjKr7KrAPKmVbbLByqFORiPVjIdG8N5I4Pqk6oA50kZnnSUfRuirD8CNk1RU8+fhQmc
lBPYiWmsGUH2NRkwUDch5XHJk2T0zZDq3Q+1ty8E3TkT2O96dhKAmWDVlxOP/gVO8+x8mcnkRvpJ
e4XDPPhPSW7fEIF2j9/A3rKBavNCbz1s7zhsstXlHJsltkMUcGgYwBkmfWNvUbnet62kEqiyT3Nm
pe2aa8FSSeBGYW/CCQsaeqazjbxvQ8PeLNAH2hj5xj7fAGyjr2bUxylDFmzGHLqgar/jBrleurhh
dqUVlsY+ejULLurRxdm1REAEfbv00dgF49o+uqETbyauZ95h+6EIxlyDLz07TI2pSoR1SCUN0gDj
Pgh+1pV4tug/MGorop70taAOt0PykLnje6P6E7fYTQjel4J/iW+GzErHEFUSu8SRMgeedbi3tXEb
Id6okmOlDo1pkxBeId0Z9lENGpRJwWsi9b0JEbuiI2XZaUROFXIZj7IDInfM8XhxNVEoHajpzeB+
aaycQUc+PbtQXq3Ce+9943ujK0IdLEOig513Shxdi21hkia0ohyxbqhvajt9rbHiIpoYvyI4N1Yt
5OJe5FdZYVHXlBaChcUQ1Lvt4sg7ONp+Uk25Bl9/YyqCAqeEoEvSK/IiuZqD1F2FeXMIGjM6q8r9
ZnX5GznsV0WCLj1YyA1pzvnoLWAGE1W8lThvVjhHu6El6iiQak/LFgzpTILGgpiXuuvZCWfVeSR+
4eTq+0TSzwSDepjmYtrajvgIZ1v5xKwo4oktXmrIlP90eYhM1SEQ/n/fX/TNwD5ORlv550ZZzV4Y
0UPDKzhZRT6tPcka0o/GdG7hCLCWqA3UHRqis2meSAOYgHkgcj5dvg9iFMICZ12GUJ3uoiivQgay
oANKZnUe9Bo0OXFiR9tyMNGgktE6GcI66SzDX8Ed0zrVTmSfLl9dHoB8MTHl3r3N9WSfLg9hl8fU
uAhkdJyJP352+Yc5Tq7o+Y/bKKVP2FTA2yLxGHUCnfEmAlJVcOVlS0QfbZFDGTKfpGVKadwuonaf
JJ9F4Ftx115dKFJ/PjgBzn4hO+K7CfGGwt2cLo3g/xUl/J0owaUN8lPPfPOu3//ro9SJnm7ei49/
/PaKS49e+L+IEv74nX+KEixT/o6jZJEXMKNm/M+E+p+iBMuy+CePGb1AY4A75F81CUK6Af+ZksET
Y6f/K0owfycC2uMc9gXzEd+y/yeihF/mTMzNnWXMhITeRocfCF7Cz919i+5t1gRquBHqjV2yh8wF
HFY5InrEofE3Qy3xiwTi355t+fefZgkqEmY9DjxbeI2UFOrhS0W/mLP5ntKmAXT1WmXn6Frsq6eE
UOM3LoCPaJ8c5Y7eCOBgfx1foTa7GjfekUu8WtPtmI2trrbV+aeD+Be6AkQhwb/Owkyf+SfHzWYQ
FjB3v8zKfnqxDF0xuuTSuvZaGjs1MONTuTwEg2Anjyqe+juK8aBoul6ifPIWvrJRTD37zqUu19ZA
J2D5Ko2oGWGzyk1sUzApWZJ22SUZURw89NackrNpflV1OVLjD8yaod6sixRt9+VnJdE7K4vsVNre
kMWzBHJ1iMlhN/vs8PVSAF4e/Avrspz7lLs542yR+xA4IVqwRDlZRfXO9z1q7dPlW8qLu9JXwy6L
bIj1Du1WjNbJWiy9hj8fuqhC/+il7o4Q4xtUD+p0eSgavHcsh4c/f9RYpMStZo/amw8p2CBdrU+E
PtQn6DiIybquZiQysoFPlqd0vME+lKpeBnPViUWPoCD38nj5gQni8DRLqoo4tybiN5pwL2iJkiqm
TrKX9clImQ5cvgqWry7fts0VcTT20WknANdgLsjZiz11ujyo5StrNOrNYCakAi2Vb2jSkvBKkLE/
fV/h52bYGL4inDhoZdp7yIz6VCwNi3npTCQ6pBThR/rSXGGGixLBT774JgG1EZ0q+NRqS6utPV1+
dHn481tLpW8OmuOVoZA/XN6us3wIqV6iKS7v/HJU/Ca68lDe7f98l5evwh4QPqNYPgTTz2ocl+nj
n+/QzgzCKS/fe3qg0WmK7kcdo3gMVduc/LHmJP3zzV++slD7HbgctpNBOqRhEgx5+YpwJZhpcj76
I87LwHNeLv+WJ2F0bGsBEQJToWtQOo9Jp05xmfPUAbX6jmCqlz++FT55kdPeXs4EpFb16fLV5eyw
UXgdhkXBt/z88iOOuI+umXOe/iof0X+zd17NbSNtm/5F+Ao57NkyZ1GSLck+QdmWBzln/Pq9ujkz
tLXzvlN7vlV2VyeAIgkC3c9zh0pHUbciDcm6KiQY5za9sxwDxTngiYedodUmKyWsyO0Y3TgcBnAw
ANbzCUcFoZc0etF4iDRSFANb0aTI550jXktetr34m2+1uXtErA3W3P16LWMi6wjecBXDvXY3jV+f
5V9TyD/p78ISURdPCPPKUb9hdxYVs4W8CVeIjw7DQfp83l08ocr86fj5T1NSs2TX0UwQ29ELO6gT
VygUWfj6Vl47W9tjSelx6crRWdQ+NHORKfG8BteiuLewycMAnQ2TjkeKOKGt4dhapt3b/fSyJoSS
d10K+0vMQhqVX904wUIx+byGhl/+JApZk30TtFb203VkLhOhnSo7Z4IxJK69dH0b/mVmq/5UeiXb
k87MD4kIX8naaMZl/SarUyBs22RVFpVrfQt5ZKybQMG26z4gj67unfezyTmKC1U3zUHhy0/+7rBq
mwPbJEV/6sJq2Fc8Z1E8HviGA2K4fNlZ5e0EN2SQb81Bzf/2fuWb1o2efUWgHm+jpj1zvwsRbSOX
ID4ZPdRhnNfGazEBQbZj44TFxNoSJ7nNlbNkW6jQ3M4sm3JA9t1O98sxudJl22lIj1pNWNVQlc0Y
ix/ZP53m3qcPmCov9bp9d5oCZC+5k1Bcpu5god2UOt9ki1ANfgDiekWW00ZghuYgFKxl7V587MtG
Hiq2ZURb5AyOGbL8fALiuHwO/5jEm//HY+Vh95FCHndvy9rHl/r9Two6JBY9PoYJ1An7sD8K7mZr
GQg3Qm3tjGW6U3L1zfSRakAAgluqKAbx1EOESkjegS3f9iLDUQUI7cwIHGEhV+Ofh7zSajBRUpaF
a6lPRoyHsyGeQ/cCT4Vfm3Igj6qf6BeW60m8jlriSJw38QjtkMccUsKZcD7Q8RonMb+SEVtZ6OKB
fG/+0ieeeriEj9yvUnHZO766zk0+5HxoNBJyGOs0wi6GPcNG90xMMDu2o3X7lY+j3yuItJLEThGX
Qmgx50mrYhGmqP2z+WAmSXJ7TbTP8oMjf0GVWSQrUqzOwsW8FScaPh48zLGurpxdHkWYUrXkKGWk
uM+agSWbeHTKaL4s6hZua2gHGGhPxWYcJn9X9j/kZ2MZSl4A0C/nfUO8QXwi8lOyxfMucRoCYXO8
DZoGaY3B+qOLjeqIgcliGt1vVYO14OAEOy9pph1Rt04rgoNJ6oYI074RK6xRLE88p8P6pC/9Jwx/
q43sE5eDoZsI142o6C0aUjj7QT8NGo+QpmLPH/rJo615Ly1r3WkKEjjzxwK4LEskvFwsHI1IX+gH
TWz7ZDHD4fFQ8tn17URGvXDh12GHoM+fsLLtN/GUHfqhfIpEhLJAA2dlKSBG/dx5jM26XOrtiLKV
hSq/LKQq/U1P/u8+pLp6gEzw+GUUXRa3K0BWI7ACpHREhJvkG7sN5eKEhCFRwcfcPTRRfxm8paND
akTkb98DiXloR0uDo5uwXtZZt9qd84Cb8LgtVavngZppfzSjiuSpeMjJAkUdntIeAvaymRu9tp2x
4MwL852I9jVPsUlOXKVHLIMaCmdQpkMI1pAD60PGO0j5VfHN/NL2CJhgHSa7E4/MlRzD8uTY4yG1
vXfJGbdzZF3PkqyxW1QAg8JaNuIhVIkCMyQDaICodmbcQZruW4CRHSsidfCARMmpZcL7kJNkbRT3
Z1m7D8h5t0PQ2npPY71Zyz4HCsDWxYPQLsl6uKJQ5xw8lmxzsSMDQd56xZqtxeuJYUcxGS7rUz9p
1l52ycEwIB8ma0iy4opX8eelHQo5Dr6K4BLcfd5Z1xF3rg1XCo90DNHT2h+2gx3gw3nra+ufgYu4
geT6yy4r05SVaghqgjjqPnBvDg8lK1wTfuC6H1GmW2PVyQWAxp2z1dz+km6DeNMaMGHWlrseXvOf
yJ2fwZ2BEdC3zcr+lF7YdjwhsO2RnFv12RPBlHDctvGaiu4fK5vlOUYnT81wqgkusUvCZDI4TP1L
p38TCYQw2abuOtFhab+Y8YOGZXUDLuZYxFBctrjRxdCqNNw4QCKgN5af8vhSjaduPM0CdEdq4Ngq
e9dD9eIxIKINJyzaJ2hW4U+MRRzGnsirH/KTu8TGYyiX7Q+oqcjn/VGhZ9xC8SO8/LUm3Mz7f26d
vRXHS3V6mGC5Jq8oRWNiG6zCz8iwVd81wErxstc/deEaWUcoW9hrxgto9a2yQb4Lhr+jom65R3Ig
iDZo4VXmgwty6XMdXxv1e3pWN+XiZB1IfiziCwK3/ESX0XI+GAdrGX+dTs0q/gN6OsmNRb8uVsoV
fFSDlMxX1E2X7l5/1x7z9bBP3mB5vlQrMj07XEbCB2PX71BVX0RXh2TDwr6y6awX6p7UyVnbld8j
NpbtRUPGtVwn6CNGpPT2gNXtExzNsttorLDbFdACf/UdcNRDjvLa/AkiqrlOHpVL8HN6D1/KP4pT
dSKLD/Rsnb3l1sJmm/25zVfWRf/UvJmrn2jgHffdV3/PXxVt5y0GiY/85kA3Xw8GqnzbEmFQc60G
4OV4ZK0IyAFfytZ29dbG2Oc9DQGZ+hVGL3a18zcAkIEBChPzhYfc5POMni7k8nezeASQNH0JUEkj
82assNocMeVEAaHbjWxr0VHGA4zgwEjAHDm05aytSw00Qv21Pp6cR4+3le/tZf5sjxhjrjG72Wsi
zfJqzDuhPzGtuUPOXByfkdv2T+HOe9RX+RlZqK8ticp3POTjRdYgXrgLolU5rqbnFJFhb9OOu9ZD
ynkfC/3MJwDR+TejPKrz5gs4GfSY8wTEyQXv9B+lssY0Zx3yJBX/IzTdvjvvyCj3A5n/I4gqRz36
LIUxL3zQvEXyUk3Lo/WpB9t41DblqnhFtYrnYBMvG66kkw/gauV86fEmQvYX2PxKwbgcXYGjae76
r9Mnrzzp5k49sfZ6TL9qPzHqIzKhfvfQyjn031Suyuqk4VC9xTUgWRFUD/b47iIKG47LCWUaUjTh
Qn/Nt22/ImLrvNjf+0dck9+qPfrtxN+HRZmf+Pkr/d71V8MzwnyZv+je4fP99Pj5aGsY4X6xGrUN
bDjT3PIXcvp0YNO/1M7GAdwOSMFx7WW7gUzgT/UMm/5HeiWxtmST9kl/C96TTwCvkK6EB2AvINxe
ktfqFa/HR6IDwSZcA44pF/al2KXo6Lyle/PyMj1Zz8rOuMY/oR/CLjQQ6V+pf5B7sQ/jBugwNNRp
i7TAtn/Ud+ZR3YN9q1/0cNV/Y3ec7JvVuDDXyhsa+s4GfaRFt8IokYQcbtqYhHE0MsqrSluh4Jhw
y2YD8dh/zfZIwIB2IoRuwo07wYrfBq+mdgB68Fz4K956sUYhGXNDdr/DQl/oG3eXP3pfkpX3Mq7t
1bxLvmZba63gU+A+kO1SAe4tuWmuggNQzmFlm0vk70783LC4vxhQHwiScR2e0FpDMnlNSGJAhW6h
x9v5gmSnO26s7fj4w98BNjn4u3w380NNMWK7tjt1P3DnqTemh9fxIjOWqrfQV9Uzn+m+PY4QfVd6
sURwfgp2SN0E6JRibcTP+uq94bM3QUQHgmoAQFkYXPn6oro4O5+sK9fhlsR2tw3WybLaxl/QJ6s/
s/eKlWXAGb2N9UrOEPmyEij2CZmlfXXyN9nBfkHrwt0iKrsbk+WDQ5LxWJWbcmfwTIGpt4LITzgS
wGy8/om1wsn7BiTmM3T2bfg915bWZUzJzN4ff25eEfCRj0iD20bWw1sneHRQTQdnbcO/3M1ufGFo
Y4q9UTcMJE4aXDlBo77ZscvaemcKbJJRlt3KIAJ26MXmRtYCsSGRtcEy2nx3q+IEpopMyTFBTH8b
iTmp3N3856MNMISIWaPz5bTQSfBMXSIX1BxdBzd6DEWRXvKApP1dxLXaHRSDpIqsyQFQsV9BLtnE
kVzge6SoD8GMlH2S6PuGyJU7KOj5k1w+3KrYos2LBh1zMPNmYyL4wYITwURc4hALPoTQj0nEkq7i
vksMIpZtH+rYwTHS1ZQk087GVZOFVp4RCnUJFclaG4pNwb1dE3TEBFs9InWUrsq0nha6AIeoonAi
ECKydu/TvH4Adox3Ij6tkcbFj5IFpGBUbIkA5Vq5mmJNwRXuAaEC9eA6KARBDtH2cYjcVie2MrJo
E+tSTQjiDiK6cC+wcWMX+HefPoR8Sr36IKNso9i1yVpdutxy752mDfzGiXDK1MUu0NY7dLJncyfD
wa2I/8maLaLBUaKruwyki2Zrz6lq+BvXIzRVjn2ynEoeE35XVscatP3GNLgfdy9jBQYF08KNYo0e
rNy/Akiqiz/ABOmBH2NEPiwSGKtsJhJjYJKC+2jFdh3faRs7k9VIFvzWVAfUFVyWSh7QGSdo1EOY
jQNrtln7VNZuBTadC4E8AHLD2oh/YOTugll847VpvWbYhqKxCnx0GYt4HQgrMAMgI1ZugRUCkia/
Fve+vlenve6fsM/LDoieYJ5jduBHJ7P6pDbNxWHXYzi+vetFIE6G6AQzc2n1PXc9EU42GxFFugWP
78FkXe+/WpbDjVUpTAT/RuOQT+2RvS9IKrv6DhzQ4zcCk3NTNMZr37gaOzcKFaBbrg4dqsWgFmVY
VX7Bsrg3XXKtvEk2hiprcvn1amJrr0yOxsYIDZUljmcuUqwu4Z1KBJ1vhYghWyUWdKg6aXDlgaUZ
FRoEygyYAFEiQmexHteHWxt2RLb+/8k4mVL7l2QcqTQIS/+ZIPy/029N8u3XVNztiL8ycbr3P56D
e7bnOoZq2oJmdsvEaY7+P7CdNBJ0lg7LyyYX9Cc7GE6xYZJpM8GeWoYFweHvTJzFEDk9Rg1ojZDP
zf+XTJzh/E6+En+PpmuWyd0BZTmyex+yY67TT1kGSvcnAlN/1PBtMXiwogu74HTl1dr8LWKhkeDV
/F7l8HnBZRmPddzEe3ix/bYgPzaGwJyCsEeiBMWQNYzk4rlG2OCxw9Ldd9PyWRYBEq/YrGZwGYKp
fA6q0jx3lnt1HA1EfysQjk2i9gSuOYL40MQ2e4Q2CkcCw0GMaVBxCc5zufBReDvfC6fsi7OLZNCI
m6zCQpro1Oo+LGtyjqz1vaOcfATuxUlkd677L7WTdRszUHCwCivtLXW0i1XV3U8NqsOkdd0XQH75
qh8tm1ASeOUEzYttYLXRs6n2MwxOvV87M/QCKGD1GSmv6mzC3Nj5hf/53iX7ZXHvq8A7NJXlHWS/
EtnNaegeFeyXWW5X5XgkUzUemyQYj7LJlQZ0us7+r35Xx1YCy8y04mNktixubXDYjMkTRYKXkLKj
ceR863ZUno/73DK6hVOjh10XTfMYDPj2mROA4Qwd0CPQAEtsrPvsCGAFKcqPVT/KsqOJHsPeWxpO
sq5zdzjbeBOeZQ0jiWQih9LEiAQmaznQQv3d5laLVnwMF6NO6uoLAmeAefqecJsXuG9lsgwyDITA
fQXbEXcXx+vGSzgK5bjJwVhIA+GT16jcuXFnvmgsJJ2hRGkfyeEdWhWE8cQ0YWtfFKbxRD5x+OXw
KujNJXKE4bZ0OstZoaobgbetrrcmbk7mBe5TxX4DCx8bfwa0ZtwH29Z9fiBlzxVRKWRWPfcB1Lv3
YInCs7Vj2Gnm8d7fhaCsHD14lF2yQBfae0CrlGVHNvx5Dqw0Zxa7Y7Zp8ng4daLoCZidMO1FrW8U
9JXfB+SUe18T4XZC8rFYl07sHBtDMBSa6lW2ull4Ucjqx3aopAx1+AMc01Qot3co3t5ngj5n02L1
unAv5byyAKtAXo+dQQ9s4UkWKsyT2lGcS5Z3iM2zOYYFFQnhw/gdsu1lUsOMjSs7vrT0gs8Q6IxV
VDj6A+JQ8xaMaHaE7VAenSgYt1bhdUfk9JThc9h2fo2ueqZcwgYrWKWaWLn3UwQAUhRELk95qh1+
6RL9ilthO4h4wPo+ELEcuL7r4xj+eayYmMWNv47z1FyiTw/rqa3cdax5n+Bq885EYep8z52NSNK9
L/LnkxcrxjnrxvYJ494OmoVyO8iP4mBPQpBNTaGbJ6+bc4BSW9mIYixrbv23ajg15mnyWAcFqC7e
RgZxWKwrIUJxoT+uJ0NDVL1Rw4s7BWyKK/McI2hyZiETXlrRjwkH/b5LBj6fEnN7m9fN/p/jWaO+
G+jZQuZpt0prqk+oF0IBRdaE+q0A9E5IfHKWVZUQghMDs8PdMfFJb4uuMcjYijvJ2/2gNkRt8cNJ
Ua0Us4ugf4B9aPA1hvnVTdv1rOodHtS0bl0JXrnx4OBzJGak0J6v3qSz+f9r7r3fmvIGh12lx9B6
cliXwpMhTe+fhxgzh3C0sh8u0S0lnb+rLVJTpK+SszshtzdYfz4V/n2C2BABLvgXBArZu99QHSBq
VM/QNcwyNNsyDbLyv0NQisbWMN2erZ82OYNdywd7Go1aO+mW19sbJ4WGV2XtZwWMZLfIyMOu22gu
UNrhU+yIoE6jbj2QhFKftN4q9ipEwEUtBmVfGBCGglYTHhBPt1ARjveZWYuIQRx/B2oJ4l9FtmcO
viU6V2jaV+NjiaG7bMli6Pep3WWfbo0Sid5wjq5tOCifrNZi3+V5HcrqHFxmiOfmeV3vZVPFyaWx
Cw/cpps/pKnwQZlxRyxTNX6dkX8Iwix+19ToLUk67XNhR8YmjxJngx3dKQvRAS6HWL1Gsels69SI
Dn7Ta2cTKec1Uo75Zy0v4WE04CqnNOpWMWaMBx3170XY9+aT0lEAVuqJ6Dk+vN9YNPv0ks3BSbbk
NJcg/AoJSCTEGsd8uk3bdxrRhlA3smsBvwWnJ/wXvDZyPiPY8mDXQf/dDxJkrnRvvs5onx47L/BX
bjYW3/3L4GjdWssawo1pKVDeiX35ZRH5D1ggXf8dCsRFA31DsxwTcQLbcD3tw0XjxPqYkREP3gdH
1VZpXydPPU47jygvJbHO9g4O6riY2+pqu5htTX7Tro14xLyzxHLKycmHD5AcjkaVcgXMpn/kfqIc
WYuCTM8UIEGYsx7vA7Im++Q82fzQdz/2w8A/Tb73scIEbD86+zTS8zWiF9a5NBNlr1lQL5Le7K8o
tgOzMhXzbXK6Z88YzD/qgch+AxutCzMNmFZgWKdBQBstpzEOQw2njVgF7ZAlAq5iovdWlb12azVb
HezjbbqYKPs99EfQRuzS0xDb8a7S1WZf+mhKezGxhizB6cMt2ocJh3dg5vlW65HkzTw7W2reoF5S
vZvXQwz7tekzmm02g1gX1TGtHuLSTkBFME92TT4KAlYW85hLnIxHg/UdYph3ag1+a3ORheum6A0o
ftAhybskj2rZqvSxKqjJjT4avZI8umYIry9yKgAR9Ml5plIpu8yFfySbskBNVDl08fR27zLHPjs7
M97nfOQgwgE+8SrYfpYYPyUkB5F2t4+yMA3QDn6KEmcuHvH3AVmTfU3UEXn8p+GuTnQSfaGCqu5f
J5S1Vg/Qj7Yb49ucDvXJ9oKfZjpqF3TsrRcnxRrdCKJPGnpez3AW11lsKU8lO+9T6RnBUiPj9d12
zJ0fuPqrMyPoD0Y73Q9BqD7zcPkhJ+gJhCfLap7xTaj25oSzZakYymvduVvMgLXvnh8QwkBi4sFO
3BITy3xeyQHipviUBjN6O7lpEDYFYHxOpjw8T7aOC6sV6vuh0XG9MrrwufLbK6Qe9QwRLXzWCsXb
YYaBaK4YlIUQGkL5SD3L1n0GLFYOF0f9fQ45g92/fztHG8MnG/QMhg7wZGQaE98FfCSqcaG5xN/c
36vjdR5gizqdAejX6pQXvw/nFds4a2eErvKiGmBvTJengRy163GFOKTyHCa58oQg3tYSs3q8hLb/
dtv6/VGHmJXYTnoeGE/Ns9nX/v6o88NkxIwrzX8mutdfC70vF0PsN9/LBDsheCCoTl40OF5AxYP+
FLeO/hnIlnlAs+CE+vOcLSNjVJH8I5Yvn25IXRgQyML0EPX4dWzidpg2syNQe9gP3IIcP8b/Ffws
/uGuK8S6yrsWCVpdFp5WlmYZYF0dpGHEk/wX/KWigfAqUsf4ERgKZu7gIOBlJf0uyVzi/7LtRWGI
3STUFQxQCyKTYhLCDOV5hLmJrGiCCFJohNdZBdyC+Zu2kofgMYw8P1IP4GPQYq1MeJN5jX4BNIb4
QfbJwk49e9tEKmZQYsAShVPrwbZH0mEa/mVxImVufnvHBBIsULi2paH6wvf2+zueUrBHsz367woc
9wqjipcRNV8oUsZbY5TdPh8Cd2WDV32LVfbofQ+SVoQIPlVFtp/90nwDaBftosJw17Lpd8V7ijb2
1cDF9tGxgufb0WXubMw2DOFocu7KKx4b9WziLp4PX6MRjGuQlc1R5RNBQUFUb+3W+bOWWBX8ftxG
mmNbdMq6mPIe3Yci7h+IVhM9R6Ql7pB49c1un7gW9rYEQV2UwhxMPESB6+AAR1dUh9jFnavUtUWf
AcWRz3vTD6Ckte6bqYXNZtSLce8VZf3MXeNdTqi5nwlzEvdpnlNn7xd1smlGr/mSWuSCIy/5hi9V
ssEzGyuPudU/g5JTN0iUG2u1t39tmhPZ39hQnjPHDM5wOMOzrMkiJCS7QCap23wYiOYgu0Hs/+MF
L6XKPnz97PLRrrNcA/klOf7LBY9t7qR6Y2y/E8Ws7YuFvFTQ2/V5zNQHpHGmJzBcFEjfgtPSQ0yI
acqBVGnXMXIat2lBQ4IyDJClgcEApV/dk64CpPwYK4n/mNRodapd9tIXrv9ozoP/OGllAt4Foe0+
LRwy5PgcQc6MSTqJI+TEOQheeaJYR3mE7LcXnjir7MgD05VnlS15hDwrfuD68n6WcKpRRbUq8Kzi
hdEXP1RBszGMyjoQTE/M5a0q2rImi8ENrQN4CDZxstrF80qtDWvXJUm++e93TXDvH+87BPNcU/OQ
C0S9jYDh779CPcrRVgEB9Z6WiEhGfpU8ZHX6BNEyPcAJSh5kAcwjeYgjctFFiXy27JNzZa1uHWM9
kNNAMokj7gNjNbT7PpzePvTjS5tcyuH5Q3ciXl0P4lNbTOHxfho5DVsKA/0IQ7m9uuy7FaAU102H
vcwvfeLvaPAZ2OlY0C8+DOQNqnUBO7p7//3FFA2vmVxTjnJQ9sN1wvMeCQXEcGFQzQNk8lnG42/t
j1U5wQdsBTpczP2l+sthoVFUZKs+nky0EX9VVjZCFauuHp2zrabuWdZIGerwXs5W3D1HY/BsBLV7
qoSWhTsAibPCFgFXvQjdkxyxCbyeZHMiIreBIygY5yDsPCUcPje69jp7TfBEzG28OIhaLaAnql9w
nERzu0+00xy4+acy1Y+yn/ABadnWLUn7RNoX3X4ClVi/2cTl9qVWKys56x/OqsEk+Bd1vZt83u/3
Dw/yEqYels4zhPvZ7xcuunUa0DA9eyfMwzds+yNi0J3unpOh3rQ+GrOyVUCkV2EiZOmaGHOL/ApT
fhkZ4t3op9Wtq53Ia65MHQgOUhwoPP49eZwD7zanKTFnmBCxR92g25KEgkCYdNjbj4BS4FY9osrF
is9xoNnn3qPsytu8OZhWEi/M3HUfdVGUs10jCaXg/iyacl7SumTccIfYyr4Bb6qMFcjeRdTnmGuD
dZS1eyH77DDMN9yiAyyXmOfoFR64H+bcm78MW8kw7RR0lefINz+e/z++3P1UFWp/R6x//2mq17bO
IeUzOs7qKEyUcgUTHWpR1Lz0iYWN/e/9KL//OUPONWrW/F5hisUYkfP78R/mDbDtEHhB+/7DAMa2
gjYqztoEmGG6/LXk5P/ulGe0CQru0Ai6hJ1lHv1kMI8E5eLjjIgDVKEGzXD65aCLN7mAEUTWbd79
COKNj76vTtt71/0wec7Q3Eb+M/Fs9eTyt6xVpR1eWt36YohgfzKi90Vk5Zvdx1DgrbDa+sRqr2OQ
rmvbrb66k4sF4lSzp+oq5xQ2jrVSTN/+4hGakoEOO8WkVIFf+jzqA+zzKm53OIuthrTyH3R/3pWu
U74oTRM8lGn7JfOL6iUOkvLUVVCDZbOLQmefJbW+vM1FvHqLOglqP2LyUO8VB5ZkUS3DvBuuBsIz
+0m1ZzgxSvQ8FATxSeI77yrOn+7YkENA5N9XohnpsNnd9zGKxXViiCd6Nz+VpoNnTFwrO9lnxc18
nSL3doDsIr3RbfKw6lZBEM9P8kx+YGD6UYRnOaMfC94gQb11gAX20vZi4uJTjVHu7Y43wigno0vc
a9IqghfcKWUhR+93xvtAwrMFvcDocO8a5EnuN9T7K9375GzcxP48vb/T9vK5DTKB53jrwYyUz/Vb
WzzcwUySxdH8873r/vjX/mE1IOfdFwcfTnc/lo8AN03ZNrUh/JfFglR//O2Wa7G5ssU/HT68+1HR
FHMISO1x0vww62CvI75xSktf30De/on2zKxurKopT7dq4L22JaQV7pTqj0DxPxXcxV+00FDX/mh5
x8ZzmjMLXBNpgUJfgf4Ojw4qgQu9sfvzPBrIZ2T6BlCF+5Zreb7rHQwxRyf03lqz+1b6jX1NiyB9
DLzgC2H9x/++MBI50A/7MVfD8ddBFFRTNftj5BSTbFcfdTX/Yce4idTxaD/5uG3OSWhfZQvGor7N
iVwsU2WqciRki8dAYzMmR7MB+fxUz9AA9Bxzk1SglRJ/9qEJVz6WCNRKY3jo1ZlAlGiR8bTrhazK
wgKdb8+TehgCyycpYfsHBBPrI7Ze6rYv2vYhjEYeuUQhPqEaJwzUS3PR1Xm4DBtX4XWtKDgFNgWR
VOUoa7JvNvV43zn+9t51nybnYhMToBAgjlVqca4o6i/BFFWfWYThYeNG+WaOK+UFzz11mZo+SkSi
aRraq6J41oNsqYCtxrl98UbVuHbV/Mh6LN79969J+5hGZt+Muq7N8kBlbatrH4OVPuD/sawtBWtt
q9x2ufIVyFD+KAvfGlMSNPGVP9MjrBNl6jlS4fxMdv4YWTEOl12QPSRWhk5chedsizPpFTpWH/UR
Jh3dNwjn/oM8lybO6podqQSzvtxfw4r4Tl0WXPJ8sl/BtiPQ8lWb6PMjBpUdX7/vHTvf0oACt/Mm
RZfjKY2zcIns0/BtaLVdhuzLH2igbvPUdr/pg42BheUFz1M8tzDvcv+oJrig9DWKMqZdXO7pIHOu
+FMNLfk1RVTbT4hbGieZIpq8vDunWvWPB0VdqwoDbPvJEQfI8yru2J3Fq6BJpiFZOiW/voKlVNdI
SFiWVdE+4brSIWZQX6JEbZ9kFz+KaV2FRrKWTa33Cixc02BEn2ty7JPpYxqRlMV1MCKkxQz3eeBX
9VbbDTorI0+/3O/styrszn3vxc9jFqYPNaR1FPHo77MxWpuTm+6hfaF3nKTRishdcTQx/7DbQTnf
i1C1/2zW7fjZT3pi7M+h3htH4th/FrpvGse0s0AZ+UFj7mHBrmSfnDK1mXEMm1DbJio7Z7Qxulf9
R+30xquKdsM5q9AfkU0F1atNbUz2xq4j4xUaRr1A5Se4/HlMEVTmkxaE9jYcwgpDycpEicNNfzT2
eVZL9WuEUMgAIfSEQXXxbE9s9tU4/1pNQv4wUsyDM7TTZ8APu4ycy1eD7MtaMYCHF10UvcXAEOT8
LNQcfp2lyQKLw3H9FQd/yWGn7Ajkdv+mmarp6sfYFb86x5JRK8/V3VsW6petvBUMZZ11dfHdbdjR
GKVr40xGUc1AbWEDxRvZN3RlTTIRBmTt8py4zwvdcjj6qX+qBqM9oiMBIhUc1TaYOu+1D4Z1jP/f
t9gDozyoboAoNY5bxpTvA0Wvr7ll80DK7T1axc1VdrVmjGme1WjYyv7VJwes2eYHnPZnDEfra1Xj
j44Kv7aBlsnWKDOAXZAuGI5ocaJK1oMjkc0gKGNMKetpON6qste2Gx0vLjH/l94StGEaxyNeKgy0
orjNFkd7dT0vYj+xj72J2Lmp+OWzOYbRrklcYn1Trj4FtQ36fXaAjKFAuIlRzzvJwmfiaSrzSqh3
56t7n6y5YvQ/9hnJkBx9+9N9lpxKjmzCVxhBvLBsVFKQqEIoSqUCs05x8+xsH2ax2J34YitjIx/f
+BoQFdE1OWnxoOAyZoiW7Gr6PD2QmIAOqvvxVcch5lPBtswomulLVaeoowVGtelKe/oSomCis5z6
5KeJSdoPjUQ5jS/GWuRuEl2G3Dee+tp8kv2gYfCyQh55L5s6O5x4zr5YsYtRcIftNFz62EKesUff
81Mrih5fFtA9z7eeMDPwdRrLQ4jY/UOSZ+UxtNqjPnY1XwEFMhIzyMIhPsyaXcMvDtRDHSNIJEcR
pAHdoE7lXmHhsJriILoAU6kPzZgW2zZPuid9BmHMhtX/PuA2HLWm/9O2q1dS0vUrxgJgtMVBFcTk
pR3Y8SYNIoy69TphoySrTs6e6VYo5OGXsmqovr8tY8S+iGEjzKpbpksWCqw+1h7qtsQ2buEq2U7m
dvKejKMFzgnbcBI/apYPewAwBxdUziuLiHQ5Ipd69kN3fiagecnFRj7w0QhLWgV9qdmND9Y4O1ec
dr2TZil72arKwrnKmgtm3ENu+uKmEVkJANiJiiLaQt5zXdhQu1aPvsj7rpX7MCfkgGxnqOXOU6kf
P9yfI8t4GrrRWqCPXPKMynA5RKr40SniYhXUevQ59Uj0IisVfjEL+92B6fRjxOyqdzOkQb3hUUlQ
C+qETqiNGddFFm5lZ6fYt9eq01vGbUBREETFO+ctmtHTvQ0onadfyqrfermnwl+dKSDTnmTTbdMZ
wpVo143d7PB1v97mia7bqGzz81Bvh8h5XGJXeaqxSR+iOi1W6HViTB3DSZSFRmge2NeTXZCB8mPU
bgcbbx85FhRhcS61/rNsdX7eP1d1/N1KQ+T3DEKApWthwCUKr4qbFQpNPGn/7uvsRHkYfG8TZI19
uvc7iSP2cP1PXkl50NWKHRj3ciTHRwv8sOiUk9W8j/d1nF8Sp2j3AEHSt8nwdq2VkfsixHrtuvi7
7I4jE112bFE3stlzoaMuHEYPdo7Gltcq8NQ5unUdOJA4EGMH4KZvqHZpoH2BAbtawLbPLrSvhVJ6
RBa5EeTj5F3LHN1d4on1Nz8hDQ98J3gE+wRswcBoeBr7YWNOAgvsKwD5RZHo/4ev81pyXFey6Bcx
gt68SiqVvClf/cJoS+9Az6+fRahP69yeO/OCQAIJqltFkUDmzr0BcC/u9qCg2xv0VbDq5ulMTgdx
2e4TG85EDaD3tk115HNiJb84SPRC2KdEP2CudYZm+E6Od1hSVNuei7i2yay2vMOS1HkbsuEqPSNd
fYuRCn61tBF269RPdx6c3/95rcA1E0LL5QXBa23fp5pTrWUXwiaqNmR3MKNHcPfBVjVdDQD599bh
L1N7drd1Art6rTINrfu0jzboXopX1ac8tecNsmbbKl6L0eWLDNEDkLNe1vPe9y11JWcddBO2tZ1T
rz471xmPNBNCCJiWMQGE54e2Y58izZw/mAPZ/FMwVRAb5V340/NAZ/kzV6rqE7pw0YSO/TxYRpqb
P091jVy4r/n8Nrpip7hhsOlhMW+RzE0cYOll+NB7hf4CTZi2aJxy/Fo36r4VhvIlQVCXjF7wYteh
e5mM8YEMGaVNVA1++nadHXXYLV6gbergeUQdusjNfEsKdtwXFm+YMTvIRiPfd+tJs9WcjIpXmruL
gpTug2blhIKaAFWHPIY5dSDdMzfEgZu9iVo3vCKuTXonc5VH1IlbqCF6KtHmpoDrbNvlzdf7kOxN
igDZHhXaRsmyZhWZxvgl070zQJzkpXGiai/Hg3k8VpWzkozPQyeMPQyznHehNV6G6KueCK8WJ9lT
HVGc0m78PTvOphyTs14KFKb3xfRh1iHltaNqnQx7qI/wgHtLpayrb51QllNpZ58jhdfrWs+Qwy0r
/bk0gq/6xA4YuOgm9BpxgvQNUsS5pxP9WnHItpdEjvg7KS6Dcsa1Y5JbgSV4HDN2n5CLxxriPMMZ
80c5IcduV7D06Nlhi/Zo6vXB4zUGQjc6g68jZ125s8w85lgH/c30CVzDqFEeejH4u2IS474p+4r4
iJNcphKFGlNX+adzXKacd2gvdePEsJmjbltGiJVCbl0RoctQ7/lPUxF2v/ahHD1kX6Eq5yauMuNF
1YvoszPMYZnlIIrNJrXXQ9WY+yJVkV5sx4gaTrW8AtcwoO5FJtKMQggonCo9I7H1lke5ujVmSw5B
lpSeU6eNl3Ybi3VukQrna2E6C5PqAdYdvlhRHd3SDp+0HnHlxqauEkhz+xlmKXAyu33Ros45lGqK
YGBWdZ8NVfuLoY2GYwQN5DN8qUcvc9tPPS+y9QD390YuB7+DamIeXyvEJGXingCFu5N5e9k4Ye7d
TDlRyLT+3cdM/XCVW9WDprTms27G6w7J0veU3+c+A2619M2weY+NHiJ4FGxus/ztqJuDXvQgZ1Uq
V3Ijc1/MpvIveQWuD+HpY6H6MVCswr+QpIyPhU02d7bkkGzy/HMcbOOMQLh/mRSv3Capd0HtNVpV
elZsqSuo3/TMMhcN1JN7aab68LUZe+skrdzXN6paxU/ScpWHwBnaZzWzo2VcQYuGsMqhHnv7MGes
ugW1J79tORj1A+oYok4f7o5y4i+zddA08msYJf5cT7r9N9//ds0GpvAl1Rkh+5DUQggniDaGiJpF
RGAleUBawV1GJqKRavI+2q39A+JuqM2MaOYUqc9VlCqftWeJ5WQYwRNspfa669VxP6Ylceii19ba
qCYbfyDqO2h5RrUgyWm41scvgRWfRaCUL3Ices7f47mWni32SU9697XJovBSDYTdSqSivjUWNW7x
ELxZfs1mPecMBoPu+CaIP0gHxU7np785nCMKlA721Jb8PoL6W25FiwFs2hc0Jc0HEbvFTgvT/ske
4K6XS904/hHoWfk8BLWxNVsnXdfc459TgbLI/OGGUPwl3PElqTnTOZUw1y3zeaJPzU1YUJ9Iog/a
6RgsuESBy0bivyVUXPbuE3/5/WVK5yqCWNC1B4qiZ4D5/QJ/Xe/+GTobepB5U7mKbGQ/LYhPNnU1
Np+uWBddiwiSbQCBTfkzxZqbfCHIs+x8ZyQWakwgGirIyWc3WFoOHkGUF99Oo11uKJTMNqPYD70j
9pGKCOzd7OYxGAhaNjhzV9o3xz9L7mNlAbNqkQh/9d+cw0ZEG2FBb6pRtBwlBncBClYvbR1/D0sr
P5qzBVmztUx6GDcaxTcWSsQrK1wUDUqLMqDE12OtLBvF7XsYyh2ifRXZ4S3I5HpE3uI6er9FkO4L
bnasBPt6dkZ4WV3xkw53iMEsyXchDhvp0+/ePKaYcfXLRC0SSIB3MGyHY8ncSPPeFAHA90b7eR/5
y4uiQKjYG4pz5+NiKYr6KZmPSCNYIuB8TbuTJnQZJpvLxFt5fZ6/2MLNwV0pn3BquIvKgBc9KlLt
qGiJulIKL/9MK6gfEt/+MQ4OWsZB/5YHNjIjAtL4OHPUY4t6KZREI6DIMlN2ugNjvuNDnp0btnK2
ze53M5gwv/acWh7RhAgucqJR+uastmtpjLHpO0hsi35N0G6HIPYS8Vaq+gM1+alRmhd66a8uCn9G
qkuuR0k4FYTTdAxJTe3E1KMw6sLXATQxRLfBLL6lQ4oHi9gjXZrSsz/U2pzFsq3x3NoAyY3BfNAi
sQ59D/4QZWq+wcImEc9Rhbz0kFXRyZ5RfRplOWMxFVdTSSn8NXP9G0Rh57BJ/FeticxHS4V8loyy
eDVd/6nO7fLL4Fivk5oVT07S5U8qmlRLjrfpozTlhCLqDUwj3UkOKU5GLpu0WGMgcd2CAtDKH3B+
v4vMp9jFqZu14QUDzBXJdOZoSKk3mgbfzWLvQpP5I+sQPWo8LbmmvlJt+afXjx7p45ewiVEGmV3q
0X40Gq3/pJTDhqHS8SEM1d0DfEzOqu2m5tPqso38XALi3KjsUZ9KS9gPNZx1p8GefjcFYKc95KuU
U/wz7rlDTDApBuFfcWyC6vUf57vP2JMuKEaNGvPEuka+Gj/CpB2+sdWDImEIs83NdGt3mYb8J6Q5
aXG+jP0UWvrZGT5ldQF9rAdjr4HZkO2vtEQc5Sw8bh8EpJ0Tj9LojWPwqRyc9nK7EGnnIAuSJ7lQ
M2BKhcrn2o4DbNPzyzsDdNYnikbBIy9tOdb2MTlEYR/vQ3IckFxfEU1u7GDLgS+mkkHAmA5c86vW
dDN9/ZhW2yKdvgMcnjatWmfnouKHgmBV9daOCEwkSe39GEm56nBSsncz6lNLJPlLlFv5Up2q9sn3
54OgAtTW9vt87xG8eCy1HArWngeHCuAUEmUq921/BNlSgbUuPSt+ko3XplsVXNDpZkU1cVpb2cIV
k9wcXMWaHo0YwRYHyrqg1XeKlQxH2fh6k45oMmGP3kcHoeFUB/5b4Tvhvq8pKjOTyXuLkMZZ67kT
rmG39d683ncoaNW8rZwVRvqjzE33JJdaabdoVcJlBD7KJyO1bk6IqOuH0kimhVxTBHa6ybM8eFCb
4ME32ZpMkDcd+mL0tPVYOtUDpaUalBEUhnIqjOqDGhdUpcmpwiu0hfQ35J+AClhthdIu3EpshM5a
61JqbWRXaRVW0Jz/c1zV+1k8ZPbV07SXvkao1zc3MKv/uoYcl0NDNPYHQlWvBbQ78jBEFkt/6Foy
yo6eRe/DlN7GM3WAXbxAkdabx//TX453oiheRMCRwzb8fdu1oMjnnp4BL9dTanWUhGD5MCoQX8z0
V7f7dr55obw0DlNf7eWQ67jeRd6yAhZqMnzbqqwUQXqlf/8/t3dyQm+snyViReyL/mM/ed8etkmv
EXuWZD4fBE0Q28jUDuKA2HtwZjOM+jPxUTZCMPAcg5pUjxw3EqgrVDHxblPt/KVjny84bwS68aqE
WUSRm0l1SaYqn4kOzYvfWVfDM5JT5AkOAvO47bKR42heEtDyOmQ8O3vXq56/49Yj0P2nbqPWIFZP
k7FBOYvSDvYbysXXK+5yLFn7UaLrsZ56fVjJscyxYB6P2/oB2eIHoBn6RQzCeo5Tp0QjRlSPfL3W
M0FzFZocAzKFUjGfpcufBQPgRo7K0A2Ynpq9DJAPTboTXfXZStBRXRZZ/BIrPRX7tbPr7ImwXd4M
/gl5Vp8yo+wyWLBpkfWHiilt9ojeL9g/NEdURZKzbPT54JVYzoffd/VWDsXzAS2cG6TC8yX4R9Ta
hcl5dkIlaVKC0VvlRavtDNQxbqaMH5pJeYxKW99JS0w6D1QX0gHyhI9sgvxn2QBwfDcGu6KsACL0
KYHMj8278yBms/XZsZil8sVMGkcsoc6GvEwbL9K3iDw0NKZWuV3NiOa4sxNb1JJWyrOhd/rz9H3o
VVsgm4Haum1G3W5oemvtCc/emvFbDlrll+pTq+JZzUcQlsHKye0fdlSbKz3OOF5HSUMSw7RPqhbX
V5Gb4qqF7W0ozzvO47NHMzTOSU5Kt3nI9VGqd8dywwkQQBnlwO7BsQtYryItelaFCh3JGECPrc+w
Bzl986y0aVoNhoGiwH2ldLICuE76Ft5MwmpPojaumWmOH5PKUZ/wUbeWJvUCX1IeXpc6mm5eWkNM
zW2AnUccFOeGPQ0349QBo/0zliMQuyVDWlHG2JjKQk0n1KxAug4x29K+jvY+YtvgcDFlMxVBTlop
LeBeKWf+nnlGS5UwXMtuAiLFXsquXNmsyW+Wm6aGyycNu/opqELqb02n+wFQiI7efYNKEzCAMOpz
g8ziLtB4PcFlC9CuU76Qmuh+6LG+8xPtmqWQOmRB1gaPbWeRQo/I9ru5CI/E6thQoZ18MXq1f9BF
brx2VDBkqaVerFw1XgesZLbkXE/FjZxTZ895rhSJdpv73+vknDYjgv+sM70UbHWYhMs6KeulMeRk
1Ea/3YK57h95DZTPheHB/zODe2wlWJjEBGO7eWiRKvjWgxJC4SvTL8okin2fVMWDBoIddt8fWjkZ
39pg/pPDPksuFwUWQJf6Uk5oRri0NY5CoudHI+rQ2EVWww1aObwK52uncX+G9zR6CzXCJnqvFcgX
JMoBSE/Cpte0dnGVWbs67X73BrvY+Eofbowim2Ews8t9Vvbuy0ITYTDqIOIT2/XFUBn2R+Do42OZ
JMPj4KX+xwClZpib2VdeUzACIo2ws3k8v/A1XWwefIsghAWmiqfuxReId4mkVdfeqHQvSpzAjRzW
+VLOdmpNPSLhCCN3fLRZXKhuWiN5siivfaFOnkAwLBv7+5VqB/R2MV8YfzR8DbEXftIeMs8zlgHi
UctSmrXDH39uOtc2Giic6N4c516ixG8adxIkZP/4yV41BVewZ5Tal+KNx379S8wxByobfrDl7RZd
5KUvpe0EwEnb8lAPkbo3I6jESmU4JcIZrp2TjdchhfPBAiggh2RjoTqqh3V7lhYR7OF6m5ULQsEO
oYOm6X4NtAmaY1oNu/s1ItMd914o3uRQxqPkpCEPmslSYODazh6SG2ePjoWzv5uZErxHahM9BrKi
WE6AclebtTlXD0tbNnXiwwcZo7k3X+Dvq/7LjqPgqdJNl4J0K9toQGpXmqOob6YODMOGxx9ylkZ7
67SqAnozWNBtaul2nIPrgQ5SKcyjYo1qWPYaOh6cRK2trUI7T1/jvNK3NjQuy7FX09fOSsKDnRti
cTNDqpR0r3iVVqWAZfUq6EMmL4FMJYYsUvbujRK5pEikHZPLcm+eNRys+7hBzyEqWw0atfbF9yy4
bhAMeo3quN6JwU2W0oxtK93nOhRolZoNr0UIFYNvmtSDzs7OoLiHboAVKrWt/rWPXOsIpcT3fLZy
wh2nOB7f5FxTpcbZi8qLXJgEvnEZg3Av51Izsq6Vo6zlXFGWzpMfwDQwX8XLeeM1+U85hbhd8qrx
NAriaFzGySZ3MvNF+uUjSliCiKj8bKc3V6TZ3VXY1nA0tHb+6vfIWlikKsHOF69T2LyrhVef5Jwb
A4rV4yE5yEl+5tky80QMRQsrFScqViY7aviNMIuOOEE+DOrajDXy/qW7R58gOpb/2YzjqlN77SCH
p1bAGGab02+3WKN+CgqHVRtEer2SPvAN4DM107RJdXH9bcqFcl6ujttYXfuhCZNNCT9Daffqju0A
MSde2UB6rNQ4GK07LNEYrdDpNDz+VPNgXwkfFKZ0QlF6ZaoTwcVen473ZhoC9agjZLwD4bfVZktO
yvFkJP5NHbgnHuEEhmx+ns41qtgXdyfi5xFcM+28oVF+dSXoNlK+4FZ7LVkVg50eZBMGwKS7W7WS
bN22yW5TWZU/ReOsLXr3kV1FibODw5ddOONwThzImvQomGkt4/otqni7D54VEI/BFHr1NCVqfJEW
dOaryejGZ3YvHDWKQxIg4NILRBB9nQR5NCnG/MQyryFKp+sxQhkHRaIwRkMJpJbRFbO8CffcMnNm
WS2VvNnN1oR3DjN3OmSmbl7lddySF3huXKb5egXSyCdr9AFg8xFyiPKjaTcmzS85dBufUjhLQoi/
5T9CjnUupGluF7QPYacVa83rTXZNPCOTKajPwUS1qOkbx2Y+cIm5keNQ7qM+rBpH6WpWfW8t+KZu
Y3c3ueqPrxxHIBdCPJ37vkUS7ovvQ2igFerHEDnNZmi9Zh1T2yfHA9+ePlwxNRsLhZK1Z8JRx0Yl
PJgVBH5NVZmPbdZ1T6OT9U+htgndxrzKEXYokNz3FRqKk4fIM+pUKjklq0aRxumeTEB8F43z/20W
QBClOBEkUnJxmCU/O4C1K7sdk7d2gIgvz/Sr0aYJhYU2ZRw8KDSkWl7Dr3KwRiL9WcCPLhfkA+GK
wm72cs5mv3/2lPFdzgWEa4/ImOeLton0J7ez3oJJ/ND9onuJq8B+Lu11rTTQRnO5V8XzlaM5z9lp
7cBBWzQb6Yqy8/QIWUnNw4LZbPK9w5/r6Ahiz9eJE/arfUTpcK3pZ2M+GVXzaanMjWct7o2jtAK1
IRbUDP2DUnBY8iJfnGZ/OVnM/mpt/e1P/LZ/kJO+MYmTM5qwyIWAllIfnSV3cKFntZJF2ZfmEy8p
8wm6Ags+P6/YNiK0nnJND85jiXTmPCndQm0wV3VAOP6+yuqfC0q3rnKNXhrt45SM1vK+aNDEk+vr
8VGu8ZXChTaWDzbny/71wdIM4viQiOjVtjvtLCxRr9Qk9N+gS/nlCWP6GRovhWKkVF5Teay5+vTZ
REELWgVpMJ/XzLoS1rRPCn+m3+YQVICQvEbOiESq41pvfpltgryD/mHInuu5EUFPBYYCQiYv0uwZ
VZL6pEfWQVrSw6lqB9Z4s9nKVV6XxQcxet8c07HQ2nAKjsxJhaCh6fRbqoHLhZ6EyQn9S32bOd0Z
RAR6a0K2ke8FR039lB63IQoRk5O04eh7ABmnooHMkBy3Jw4neVwNK7VouzPKXxxB0qT6nGoDuWcV
Dr+6Nvz3Xry4mV5+Tj3SvD06fw9WlFTEIFNKRJKp5hGqqMvKK8unYm5MH/mycArLrRwzNI2AL8eg
1g2eKG4rnnyCsKA7im4h56RXCdEDZQrV0eo742zMjZVbEOVZTbyWY7WWGGfIJIwzBMxXDi767j5U
Ga15irSrXrMvWMjlJVBxfvDZkl80BSY/JjuxDrJRXNSaFrILdTXdwgwgLuR0tLw71UP72518r8UO
9B8zDJD/JjO7Nf34O8+NnwNkPcQ9p+mg+WHEL7jonin4dUjnq/7X3Ib7VzeUX1bnrWFuh0XNtpGJ
bjLreQwT72FSHPsQG7W2i+BTmmHVwRXKBUjUA3Ba1soYauczTDN3raGJ+6jNpkLyDpYk6901fGcb
dxr8rwlJ9iKEkiKdfGNjpYrx7gX5KwV31kUf8vhlIrsqh+skjPdKmA9LaQbGTPvbZeb/uwhuwnxp
TQL0FsHpUgu/2aGlr8qmMfg1jJAEIvyAUX5wrvw04ce+dKZlPVWVf5DD0Hx3m1GI+gGq8eojRwsM
oaXeJsE8RG9kYm6rB10njOhk7SV1s91AMuaTUAwMHuCE1mk5Bp/GGF78HkyewmP0TBgfar55HLYb
bcUPYw5uBuFnNaFMbpUfYa7ZbDSmGLbswefoAmcqeMuD6hNA6TgxHjtNj9BxJLstekJAY2fER5Cz
yQuvl71Mc4sonKVfGutRJsep9lr2ZHneGlDv+7EUMCDPyXRECmuqwER+NmHyuI4jurbzZasiyR6g
QALKNJvtg9v61Wedwkfl2JC7ysx6N/mfZLZ7Yp91zRN1Qn5+vuhUKtHKAh2wrcdvFupg40Izxuc4
CY1NSW6yeAx1F91eKoAOk0UeIWkb71FtQpOyhqZrTk1HCQOE7HuCq5rGnSfHiujYBCkJNSzLnDVe
Zql4xR6VvSgLeLT6zHuJ4HU8W156kFZimNPLzHkyT7ld3+6LAiFQAhTU1lCwdigEefqopZrP10yV
u6sIPzLX+152lvLD9+slyYooXDRsdNxejN/hGYH5MeqtN7hjohlgVAHNHTqk4gbxPCnDCJUWimXS
7KjTvXgqKnSa1hDeNkBrIlzBKcfw/VOpux26XvuEB/lTNPQYfVatEgOSAzmnhOVwDM2KkkUmwzrB
I9F+oDadHBJKCtZ8LkktpLOXZcf5Yqoy81y2qnYDgelD9StXxwz+AJJqDhvclQSHad2AdpNdvGui
LjeGaYF5Gwy05gpCrnX9lV/x8JCGFFfzaP2l++FIJTv8mnA5CGNVGyNPYJhxFW1wdrKhfANApuzi
SLcYbWdXzc3f8/9yva83EIP7vV4OyuW3adEQL6hy/eq2xI2GMum+OiqwEAe9okVyciu4JQBqh+fI
U8KvejDTzXaoMoqK+meQMOqZ8Lj26FE/CgObqPdKDHuxodrpTqDjcoVyqnsMvZAd89D4VznWUw2x
5F421t0sKE0FA/dhCv8O4gTVYwvk+WMU9lcXhqWLoIThOc+Mx5AHBKdV1GeSyQaJzHPPfmgHgkSg
GNqDr9e9exxLYAxe2K+skQRkDvbjqQEksVFDvdiAu1Gewp7fUMm+6dVIIL7WjDojt+aL92mWztZt
Kzlas6lApFy5RfQK5Q8Q0855ksNNPnjbpMzClc9e4Z13vA8o3+g2ctb1rF8UqXonOSmHpNkU/d6k
/v11GPpp4/WJ+2D2rfZJROzYdr71rOdagCRy/ZIMrrMo1C6eQQ58uK7F67YYPHhPMcHYiQ2sugml
mZgUJig7xScTDsFV9GpEZXDSwllE2/rMi/BdtUbrpa5zfQ1WrHio+QJeDH9G0joiXHa1Yr24JCdO
Zhm/pn0NC3HTD2tFGIfWgnSmmxGeOQQ1AHzjZD/OIFHYpILtlKoJ6AFmpV/cIJLBBvAqrX7UYUfI
gFy6lXcFJFzuwNnZlxAoAPdtPXzXWkjVuzz74ptx+MDenu2N7qqntrT0pfQoYZVTivh7Q9RqWbvk
4/0JVIcjHH01edA21a2z6JXpZFfRwRd1/uHEWghaLIHk3/Czj950lz2vodfWsbtTX4bkEPgiPrrU
8h/YieqPhhjFIgyIj0D6hUikBsSl6MKHtOI2j3SIKZA0VE4xyM7dUPKa4fdvvSBLPrOMluXVTMN4
kxmKcvR67XejptWTBSfH9j7egLxMzaHZjghoU4EwDJ/KVJxbMM6/fISyha2m3/OIiJ4tADtRg5is
u5Zzojqo/d6e+GBVz+ynptR9OK794JtTQtevW+MvI/B3I9GYL7WO+Kk6Bt7BstC7VBLRogjfi7fI
yOMd1DwjAqyYIrTtRzArZOlmU0/gpwgz31qDTxNvJG6LlaM57macZ5GyhuLerAjuzLNshqjibfhL
oG0s3iZdg/+sTK7ySmVLDUJR9y/AdMaXEVJquUY39Hzjl4V9bofhK4Cu9hc6C6ba1D9JBmeLIdHK
V5tymod6NPNjphHct8IsR+h89K8qcMnlGFrF18QVG2r0ml9ZZW17Ai1f4jAQyzwS0zXRI0qclazZ
5WU4Hk01KaC7aPVXY07VupRu/rTbJfu/5hePgB+ZnahvTZo6gAm8gjuOCvGUUtTHAR6Di+WBANZj
Z23VfI/A+Ludkr8AGtWibeU0Yg9bTU1MCxU2UiRmIvaykVN309YjQFUuvGX/WpOnVFVoladseH0U
JzE3NZiTlSb6bgVTZXEivgSETU5rtZv8aybiTMeOHR85S1XLq8dJohm2hcu7+NZYRcDuqG/WVZ+C
V50nIJQGmJHX+ieEWf4W8UpMEccoeOYAVmcX1UJjidhjR/JFi/ZkxGeZhrk7BtrcRd72sfC7022m
6vxo33V+Fa5l91/+oXseCbBcPbNeR0RH3ifVyI/kFIGUzWbUBPXGMHg4aH4XvKutbqwImkwbOcub
ulpMRdsf5SxJdZi7FPXZGqvqeb7k0GjKm7xk1KI/LE15yZ7s10qaAdub2yWlCVfCo2UinMNvUN3V
DdGqgHIsSMrUaHEfk73eQcjU6gX6BtK+N3Ld3ZS9+xgblk3tNUcyPCal9a9NmVEebXTupQ0c9+JS
y5XaxXS4j5vDoC+yFMyE9OB8617SGZXYEIklQ/XPUl3w1eh21y+kH3zRBklZns/JYx+27lHMPc2N
f/fkGEel37N/+f23WUAJ7u16RRocfdhcISt3ds1APSFMRFTIuh4c1UvZNc2JXYfs3hykL8k8fRG6
HQoN81LZCLledv+1SMrElZrVrMbQySgUUMQm6gDqZqkILshBB9RsaGwrBTCdKvdIPv6ZGBMnOFFM
vpRu93EvgWOW58VMvZ2E7kJON6Z+BFXc7+9+SqxHuzoaPwbLcraN76lrp1aHnZ54w66zzByqtNme
3HScZRp98+E+b5Y589JVDt78b7ZuBjq4QECgsD4tYvWcu/n0NShs8aCmeYN2V9Q/61rzIcd9US4s
JLlqhJBztnmpHgTXrNYUxB9hUONmb1aithW2HaFRb0g9IrQSDJDOTlVj70FZ3rzlEjaX3jkpX6RB
7o9VvaUg5RHAvjlfUzZGCrYYCC9PFRVVuM6t5+DpXCWLTFpuEuRJPH5ZuYJeUkJpajC++kbWXEtk
gq6oe7+ZZTl+wCAAO+G6Ckv1tXkVsNC/1n5n0EfgqHuVWOfffduAeDILpjNl2i6KFoW+7o1S53wF
bRKQpZ/CaGfB+XR4iQQIzVDl9BTF/vDCVjfYtOzAV3IWmeH0WE/eNzmZVobGFmkPLgGx5mgSa80I
zsbYgWg0K+8om6wlyb2w/BF1CQVBnpt9n5c9p2o3qpnqu7ZN1PaxUSJ/VeZEV7247PZWR6xi4ftK
u5e2Mw/K3l9jbqpDfkVkko2YAaGGboL3cdEPbjonOLez3pNsLAe64CGeqvVfExQMwPpUueriPkF8
LzhnZh4fuV+Wf43Ly/lh8TzCXLGVFqLc6P0g8yELemS1z6T1xdYyC2q1/in7keMWhzRK0e6FRPhs
DfzuQ7eeS/XQ/XJyTF7zj68c+uvqehjsNbuqN+YwJQrVzFBXWH6LWBjaqVQitCNpur4oEMJK5i62
7OUwpS6MNDroYcnTx/GNE4RW5snUpwBGnXGldUp5skcfImItyrVVrMQ5oPt51mT/0HdIUk3cKGCV
+d+JMXofdW6j3OyyB2nmvlWsoDKptuCG43dDi3/qM7RJTibWE78S5xUf/0KC8VJpSvQOltHb2R10
htIpGCrB46rSQTdwfX7W6RI8ZL2XzkOIXjrp6Ktr2+TTuCfkcJ1ZAlpaO7r9o3RUSRTlyw36UOaf
VWInFwlpYI9SXxmhgie93JEOYND/Gim0zxil9gtg4fqGl/i/r3P7nNr6uF+jHygWo1x51+YjmAIC
zeFeqP5oo9yrAA2bGyobm1U+pTwn8rKlXFFp40NGwepB9ho5OE02h3Mdrv+bk5yPar357X/zkguS
jIw6xF9Ac/+6iJy+LYqdMDm0u4IT0T7x2vqxa70XArzKPjQHSxxlN+rzgAorBkd+kDw0KGoA7ed0
YOwodOQ+iHyiIbGv7COiI4siPw3ej8b149UcRizRLSPpKDOR/z0pKacABFTU3dAoRrhGihLpBW+A
LoQC1Uqf0aSC8/mNlOxm/5mu1V7pT3/MIYKTeiGZyjTYgOpVmgzLvrKS/aDFTfB45zVrjPH2AbFF
luX0x7xdAT6fAfKYrKeoc+qv2qdtWcZVNsLW22NshsDtQ55eXVgr28gRiNzkrXHN69S8JlVAxYji
o8f3Z8zjGbyqE4fE63wpOVE4wl+MOhnG+5iq2h9eMjV7eSU5znN1VYMfp4yIlYZWxBfFEbfPk0PC
NZFxN9snuQbF1h1RJH0bccaieL8cDkbD86rzvY4daoU0BIQdLR/cx7SqsEh2zQ6jH6yUMh52wbyw
lE6y6wckHrXYrR/uuzEx7+zu5l+bs/vEfcP2/7vUCRJPALra9dBx8JnANwRtIM4+cGbYhufG7i/B
aA27lte8BTCNsapw3ojAmltpOYkQ59zQqrPjVT8G1C239yHpMerofLYw+m5GCyripCuVIyyr0cIP
u/E9nSinHFq/eUIzxH5IS8U/ek2nbcz/Ye08liVVsnT9RJihxTS03BFb584JlhKtcdTT3w+PPBmn
89ap6m7rCYYLHEIA7mv9QmvSg46A86lxp2BrFG19VUyrX8VZlL1OU8WiubPct1QM3VERKvgoEiQu
ME02QTZkJ2xPtDzyTrof0IhU8K9G2UPXx/iE7d1CZWGsplZ8LebEYhzFzoNrY5Q2l+RG4SlwSI32
e4dbY7x02qjfll7VwFjw7VVjp+ahCSCbB1GobM1xcjHTqlm05vqxtcAUktK+etGDY1kJYohsEt7G
jy3SvZnrtBdZutUH3oG1oHIiATHNXLvms29HFkbB9FfTNH10EV9ekLq2dqYTqAEuRViXTU0dbu+j
qxlCoH1O4vxeVzSpsp6MNFvJYeSAohLjlrQ6n2i+KGveDHnS7sswLBa3S/BUg7mBrb2YzTQGSxtl
inPYdtv7NQvbyK8F4dP/+unw70VAJgM0P1+27I4O++3T3at+f8L7FcSmS0okDuzd7ZQ5yw2AKkwf
7ueMHQfNzJwM3P2sXaT4a6hwvz6hHLCO8l+f8PZtRaGL1O/86W5j61bAfIdPJ3vL8eUnbJARu19k
P3/CrL39frevpcfisE6GX59OHq061kEJXFBR8xchjy6y/HOs19bhPrxD2nEx1Eq8AoZXPYM7mvmu
ankubeE+kSp7bnTH+4B8g+Jc7gOw1HxcyLR8WdpK9lDgubr2JqwEWqe48GCynnOdiFw44QNaRQlZ
z9TUT4pmfJGNclMBxjAsb7z1rztI8y0B0I3Mh/ZxKE5umXy/9/c04oe885lwuupKGApzvWqWac+G
YdXErvYUBoX+hKLUyR1a5RzPpbFy+kMY89XKRtnN9pGsZ7YdogpJF78NkaNwkTyex5AbvS2HddY5
5d/q/KTZeLbTXG5nGeOGmL+vL+Rp5FGtGeEKYpfZQRYHbWweADffSvKooUXOqLIrxDl/X2+I4VU0
ae5VVsUIPuwQkyiW9+tFM/xnoaawUeeD0jYOz47e3K5UVqHtThx0SEKyfXwgWWd8JEEnbl8JYP9y
q8YZMH7j8+CdDT/PHxpFg8A6BtFF7lkpNkGgicqdLDpWipJ7pYNAiMw2Xv3R20vUYV/DdrwPIHvI
DWfw8/HXGe7VdlLGkPH/OsO9Ia3Er7MUkFDQj2c+pHZoJKthhlmmQmibScdGtxS80tog2TOdR8x6
8oYjWWeXdHtdPeDu7a8HNWwfDdAFK/I59osSuliMGvnwyWr6EONyY/waF+25djv/pzeRq8nDgTlh
R1aZqVmwSF2d+YkafnNM7UeL2danMPNc9LJE/qrD61llqI0+Ql1iaWoY6gOXq23tsHOOjtK5ey93
6/2g8M81CkfasDDz0vxv3FzjCahWKXBXmrcaU/7W6LK9bBkMb2Yc5eSSF3qXjadbrWN4i4EXwRpE
Rc5P0PIr58uoaYn3K1q6ERrTk2WVz+lsjCeTxnyq0B/aRk25j3CPImbqBRfVAw8CvlhBjrFLl4me
teepsdWnWG1eZb0bJMYqnur2wNNdg1NprPLSUT7As2obT/dtEskcPmBipwskaHsz3HNr4J0+V7NC
PPbVoL7Ej9YUutDA7LRFCtWDZ7lhmkgQkoxveuwHMz02TdnCUZ53Jx3VCtfSDr2GJR5qHKvI7cr1
NObZq2eTPhMD5giuY6evJRZUB7sA3yGLnYByFRfqT1malNZFId07yyPRfLGeUElfohTMu3jeuPkO
ZEn7Igt9Um5Rbm8f5bFZPL2aQaQ+yBKfBF1eP4xPsmvaAwIUhOr3hA+Ul4z1555boVQXZtlExOrZ
GIMWLVUnN9ZTFP2qmzL4XChcNwCFLeJ8smM86H81zx1tMZUHfyyAGv+uL6050NCpCQ/S6S3BbQVY
dZW+d8qoI//Pm18WjZKYpxGbwSEApPXOHOBNtar4Cl19ehPWSnbSci+9GDhOy5Krx/CZbI2ZwHxI
6lqk8xUflMA8/qjxcOydyT3L1on8Nzik4HUEXfVoGe1D3aYZLo5udJzaqCYcz0FFNxUbG4zFRh5k
laoCyjdi8YDDyhH1fn8TzIxJuYmlL48X4cOTzpY9stIAS0h0FCmYKajr55iw1pgI/VEkRo32cJSs
C77hjWzsR9e/kGe8lWRVLfpgmWN6t0dYr372SGkftdYi4zWUJCCRBX1VRBCzTGAkAsEexng7BQTz
T81qvqLsAOwnmmniplNeE7OytrY/zZy5AZU+hVe2J+zmudXxhkTau/zSONCntDmNrgnMooAufbP9
qlwkWaG+lqFNqsXUdQLZprfrUYjae8o040nKaI2yavHapCzN+FP234ivrW4jVXmyL/vO/JKYMBVs
iOHPoiXq1aZRdjbUgsxdMmA9qTr+JXSMYuVqSfYe2cr3zHGsH+nweBsH06tHBauVD2H1LeCrTnn0
UH1Y+dOES9OQvk7YWr1E+EG8dA1OUImTP8mquMEmGNYGyOq5sRJZtSkIp69lK8/G5NSZszHp3Fqi
LvzSHu9jkY+bo1pJe5Ltjpdla+HwJ1M+ck90L2OXrSrkjN+F5WrALyJjIYtGaTkbOxT4krNefWcl
hpVTMkCfmDsbmb8h8dE9a35WP0GtulUPdhYe82JGR8+90oJ7DvrIsB1VYR17Bac5E3vx86xPsVKb
ELdMexrOsk5ugCIM53TeTHFrr7B0ost8RI+Q7Qh2lRZZ1lUES+/Nsk62IgcHeiq3j2qTxkvRT/5D
YwfOuS0c/GKNyf1CCO4QDP70Vk4YOBR+U23hZEafAnPCWyJ1vygQmle5PpmnqNPia076Blqv7nzJ
4/Fdw3wiILOxCP0cD8+oj673jdP654aJzhEyY+UuEtdL9pNi408790sj51fnIEKD2FTzc2LDalrY
hOoWldU23P+yzOpiU2V8PZGVj9cGQbPD1APlkeyAbky/1RPKSpI50FIC0hOi5gSrYPSib6otogfJ
Dpjb2rnn/+I4OYppDXtXq6OLOkEVUBoS8b6VeE+h1XtPbgN8xLUfZc2oEvRBJqddyTZZZ7vtZvDa
6SJLqZUku6ZHuSzEBC5f2n5zRbR2OMfzYIWvu5sJF6lIt+ynEI8VRO8zFiZGaz/pxeQ+pg4wF9pk
TWNbOHzDZ1+lRYNqY5zEawMCyFkDle3WdbyM46R+04r8156sg2YlnsehXIKhiD57/U/DLupPTmnn
eweC21pW+0F09BxhkuzlaYV1DFIGWR99jif1G5T97jFMRPEwGqOzkP2b3EAqonD6B89Qs0dfN3/I
essrfeYBlY1sDfeZ51YnWc+ztUU7MxP72MqCT7FJcn6+HKVX0m2KBNtWFrk66/fV9b07rIv5KlCY
OVbC+XV1HVOpZa/7mwYplbjqix+Vo12IyBafpriwVnYyqGe/9apjVSD22PdR8jp1QBSI0xQ/YIMv
k3YwL8LQs5UwDR+pywATkHnvvsmEMm7tDhtbW/y9XvY1VfMtMN3wtetMiDe2/skfKnTI8iQ8V5qA
Hq/6xVrPfOd90NOLH7na99gonkDFZe9GwMfq60I5xsbUn1GngDlqhs0HWPl9wDT6u+aXn7HmMl/V
Wsk3bknw3Yha9aEPpmgWzfQ/J0qwll1RPsLRySublwL296YzRXBQobJfUI8alro2chOPZocU9+iD
aptMZ2/E3o4FRiLFgt6nvG4X/TSmn60y+lpmjf+VSMJDgUDHj0qf1iqP/XDhdWdET4p4IWzkb2CM
LKB+bMwiw0w6VK+YqYmvRhf9mLrQ2im2h6s2ziPPPuC9onxGLqJ47uqKBejoaxtZ101mfYE4tsuL
vrj1QK4wWHqpSRgDh7mxiJ7CPPYuZWSBYp73YOI3K5EW0bp1kRNZhyiO8Qt4x1onKc3rlXWjVSVP
t9bWh5cUu220ThzEi0h3C8b565BbHd/q7RA5fqgV2joeonaTunh7x0qqXHy314/pCFAuCYr6Sxe/
gT92vqa18JdIb2tnfjD7bCI7vKznBjF+y+Ahf4ntPl4HNesAewSiUqo98mpJ7HydzBJGhgg/lX3S
bSI3VvdKaalPbhxiGTX3GDr7xYCD+RrlZrBDH9QFvGfXryLTnmUHJImyBaJ+QM6apt7qSqTzFZAv
AooJvK755IDJ3ilpVm5qjGAckYRv6N/r+9T0+rU7qNZnexSryMnHd78ezJ2r4xsi62v1aztE6YfA
zm0rgB9tNS+yP6dZZn02XCIKQ6o620r06ceYfpVtCRznDctqY4dly/Q+Gs1K1msWC9W4yXRiXkP4
RkB5J09BfMdZRUq0NexUWdZWiNUZa4mj3Cvn4r1ONphh/f916U3PhE8hzNUfxw4g7Q+ouuNoicSf
3NQxOOUqKo2/1eVZX1y4CLy4AwMvot+d8ahGGTA2XFSnre9/1OstlNswaM9/1PtBkZ8FiP8uscdl
A2t52ff9e2419WM1MxddNHyOv6tgvTePmNPcqsiy1QSRYMUqLGtDc9RWJY56j0FhGevWHBA86Txv
UxpmefZY6e1gxQ5HteX3JC3u7wPbK49ZEXa7BpXPs+WjqNMmJRkMBRe/BC3kaxg3aAL4dfCcaR0K
sTGT0VhXH4ABFJfaNtSNrXX+Is8tn4X17btQxx0aCaxMbTu/yDq556eedYAZ9CBLhhcHSBllYXVu
SEhFaZ9fbnVxnWEhmKnpKhxH9RkyeHBopxoAq2+OFWu9cAkAun+UrVba4nIdYQ8qi0bi9qdyLL4W
daY+N2YtHhBbPKWBj2qvHkdkdK1kJ4umqfWLvIz9W2vUT1vTS/wnsqfBS6uLlezlTsxfapN5vApb
EeAXWjOjNZEn7P34FNZm+xaZ9TIZDeSYHSKFk9mJtSyKNvkON368ulmXPOasPa02BSTqmca6tKsW
3UsOynCrKsiY7NQCf1fHtpqn2iUKbKbRWah4ISatFZ07Xv6yTW6Cvq3XQg/rtW1rUwoQWlxNy1a3
AQiSfY7x9kVuNLNKVmplY2hnFPmtLmqnDLZSEOICagNnnDvLOrkHg7PeqYIE573OV0J/hdqLtgB5
WE6zezS5kVmDJ/NEdoghNW1TyleOQ86uE4IHlPfq6Yb/M0oPvDDcH3Hl/9TFoL5ltTIBS2rCCybo
7g599AitRdt86DX4u6VRVm9aXEbkN6ruB1heyzC8n0Ydv8Qvea2avKFG+7ZpMweFui57rJICS9P/
Wt/NjX/UEdvAf0QsUiv8WVlBoz944JmhZKjT2gRYcC4mQwMbGf/AkmhE1WUcj3LvvnEsLdtqiYBF
jb2bN29C5iGwHufd2KhfOp0M8d3oTdbrCjx9WXfr/LufbL13HmqtWqeq6e8U2GhbzFZH0EZ29K5r
ioJ2oGrt4yaI3sMk+xLZXnPhxR29m3MWPG3eAt8ZCA1nz/KQqWr0AynDfik7paxgQX7B0iAKyztl
5LUx9TCLrMExXu3YxOI6GZtLqunpTlOrDPyCYZ+qOE03YT1oTw4ksWUPneSjn5wnguwzkJ/pF0mr
hQ+TPfKZhoSmUS+hO7ZPZsMbJKs09aShVXvIXSXYTZU6XcowxzQcI9O3vmeVXH7imZOdTKskBRA3
/YIAl5qsgLemp2CmSXkCKuRCluUGSF4MwkFMeDQmf7XIMWR32ed2jCzrCoqtffcxNmb2GM7S19rQ
F6chr5Bioyqeq0AgWOe4b7eySm56UxcXYgULecy9Xu7psyb2rY4et66/x0cabHsbUM2I02VJc3HD
vDjJ/uoUKRvfmhqAWIa3tQhsHacqrg5t0XuE4EV4dhvD2ICJS644WbkrFi7jczFaLQljo5rfuSVW
RUawcgW8MzMxtSOKLYgYZLNaiFa3yUZWxlqOFbzcdQMUmn2iaeNRHXUgaBrr6SIQzXPXpyDBTZ9g
daZmW1X0CCMOpbkfs7ra53NkMkaRcTN5dXotFRnK1oMXUy2ypa021Sd8hEN0QgktdgiTwubMmSqP
W39eRC0AFq67vkJqzC+creOOC2sGfHSVEh1YgOP3NhedUPgL+BLKKU6z7u13N+GALnQHGDNFaPzq
5je2j2kZ3TxGk/VyNHvuBq7l792YhdjgBKb0lLRtvVVSl+R+MurPkW3XjyFPcLsNrWrp65ACOhQJ
DrWX6s+Oneu7IrBg8s+dXaxennOoPXNXs8yKpQbWbSe7amqbHoQCXFsWTafF8NKr9F3vkBJCNkh9
zkKUNS3PSt7KgFWPmHT7UxszGebn174kE1ISYat9V/KOOVeK0DaxioVLmCteBPWWZQamq+Bp1k2S
VY+K0pjLRkA1r+MOjSaRETokCfAFEvm5CAVxi9jdBXXh/iQ/9+oPcfVRZla5dJTKfDJAyW1adFTP
dpwYezFmxg7TtO5BjojUT44ol49qdjeEX+qC2Snvrjl2fBuxykDvzCOanVcux1mk0AQWtZdrnH+1
CvqjjoxYdQgzQtuTtQshKcaFOeT4zYzZOkN/CJVuxSizx6gti9dKVK9Fb+gPo9/lr1xlAbjRIiIz
N05KgdSda9QH2eqIJka/0+p2spWsR4W6k2/jz8mxhGGtTUOse2jEAxiaCvy7kX64kXqyZg8S22F5
Evjep9y0Z7nRSDx4cQMws9N8lucthLCk6haN4bQ/po0fKOWPOk0HACJIYqll/wG1wzv5Sv1r04pm
XKdFaiz+aPijaNcNqy3IkbJ+igq0QzwsBLPJ9E5hSxga8XUWrbHFCr+Khu/MyBBkHvqfKB++YSge
fvIydILhFfWXOB2sXQMvB66LW14yEsIrZLbtrW2O3pLXG1/7vBEQDI625qIjNxjYi8vKAldUjKXH
hMy05fP+mqJFZAbmqW8a/8UP+vlG0VuMGSlmnVeva2FheTF3xiXA3k6GidzGXAyFh44zZsi3oZzS
Ew+hIl7loROr4icEj5bO3NVuRb9k6hNtUtYT8CKDKVmVKQvPwlAG411kPH6aFeuGIVwASR5wfogQ
HbBWZTL2P9RSe87JMn7xO7tZ6I7tveHnNS7x3M2eVaFGa4Snj17moBMYjmi2xlOxH0DioHyiKcWy
rbsDUw0XPDutmmOmW8Vy01WR+PlzNm9GMgtkGh5ljeoHJ8+Z9ipN5zC0vbOuFdaEbzf0adX2sxUQ
oV5dyfZ6JCJcdOgVN8I/x8Tll5U5uIs8VF8SB/aVjSTDdiT9tLH9vF5KZSEpHBTPBNi2KGfreGCt
6tTgiJjqb47Jx3MT/SJLKiF0kNcveKo2Vw3N4UNd5PUqyB3rY+yK705mZY+l1ygPyEOT9LZ67iN8
HuZo5CPZ5OZrForvFt/ZBy8XgfclsIDYENESxeYrbvP9QwGJaR25Lkhiz8EyU+ubfR1At/bRmxzx
zsFuR51O3C2ftYkHJD4g+L+1XbCxPRCW6L1F3z1+GKNWtF2ixcqOAODXsUbYPDMRIK/QQ//FZUEh
MtdL5x0fUX+L1Um+tatSPIZ2eU79UceUy2DpX2ff1BZlF4LO4dWJq8deCeP9MET2ERFvFCHnjZVe
gvJLUYVtsAh6+KJF1P3s9Y1qqNshqrxPYeH369ZQ66PLAuIScInLWDDJMlBw2OC6bV7qSQTLnlgk
bKEqRinaC5NFKxIH2qd6MTQxfdFmi1XEU/KF75Ql/6hxU6jue4jW7lfXjVBW6SGc8UKJt3aNMoqv
Wv27ZwPXqs2w+xZY47YOKhJ3wnjpctODpac8Bna+a03EFkYH0ZEx0Zdti8l0n4XuNkGT/FgMzbCz
XeXgT0W+1kbvOKVNt1AJehCIEcOmiwx7U/jiU+jkLQ7vbrRo8jH6ii7T1bUq50fJzYOUMx6wyKBv
PKVtD0i/Hjz4zQ90mM3MYSg85CO49AQYyBCE8aPcIFCmHZUEVfq5KlEUZMUy11qT29HOvTNqZ7Uv
Pw1uea3snGh8Ub9AH08vCDurr4WivaFS6DzocdmcR6u+9jFQnjKL42Pk/YhVkZ9URCe8eBj3gYMC
CvD+wjwpD76AqRja2UcPKmMLNh1pprmojPZljmw92XrXPwi7hbiuAGozlTha1aoIj7onzlorXDTr
Z8ThDEwMPfaYInxPyhCM1Ih8gayXG8hY4OllF1n2wuYzk/4cFe3xdcBb6FKl8WurFc0DgVbupKkn
w9c33Zvq5vECkkW2raPuu0sm5BGbYOM8DA7URjOMlsw2ihN7j7IR0fj+sRsc51BOyVfC+vToNWvc
e1FSLm7lSHeGxdjoKaC6vFuXg1u9VUYs1phClltZtA2b14+noS8bTPDfvHJc9i00UKJsRn687Tqs
Wo++CdNvOYMqjklgPpEKVpZhjwlh6B3yZrxWY2xd3AxUa9+uTc/4zrquWqhx+7U3re46tRlppwKZ
zzr6mGruw1jRl6OIm5+9+dy7Dio/SeidKtJMC1SoutWQQJ4RMVbkkSL8HUZxBJy4na8ZSp7XfN4j
DX3N9LSCxEmVbOwKiFJ9z7NSFlXdzB4Urf6agOop8P16qRO14x2ELJQsOlEwnUeXYBnvuRcwn/1T
JoolNAj7pSzUbBEBEyBxPvzdW22ai2li8NYN7S//ylpN9pANHq+HvTFy9t8Obg5K2WOU/qz80j0M
FdqPrsDfBtZNtotMGFbwM2Em12iTseQeN0ZpVJfJrR3IlqoghhNcvbYqdgVT9WPukpcLuf13vENI
zhVIKSB4OF0QZS7WfhSpT2JKHFyGevWlTB/rmgnobNf72HVxvOtMHOHjwGsvYzQnX7y0/tD9/KxW
3OlJOuC2DpyJKJextB0juxrCMnfCn9QdWGmczAs9XWuWU+01m9EAd8+vjL4iM828FNbyWldr+4db
Zs/aiE1QU6gqtjXKurfi8iervIeQZ+FH0HGFfZgUSDRFYleP7YPLrbRNdLffDpY7XlXHDVZoQOvv
KglK3c7in7l9JpMFdJyb+WoPrfPhhOicVp3WPJFgEpsqbQuwLjXYaMJYzLmaa9GYYpk3TvK1KoZl
WNTpDzWsMUHIo/TVBhq46ZA+OU6TgUqLBZY39HqNnP541lvTfXE9T+ORvSHKVX2JQgt6p6tWB9/s
HfCE/Q8tSHhQug5QfKuxAcKL+IgUcbwmcjM+ZJ5dLjrL+hprZfACFXHcaQinbhE99V5ZoyMVmQff
kLEAQJhn49OYmT20n1rd1Hkn3tFFPcgekd1OsNaIz+l9U2zF0OxUJ0j3aELYe438w4nfMiH119oX
pCe8VYSQ/1oMBN1HPRpPOWHfxRB5/otlmoSD6uEwY096A4XgagAtOLTpOQKoB6Ombte1hU11wHe5
svG/3PNyUd5EPIULt3NJf8+tjXBxnLHMF1WdtUj9gklRy4u0BlJhmF2/F4Lo9eRq+YeXOj96kKbX
yovNa2GE3zFrzyFAe4sSHPUSHh8KC55q7zGRGrdDl+RPgT5HrgvRfLMRz8oiof1glfOjUiPntUL6
aa1pyYc71uWKvKd3zeYNmGWUVMkd7Xxb0RX0PRptNdVglkK/9q6yo+fZQPNjktj3ulIZbKK/PFjm
UWS3lLjS1b2NfRsstTHXEZeh6wk2K0G4dosyPytBgwHBlCL81BnpCdTFZwfA5DkyrHURNs9IUEdL
fdJPU+MdzYw4ruO52rnE1H05jaG2stp22Hlpo+/xIRkv5byJdvlIyAWUQbQrAy9ambbQ3+0RPf16
GH5ChpvCnhU7slavNfH2RdN6xbpHIInHZRpMBzIIy9BULIyiSmOnjoDY0srWiNUEzs5PlHzJX577
VUs/hZ6ODIyLCYyhluNpgqy6zAzS0bFtDKveSojQq6MDpU6IbpG04hmxoGwn6+4bWGF/dWlcvV/3
Tm8smI2cTVIF727TE4ZxzOhtVqNcdZllXBMv9DYh5Gw/s7ZkpKYTBKN8F1g43vR6heJP1J772sie
UVRgXo3LHtgrc9jLOi0D+oK6LHBQxb2yFHB+aDphqGm2I3OfAoNZMm4TX1RFGQ+hWUwH8Nh8Oz4Z
jAhS/0mAPWIimHxSGtIOPSTcdYcA8y6rBvdRxd5TdfSORQ9O8/BeiZVGrHHCSCzTIItOYIbzfTQR
sHCBeawqZ9JXRuj5iLv0TwHRcM+ySeFPsWKfWxCKPny1R6UIikfm0jPbGduIyWbWFIDefbUxAsCO
PGSSl7b1Ky5fBNET84X/jw1GZ4nCe351xewrLF4dyMhXIp/ZbVORl15VKIStx7mXbIirxn9oy2+y
gNGpuiZhmqwcp56uKEx5C0NrB7IsxnS91amWvdVT1wT/ShfZwGrBvFhAJOeaso+TpWph4N4qoj4N
nlOdhEh/7aVILawLgvuz6DUgZdnntsuTiP9VqnablDfhubZw91VUq9xmmufDqmTD38Dbi9Yhfp9P
Z6u2eQFk8WNbKQm3P49FZrAOTq8odGNsAoWktpxHWde6BYHGBtnS2NVZJjU+STqiuqD+tpOa56ui
Gh8EckBXFWWDpeGHwWPIVW8JzaVkC3tU84Pp6gImOnHTNb22QlfQ5DXtm0ev1LNtG5sfXdgl57D7
ThC8fkjFWG4810ctJsKBqPER3ZR7aCojkyN375vWeRiqYSR0iv3IYKs2RhMOetVK+uGjivLZwt5i
YZlK+8bzXlu2sR88V26NU1tc+xdb5U8RJYj2RMnRFnjz6sLi1TIX5aZH1AMWpFcMxUI26QNx67xf
KX2qX43mKZLiTKqdYs/DF3zTblIJx+1hhZG+mCCVsOrV51AfBm5SYEluqlBjWhDaYqMFqnETcKpb
gRnpoKMvNEs4yX49vlboRdunpEBHoIyDdCUczTy0EXx9DzDXixbazRPL6YU6ZMULyo9rYJLK4zxR
90WjvRupV53qLPJvRavMsmU89vEGARc8VvJuUNaYlyrbFJjuU2MW36BOgBHL+/7AvRYtejJVj1aR
gJfz0mlreT6Aq1p5C/G2eurHbGmKunkJxrF+KTL3WiIm/FAGSv3iGb217MZR8ISl6LqavyVFEa/8
1n+wirI/d+XoP+SYraPPGb8HWVzvIzUsIW4EybudEJskDhntZGsCjxqMPKky2eorGFflifKsuqb6
xPtjJ6sHp8tPaViAbGKhCUByChFvIINpGU26gg9hv1ppgoC3jnY4jCr7NWuIfQM0U1fuXLRGVduW
Ba93JXGs1wyWEpBQLV3LY3WvC7YofIv17VgBcpi3vYHCL52Z4TWbYvIDdNIYKumGCNF2+F+yqGNS
uUaZX93IznkPJt1EdvTWqgZJTugmLLe3Y4fBXyH4o25lZwMyxaoOXf/WmtqNWDnQ7Heysxr1gJ66
OQ0rzzuFytJs22QLbnRnOV536YLR2WTRVJ7c5FgQoXvB7avT1P5lZtK8ZPXwRn7OOxcoC+xQeEBd
3xj6i2jTPZR27+gYCmossq7VvlQTzKxbVWf0yYMJUsFXSz1CujQ3j2RHDm6P27Tsn9dRumL9HGFf
jruJk/dM8SLyxGqcYlBH7iLThm95aXVfyjLUsQk3rAu89HgXoRvVkg67Cit5FSpWYbaX6wdi6t0y
9obgvSZ0vDHQOdjIVq3B9gO1P9xF5tbCBNLXFN01iFzjTXxpqizY6WGBaHlP2C7O7HrVKFW9BbnM
e8sNpvHgYVNhrWPL+Ws3nXdNLav05d86/G3XzLRyk8xsr8B68sc+eLP5eJCWx5WCDNCbwb/t0U8x
IppLitWblzgYn2QpnvLioQKdJ0tgrKyTgUPPIpoV06cakSd3GNA7n0fFoNPYzOpaq9hWjMvoq782
prJ3FCiH92om/OUh9QFTzp3u9amJ5mI4Rvbyj4YiiNVF5Wfj9t5ZdiEewVrHRmv+9+n8jgWjVWva
K8YEG/jd44c72f5qar3+NGq5elZ1wl1CBzgYs0YOR8QmotlRSG6q2VZI7qWGNetgYAw7OTgKyTrt
915azEnmDnvaPxpkZ9mKai+mH/PI8jA8fwN0FBCyWE+AqG+jNsSWgT2RlBILkMyrZJzyQ9FEvzZw
A/MDke/8IPfuDfd+94Y/+v03utyHB26G4L0c/36cLN773M/03+jyx1D3Y//xKv/xbPcruHf5Y/gm
UP66/H88032Ye5c/hrl3+Z99H/84zL8/kzxMfh9aN+LvGEZPsup+GffiP57iH7vcG/74yv/nQ90/
xh9D/asr/aPLvzrbH3X/h1f6j0P9+yt1g7BmdmgUmPaOTO2i+TaUm39T/ltT0oQclZMjvB11Kwsz
Kf5evh3wt8P+5RlkpRzqNsp/6n8/6/2q1R4XmvW95e8j/afx/tP5Wcyw9O7NmNn5/Yy3Uf/8Hv4f
aeexJLfOZOEnYgS92Za37WU3DElXoveeTz8fUJLY6tGdfyZGCwSQmQBL3dUkkTh5zmvr//e6tyu+
/p/Iq7fT/GBVQ79b/rfLp3pjW4ZvP+i/TpGOVx99WUJ6UvErf2OTjv+F7X8R8n9fyvVqqHNr48uk
WNG5U3rBkAjY7Jz+bqQnmabqpBsP0iwtstfICUus7dfxWbprDpCOXoosmzEET4XRmeugsaitai3l
sYhSCNTa8YVdMES2YpSWVBL24FuEX86ZI9M+cfr+Q/ql3YcnajfXMGJJm2yaEbYM2wQE1kK2f4Eu
+h5Sj/S+cpX0OLgegs8Ddb6undwaGCrTa5nDQCqijCRBSU56I0cBzhaol5tNuvXE/I4cHQkRp4Na
Ri5VhiN1zqWubm+BPqySm8aKXHiSLepLihmJHXb24DARU92FCVquLnw3FvXzQ3VvkjTg3D6mukcM
p8ip7istre41rTP2gVkBXZeze6OZDn4FsuHVbGf0ACbn3SfIBVlRTmzsElkiq31c1pJLh4PRkNQM
zrf1oqzqLnGeQsv765IyLB+H8arzYnELM2e2aI5+8NR6pIgZvaBAKNTfxOqhR6ZE/ZVwfadSfzVP
w97i93YGlBtcwkZo2fsWk6RRTl/cFTgRT/HMUzZ0oCrcsqLoNIfpo3COZeWEt4GnRR5oGGEvgeNC
cEXy6jZDGpdpijMnaw492u2rObfIZqq3Q5rl57cTZ20Kj12sPL5ZSw6twr6S6baOWmOhVZ8itDar
Q3AXdVlwJ3uAvQJ0W+tg7wOZ5Vwb7+KQcYM3J9eZylIRusy8LWT0T66bpORNI/Mkm5nU2QllZPMk
ewimTcdMyVbSmf0Ok0PfNIOcghNmFBRHIzarrHpPBV6G2lgI8VhX6Xe9omh30tojJrcFU2uspePm
FeGyN8wqKW89uMjYJYITJ3unlFB6gNf4Gbt4Ey18RmRIJ2H7h9OYC/Ng6u6XxW6DJ9Th08oLTnl8
dS89y8U8NAxB1Q1QmIhP/ftz3YY5pXqUGrpb+SEsJ9D5idQZDFuuf5KNVRQo1t/axTokNtaCmhCy
hSI2A9mC8PWE8t2cDsqrBcyqJGGQDqlyW/A26dWC9QjXqwJDw0aHGf1siiaOy+4sh7K3NG9s1OlB
G8tGbL04/k8LLNNu19BHb1dAbZez8anHS8YWEQVkPXsI1TB/iK2c3VWMoIR0kG9L0KBGpLaAIx1e
WvdEKcCcr+QY7OlPo2OFLwgtqDtpBz3mnZYZS2wthS3lMnLuEvNmWAYj1Rhee5zV5JPS5ZxklBZM
bmacPEcA1I6uQ9JA5Rv2oeqNg4yggMtjz+2FD46AsecF1XWlndZAqhwo/AWcpBdwkm4C1FPOpc3R
o+hKYys8srfEyCnNuHNG5JuWUGn+2zCSEJVlpVSd7/y+nR5nz3ow22x4qdhwn0pTr7dTneZfAtPi
SAmAFamzCZI3cQSlJv7HygK4mlTQr8Vt66+UdjpKsLFEIcumbVx/bVletl1sEracU1W3zcBvraXj
Bk/2PT/eGy5f/Veg56DtkyPMi19vgR1V3E0EYy4CV/7JqzzvxM7VzFeyKxu42C0gBA2a9jdrTRX0
WOnWzlgiITv1keEUMZwbIRMrGjndrdoIgCVpgdJuRhhDcwjV1Tlokc2Jmru6hPdZ9mRTThnVtrkJ
qsNvfjqS3700AOQAk7O5l8GqYSAHnYRworZOcz/m6fvY9xzIh1Mgp0o6oRvyyxZzlHUvHaHo/Zs9
G/P36e81kv6FtGV5ab0yucL9n1y72tk0HqlPSL1+mqRzroYZPEmjlUdIaC/q7E7DSsY0Awhqzj1R
hs+9hPpAsVbWt020l920s767kV7sX9nkpeIfJbzgF9lXSJmOo5FBdGd6p0w0o63BSLmMZQ+dYHRJ
7Obw1q703ulvttEK/ZOC6BOa7iLmtqq0yrGcI5t+ovRkLT1VNakHTpV7y9YeTDMs37fkm0MVILud
huY7sh6t3ZXvgyBXUVAfwPWrxXsNCfl7a7Cf5Yy4dNNrXfLSWJpka+2OG41JyfU5zEP/LHvZUH6e
AtfeydEwVf45aIAk83D/FRL/7i22AZgpajg+6hPCuzhuk+U6csU3l2up1tnkbSY48f+YtwT/nBup
qFA40U4No2JfzWbwqKg1LPSVl34ke/fJGk3tB+LanmVy9OsG8XPqJO0nr0840on78CmMXe6ZVqyc
7dZOz2/W6SD9OodDDd8NX+KLpjbOcVBK8k/QDqxaxHMuEfIS07WDFXDXx0AvwSLY9Yc4UbxtClvX
yiFRzoFplmzhHesunWg4rHvdLDYZoqnaNqld5bjY5YRlKMOkLS8N+zAnHlptfyxplfPrKyzzjZjj
iDbLHnzLohAqRdzBgZV8L4epWmZ3XpbeAbBNynWXo2YRhKhthUYLz9eIApdmROMKUq2Bg/M/mgK9
XvReLbi9V9IVDxo81rJbBhkqsBVptVdGvyrsrTHEoNy8pttFWqKJkoPwWTadCYEEWvePchRUEOAs
EYMIG4iInPlXBG9N4B815L21Km82HDsG11qSJFVtymu7X4xbaYQ6M7xOkhApFUHS+O8xy5wlphG0
S9IRx0ZwUMHqwSBUGu/gCkl8rXzXNyjR/Rr88lRKpexyqqMohhH3PSMotjFUDmt5G1zuisUEM24o
HIvtdh8VDnPySaSL26pslqUWxzJtWWoJLhBsIl+b5dzX2/mZWv9x5XLifpoT9GL0zAk4a6WkKHX8
rlo3cJWEnf40CifEGO6600Bmy9hRsa1z1Ai928LoK45VorNb69G99EYlv5E8g8ZcDh1O5u/MYBRC
QupzPW176mMakHRAFoTcuVsYG7+zw2OO0MUlc2DhYk9UJhvZhVh8alZuAbKTMtR610752KwqQ/0Z
evMvU2VviAQHw8ReRQ7JslPNNALCS5TiyaXa+M5vDe1l4tBzbSSOeQQ1pb2EtePCdh/4KE6XUIWp
5rC2xemrheTr0TKqb9WsumxXhQ1MYwAIrKuPsziHlY0ZaOYxattvctSJM1sZG1G689dYseYyXfbk
ulqh1EdYutLzmAwV9eu8T2n8HO7NGsCMtPUa1Zqt53v7uSqUu5I63e3U9qjNjUG5HptMO82ySRsA
ToWQE1xJwyuX8BdwfZyCrP/ZkyGvoo0k+pgXan0AvVOfdBViyd9qg1JyUA6LqDhzLBKepamVqoRN
xtGZreaCgv+XPqEMrm0q55RRB3qMZOGrGaNWni3bCc63BaRnWWXOobve/P4YU99wUD4H6dqKyu8c
pZbPnEBVz4qSfuasv7+YYqSp1ngAMomUlYgoK716LqJuA/X5/CDjtWpGiHikREo6FctuHvWW1L2Y
Lif5fqoBOELr+3YBN82uWW5R22+U5XogVbKyE684y2BQBPNRn6gUktdHIUI9Ti7HkhBXO73xoWtq
4+oowGPl0AkgVZ5bqnLksPKcZqWaiXPNA0X98HNO32vGVcngGfcrz/iwzOElNn7QddT+QjgtIyf9
moHBuS9EwxGmdh/qmbUdhXrpYpOOzCzQSUhQ+ZFD2ciQ0IyeR9CJp8Uke9SMjjbJmWUdzg7dk59D
+fv7crdInVpzf/TAuoqPIJvRMWFQz8P94Cvt2WLvWcI2oLdnfawP9hBMB1drW+hpMaW6bVC1Isey
K623OXK63XCICBS3arbhDP65a4u/TChUaj6TSDloHVsI2aR94IO6EuNGVfSbkXKXn+4l8I1tFjM6
u/N+TpZu00j1vQYu/+3SVuq5GdqefyxbUvpyMCb4G+EFSTcJijMftc4beNKaiHTaQfFRc99Biuy8
h9qsvjYxkoHOmOYfc38qt25AeTlbbIiea3XlFKq28QQyHyno/GwJ5KbsSdsMEB1YsfDIpvjdk0No
0nB7VgotzyAevMVwVHlnvsBL3T1oYdY/6Jrlb4YBxZvFZqtVcG1Kfy9NA0WXsMwKSldjcsejNMom
hhhibwPoEDzX3cPS2M9x6xcPoDMdtooWRZxFU3sA7rlgFdvqNbNAs1Fiuomh1zyUnFa/7xp+Qk1s
ITkslJip/6W62u/asymGQwuClQph/yK9tht+GSZvupNTQcDeZ7VePUifa5b7zrTTJ+mLlHYFAid9
0TzNezcgPwzDi2crLxFMeQ8ANptz4YNIFaMMaoNbr/NSRAi0vjlKx2gF9YNXu90BJi3eR0Tw4uhC
5ahqZofgBWEyFhxbsOsCgClLrFwdEbkqCcPb7JsvrIFjKIa2VYLA33lDCA9BGhT3slEtpKHmFgFd
OUTQ+KejKRuoaVQ12C3BufAiOTFswqSEeu73KsmoFfdBqHvboSsRCPrtkDOsgaxdrDiQMZnKzoZp
+8h17GOuoRojeClVIbWHLBdawZLWchkvboQLIbyU46ltq0NjUrwcJvO+4Pwflqegf/ANne+b6BnJ
NUYD8J4z5Z+W2C8GkfXhFyQDhKMv25oKBsCkZIu3vpJSpx978ARCQHscvNZ5mERDVS4qwDXZsVSL
nIcws5wHS/OdfTsmzmqxmZqiXahwOkuTnCpjobFZtbkeglFkNenUgiC6XWaxLZfxeiqOe7hpzl7o
9EcKsylOT8v5g80r9yYzO/KRYujCRkXZvvk49krznJjOPlD1GaxJH5xTEKbrSA5NJ9mmXdAcpDeq
xi+xL47qQee8q/j2yii4VSC+Z0OIaAVLV42Wo6pVR3s5nOMKFKUWelc51GoQn0r+ITfC7o4nVXqb
hD4LzMMwNWxlVGlYyqquwfPLYe5A2KkjuG1WfG3tskBpATqgY1M6+Z6brvHMYQN3cogE/ols6Lch
xP8KR+C4dpD6vn8Ta8ITgBYLsXmKyjuvjxuKd71Nq87GuReN7MkmQorq7FShX8GBjkcBbrXqjaSF
cJNhUjdPhtfGH4ak9eKXMu/aD6Xafde6aOc6VfVYDqr+Qlk68Mi64U0xCo2XEbTHJrAGfy+9kcl+
H9USAwAGwRPK3+fEByaViOCaHOIDJeAn6ZTz4+pb6rIbkpawjD8FtQLDtYhWSoj9Z4jlVctSNyl/
ak+yofhKtcKnwerLJ4o5Z3JJKmSXs5+kazdlu5qbJsSov+PbvtgboWXd6Y7+3c8QJBsHLb0fCu6U
vE7Cjg8a8b4TjXSMeW4fgzF719rVL5OYkOduea3teH2L7+zgFIfztZMUpYJ8XvaWpv2Lbcqs/xS3
TItjvv+F0o4bMw0SsNI+jDuTScWwqDnVm1CHMYhG9vqSc5KVHL9xgwWNDmHkX6T9toKc8iZusb2K
KeHq2PH38F1TK52XDC786krLFNl7+2lyk9zQyGvd6l8D5YrL2jLOCBVrW3FXgakbjYD14MIqzbc2
KXeW4JaWY6hNIsDDABoX2zAaaBi9GouJnTTKOUtTu058KstBeQQ4aD33Tf5NKazhIkekXPUdezNr
0/O9eUY45BAlxXjJO1dDJYdKjcmOdfRNc/1e2mTT5xYkl65ebOWwVGawu1U/H8nZ8v3v6vA9aOiI
CjWtQyuwyHemN3XXJGk86lSi4KQI5lcWJXENQCic6wAMehDey56l87QptA525D8dqIyRPfatD9Ju
z1kMDYUI0dIfzcBBklwjK9wQcohR5zan2CjIUht6W1jG1hMHBv63FGGSc9amxdkZ48fItLJ9/Nsk
7ZVdh+XqbXekoh0rP+jbbOl/FfR7NWn79yVL3/u1elsGe0BO7lYbvPzapFEP0QKVBiU1JqvI7sPv
OTBPioh+8Jv5aMCN9WHWinbja256XxQwCULupx8mu9Lubd7RNnbflWtK9z0OH9r5EprAs3d1SCmR
0zjj5pVRdmVjBADU+9bwgWuB2Qbbrc+XxT1Bcd+tOp8fE7rJXxZHBD0sSmxoXqpZ8cTTltsxdKRy
RKWEeW6K+ZMcyWYoTfGlGeqt3kzFk7SpEUQw9ezyx43JRzSbo9poK32mMEF/ou9nxejWiy3LWnc1
9YDVl4XG5KuvoV1+W5VysBNlcvFKriFtuQe3rJ+O8U7aeDmK1pUetQd4Ru6LckLiA5mlp96zxyu8
mddYjCiTr54mWPh3kKbNGzmUDTn87wDlY7KThKWN5d37nHjLSdLUUm29h9mgX9cQQ1MnPE4gyXyk
GcdSv09Bx5vlHN21YiTtemibZ94dTnLkqrMJSlGfqr2D5NZKGm9No+r3vo5UmNHBNCdt4aAad+YU
r5qsjre2p1R3UWlxOgs17yF1NOOO/7cL4NnR3vU2Byhqb4b/TKW2ziBDoZi7N0+5GRVfworCVRdW
KsiOFGWbzJVzMWEoOXmNau4dkiIPPfWQGyhY1A9WEX3lhKv+4cR7FDWCHfeZeu9QPffQebq9LqoA
m9113qrg3fzStd5Jem0lgfE+nfiKozVqH1SwkMcUiZuNodf2hbL571AqhBRQaEh6C9PSLDYbjvZD
oXbUmxMh7co4lT1c1r+mUbv5/1nub1eVNvEJ2Xfp2wCkfC2OL1vRdOLkVTYUG21iAL+XxSQjAn3S
dp2u8gsVsdIm58shhaBP4N2toxwt61Ilk8MFsi8olzp1wMqFzHL2UvUpxaLOZ6jsvfuGE7apyatD
oavRXT60VP9ahv1INgjlKc+HXAkd0hWyGNbn0eqeh4RvsDI2a2vgjJNd/vnGr/qKalV2Jy/Tt3Vl
UiojmFV1w6KRPdHIkFmws3Yiax3N2Y9ZL6d77mjQXI9h/5VilVNFWeWHAHKjPfXl/aGK/BgZG/Wr
xXfskLsO9DuFU7wfKUDae+48beWwGdt+i1BTvpdDfx7ijWoZ8VEOPV2QXyF0cZ64Vb4PYLKi3Ajq
rUpVlSv6z+Cac+jXKtXV341a/nNYi3yrHHqJ50NF1v/0ymH2UJrbKVC/9/Pswfxqq6gOpSZY3zZP
QEcP7GBsDcUS/jObTOnVqxzJJgszQWShf48HI8+2o3PUbRL9pA0MymFU49YTL+sUxlQDh0AUmkmH
qefmzcufmkmJkohOa0vflvoA9+xvt1dZRrmRK96WpbJ2NeW+sm2Riln3aV+crCRDJxC52M0M/vyr
akHCoHuflXmwtrMWRqeudvNnIzG+IuKZ7csgAKfTBcVVNq4/tpfBvZeDqamqbrM4DSXQ1laNxNLY
VcMBQsP3fl5RTOjV+srTHeWuFYIhnAYE93kK25KlGa/sZZUH5mpwIZ+M2o68AWFyFgy0/XHuUbrk
+CL+1OlwVNqW+6UdAh50SQlPfE9dRje0PZwRhfcFmqAvWtnXz6YxJSdelbQtFM/Dl4TX49Twvphk
6jipLVWwsLr2ZM7udzmPfQCPb8pOHkcqHjmP6Eyeu5F1oyRTx2dTs7XPVJSi3QlE5Ci3jrLJ2AqF
TsljSuwmZRNVlH2qbYVAeO64MA2Xs3MtPXsjN6FuLOTa8mCt+a163ySxel80/qc6CrSjHMlGOuPE
Xw3Uxl0Xu6Hr5qUrjblCqlJtvPf2bMxX24+mVa8iKjhDMrf19NHdy2GmWO9QdV6jxoomhqCtMbU4
5KemhxfZS+Ywa1ayGwRu0qwWl+q2bFpqDWQ4U14F/uwi+7cyW9uDzXEeL7FoArIw+aY2ho9OYXd7
6UB9y0f6JCo+2GZOxWFZhw2/6wH0kOyGgnYnFqIW4oFzuTWCyec2vgV1HLlpaH1BiCUw0xIV3cDn
prH9DB00RuGlVkgVo+c664dWaPc0wOV5qsfGoc10/Z3a+z+9UN/Fp2lAGY73BHdFLV3wdXaSfR2b
5g8Y9o9N3JHkg6SB7aN/tBuneJCJ/FSv5pUa5OFZDgMtDLeVCjWZmzjvmnFGHymZP9u+W+7SdiT5
6Dn1R2EvKn36TMkstKx8hTneWVcgpE6FOkYfTTeBzNhrXroJFsgs6r9Ls5sN4b40xpWVHWz2aCeY
u2FqFj3zz+GkjIOQL8R9697CQ+BWZsWDc5nzZp1btIa8QL5a1gw859GhDmJf585wUYJiQPAeKStr
0O47tMxNxHyxSW+ijsNFNkWdvyhj4OyTJrb9q7RBDQKGRi/rlZwByCQiPS1WrfI5OWic/5SIv6L1
TU1SmQ675HcxF79AZ15JrxXFn4pG7Q5zq+lUNYgZUdhyElTaEVV6vwNlFRiUPjYAsy9sY5MEasue
F5qSl5C65RBjr9SJvSvhM4PtWtfUTRC0P8qSVL6SVugEUvdCZcUvsXf+r8i+d8NPhxSAv9kEQ8Yb
h5s7FL8uy8hoqRJ/E47/c/2/LbPYbvLxv2fkFswq/O3yaSLxaSIhDy2jl89qhfpTYObGSlOaakOO
oXhAYSx/cEQPfAEFTPa9tMhmDlGRqwfbeRXqpe3Efuhwm/J7hbGaMm5jfreVM+XSpqv2dxO5LGky
sz5E8cIySSNHYbybYyvwVhrP1WvpDltNDuW8rEwLjjNVc6cGlI1T5td3lwhE6PLJ5NWp90XDz537
/eLw2q4/NyQdbx/DVIUImLJByNl5zEg7dR6JUt2q3Me08cwruJeT9KnCVAwORB3GxNuRGEpHW3bD
ttY8b6PHvIev2cH5qwa/UIN2bjH8Uu9tyHsuchXuCt0jajaLH+xfe4TV5eq4ycGNOuuutYqU52vG
EajWqEB0YDa4i2fTupM9N6iNY9C2z7c4OSUY0n9yP58PGf8MEt/McPiTOLSNEa1ssaqMW5YSuNDJ
KYvT7ZIaXBkRVVmbQZw2Dn0XUIJXlgc5ROscIWCLUiQ5dDOoPuruGcEA94y+hHNr3gylQ9p6L452
5RTGMA+C/TPiIV2hb1M/ojFXP0YxZ15mqVPxNUw1P2Ya6kxe22QwT8F2kw6wdcihjJNz25h3D5ME
823um/WaJmz3ZUMttobq+dks+p+N1znngZcGSuBhWqKY6pdDSJZXCCFAx2nFTVHv4C6HcwKawUqr
go1c4VVXLiujpceHQYQ/NKSRZhXxKMQ3kcQsMzTh29i7UDJNkm2wUEsvh0zd3MZUobqXW9TkBTBY
2OHXVx5LTirEfFjP2X5TJ8hreMr7iln7ynmmqpD3KxorKRVkmDn1g9BH107JWEaXiDpX2OeNU5yl
u4Ac5yF2KKuay8o6cWZrHwJzeFKMgSprWJFXxty3OzZQ0+eELAL1p9NHPYATgW9Iu6vT/mbP7Xq+
2YdMf2WX8TNwklu8mXbKFVVFKFlG6JOGqrqrhbpumrA9bsspOs1Ce3dwkBbQENDbNUJs12DjcuAv
KtxIbwA168W3Ex5QYm6VT/aDqkSHTsSiceCe3MB/D4Xp/NjYvbFqalh74IJDxsEyvhhahzxG0EfQ
mZuUuOqNvkpjL7nrozJ9RnHpvoJN/BMwq3xnB40CwZpXfvKoZCZ/VFLsh0Y7B/6oJmZXSjTrK9TV
CAhViAANbn0zBXYIQREn+fVVqxVyaRnwbBksY6RDDmVTOtSx+wGKPEEoOF+WQNlTBKVzMXxblpdm
uchiG8Loc+d8Ssdi3tVGE2i7arYpWlTYrm0QIq3W3EcbXqOEy4qT6jJ2BnfxzIvTHQmkbPXfZoGl
ik+GZ2xui8j1bkFm0n/QFKM+xEYc3S2NXYCiHqb1YoEeKbqDxxKthDmyXkhJBkdpW0Jkryndee1r
mrJZHNrkMo2sabC3+oy6Q3Gxm1F2ixpkB+xNGyM1X38KwyEV15XdF7dOhlPgT/3JU52fjbTJoXQs
w1chcaWkq1fj38sos2+ufWS11tK7TP7XtRxxYaUtwwOazUeoPeZ9NDrhqhYUWi3M/lABuOWmVDzj
nIce1FuSaiuBNOqacL6znqyIZK9fTyoql8xRC34p06yfZQj0AxHMSggwBUFpHcbUcXh7rJVPw6Ad
qZyDjVsNRw6/BHe5sFdz9d1IYOqI4lC/K1vz1ITdblD6U9xYxdcwcxuekobyLorNajM2yvBgq1a0
d+DWOLtIT6y7dCqRttMhv2/bL1njxO+MUnEeCgqJc+je3vmcx7wUwUm6ZAP1A5BmtUE3kGjeKx6b
xlyhufutQiv4JTF0np+GspYjCzGjF2fkj8xNus3Eu/bGMVa2EiXPQdj1z8mYxRs389t9mtn9s1oU
8ZU74HvplM0Y+J9d3hYvcgQdh7NvTGo3Y5W00JrFXLGY54Q/F5ubtNuTCL5OXcuB31zwDiNIfHoY
ssGciCHMJ1un1fdVChtQFCkDD+FfSjxSGEdLG4idLfCli6Nqyi/IvDhQLJMFULKQU6YxeZBIK1CG
91WbJQ8ShCV8jRhJXxDH942aqqup5a3DsdqS48JEXYHVL5+cwiyeeJemWCKf870cSodRUCccx86d
NDVWX1/01nm5xYtJgSLkUgM2PenUx+l6MNuvsRd0ZxnCSYZ73872epmgqe1a5SZ5aTRzlTi8BCdl
1FtQBaf+0cuU+7gOFDZLAD/vkCzr77Kh4fxfTSla8aHy3BsONQtoFNV739cMfoh+s66skCMy8TBN
9QRu4xjZHzGSjXQWImIJ+59tU48K39hQ3Jso28J2YSdkT+1CN7Kd4sw9j2NY3aNRUq1Rac2+/eeI
jDXGP9fotApNEqMIDlWSts/NpHz0+YyXQozqvAsP8zBqa0Uxm2ejGNvnJP2om2nyJC0WGiMoGVrD
TvqiyXPuzBGepKBpH9NYB9ZcmXfsTVHmzvr+68AjO7SU+GPreMau8YzoWCSqfddxM7AH1z/XPOZq
ynXpjrOnbN0SACSq7y50mDNiS3Orv5ugXroN9d7W33W977waLl4Z/Le5Obm/A5y32ay3F9l4KswH
PHQLqBx/2WRP7WC8IBXscwqSC4DnlCGrq8IsubkZO4EmjTvnkNnGfJpL2LElKXuHAhLPJOel12bl
MPUdUP1cjz6plbGG9DP8CnASOFjkvtOdGInEEgxO0kPsakR31qDodwkMMhQ38WdyyYJye3Pacesc
7UD9EFLSwFGP/75ouEV49tztewRsNoU3Gy9VaDZnjj/6lRzqkIM/RE2CSE+tdGvD+KDpZfcsfTUE
C4lShXdypJVTuXbv5ohb+QMcOO55SpRkDQAAeZHJnq59NRtr5JbCr47h7HhTsj70bQmriA5Dlj0p
4ftSCIKJADkzEcIk9Qijk5zJq3X0da6sXT451odhGMp9n2zDAOrvGcRw/U9UoXM4tZry3u6Hr7VV
J/dypOrvm65V3wGp6x45XLumaYHyd+dzkqmnwVoO9XzI9kCB7S04vY8Z9fHHqrbzGZS9Mh9KUNd6
SmpIFY0VjnBO/e6NGUwZbAaGnXTIRitT+xbnQPhxhjRsvcxPGw5RkD/qGhgg/HDn5KhojW7Hzrie
kjuvU3XumKn2BFPzsE7KxuWHPgerxqlN6LiMcV26QXG2u6pyb93ML4uz5lqkoJ0SRkblW2fAzk3C
rUBqaAQGPvGUKowBWZyuHZ51X2iGZ2b8LfX9NanH7kcW9w8mZFSf5ok/GNOoyofWS8pDP9jkCLVM
vzPiSt2EGgf2cHZ/kZMm91jCQvTdsYZsFap5/S7vEVqvHb9f1QEK4JwP9jCK8jfXTGZ9aBO7eyEn
IbTGwLZLb12EAYc85jfpdIrAe+YHI12yQe78Pfrd3lWODLtx14Y7gDgTS0Nd/Ne1pLNSZvfPtSIE
T0xD866mmCzXivWXIM3MjUy79VaXom4UtT/zda/G/ai466yDcagR79atDvfHDB/MAa4I6yXVYmdX
9XmybcW7dh/XUN8q3IF7MVRHY74ja825LyNFK/XnMXmUE+VijlUeUfAYeObhRyCoolor885yLdUY
/36l4F0ZRDx6jMC/NYHeWkBHwyTadX3TraTH66ufbjm8xahZox3BeRyXyXHJziKAP2ilTQa30RqM
21m30TYDxspZYMr9VZh8QXuuhtoUIctE9xadRYBrFS0+zVDkqa72yVJDYMZt5++GoJg+GzPcU7/M
XQXTrjSrzl/Nf0TLRXKR0/sjWprDOP7HK+A2HlW3P7BzsvYJbPQv5hR86+16+gZJyJMCAdF7U48t
iqsslcrNmu1PN88rGQHN4m7oPao5/bAE0N59MGJtXBucwF95m4R5VVXa4irHHbjxQfBCecM3Xq2R
7SrMH3lQ3qEr434a9Bq1o4qstkM+dV/Ds3Nymk659L2nb+diaF4gNh/glWvGb0VtiBuP+YPE0B7W
4VWXe/NLD7AFfhIVjJf4qVk1cI+/2NFQu7Zmqb4ELlywg2X9jI8QilriF7uI70W87xAv15c/0D/j
l+sGrPMmXn6eP+P/sr78/LX4/M5UbEcOUF4Mz/oeGt3wrYMFek5S9GHcFZV0EYT/Vn4gZaB/Qz/9
nzE2nRMktz0vnJZ1gD0o3vmuP32Grw0qtlr54OhwHlfCjnjx9BlGnrX5255TaHezi/jZNfsD2ZN2
lSG4cm7MpK5XaabY52owHAQ8en0jPbKRjmUoe3VjMOWNu4i7UxeO42GxT9pgkSkL1WdkneFlyhL9
U9k371xOVX/At5spDnxj3TwcRjRq1iM0LLu09Gqo/WjQ06ovcih7slEGjssDs21gQuGRpFCiVc7t
VTZJ6bXXSDRy6FujtYbipd0sttrsyGPLcaDM8c4wg3kl58kp0jGVsMpS01lD7++on/rZQOqtDt4V
rhVd+sHRbvYphuJkTG3kNFUUSdgbmHf9AP1LkmanyulQUU9Bc+29HHVvuNuVC4le6uYcSpFnQ/Df
5fPzGLG98Qq2W870jDrI/OyiXUBJaY/4orBRdjMh7MoLR2RT5mfrDxS3Tc/t6EGBCywD5mOvrtbB
6FJRkOp30mtHos4KlNhWM8L5uYOIS+yGeZls14ZqeB/jcPqgwUv4I00eHJgMg5Vtg4+YRZ0gtPrb
LuW9RS+AHfRq91+EnceS3Ei2pl+lrdcXdgGHHpueRWiVEZGSmbmBURW01nj6+eBRxSTZbdUbEH7c
HcEMAbif84t3AcOt3+I8F5yRgJq3mHqPlS9KXMNOtQOQARrCbmpZHGRrIDVykWflpe7K4Xau8Ixd
mSLhPRsAAsHhhzWU+lDPS5iJd1VWDPm26kaWzAjqLSlODncmtK0MLSiUfvTui1fny6EYDfRuC2Xt
q2l4iLV+eqjNCMlZhOV2g2q6a6cJ6o0z4BirKf7w0sSz4GOTBXsRtcPL6ETagg1ghg8DvVMZ80TB
AM9IwwGXkpInxo8DJpB/NtkfRQfFLdGjRwvoDA2qe67tdslahKpJpHHbiH08ceYmPHtE77psFQ06
f5Juz+qaOVhiUvBrq6jFa6HMHuJ17F4ouFVHA3QJ3lBKB18yCDZcvFmUDeyIzHHEvTywuL/oqoaU
oY922S2O7IChFNca5PZ9nkBMCcWE7PZfU4yw7MkbBq8foQmRzp2qk9D+uAx1UoxteDLeptYIUy6T
qc1WmocRcgUY5y6ehP4JKf7SV5tPuSn8s4OY50KG1VjgoGFYrxqqltT7nQ0W7OCmYhKKK0XMcGU1
21dx5SqrNqrYI+WZsZk6Lb04sZ/dDilWJxhDI4FtAUU55yArt6qOD5tZt+Ml9TsL9o1mvyPRvCkM
P/+e981rXmnDi2Gr/VoRUX3C4a0/5U1ernrRNk9dmXorSuThrtbC6YX8AjAav4J80WvjS+C07wpY
E2iCtFTfZH2T9o9G1hhPKtgpPt7pJcOZ5xpM7oMcVM5fGTgP2sIOUVoWWbtV1CHelAb6fXBfhme9
c08Kz93PloMOpj4AzglDXCehZKJLN/TN53KEQpfbiXM/oCx27DVwACNI7c8lyTfdtYtPKO8nO9/2
w23dmM3bXDKSA3DpRQN3zLpD1QnxKMLypSXvuvXJBeyqWfi1cTXtaUYcbeLKDg+Y/kKCRMxqidmX
+DIof5RCGb8BKOXuB1/8IXDtcKcXob5zak+9b3y0vREem76BH0JAS/la+U4C7qYWV9/GtrrubCxn
gTpkeR0d3VlBWh68cVJPYH/SzThDKz5itzMHkWmn4Qt16zHngYHGW2zrBkH7x3V4byyMULFXK4ts
OPiTTWrx91PZlgdhGMNBhUby74PURlEpO/v9cDCjkqsAYAzACCGVoAIy00OtO/tVaN4X1dBdI/dz
ZOjYqidpkJ380XuQfbbbmPdB0am7KgOT2kMpiJaxGRjrLrc0alhz20dldsmtOUf2jeGugcZj4WzT
EpW/sRDabqooSUNmt1kHa1R86gn8NwaWXXut6xDYv9qfZQvB2/ZaWA4Z5iwWaxmTh1lPAa8C7YyR
CZeSscYTr6mmNIfbCPNVpP6BDMWElmgHdysHa4F3zIx/LIV9T/U+uiSqi8lM4NynemnfZ6nZHPDU
Dhey6duDuOCmSAqvc6bPtdYfBgHSRXHjadcohrFh0aG+AUBE/lTZ14NyT+apux/sMj44pnAXvuf/
YRTxvOSbPazNR6tkbdJQN1sMKCg/izhKVrVX1rx+ghEAKME7u2bBYttQ1tW0co5toNZUbPPu4s12
BUjEjo9tC0pwNJT01fexbbZthOosC3UBeN73hVfHX3Dx8xddamDs0SOpFju1wAwiApphd+kTcrF4
YbWRfd+S+FuPA/BDaOPapilr2BgAD3ZWJvRjx6J373e8jY463yNUq9kZUx/fQf/mVmQN8QWrRR6L
7ALux9nMpPSL6RF7M5X0CIZsg+2YaK8M2iv+CTGMQ37UNkK2TWCX3wx13BfZLMLvmTCG2wmLgzQY
F1an2c+ThT1u2FZsqv0KhrSIV27tV68gkHCG0HPEh3W7ei2SBXsh/3VUrfyElEiylKMSG863njjY
jsyTkHxZOUmGLKqou7NZexW/aavCCrVUXpzAhRTpkp3IRfdo+spSHU+Bee6SIsSzZsgOAgulr3qR
fTNVM3pTNeCLYeTgK6tZ1F2TZAIoayF1kfrVWdr1CET7bcspC32h9nV3cWYamWTSSsYtWMwOOfzu
wZnpuDLUxz7qLEknDq6TFI8T3MUDJtPdoqzibjeAidtgj6Re4iYM0a/QzrIFUhZgynxAubDZxugT
84T0jWhd6r1YKEVqPSDHIhbjYHnvXVtecIFw/AWPWmsWtOVV78IshjlSZuEm03OelL0eK4CjEjxd
RWRDzGjsO9JU+rTyIVyxTmxPt2bZeWLTmAgyOZSl+RiiaOPEmqoe1LjGZwuZ0UUivPJOHtK5eFPx
zg+3YJztUK8xTrJTTQ3UR8iRrUsTM4/EARXSGH50TvR0YylI34/gwPgZ58Y16lz9GuRdeYZgiKrr
X6F6PmtQmPSG0T5+xIdYMZZW3RUbLYx9dKIx7NzdLscdEezOaN4uJS+M5Wh7qqv+D62e0NYfgvx7
eq57p/muxGa7MJxyfHSqyeUvNfoDO1t31Tf5F1YAFi4alJA7NQuohEGxk82PjluT4lXs1tndb/HB
aNVVhK72Sg77OOQ5KQwju8qI4aSFsxpGrV0Kw83Wg3dQhd89yEPg8NZ6olP3solSuYbiL0o8Q909
KHwLH5C5zLa+4+AuP8+SMdQ0Ya9rkXuQ4/oG4ks8eZvbhHlYLoJsU0/euJKz+sroHqpKfcGSND/J
0ODgNdvV0VlOAruX4zYS7AoqFGetJxE3ajhX6lVPMhZZfu6e4k3xU39jWLp/IK2sPWgT8q5yxGDX
X8huqY+16lT7yqz7jdfgFazm0b7OC1PH5EV457KB79+65glVEiRc8RJYmcYsUoU14QoZ2GpP3tJ5
tXi4hIVtvAShFp16MGjLwrOcVz2ouRWqVcQuOzdfTA/7k9QJlk0OYl7TnHhfp7p2Ap8WbqMo6i95
0xRr1EbVB7L11tKo6+ilLEMNfZkUXXprfFcwhPhad9G+iHWdZ5szbkNv8uCVcGgDbs5uNgp2N2Tj
LQ9h/WR888zEWTaTOx3LuLOfw8RaB8VEHP2VrTahm2pm+vCWCbLSHbKuHpkIXMh1SiDz9DEHFhYU
Q3Fpi6m694L+s5xeOMJapSay7ILqdRymdySb9b3rAjVvi6E767adrQPcdp/MUjOhsGbh59rCPVpu
eap+H3a99QciB8+mFedvYZ6XS7XWxEM2jP5GXrFn63G7oo1u61lJe8ynBit/KofBBNqvhZ/NoLsT
sWATxRUzUBXfNCpe49fZe0YXgfNmhTqfR2/pJz0NjMegB4bRJ/ZbrwNlUVAf2BuoSD+qfsIuEoGC
qVAzDL2yG4rOz4z2yJ2jXUoUHajWdjlmXzynDDGg8pxlpVVi57s0+y5BLKnvcU0mXwOGujG2oYJF
uOwdYnZoAZDspezVS0jtNtRCvP3Mo+IKZ4Vmsf8lCdY8/LUvZas1mHal6skM6+QyKkY2U9WGpxlh
VuRiX9XW+Mxevzj4IgrWElj2azyc4xKI9mu8YL3wn+JyvDIUFRXJ1NypSeRvUlcLsKDXo+eg05Vt
G6N/YHtR/NwLpThYAvNL2ZtricK+Y+SJNPe6rsBNfUjuJm0u4jT1Fwn3MJQuOfQ9MgUf6A8Zo95J
Of4H+kMZjOQgYxIgIjtqk7pADTjU1hE6dnFou3MmnTKyEom30uHOXgsLy5PircHx+qWaBfRJAqJw
Ng9Nvpvxps1BNcpMgTG2xlmeifkMQf/LoEzJQYY+4nlmNdv+xyzZQUH8z6leY/40SwTTt2qqjZ3Q
tOjSprG9yqH7rMwClXUZkwcfasNOFC6uVpB4LnXVtSxw4f7B8zKW3RR3/IU/puAOtnXL1jnexslr
eR6kyWYmrvwUVFTPWtkTeIfWrENl1Rl5tasQul0kbh1guDm/QswryGvL69xmz69gFJ29Sj2NvJPe
uvfWpMG004bqm6t/L/Jo+GIWmb7kbUgvlJbNQ4BB2EZgt3sJtNjEI62210rqsrPUuuzFUjvYOaVo
d8PczMwK6eXYqQ6yFzGHDihT0J9GNcxezDZ9d6PeOsPpzl6MiK08v6pDE/C1URNetZ7U4g0MH/JG
gRGdI8VNH2EOXWTcdPIchAak4QlHpTe7L1aja2Uv2L4bx6IP/5zupUiMhaion3Ur+Y/TfUAtb9aU
36Yjwm4cfdsVSzvVQWPoobeMXbI9sT6yF3Da6FPdvrqIGj03Va1c/YRCeupEn1o9cA6keBo8bYr4
08CudaPaNWgpPpOFq1j1VoweDnN6FZyHBnf2AX3oXT1ikaT4Y7dqgsJ8mULrjyLBnaJM7qEms8Se
SRjwNRaRlZ8d3RhO0mlX+vHOIb7v2HGYf1n0/ghVJZ6FfRp5QFirdl8l5UOEOrW6hRPQ/NTEO6bd
YxX1ULZqfg7iCoah56Yr3TBQQJwPadq+J8il7MeuxDhwbKL0oqE4voxsu93Iphynzh3pKCgiVnp2
u0A1VCtXT0Dhdfr4NHhkESK9fsWBsKRCPpor0EhzQgHBbTS5k7uBh9qL2SSL2IybV0O31IM3OMpS
zvJ90S5TE5to2au+jsj7vZJoCU9pgpMaHO+G1XuUrsbaKw51qFor0prBpkt4gqMx0FnwGNmB2cbt
NEeouwaQewI/RJako/ofB3W612eZnBVrb2fR9BXPdzTKlmQfo2eniUFm4ZX6Pa1B6nnWtwgYAmlj
e3rUM2xoh8Hwj4YJnw2piHCt2HDuzSrHr2gi3Uw1HX1E80vPXZjSoI+0JbYJ28Er7D3cbetch265
csdEvFbCvMgXMsJgF8OFxBqOB2mhTkANci+6yDOrLr8pSmBTCPwlXlaNi4E97uIpqc/doLDh7FSz
O3VW3Z/kWZtFf57Zvakc1RCoOAM+wr8NxR29v/W23ayrYhUkJmPKZnEbpDsXK6tb2aznA7orRfQq
O4sZLpKHizFxkidZ/LIV4zNLpexOduEfkK0E/hZb2ckSJLldqwxd5ZAOlJODWPhXTOzMFUZNQJtC
2Owy5s1n5N3XiiooF+NSeIuXnqh3HdXbhRzxMSEJkZZy7aEEpfnXRcKU/4oTIvIzv4yMy1lx5xgr
N8aOXHb8dHVe0LiEkVrcs5Von+vMuQvHDiTI3HK09FlRQ/csW3adf/PSWZNjTLtnG0d3vCaL6WTO
zQI886I0nB7oBDNVRGuWwne7Q1tP3XPcBeMyxSdvL+eS8cZaMjKmnZw7qNywxz4wtrf/g4bCiNfh
miDnOhS5Nq2uJhvZ28eeCfRx9tcrseCsUgsLxa4vXjwr2k2qsN8tQ7FWCeAHyENB8QR/8HqLo8qx
itnPn9Qhax4cQ3yWcXmdcKxR53Sb6WplcK+7ZnLeh9bQuNs21SUIY/dsCdMiDaGhIdikw6oesJUs
naC/wsLsr8pMz694TE6qC+TsR9wUZrCicGmyQmOE7PBNDbOKDAWWOeQXquIi7DpeMsxKjjKWGnG0
4I5prsp9EwH+1ljFr0tXjPuYwuZTn0/3TdXjE9SQCxztunuybMiIOASc+rl1CwWomVRozspWBF8N
L/OkP8rm6EXZ2k+CcePFYBCdtrU2mWTuqIHXLor5FPP4jVF1wbyEIdbO7B4NXG+xaqIAEM6Mw9Wm
eJu60yErbOWt4ZZqpqzI2VrvEBnl2wUi8q1J3R0mavkzD4n6iELs7LBLHI2gryOuN6r2aPZZHqzG
a1CW2jFkmX3U4ck4LRlywU17YfZD9ZApmbsLxmjYDlEyPqVi+Erq3/oaWdxH0Ev4lBdGsnFAXhxI
podXJHCRk7Fi66uTPVjq0H5pBBa/tmclZ1cDFFDXoF4VOzWOaCPUC491D7c5mvLgxb1xnBMzwP3n
4E+nrozqbZluqA+j+Tj3N6YWL915q8nyfokhgXcif204q95Ww1WoKPaqTRv7jIN3y54n4tcSFOWu
03UbfA0dvlkDGO3MAZIiN+udDFLRcm7dZhBANnGtbjGg1LVqNfROVN2aHvDONbezsRQWXmOTcjce
vmPuUmHTEE0PvsuGE5GVs2zJCVQP1dUwb1VVpWhTFrbtskzq6iqHeDzD9lOuWQsdNeAHcz74AvEN
P4vdvWzqnZ+cA3UH4/kK5Z60fvVior7gLyDOP6j8l98CP46xSwrzRxXuylpNsRgoUGXZ294U7Nkt
+efEDfFDIvfyGPilsuCH37x3ZfLnFQU1kL+uWKObtXWnTF1jFSp2hhajaVFV3itCzN8rS6+uAUwC
7B7dFxkedZX0Sjq5W2ceVdj61hSh9sRue8L0XZh81sQ79HFXA1juA85U9WuWruS/YXLqB0tnywud
zs4LuNjJ8HMTd0tlQRHKWqbjhNFSb1SnSIFwuhnn0262ApKHWittvEMYUyCA0ixk8GOMjnLv1ixS
dRlmpB2lM7Amxl3WUKiK+E0uTDCaz6OdCOpAEzxgP/fXfdU4L401f4PyTxiLuWe/D/+4tQBt7mpW
e6vAaPNPY5k23Fq9bO97SrhyPK/bKCW4a+Hi1JV2PKm8vtvylc1fM0RP2jlxa0CBWcVFjP0nQrT3
pm/HC6zNps8tSFKeYGlyL+I4oXzqw1b8IdUoz6Tg4k2V8dbDRptVrrf5GNdFfboMrVRfZnjz9W3W
X8f5kJQOeXS/+N6maIDIlozrfgiLtBxZi6K/fBvmJlV5KcxXOeoj3IwscEyRp7uPjrIggRXZABjl
1eTr1WqngXfVs/hz0ftrg1vDOakHfK7aMXzIwPIshQUKdawAMPRBXr5rWvOC6WX4PdOphoqWu66r
bbNWK9gCGv5BODWmUor5XR8D/dUtx4AMTjo8iT4eVllRGtcOCZiNqKP6rhUwSkRvzITOvlt94OW7
YGiXTuFC0aNgRoWlD+o72V3DB8UZpv9es0HclqSDkeLJY2zi8vuptfDR0YBxZUpB7j0WmL9hNMmn
HTaHFjzeK8w8OTwiz7KPuzpYVnWf77hLIbtYR8YqmG+48tA0URHc2rFZZdVCr2GS//Mf//v//u/X
4f/43/MrqRQ/z/6Rtek1D7Om/tc/Leef/yhu4f23f/3TsDVWm9SHXV11hW1qhkr/188PIaDDf/1T
+x+HlXHv4Wj7JdFY3QwZ9yd5MB2kFYVS7/28Gu4UUzf6lZZrw52WR+fazZr9x1gZVwvxzBeV3L3j
8bmYpQrxbLCf8ERJdhSQk5VstpopjhXmO7zl9IJM8C66F51kq689+wnaO3ijW6/OyhLJy4vsyMUA
tarM0TVzEOoyumTdNnrx6juhs3empFnJJlqD2bJy0ug0GEXx2q5AVKevsU4xKJm0ZCkHqXHXrVxS
oXsjC58zJztPzVBdNcMrdq6fdwtNz6GPy2BWOtDVAu8kW6RUq2ulKeM6q9145ZRpdc3t7vPffy7y
ff/9c3GQ+XQcQxOObYtfP5exQA2F1GzzpUE5B0xdfl+MVXffK/mzNIXXMzBF2WRaG2kxH3XqixzF
biJhM82OwNey78XMmZEHs9NaPH3i70Dzqns+cuJR3B5+jDLnTMmPkOpbBqq8arss/Gh4SdCtmDzK
BbIFNhgySvgSNEn7kE0OZF7G+IpXnyPTICty/S9vhv77l1TXhaoZrqbqhgYPz/j1zRgqL2383jY/
D5631mc1bG0+sH9qWbxxZiJR5IEw+CtYOkOwqihy/BSTo1tq/Mc4Vww44/Ns2ZZnwYA4sDqlpBAn
HYGopt2Qw0hYCFjxuQqS5HbohixC9VwGIMeqKnIKjJJtv3LBhvvdUc6R8dsQCsHPqJL46CLUmrrI
zQxWgo5d6d+/T5b9+/vEXs0RwtUdTWiOrs4/9p9+zAJw6NSxpf4yVXWz0Yw23Risofeke5PnqM8v
jhGpnzMnpRDVmiF5/yC6BG6iLGRH4RjPaBB7j9Cyo0OXuuM6HkrsCKvmEZNWrD2nJHjomijZ35rB
XGKRdRaVxPW2VSIMeoKkhav6o0fWYkZ07+MeS7ePyow8E4pu333MlbM+LvrTYObL15UjPuLeAOwX
iUXuC0BejkU2+kcbRn5+awc6dp+8W1vZa81DPsYhJBjcZrhyxkd3EqWZtex14f+Xu60Q8+3015+1
q9uabgp7TjI4uvXrJ1SrWo3uOyT4TgnLTZ+qLi5L6CQ5LsRT0jHs37GQO0de1Z2KxkXMoMubV7sW
4VFPuuw+NKPsXktwSU1619jL2O3QwZDxgwLj1nmcjCECnJLj6dqtbLajld33hXBINifNZpQv7nkF
xe+87NZQZzzkQqBzx4aeNYuhUtCv1mNOS5gHpJKdehnbWnFykwK+0E+nDcLMu2jyrp5awwqIMt7x
PjF33MOs0zSU8Xbo9fCSR4lYA6/t7yPuHCsMK+MnvyOVRzbDe1GKHireMClvSRB8UVRA+opwTuhy
T09w1h4qQ2t2EwAy0sFtfBXkhK/yDE7RNy6AguWPUN4gBhk16YvhToNzm1CUPgzWFPzsx/ymg37p
ka4MFe5a+SyMN1l5GX8m/QSB20aMyldLe2mYPX7IwoQePZ/F9oSkvTytp9C9BWUTQL5xaP4wY2rk
/hJMezynTZO12wRAveXBj3eGMyp7isAxSt9KrS81J8AqAbGBE1YB3ilRmu5IXh6hAFoybvkVe42f
TgF/r1Gtnw4fY3KXxe1Kti1hfYkMv956ebMP1SJ4DtS2WJnUKE75ZDhnlzr6Up+LAm06G28m5iuP
4nxDldXYY1xOHdlrqetW1nijM0gGw+D5WBk6UF5nwsPYueSja2BZshOQcnTpK3QRTG8qlkaVjotR
jbAJmwfrjUs5Ogvfbd1uTpPbq2dQpX8esgyjHnIC9pb9/CQWdZeq50gDvoi8/UaOs7Tv6tgEF7uJ
nbsxw8J+8Kzg3e1hx8Sjybasq82rPaB35+Z6+F51OQQtz0nAERnKI+W4s9F53jO5q27hRgdqaeNZ
8SrVX3d4bFL+BW7nlsVFV+BXIN2LxXg6lUcZy8C8ogmqFRcyOs99gcZGxU7dX7MVJgEGBnY3Iubs
rwuTxa2SgR+R8+QUeeYGEYSjhL/m41qTg3B+wo9lnQQJb2wEBm9tTF6wstlWrLVGsMJBXf8MGyQ/
ml5lXWpbWJcxAnX4908OuZz45b6kW7buOqbluJowHLlM/OnJYZYR7saKVXxWjChb2mSFtnlZ4C0K
kOmtM1GwQ9fuJXec9kg+Gf2COe5EKCWqhTldkknxrr5pfOsLa8Snlv0Ly4n6YIpB/RSVxULGA08P
d2RDi41sahkWoSA4nsja6ScjGKrbZUutYEHeqOl5MoN0kwitx3ghCTfC8R3uKbH9qUfeKJ5Bsb/F
U39pFG3+7o+xs+4xBton6C5+CtX8BjCO0Cq9xXEzbz8l5JMl0Pe38RlxCRh2QyVCx+EYVk7+ONcl
V0UWGhvZVMYmv8BK3cXkuwqElwUM76DL91GbF48YZFNhaerv46ho67//tJx/e87zDLEphJl8Xqag
jPHrU6Qqa92hihl87oIWJ2gt/zRZtXcfpaV97vOqXzRm278NbQB+wHct2MqO9oxGzgZL7P7N7IZk
67Qi3JpG2qzrAKSLDr7kqM0Hh8raUTblmYwFpqBWY9uHSMTZlec4ki4qC64SL+QrYoHYxQ78aPpS
LU6eNvanArOM52Y0L0EVTRdEifJnV5jfqXc0d7IVzEnKpgjqo2ymbdgvK9fu99U8s/TZqvmTbm9l
bwhufK2nVb3xXZEeghlyBgayPXUzn8iatePbZVP39QnUHlBLGZF9H6PKXiAj7rBbyGqUptqo/8bN
zJrre6mwqI+R23zg/lzs4qgmmZKopDBilaF63M1D68bf2R7kzNod7TsbKbdpYRq5fZdXxrnKzXFf
zh2yV8a1xrL/ywcvP9iff6aCHKWpqbauGmzWtN8XeD1S1F3v+vr7KPxqlVsFiFpT6W+HmC88aiTu
S15F1oYtRXRnlY51n04I79oILMoWdfDkYnYGcFC2wLOpVLfOPSNcZDW4mrFHykwe0IrKzo7NPc1v
DIVFFp7jDqpTpFqGc8dSb//3X2rj90W+MHWVr7OuwoTVdV37bWkUG2bp6Fqkvdua96mG1HzXcJf5
6TD0qPPBd9RYoEz2IkVc+g7USL8yMs+9lqnINzHbe4yU0CA1s9w7lE5oHVQgNLsumaY7rxuqTYE1
8xX6Wb/o9bE5FqFGLt4o6h2ga1BCybR2vNTbG+D3DvKsUKPudpb9OPtPvR+xj3EU1uL/cqv+tx+/
MF1LOJrh6KY7b95/2wyxMJnYs4/Ve5Sm37PsQnreuxuiyDqHM5ZH4nNMkcYrFI/M1UdMnsWtI04a
Blu3CSUaNQt5Gk0ziFgvx428gBwsO1CymbMf3nGkaD3+CfXuUBgogzFAa8Xp727wb3mqDvUs1TQm
654cKLgDCKMCQA/cMFFfbKljMsfssNXubkNAfd2a+jzER3NlgdbsiAxsnV2rOn0SjmkcpNkQTsTZ
1VfNZmciogsBi6Y8yLF5Gt/GpuD9nYVZBu3OV4ZNH4kauq/Taot2KO9AyjvvgZpgT+8AxiNDYrOJ
NV+Nxnffrd5uljAXUBfReudaJYixirkDsSHSwXmQXUDW+Jdi8hDdnDuykbVL442YgZtBftcO6pwe
oiOaik8GgMi//5nY8nfwyz3AYjfsAmy1bQcQov57ZgDJykRDy/bdGkCOl3VI8gt3gXWk9PZLaXj9
yqxraxfMTaUHw63qTXYne3l0495LVngsTPMpY+kkw6MFdoqH2xfUQO2XVgP/4eSGupSdrsCGxeOn
wmHudfL7oO+fcCcqz2Zp2nemH4pli7LyF2DuMKr08XWqC1B/uKbss9Avniql+iQHdEpWL6x2bO6R
e4yPgT8l68QblM9NuJADcpG5q8INxqNXZC4+8R6P/vnS+Ok9sb61nljF6LtBV3Ajk8RLJ7VI+/k9
ny8yR1tVi+r7cT5A//kzVmVGdS8PSKX8HJODP+YqUVffxn3ERIRSEmuKX671+/VLG1QQ2yRB9fzR
ttVzACfkLdGxF4rLIdvntWK/9hG68bX91jVw6JJOrVBr8qw3u8QOHMoiC9MOXAkGI4icEYdeCTWh
zqxrlw1oXidQQ1233HcFhT+EQhJ+JrqPXTR0/wj6XDX2RxYeffDi5s2jI8C+iLx+cSEI3E1G4zwC
Z9PXvYu4W4gb8ePoVx02d/geRUhXLFm4gDAf2oscO0w4eCWV4sFaZayvUQyr8ilZyN7bIW+WhhtN
9wkbopM5aPpW/BBKkXonv8mffIisYKQ9bbFivn6E5ITf5v/W/O1yLYy+VWkKayHnSpmVj+ulWI4d
1AJLo9xu1l2f61ez0BoKHLysPp8Nc0z2qoUrbmd/Py5HM3zjqtTYvBnjbkm4uzz1c+9Zby3j1kFu
Wju5EiEve515tDwrBh9wCuNiakSTDgliYi0GilqN7uUh9xrEDLwwXc5omlusMY1pb2czXHge184H
tWnht8Ti8jE1slvlLKZ22UejWKNu9Gw47nhvq1O91Pqu3sqmPAyZ1i76zkn3XVNM9zKmpcCDFUhP
siXjxejuc6cY7z5CrRmhn99G10w3m6uZffc0SsV1gqMRqdbxFVuv79Qb/auraMbDoAXnZrSHV7O0
dNA0qDfhkPLzqD7mTgO18jymBbh8GIPLaNTTcpn4Zw9pswdXVYbH2o/YRVMy3PrdNDyKctRPM//Q
cbusJD+JBxQ4F5CCjO1yxYGMwsNJix8Fzwh0+cd7toHFozqk7drSerGWzdGNw/tsLJeydRsxltrS
8IWyhbFM6sxnj4ywl11tdM/Qj6HoWP312Q6bSHtnGlZf72WHPCQ9sM+Na+qzllVfLeRo2dPY6l2Q
FOWD5iKeXTZmfxfbjnb2WgBJgEjLLwkCZCmyjp/yNM22GXqKO1PNi2esv+7lgPdQ+PYhsGslRI0O
XofbGHeD4wzkVMbhAgU2PUMGWNxGaKxkjkpsnD5GyGF+keGiZjUgkw3VYbFcOeyOA6zJB3OY37Ok
Omo+IvJBSjOxGm+fZb2+Rq2hRFmTRIU9eOkXHQGdMraGbxgVASzGUvOhm3zkcdLG2nmROnLvdezb
kITfnGvZXy2KypJdcc2ydNzzPE5RrPjUwvTCpG9AALDO/zy4c/MjVqQGH+NMtNyAcHMXAbXcV6z6
llI5IK1sdPdUgJhRmduXQOWxLBUDpjF5sNNSnIqed3kqehSfUW18n5yZsqQpwzlVSVUZmIkIg00q
yO9l0WjlO7wh0EeBm8Olads3qLlWkpXvEyD/rVdPxVY2E3EoBg942DCWu2k06o2cjCTkMofn9qlX
FOSdvHhcy3hQh7sm0sznYlK7Q9Ib/5+582quUwvT9F+Z6ns0pEWomukLds6KluUbykEi58yvnwfk
c2zLZ3y62zdWqSgWC9gbNqzwfW8Qy/k0Smme5ZgwmJt2SAc06E7GwtBhC7r9k46NsVOYs0HRONxg
5P5h3q54YLfBd8/GBv37qD/40+5qLclbG8O+1bxXLouLXhmkfEFAnzQjl1Ds7PqnQdRIABROhN/a
ooss8WDIjen0dTW+r70qwu0pGD6K0IO3XqpftDDdkibxAGFKLxncyJBAxaVgxu47pLnXXZaUz5GX
3Eh9q92MXpDCmBb9dQpsfgFhwl1HkTpp+0qNux3UOmOs1/vVyg1jp0Q/8WILKXUdTYEhWHJL11Hq
oZIfPqm+bDPDKkrp5HaKdOpNdMAitTjMm75tn9fkzu24KAacbyp0X5NWIx+2KXsDh64xulhxgGyP
LrkPQ6rFIJpt6drOcu+GGY7laFA4yMSyzfC69CxU/4YU5TGUte6g9Yp+kWtPXPALiSZZttW8aV4k
AG2waembPalIIrMNQwZbVvyHLgJwC/QlAkXSBA8odZiXqC1or6g03Ki/87TnrAiCh1xWy6U1JHge
2X196qdFrobIO6TlVnbT+iRbJotpba6cdyt0LV8ISHyredub/Yq4x/bSuIe0oxxLVR4PnZ0UGOhU
4f3Ykwb3AF88B/hm1Lr73Ao/cFykp8i3euPKAzH2ehAEvmIdxoojgEofTBXhWAVGWotgpdZuJb2+
fi2iKq8fhwp1GMdc6fDtHuoUA4My5zUJRVI+FBAFVxiD+RvLM4qHVEPOklbdxC2GolroGIlaGaKX
UzEwTXProyW9mItW0xZ7BpjhaxFFRfsALxH80bRzMhrySc29L7F670aj/BEo+OcQiOZTXxWu45XC
vI9LtVpmluHfwP7L1mHXy6deKnqC14O8jwd+pNjIkVjBz2dhyGpzDcM22sr87QxlqM+Q8sTSKweF
SXb7RVH87oVXQyrj+CVkZOdEWCO8K4LBX5U5EOEXK1WTZWTEvAFyaNjHrlC32CzyAuS68S4tUm2f
u8NwPZWKOudOeX76AAo4diRFGxExlZMH09OBRHtSuZ9rbSVFcxFdeyDx1Kpt36FyZ4/ruUjWONx0
BPRW45AmD+hR6U7SSNHRzir/oqrKC41h+xj4SbbN4dmsDIQpH73MVgj75TKqLNTarX9U/Tq7rVNa
EOEhbDNtNgu9PMBmnhvU9rFG73aV95W8mWt5WFC5j8sYfBan7LplCUzpnY6M3sXs9O8+F1JgspqP
0Zp+rWLPaMhtdYvjWAY0ucCyKzKCs4fU4tIqk+oRufRHmEk8n2G3IONtf7JGF6DWdJCAe7LpfYFV
+HSQb4HU0rA1fhz9+PUgw+oWVplbn7wuQaDCDKtbb/qkRPW//yRAcNVjWnqPhuRJz0nRfvdJsHq3
o2Q4tKUClOiUjJ9T9POiTOr1v0zyplhHNifrX7PypIdUXTYInAFA+jnO06Ru7ksyfAoz9DWEP5vo
oJap+i5Rw6fRC6sLwn/qO1+LQLBW5X1fMPTpBnc57wQXG1tjoNavh/j1sA91UEVzcQJMblCh0/jh
OIXVS90SbRJtO58RiUhQFnlE8mmqHYLwEmFBc60wK98T/QnOWeamWz/GZ4HRGsIfYgyOnh1njh8y
pcyCHnZp0uOMFRv38x5e/4jmW3s31/vYjvDZ9XkuBQpdUTLI8X6w/XdWZRsIpmjMxmVj45aaNAEJ
rSPcUuhBU7GS0nAbRWEI3oiiHRc98pq2uZ2Lem3ADM1r9eBbwx0N8TvVMtJbM2rT24gpB0hMIvRt
zruw8EJe3iBNDnMtiJHm9OtfUNF+CmeR4bNtWRCrMWAJiTfhrNCkNSkqq2OG1w8bAoSjRlZypGF0
E8Sxasy0w1MjZP1glCkPFdcK0c4lgWoM4tpNP6myFd7mZRbdFphY76xI1KTHQojlNlqiMsLEm0oO
pNWQ5e17uaVjbhKtvniVhdpKPu5iSW3fj203bkcBjNNHHO59oaG8MRICOxs6Djngw18Phx5S76yK
V6ebzpY3MGRtyyhOHfYk7wbg2fPhVT5m+5zsMAZc7FZMcIpUT8pjAvr00fr6mbZdRQfLTvXFvJcn
EPRTaB0P8znQRCJZNywlK+wXPZHAaxWFuesc8wWP5u38bZMtwMRoPaJt87Z54WLFs9ZR1309FDln
5agXxqOMie7Rw19xm2kJem/T2rdt/7T26/3M0P56PvvvtTdniQJbbIBOk0OUb6pWcjehHwQLJmjj
NEsbb5TEj9eiabPlt22e0ozLtlG01XzYXNHqarHQE7PdfNtmCgvBtEEt1qIbv4ADRx6zUgRvnifv
hEYYaxQdStVVYN2i/54tjNRvntRW3IMf8wHhSCs2QGCSreKsFW314dfP90+JbE1jjgAgw4CFTth2
rv8uYZQaTHICtfafEKoJor1hbistvYfgVT8bVrMRQ6V8kD1LLHzV1C4Fmvq70h+NDWT/7Jihfu9k
AAcdEFY85NNCQtZ/aUQgQeeiWtXnX39l7W3WRDNtYWoENw3N0i1dvAmcGYrsBT5ZqQ/j0C9De6yA
PrDQ4xzPZ9Ost0yTI6eT3a/b5N7E4hs/O0dN9PbJTKsD1D7g5goUK9IIkKeSpHvywOs7iUjkU4dm
2J00JBcjkbunvOQHUrGU2Sb+Etp07qXqaahLQpu9jr92FtPJG7alYJtIzbw2L+YdycB3+FYF2b9A
EDTrTcPEhVumgYiyYergaUCo/Jg8gkUPwiCd7AcMGkwRF9mR/Iw3GXmzak6LRPWyo5vDOSeAvXuz
fS7Oe3zbd94Wiwyt1ljH6286yZv9vhW/HZvZEHdgNYVowurdrYa4+cEX9hPEAWIglT5g0GB6Ym3p
FbXTLjBBFz3M+et5E2itfkdLOqJNS+V8kk7GxqmyAn2LHF1/K+dFh5jGtQgzTim1PJte2aDaMh0w
n0RyC98BFuAd5pPAMBvOEdZxc6Wommjl5p0+J0oOMTFChpyk56NpMa/VlZ45yCw3qzcVaYJWuzPv
aPCqLFQFIdmyyU3k9KJx4WtBe2/GxnDmhtw2SYu617Qo+icYU9Hda71BaJRBcnWc6wBnqGlaH7MY
zxujqNFy9XwFzwZNPsZK8XVt3jYvoqn2zc7ztrm2qnVzJzzUabrRyw+y3RB8GOIboeQ5cfG/FnPl
aCF4v870IT/M5W/VcoikMUmDniStjd+uNEprbep5lWkhg8sIlSY5W1M/DDwkOo11euleu2FA8mvM
Whvy71Pt5OaDBGdKJhG0wHyStkjkG9Gs57p5ryAZyx2qqwMDlakv/6dPVdphF7j6108Nk15eWL0A
ipCMIwq6GDTGSO49VSBZYKXl9gXipnWZi506SE9qRxRfQ4Dh2PZqeknS+iP+wtoZVXn9PK8Zrs4M
EJcMo8h1pokj4JK5ImSej41EVazm4rfFfESJruu3TTLJB6dRImRS6k46AXBBjE1NrbUvG9Jp3vZt
4Ruev/DyIN4TPY4OaHjhADitzYtKcofMmVfJWsVrtFEvYePHx9BLUcCy8nRl8TMsyzAvVwkyG6hK
oAdNkKuH+Na8eEWGfkbXpndVTdy6G1R59VqsmubGxjZI1XQ3W4i0JPRS5C1+dOzs211zTsPxSPAn
Pnnk8JA9FZbj1rr22PeqsWpENW7mYoY5oKOPQ3Qp/Mp7VzJiUexYf4zHoYWw/MNRRnudQJJhuFmH
xAXU6hNv834AtPboGlm5yTqmP1nm5yhaBrfzDii9DY7pu8Z1H9jtQeQZEsK9nX8CDTqdwMola5kC
CDogLKReN4M+OnMFEKgbIiX1Q+t6OeoyCMpGKej1wFL38w6iQJNaIujSWvip5osocfX2vrOZtLpo
tDFzLtcTCedjv0Q4EfBQBIGNIbO2dQNVf6dXQI6m6tCKQHMbzFeSrjRWli/6/QQuhveF9JzkS4di
Vpzr5WVqIp41EzO8PNr5VZ7Ay7XrQ595Xwkbat9+IZ+Q3+CBNpzLoiA9BQTzqdLHlRLU0gW9heF2
sIkr5WBIt1Gq9rcqKos3jX6c6+YtpWLmoG58YzEXiV3c6Lpu7PFU9HdVoGnrSFay90Nared7YfRN
u/DrsToncUEKbxDi9fYixLxM0yx9UjRealx55F3v98WdwPBpPjJVIiTQcgEnoQKAI+mevbL7wf8A
V+P1h1BdRPY6C41ODa+OixwX6cIoEUaQWiQvUx1t06qAJwe5tbBfV4Z5BSeh15W/qwb5f7LPzx/B
edKqKadhwbePkDxV/Eu3rP7cK+NMpcmAN3VTM+y3vbIQXm0nRtM/6PpoXaK4uWDfUTwpDf6YLRot
m7mYItthlCoBs5LM4KJrCEEO3dLNPKmNuD1mvkgRxIMkKIVA4v9ak3TTZpQxhJt57bW2MP4lNYlM
yY/T1mlkRVrSMDHIBUKkvZ3zMHeoihwM9b1edghvororl5qyNXXEOOe1b9vsf9g272dnF1xDnUFK
yEqhGRPvAoLT+3YsiDzGtrtv1Xw3pGOobZTeNddDQ8/zWsadZo2eMZooffzUNnW81KrS3Bc2gqKi
ugtNKWZUZqS7wA8SmmeK4dB+wX1RuYbKpEH6C77MexEBSFaahZPZXCzdexNIy2MOXHDdVlZpnOM+
LdCaC/JHtWH8Ufk1/o9TMcizpae55b2XjPoN7x9jvgmgM5g4L2U2jps+Mz0rcuONj5LTpSPLezTd
fj2XhqixL/Na2VgyKmP46UUm8tPOvFEykicUtNzdt53n44lSreXp0Nd952Pjht543tj2uI4HngZL
VlPcjRfIBWOVLn8kBGyCBMjj/XwloW3fkrnUCd4G7UNbp0R4uSIDv4IFnPIexa3UFE95Enz0wzH5
HIzhk15mOsP+3uUBtUA2Yg55P+0Q0E88BKKgqetswNbTcOl1dR5DqUPEL6sMTbXQNb7Et4FVqTS5
u/g2lEKhFM8F2HGbsdGTtRWMxY7xuHVPmvhG0wLtYy7cCMVETztrmp+fvaKiE5oqGn8857xYD7ac
ejszKNt10dHgVOHnuZ7Us78aYyzp9VqevBncbqUx/D/HMeOKTrHzj6odPsLyapH1U8WeRK60nLdz
1xch9sDvJy3VTdeY1cbMbem9j3jNvEOMf9RK7bRyj756eJ8GBGimE8qeXi6sYbROsIe1S5W3pGSm
isYl4YuSlXSjupV7GJOkWBqJsK/DDoYLuqTvqjKrkC/LvQfB3CD3lOGxNc38OJQ6+klDOjxC8wjW
daClIPKpDXKEVSWsn85zbQnnydTTR1SW+nOJbQJTEvaKgnHcDJ6EGFITjI912EQLGfubw3yQaXur
Bum2e6nqpGszxUl2/mB4LzvT9tvlfBCmi/Gydi1jh6RZdSpDtFnGYQTYUU2zpiDUHr4V8Yn6Wixy
tzwQWvq+ONcGJSGH+dh6clcKCo+QbkLu0dZJ/Avf3QdeK76u0vW1kz914e4VaNzS6qe6+QjJFSst
MmQwIbsodV3xvuirEskOBOcAYBKyj0jQtKqxi7NJms7NZXylzPCQD664i0br9nV7bBtE3UDIWnXv
3jCafp63VwxJFkmFIACkpfg6qfPa8SeoiTRg15L4ln4xxqI7g//EDyJEVrdtANYgzrsy09rcv67i
V2Pu57JLMmaD7SYaOXSyiOHop3RAxrIqsOp53VYUximQR2n/Hbhm2uYpNwNQbZfGguErKLc2DD6V
nXdrhm7w3HbFBqfizHfy5FOCQXjo5M2FmbHwnSwKUbTwxudqcC9GaXWfcN/5MpaZ8qSOeo8qGAJ3
PWFvB5V4ZHZd00RSMGYGAYHNph+SXfQ0W4sg17Q67zSvVVqNV5RlJYt5m1RCmXEkn3Mk8znIIAQb
9Dtf5upvx1kd1mO+P2ar1k16x0bmHK5p5K0ko9DPzHFl2KyKskvtsDmB20ImTvjVneQzVrbGsv2A
UtzF9UArOtLSS9v2ld0UTKSmmdk0s5g8L1EO/gjyZ+I/1QPWFIaWZE5b9iYANBYE+6A/5HjW2V7I
QAQyq8rpr1FQa/eeX71XJn+2eWFPTOLGS04YxEuHedO8q+EjCumic7r8tq/p4zyoCH8bh6VYqurg
XdSkHnGvMgac6WL9VIdyu1LtLL3HF0uFe6t5n7QeCEzFGNppo3wZIevzOeujSYFP0R/sAPHD+Uyl
p3w9UzYZtGqGpG4MqRQnQluZCPyTNRVihqGnpBtjhN26IlhXpjT5IlBjxnoIDxF/zgVISKImYb1l
JTn201qoFMnRy8t6m+FA+Lrm/73tTW3mVd1KhsoPOkDe28RGYZVMq74hy3tJsJiL80JoVmqsXndC
2VCoGG2wqxUZyiJT8uC6RXoztrT4EciPurf0plqqBlRn9DJQBvOJDkBXS66tWMOHdapADy1fdnZj
7QvPt9+VcbOIDb3HIwXof9q1w3ougvva4SQn7vH2CUkXQwCLUd9u8HPlVjP6zoLK/YBpe7BIskmg
TNLKdRoH6RFZXrDMyO5uitFrbxR7HBa+D3tdjkk+aFOEyZtiTXUX6DsrLR+/bZrXrKLTl8HkZihj
+KNEiXXEkdxi0g9vDqU5sVCn4rxtXow5IxcHziEWkRbifCgG3ZQEwBYK+TCEdHOkFObyOJX7ygPF
NJfpxf8qe0n5qMspml+p/F4GP5yUcvrCBBHRzlQwXwJo4Ee6cQtW2Fj7Vh4cDDPxTo01JZykunxo
shT1C5R9n5tPcRxlL6kKhrQsVetBotkDOBDXJ68r1X1mJtEmLprillknEh9JEX9qMdycj1La/OIN
tFYA99wFTevm15E/VfxIuyFLqNumKhMWtoXQZB6nH2NexCj91pJz97PIJvmDUfMOCbE+uB0vauVV
n5JoXL0XDTLXIQbriyg4DSrWeEoFrVgSSnBp1H6HExKWf4WrMSLLzkFYVrvGXmpmHmySPPNv/fQ2
jupLpnn6XpaEtidagKFLlseLoG1AwOiQDZg16ctMHlD96mOZpoPTwaBF43PdPCq6pC/rAf024nb1
BloF4WSthCpS+9haKHtjAt+YMqwgBKXfqwriWqn2PnwGOatdj9kDZnQ2SB8UjFXymzhHWelRVlxl
k5TNg2SPGBV5JDDh2ost2dRkAbFSOpjhHUEPVL3VrrqIAScut4VmE6AifZBkk5Q7CqlOik/rOgGZ
uuxc/KksP164QsnWULjkdefG2noUnxtdTXctoZaVSXx8IRAyXRMB7xdmmTP2Fs3OHYN4CxcXrMwI
bigSmYNEL4ROPNSkgK9cZeR4IoGGc1I4vRyMdx2i0aGEe+Pg0+dD70VTRI3MFTgmaQXwLl8PmqU6
kd+Ruo/qYikjyIbzA1oyUqd+jDIk+1ojLVap56aOJBXJMvHU/DYEDQikQD0hYq2eajhOkRI0ODL4
CxRu+j2AY/uAgyHC5xUEKXKG/l0EaXIR9yohR3zdACEW5Q4dviV6mCTzw3o3omOPWEPuGD0Rg3Bs
PidyoR2Bz3zyfG1j+oyZjCILU8dth2JPNNyrveSYaPq7PjS0vVfL5jISyPcyavEWoWLXeEcaFTmW
e2Z1yREyf3IsaKQHH9HXBkZGGbr5na/n90LUyV4EpKpd/UD4+oIslvGetnfnW5i74ztu+ekp04zw
sZTijWJ2HaZWQbXISEfe6IDp2lJ3Yt8E/ZD7GMDhoAdTNnTatq1PjbEfgUGsJjXPNaa+pya2xpOf
AVCRTLLiULOOuYvLrAwja232utjnRfguS9zu5A4EZSM0MyyldLfNoN5YzEcdmmRrh2wpotBqf6eE
ZXOeF6qJcmJfpFjw+SWgq0LWDtpQAZXTzGNONvbSgURZDoaPfL+JDS1g20Xnjk4tn7zCEu+gHzqW
7x8Koth7KZH63WC3Twn88ZOu9mCjNX5GDYDrQtUwFmZGD7gR/OSyLRFIcEdL3fSMZJeJai4CSfss
d8VKDVS6l6HvT3KaXNdw8nCnB18LSR55jEGrl1HaYISe+CsCFvYm9sxsiYjy0ui9j4aqtf/SrCk/
Trdp1YQiTAHdk6gBFjBvkcAokaWmXdrpF2BH6mM2gKfCO8ZsJQg5tSkx6YK0jIbUKndDqPWtyF/w
zTA3Pj0aPikR9ulRtI/IsjdBO8Aa5t3+l5b3x0Q2X9HUiQYAV1ZUMhGm/oaposhqXCZFHj73OEMh
6Y3nYCdnN0WsZHjWDt1WNXFRyYkDLXLmjutYqRytA2k1ywjnI6oc4YCouBavNcWo1iRcmLYEdXKT
yam9kkdfXY9TW5tGXbCwjVhb6YnAAyjzH+tB/rc7/mOUZr7jAK8VAfweUshP9E1imXYWwWz7kiBo
tkdz0TiA2FniIx9iyhSjh4VZi+uk8F0dwrUuzucxluaqBfNQWItf31xb+SHcMn8bfNmRyLVthWTz
W+5+D8hfbWlQvtjMQtA9aUoMvLPn1vIn0tJQL0fdjhwjRKnF6q0XTYo+N3XdH5vOHneZbm0K2WTO
Qthwy9iw37uSD+CsDsy14hfoyo+oSTat/x4MmHyuRv8cVaYCuKMNTkmjxpsGJw6xmsMfWFU+Slng
Omoe3gdNcUcvZq+8vEtwNIvFppS1xyDG6DHUUW3TjQjVuCnBEDZ2w+1ChKgpDHmleO0uSSp14Qu5
XQyeUuLVZUIjmoqlYcSrqjMPHtQvfB8SJ+lxg0So88WuA38jgvpJTUekFfPsNrN0e696yr4LpDu0
wcJ3EW+to1j2pyRDLFAbGvkALkffph4dSCbF4Ua4anngTSknXHPTvIhBv9AewIIr49XQoR9bulFz
VOW6BlNrY9og54e6aOpTnGDHbHhZs0CvOHIi2QqIEynXmCdI5G8CnEqrYXz59e+v/DSq4UkkhSd4
83XVNK03o5oMpVSzEF76JTXl/rot7Rx7LVfvFuR17ipfZVqUE1VXp6czLzL/RtAW/Po7qD89g1Pu
F4wKD6JGSvVtHliRzKqHzjp+UbL4M65u9RH0Roy6XOKBUkUpZk5Oq1F5AuixYQbm7fxB6VeEtIE/
d5m1DoT6CWOC5tRjlos0zCAdYjQFwiGVl13Xqsexwxb0119beROqnBsmbAZ021IVe8qFvoFnKBHT
SXBN5peg5OGTI/HRbjp1ifEgIiGuV+xS0wAiM9bvhL8ieL9DPF37kFn9jq4bsio+hAxC8u4stblD
9NXeV+YQO6GFNwFmBguF34yhsKXcB4UirwY/26IPJS/ryjsoFtoTLhaGRpUs8U8xdr03Vksip9am
s4j1dXWMzkqCXyjmTJPMd/zoSn26NjvUmH1y1YcC+OiqcF2UWLygPZrGQD6HNDJUXCxJmyysnCIc
PqU6uU0fRuQikoZmNXi9uc6E5TMPzdplFbYFbMjBXnuNtvYzUd5oXZ3AnY/NVY9v19rV9ZARic1o
VXgd0b2xhu+mFctS9+qFmzNwtcOPEAP9qvgk6bo40bKLpSRh36tYGIcW0NQdMwwGYmHuPVQ5e9fp
wUvDuA/W0jx27ocdErz5Nq9q0MREXTaMGJQ9GroBosGfZQ1bXwRCtLLFVyur/Z0x5dp0ptu4XwY4
TPr6ruq8ftUhYUYXINI7G1X2rd02zwIpxYRBjapsFQhx13nFSPUCAIn5nQxudu8OR1vNo61fdIoz
tHowEi1JF6KIFwPW59eaKWErW6Bl2cm2nzpkLqSbIH2f6gAYcKJQkgN+m4wNU2XpdS+IjSd3VaYb
W72txkVNCFoWyjUC95PNEWzCbKyrf+kG3hCCXh9lHdkHk/C7jezeG0JYI7s276XpfjHKwGc01aZO
ZEr2OgKBtFbkoCHp3LZnwxDtWfcU/D1D75DFUNsZPKx7vb1rJ8NBmIv3CT/Kr9+0nxsIRgC2sAEc
KIZq/iQwo6ndOEZ9Fz13QXMBNqzcKTZw9xKE8cKl3V4OTRlf16ihgZNoF4o6wEhTLGVRC4Ywkoar
d1Up2YfeakDQRqYGCDJs78zu3s6sT4M35PceOf9/A4vYb/tWxiqaSiZG0yxb5837ccZoKEGVVFgW
PEsewjcjkopdZj7UcUjHhXzp2ujV3vElN9vB2SE9BCz2DrXhazO296liiN08mWpl7SRVPXi9dKd2
uGVlDfMdBX8KxwNdadZdddKUfBcSONwoljcJcUCsQTHN3pfdKDuaW22wBvo8gBR70iIL4EpdnsLE
LTfEhqP7pC0Jm9H61E3/+Otf7g2CbX6uLJ3JmyULFayr/QYvMyYNigB9FD5biVqt7Mjw6E9caN+V
daMFeXQwesVYwZV6HiSMopp+Lw2VOCR9uYK9hABx55+0Xi6PIvFz9K2V9ybG9deaJe1wLGylWn8H
2Rc3SMgaS9CLgVNUcbsgqIKmR+gV5zF1PzRyQ6PmMqmC5/rgwus5lA1a5L++Vp6fn35v8D90oarF
Q2ooxpuXqOwSUVlemj7HQshLkLTdGTawjdF265m7gEHPJQmiJTiZ9GSP3p1e+y9uMaqLSFbFOtZt
7zQvMpvQLso9iBgIkJXQrcKmiW5oqtxdblVPWDD3R4lwr1Unq0Aqzxgq9wgwEB6F3XjW+W7XOoJD
Ac/W1tY9PO1jSb/uSfedo/QpMHdYasS4WeLjgB5OamuOyC3orrL2UBjNyiVHr0W6csCUHCx/3coo
7eIS1oCbSaHH5yZ9CXGvreuF/qLBNMSpvHRKfjDFGm9FkjqDbkiYmiRIgEDQuSBnkB7rSfXIS+wC
C3sEwcHS8MVEI72ThrhYkqK4gF/Mzmp/X9djsGXK6RGnNyB1J2mOy3AbLwCCq4tRe2CAAsSz6p4b
oznYRYmXD601YuAOScXoEjOoc0YArasQxxMnmXT4DVFiVVykZ0aQ9sEysuBAEitz6kgXW8V3+/1g
DS990KhkHVJl706Orq6aPvtNgYQDcUwH04D+mOPS4Rb4UtZo+/U0hWvBMAWKHAEPGdGaKRSqiykC
17amg/XMoW9LRMXC+J2hl3haTg68qkXMDcwQ3BjlUPlDddLbFxL09SVm9OAgj7FD663b6G4ZvQPo
v3dLYsTZ8MmKJe/IpKdY9x6q3iXQOiccUB0iNi4fxLSAIe3g0JofPTf/hPbOcwkPfKtk4oyws36r
N02/NVFT7dClvagBkMpeJJ/TpjzpBqr0teVdd/hsXSOWuqiU5BbniOzF9OgLjTOxffMxVUbDGUg9
HFJZPfdCUe8Gxd8MVh5dd8x40Dwb6i3NEvHtzu+wEPJh0oLX2xoBoX/kSemM88RehXTlBxDvw8lr
CFWNll1de/if/cv40vxpjGsaitAE80fTVsAbvmmHW5wpeer05tnAPmYR+QPDngRelmU3tKEMGS6W
VfBAVmsVL/fcCT2EPAzFW/oYM26MYPyc9IHYxBGC86FAePwDUQ/TQSbL3kXhFKFiHE//d8QhEjII
Ung0cd4JboYTGWmH+4trOKoGTdrrBmupeAPy/Uk3HOXqQxSnWw3Q5y0SARkGgmlzQr1KrMNMeZnV
YGCNbPAu0XaiJweEfFn0lFRtvIQ6Ri/S+EzM+awuCcQaToy6gTwAN9QLskOHqFY0+X2mVdncNaGq
LMb2PiHzhe5aH67kFGkgf0yfewukkdG39cZzSShF0yPslsG5DdvhFBjiuh7z8nVW/79/UI2rZhW5
zxmyYoDB6jfF/7zPEv7/z3TM3/v8eMR/noLPZCSzl/qXe22es/PH5Ll6u9MPZ+bTv3675cf64w+F
VVoH9XDTPJfD7XPVxPWva1+vA3G86USzKt599tMp/ks7/aWy988n+l/P8/e6H/Ln//sfn7Mmrafv
x0+X/sfXqgnpj6nRdx3V32ear+ZXZ4g/ctHNF06t2VeCKaAxybfMfwSJ4iz1vlZLtn0lT1JgKm/P
/MdEB4HA7+7m/+8m/Pr6/rrXr8/M39/8h5v5wxV8/JIE6TKo6jL4XH9/DxRZJszyt2jh36f6+Sa8
OcV3N0G9Mg2DkIwMcGb644Tf3wTLuLJ0sK7MVF9vAqO9P+wm2Lr43ZugX82hQGJTrxf55klQFOWK
m4R6hCCpxh9DoD/rJuAE/vqd3jxU/50ngccdEhzRVIJi89+PT4IprnSGETow8Nfq17v+B70OpjGJ
wv3e62Bd2Wg5wR1R5x96+qW/fx0UWVwJ3SR8+fri/UFXL/jZfvfqzSsV8jWjp6+NwdurV+wrA9ki
05a/vih/2ntgKxrDoN9+BNAIIkXwtcV70xiYJt0C1CSISX/oe6DY4rcbA/2Kt9ySNeXrRTJ4/P49
sNUrwuaKYET/+p78eY2BafOdf+tJ0JUrkkSMoRlEz39vXgeTvpPsKIqhf9zVE1WeYt6/dfmadoVW
jg0ljHHG9Pd2aCDzjKB2QO/4+iL8eeMjQvyEXn7rLqjWlQD6QBKO1vX7V8DiFbBw5iQD9fft4ZP+
oB4Bud9J4uq3Ll9Tr5i7Tq3dP7eGlnYFqJ30JLGu+e+P6xcVlLpfv9T/fGyk61fEMmUCxF8f9TfN
oaLoV4ZAn5Zxw3zD/6SngPjxb7eE8pXCtRPAkV9f9TfXb9lXxHkNTQAbe/37A++C9btNARPGaSrI
6OfrRb5tEYwrOgNSYvbX/uL15fujngWyHL/ZIujqlUy+BEsm/e83/vt20daYVssyMeGv9X9ctzDp
Avz2XeCN0HgQhPa1c+Th+v4umDQISMyhvf71WfnzngUDpfPffBY0iz5wgqkgzTb/vRkh2RbtJkEU
wiyvt+H1tv9JbwS9228PlMwrVMn/H3Pntty2DYThV9HkATQUSYnkRTLTcS7stk47PaTTS1hiLI5l
0UPKcdyn77cE6BCQmqRZXYDjK8teAhCwh3//XWQpvAi7CsFeKJfoBVaI4i+7CtHthVQwIOVewFsm
KuJiMAcPiPvtnQi86UWJdgRHGZ74PAWu9dR6Clkyp+4cIGWJpOn0qwXeslwxUDrrEd8mWIL9aDeB
xAQACM4ZHJCy6SoQPJdZWYq+sJvAeiYxKYQKvFO7Cst5BoySk32xswwghFU1T8lG5thR+3l8eyEh
tlGuAsaBnpjCsfNPQrGaFySlKkJLO/voFEGaLKXHsipwwk0CKcvoMw444B0B9KTw6EEVIj0CBPyV
FkglYiqFvkI3xpdZTlcBm1hwcVIB/9J+Hp2XKBCKOm7Kgck46DQctrMMFAGGYp7SkZxu1PGpAOav
jZjyFYpwYNg6gxD6h/kcDiFX8Kb2TRHZAVqKJNrpA55QOyOtpu23LwC9dwiA0zG6gAYu2xDdIYDG
tVAHCaRMaC1dUD508hAUgAflMpcLmF7c57iANPaC+ihgDbkoBLgcYHZ4giBBEPWC/gVgKJEqxHRB
Tz2tVSR5guFbVACGwxN4yZSZgTey2qssOoVIFsCpKRWQCOle7qIIJk4uYcXVQnR/cGSE6FIKRC4r
9ddPDAhJMCsKm0cXDTtViFAuCJ4EanaqIL5VwFjZQX3/JgBHhHaSYxhd5iCwilwsiV1AZ8qFJfJY
DRyTcRTXTasKsjl3lqwW1ZhdC0+EZN+gIwCyDYvgrHFUq0ApgnIVMjzElAOx4HrW4QlWgQ6Bc6h7
QI3Cu43MLFI3pnUOCJMIBEFkJdycqgLoJnhGhKEYi+Gx+y2qr38lBQO6KLEgfUbzohIw2T7+KkiA
AGqIfzziyNFtgpwARrsKTBIuAaGCg5GDQ0CqFbwIzyjmVagYtGovZPjJNIUktWI1Qcg9qoCZ0QRJ
MgaT1hrHdCJy9LlyFXJYB7QnJJnowPIgZiKpPYd1slg4wltE06ezgGOCKHyDJXxL/B+odlYfBCg6
fMwsz2BpRWsVuX9MT8hcoPWk1exIPWFXTY0DfmIGJxUY2bESooORM4yXFj0iZISZSydzwNLhCUxk
mcDGy2AvJy6ktBoophORE9MoFYJ4y2lGfVFyGkwfyLkFiZV0FR18gg5L1X4yHlLFvXUUc5zUCMRL
KMQFFaKJw1eGBY9pFyzpeK3dBUySY5AI4+yUn1xwViqiBZxp+3l03jLuS642jriLWD7pRmVnGcTP
1jiiOaGrRbcLVqtSuwvIKlCoC+mCcgX7+HYBHhJ5eOLm6v9z8r7hwLwUt9BqbbcZal+aup8U0Hz1
D8bKkGMBQWmL94dSCmNFfy6NeeOVdAy0w8mHIw1xeI/7dzfB41d77xpnNf7ysqk70623z8MHz26Y
Unf0+tUPO3Nj7s1xScrnkbx+5Y1zogW+Iri/C+RKVlYtt2v+afe+4KF8RC/4zux7049DlAolS8PW
Sr4wu+ZD2+0bb9SW7K+WTf/yzmza6ahtEYVeMvW+60NDVxRP+EDK1gp/W+/Mk+nqqWRbAKOW7Iqs
Zu2H2QVNte9v/GW35QXat9Atqms23veJnytQklYyFYHdrT9kRwLWSr5kxZtmHOGwvTNyV+MvbLHe
9xz1q43ZehvQ8XW1A77a0T2QroLjCIchWyqsWjRtoUygRfJS6KVqye2Tvy3osoL/qBX707FusuQ/
tWAEPK7vnschDotsGXVa0T+3j01/tMyWoaWVfU0PZU97kIQ+h3m5NlzPbPab6XKQ3T3HV3ht+t6s
t499fTh4e9pxVdRL0qy3za3xS2wtD0QvGltAexlvZ3NTtaRU9bL7vuHn4cHTTS55fw7p7WMXij7L
wFsuvvB1iMuvagf9rr7pTOA9udydXvRH49stsF9Jh+kFP80uzf1Dv218s458STSdQ/6PddfXnqZy
PPBzCL+uPzVrz4wh/BwW/V39NPu77e7GNRANi2iBWdXjbrvDdnZhuhZL6R9Oy/o4zwve0iU0OPuA
Y0SCWvG/bBt/xW0mQi32bodH4kc1wAoC76tFdzVXLI5yhq/SIuZawb/W+33/vPtogjAhtZRerfjf
tu2mnl31R7bN0sa14n9vH/9jI7oyxvO84HgjOoqfVvwfrH7d97XnUrhkgF72Jz+qdPC6Vu6fB7Od
bkT4yoLUasW+r7t7LNsoSLa4o82oJTdENsH2pn+jAIta0X8Z7A69Kv2j6fA6tfC6P8zenxq8zRCo
5Tf9ut33jadWMou1qWU/t3QeuR1XePg2LaL9ZcmnkKaXythj/GlsiHLq33xwTf5ivatN9+ZfAAAA
//8=</cx:binary>
              </cx:geoCache>
            </cx:geography>
          </cx:layoutPr>
          <cx:valueColors>
            <cx:minColor>
              <a:srgbClr val="00B050"/>
            </cx:minColor>
            <cx:maxColor>
              <a:srgbClr val="FF0000"/>
            </cx:maxColor>
          </cx:valueColors>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1.xml"/><Relationship Id="rId3" Type="http://schemas.openxmlformats.org/officeDocument/2006/relationships/image" Target="../media/image3.emf"/><Relationship Id="rId7" Type="http://schemas.openxmlformats.org/officeDocument/2006/relationships/image" Target="../media/image7.png"/><Relationship Id="rId12" Type="http://schemas.openxmlformats.org/officeDocument/2006/relationships/chart" Target="../charts/chart3.xml"/><Relationship Id="rId2" Type="http://schemas.openxmlformats.org/officeDocument/2006/relationships/image" Target="../media/image2.emf"/><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chart" Target="../charts/chart2.xml"/><Relationship Id="rId5" Type="http://schemas.openxmlformats.org/officeDocument/2006/relationships/image" Target="../media/image5.emf"/><Relationship Id="rId15" Type="http://schemas.openxmlformats.org/officeDocument/2006/relationships/chart" Target="../charts/chart4.xml"/><Relationship Id="rId10" Type="http://schemas.openxmlformats.org/officeDocument/2006/relationships/chart" Target="../charts/chart1.xml"/><Relationship Id="rId4" Type="http://schemas.openxmlformats.org/officeDocument/2006/relationships/image" Target="../media/image4.emf"/><Relationship Id="rId9" Type="http://schemas.openxmlformats.org/officeDocument/2006/relationships/image" Target="../media/image9.png"/><Relationship Id="rId14" Type="http://schemas.microsoft.com/office/2014/relationships/chartEx" Target="../charts/chartEx2.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0</xdr:colOff>
      <xdr:row>5</xdr:row>
      <xdr:rowOff>7620</xdr:rowOff>
    </xdr:to>
    <xdr:sp macro="" textlink="">
      <xdr:nvSpPr>
        <xdr:cNvPr id="2" name="Rectangle: Rounded Corners 1">
          <a:extLst>
            <a:ext uri="{FF2B5EF4-FFF2-40B4-BE49-F238E27FC236}">
              <a16:creationId xmlns:a16="http://schemas.microsoft.com/office/drawing/2014/main" id="{53880B52-AA93-73E5-A293-AFF656B98680}"/>
            </a:ext>
          </a:extLst>
        </xdr:cNvPr>
        <xdr:cNvSpPr/>
      </xdr:nvSpPr>
      <xdr:spPr>
        <a:xfrm>
          <a:off x="0" y="0"/>
          <a:ext cx="18897600" cy="938953"/>
        </a:xfrm>
        <a:prstGeom prst="round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449580</xdr:colOff>
      <xdr:row>1</xdr:row>
      <xdr:rowOff>83820</xdr:rowOff>
    </xdr:from>
    <xdr:to>
      <xdr:col>9</xdr:col>
      <xdr:colOff>289560</xdr:colOff>
      <xdr:row>5</xdr:row>
      <xdr:rowOff>106680</xdr:rowOff>
    </xdr:to>
    <xdr:sp macro="" textlink="">
      <xdr:nvSpPr>
        <xdr:cNvPr id="3" name="TextBox 2">
          <a:extLst>
            <a:ext uri="{FF2B5EF4-FFF2-40B4-BE49-F238E27FC236}">
              <a16:creationId xmlns:a16="http://schemas.microsoft.com/office/drawing/2014/main" id="{7C73F37E-666F-52BC-0C77-1C59AE7D182A}"/>
            </a:ext>
          </a:extLst>
        </xdr:cNvPr>
        <xdr:cNvSpPr txBox="1"/>
      </xdr:nvSpPr>
      <xdr:spPr>
        <a:xfrm>
          <a:off x="1668780" y="266700"/>
          <a:ext cx="4107180" cy="754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latin typeface="Arial Black" panose="020B0A04020102020204" pitchFamily="34" charset="0"/>
            </a:rPr>
            <a:t>SALES</a:t>
          </a:r>
          <a:r>
            <a:rPr lang="en-US" sz="3600" baseline="0">
              <a:latin typeface="Arial Black" panose="020B0A04020102020204" pitchFamily="34" charset="0"/>
            </a:rPr>
            <a:t> REPORT </a:t>
          </a:r>
          <a:endParaRPr lang="en-US" sz="3600">
            <a:latin typeface="Arial Black" panose="020B0A04020102020204" pitchFamily="34" charset="0"/>
          </a:endParaRPr>
        </a:p>
      </xdr:txBody>
    </xdr:sp>
    <xdr:clientData/>
  </xdr:twoCellAnchor>
  <xdr:twoCellAnchor>
    <xdr:from>
      <xdr:col>0</xdr:col>
      <xdr:colOff>327660</xdr:colOff>
      <xdr:row>3</xdr:row>
      <xdr:rowOff>99060</xdr:rowOff>
    </xdr:from>
    <xdr:to>
      <xdr:col>2</xdr:col>
      <xdr:colOff>365760</xdr:colOff>
      <xdr:row>5</xdr:row>
      <xdr:rowOff>15240</xdr:rowOff>
    </xdr:to>
    <xdr:sp macro="" textlink="">
      <xdr:nvSpPr>
        <xdr:cNvPr id="6" name="TextBox 5">
          <a:extLst>
            <a:ext uri="{FF2B5EF4-FFF2-40B4-BE49-F238E27FC236}">
              <a16:creationId xmlns:a16="http://schemas.microsoft.com/office/drawing/2014/main" id="{7E4084B7-FFA1-0415-5741-D8A05AC29D27}"/>
            </a:ext>
          </a:extLst>
        </xdr:cNvPr>
        <xdr:cNvSpPr txBox="1"/>
      </xdr:nvSpPr>
      <xdr:spPr>
        <a:xfrm>
          <a:off x="327660" y="647700"/>
          <a:ext cx="12573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Arial Black" panose="020B0A04020102020204" pitchFamily="34" charset="0"/>
            </a:rPr>
            <a:t>DASHBOARD</a:t>
          </a:r>
        </a:p>
      </xdr:txBody>
    </xdr:sp>
    <xdr:clientData/>
  </xdr:twoCellAnchor>
  <xdr:twoCellAnchor>
    <xdr:from>
      <xdr:col>0</xdr:col>
      <xdr:colOff>213360</xdr:colOff>
      <xdr:row>2</xdr:row>
      <xdr:rowOff>106680</xdr:rowOff>
    </xdr:from>
    <xdr:to>
      <xdr:col>2</xdr:col>
      <xdr:colOff>464820</xdr:colOff>
      <xdr:row>4</xdr:row>
      <xdr:rowOff>121920</xdr:rowOff>
    </xdr:to>
    <xdr:sp macro="" textlink="">
      <xdr:nvSpPr>
        <xdr:cNvPr id="8" name="TextBox 7">
          <a:extLst>
            <a:ext uri="{FF2B5EF4-FFF2-40B4-BE49-F238E27FC236}">
              <a16:creationId xmlns:a16="http://schemas.microsoft.com/office/drawing/2014/main" id="{7CD7FE84-23D8-46BE-6C2B-3457F6B5DEA3}"/>
            </a:ext>
          </a:extLst>
        </xdr:cNvPr>
        <xdr:cNvSpPr txBox="1"/>
      </xdr:nvSpPr>
      <xdr:spPr>
        <a:xfrm>
          <a:off x="213360" y="472440"/>
          <a:ext cx="14706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Black" panose="020B0A04020102020204" pitchFamily="34" charset="0"/>
            </a:rPr>
            <a:t>ASSIGNMENT - 5</a:t>
          </a:r>
        </a:p>
      </xdr:txBody>
    </xdr:sp>
    <xdr:clientData/>
  </xdr:twoCellAnchor>
  <xdr:twoCellAnchor editAs="oneCell">
    <xdr:from>
      <xdr:col>0</xdr:col>
      <xdr:colOff>510540</xdr:colOff>
      <xdr:row>0</xdr:row>
      <xdr:rowOff>0</xdr:rowOff>
    </xdr:from>
    <xdr:to>
      <xdr:col>2</xdr:col>
      <xdr:colOff>30480</xdr:colOff>
      <xdr:row>3</xdr:row>
      <xdr:rowOff>15240</xdr:rowOff>
    </xdr:to>
    <xdr:pic>
      <xdr:nvPicPr>
        <xdr:cNvPr id="4" name="Picture 3">
          <a:extLst>
            <a:ext uri="{FF2B5EF4-FFF2-40B4-BE49-F238E27FC236}">
              <a16:creationId xmlns:a16="http://schemas.microsoft.com/office/drawing/2014/main" id="{8AA6C5CE-91C8-D3BA-18FF-E27B55D7EF9E}"/>
            </a:ext>
          </a:extLst>
        </xdr:cNvPr>
        <xdr:cNvPicPr>
          <a:picLocks noChangeAspect="1"/>
        </xdr:cNvPicPr>
      </xdr:nvPicPr>
      <xdr:blipFill>
        <a:blip xmlns:r="http://schemas.openxmlformats.org/officeDocument/2006/relationships" r:embed="rId1"/>
        <a:stretch>
          <a:fillRect/>
        </a:stretch>
      </xdr:blipFill>
      <xdr:spPr>
        <a:xfrm>
          <a:off x="510540" y="0"/>
          <a:ext cx="739140" cy="563880"/>
        </a:xfrm>
        <a:prstGeom prst="rect">
          <a:avLst/>
        </a:prstGeom>
      </xdr:spPr>
    </xdr:pic>
    <xdr:clientData/>
  </xdr:twoCellAnchor>
  <xdr:twoCellAnchor>
    <xdr:from>
      <xdr:col>4</xdr:col>
      <xdr:colOff>464819</xdr:colOff>
      <xdr:row>5</xdr:row>
      <xdr:rowOff>83819</xdr:rowOff>
    </xdr:from>
    <xdr:to>
      <xdr:col>8</xdr:col>
      <xdr:colOff>269934</xdr:colOff>
      <xdr:row>13</xdr:row>
      <xdr:rowOff>142875</xdr:rowOff>
    </xdr:to>
    <xdr:sp macro="" textlink="">
      <xdr:nvSpPr>
        <xdr:cNvPr id="14" name="Rectangle 13">
          <a:extLst>
            <a:ext uri="{FF2B5EF4-FFF2-40B4-BE49-F238E27FC236}">
              <a16:creationId xmlns:a16="http://schemas.microsoft.com/office/drawing/2014/main" id="{55DB6FA5-775F-CB94-DEB4-91E3ADAD4F31}"/>
            </a:ext>
          </a:extLst>
        </xdr:cNvPr>
        <xdr:cNvSpPr/>
      </xdr:nvSpPr>
      <xdr:spPr>
        <a:xfrm>
          <a:off x="2903219" y="988694"/>
          <a:ext cx="2243515" cy="150685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434339</xdr:colOff>
      <xdr:row>5</xdr:row>
      <xdr:rowOff>83819</xdr:rowOff>
    </xdr:from>
    <xdr:to>
      <xdr:col>12</xdr:col>
      <xdr:colOff>266700</xdr:colOff>
      <xdr:row>13</xdr:row>
      <xdr:rowOff>171450</xdr:rowOff>
    </xdr:to>
    <xdr:sp macro="" textlink="">
      <xdr:nvSpPr>
        <xdr:cNvPr id="15" name="Rectangle 14">
          <a:extLst>
            <a:ext uri="{FF2B5EF4-FFF2-40B4-BE49-F238E27FC236}">
              <a16:creationId xmlns:a16="http://schemas.microsoft.com/office/drawing/2014/main" id="{40361246-1531-0A56-A589-B455B543D91C}"/>
            </a:ext>
          </a:extLst>
        </xdr:cNvPr>
        <xdr:cNvSpPr/>
      </xdr:nvSpPr>
      <xdr:spPr>
        <a:xfrm>
          <a:off x="5311139" y="988694"/>
          <a:ext cx="2270761" cy="153543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495300</xdr:colOff>
      <xdr:row>5</xdr:row>
      <xdr:rowOff>68579</xdr:rowOff>
    </xdr:from>
    <xdr:to>
      <xdr:col>16</xdr:col>
      <xdr:colOff>330200</xdr:colOff>
      <xdr:row>14</xdr:row>
      <xdr:rowOff>0</xdr:rowOff>
    </xdr:to>
    <xdr:sp macro="" textlink="">
      <xdr:nvSpPr>
        <xdr:cNvPr id="16" name="Rectangle 15">
          <a:extLst>
            <a:ext uri="{FF2B5EF4-FFF2-40B4-BE49-F238E27FC236}">
              <a16:creationId xmlns:a16="http://schemas.microsoft.com/office/drawing/2014/main" id="{D600BDE8-26A1-5287-DF73-4DCC5CF5DF4E}"/>
            </a:ext>
          </a:extLst>
        </xdr:cNvPr>
        <xdr:cNvSpPr/>
      </xdr:nvSpPr>
      <xdr:spPr>
        <a:xfrm>
          <a:off x="7810500" y="973454"/>
          <a:ext cx="2273300" cy="156019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426719</xdr:colOff>
      <xdr:row>5</xdr:row>
      <xdr:rowOff>68579</xdr:rowOff>
    </xdr:from>
    <xdr:to>
      <xdr:col>20</xdr:col>
      <xdr:colOff>297536</xdr:colOff>
      <xdr:row>14</xdr:row>
      <xdr:rowOff>19050</xdr:rowOff>
    </xdr:to>
    <xdr:sp macro="" textlink="">
      <xdr:nvSpPr>
        <xdr:cNvPr id="17" name="Rectangle 16">
          <a:extLst>
            <a:ext uri="{FF2B5EF4-FFF2-40B4-BE49-F238E27FC236}">
              <a16:creationId xmlns:a16="http://schemas.microsoft.com/office/drawing/2014/main" id="{F1E88C12-3431-D17E-BCF6-0BBD2C647F24}"/>
            </a:ext>
          </a:extLst>
        </xdr:cNvPr>
        <xdr:cNvSpPr/>
      </xdr:nvSpPr>
      <xdr:spPr>
        <a:xfrm>
          <a:off x="10180319" y="973454"/>
          <a:ext cx="2309217" cy="15792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335280</xdr:colOff>
      <xdr:row>6</xdr:row>
      <xdr:rowOff>30480</xdr:rowOff>
    </xdr:from>
    <xdr:to>
      <xdr:col>7</xdr:col>
      <xdr:colOff>609472</xdr:colOff>
      <xdr:row>8</xdr:row>
      <xdr:rowOff>40400</xdr:rowOff>
    </xdr:to>
    <xdr:sp macro="" textlink="'Pivot Tble'!S14">
      <xdr:nvSpPr>
        <xdr:cNvPr id="18" name="Rectangle 17">
          <a:extLst>
            <a:ext uri="{FF2B5EF4-FFF2-40B4-BE49-F238E27FC236}">
              <a16:creationId xmlns:a16="http://schemas.microsoft.com/office/drawing/2014/main" id="{293EB861-732F-BD0E-1A40-F15E93DCD331}"/>
            </a:ext>
          </a:extLst>
        </xdr:cNvPr>
        <xdr:cNvSpPr/>
      </xdr:nvSpPr>
      <xdr:spPr>
        <a:xfrm>
          <a:off x="3383280" y="1127760"/>
          <a:ext cx="1493392" cy="3756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EF6F547-3DD4-4FAF-9E82-70A411C87B9B}" type="TxLink">
            <a:rPr lang="en-US" sz="2000" b="1" i="0" u="none" strike="noStrike">
              <a:solidFill>
                <a:srgbClr val="000000"/>
              </a:solidFill>
              <a:latin typeface="Bell MT" panose="02020503060305020303" pitchFamily="18" charset="0"/>
              <a:cs typeface="Calibri"/>
            </a:rPr>
            <a:pPr algn="ctr"/>
            <a:t> </a:t>
          </a:fld>
          <a:endParaRPr lang="en-US" sz="2000" b="1">
            <a:latin typeface="Bell MT" panose="02020503060305020303" pitchFamily="18" charset="0"/>
          </a:endParaRPr>
        </a:p>
      </xdr:txBody>
    </xdr:sp>
    <xdr:clientData/>
  </xdr:twoCellAnchor>
  <xdr:twoCellAnchor>
    <xdr:from>
      <xdr:col>9</xdr:col>
      <xdr:colOff>274320</xdr:colOff>
      <xdr:row>6</xdr:row>
      <xdr:rowOff>30480</xdr:rowOff>
    </xdr:from>
    <xdr:to>
      <xdr:col>11</xdr:col>
      <xdr:colOff>548512</xdr:colOff>
      <xdr:row>8</xdr:row>
      <xdr:rowOff>40400</xdr:rowOff>
    </xdr:to>
    <xdr:sp macro="" textlink="'Pivot Tble'!T14">
      <xdr:nvSpPr>
        <xdr:cNvPr id="19" name="Rectangle 18">
          <a:extLst>
            <a:ext uri="{FF2B5EF4-FFF2-40B4-BE49-F238E27FC236}">
              <a16:creationId xmlns:a16="http://schemas.microsoft.com/office/drawing/2014/main" id="{68EE6839-1228-D0B8-FFE6-5F310AD08144}"/>
            </a:ext>
          </a:extLst>
        </xdr:cNvPr>
        <xdr:cNvSpPr/>
      </xdr:nvSpPr>
      <xdr:spPr>
        <a:xfrm>
          <a:off x="5760720" y="1127760"/>
          <a:ext cx="1493392" cy="3756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6B45F26-8FAC-4890-BCEE-14EEE51B5EAC}" type="TxLink">
            <a:rPr lang="en-US" sz="2000" b="1" i="0" u="none" strike="noStrike">
              <a:solidFill>
                <a:srgbClr val="000000"/>
              </a:solidFill>
              <a:latin typeface="Bell MT" panose="02020503060305020303" pitchFamily="18" charset="0"/>
              <a:cs typeface="Calibri"/>
            </a:rPr>
            <a:pPr algn="ctr"/>
            <a:t> </a:t>
          </a:fld>
          <a:endParaRPr lang="en-US" sz="2000" b="1">
            <a:latin typeface="Bell MT" panose="02020503060305020303" pitchFamily="18" charset="0"/>
          </a:endParaRPr>
        </a:p>
      </xdr:txBody>
    </xdr:sp>
    <xdr:clientData/>
  </xdr:twoCellAnchor>
  <xdr:twoCellAnchor>
    <xdr:from>
      <xdr:col>13</xdr:col>
      <xdr:colOff>381000</xdr:colOff>
      <xdr:row>6</xdr:row>
      <xdr:rowOff>15240</xdr:rowOff>
    </xdr:from>
    <xdr:to>
      <xdr:col>16</xdr:col>
      <xdr:colOff>45592</xdr:colOff>
      <xdr:row>8</xdr:row>
      <xdr:rowOff>25160</xdr:rowOff>
    </xdr:to>
    <xdr:sp macro="" textlink="'Pivot Tble'!U14">
      <xdr:nvSpPr>
        <xdr:cNvPr id="20" name="Rectangle 19">
          <a:extLst>
            <a:ext uri="{FF2B5EF4-FFF2-40B4-BE49-F238E27FC236}">
              <a16:creationId xmlns:a16="http://schemas.microsoft.com/office/drawing/2014/main" id="{2276D537-0932-7E13-3974-D7C2F2437B39}"/>
            </a:ext>
          </a:extLst>
        </xdr:cNvPr>
        <xdr:cNvSpPr/>
      </xdr:nvSpPr>
      <xdr:spPr>
        <a:xfrm>
          <a:off x="8305800" y="1112520"/>
          <a:ext cx="1493392" cy="3756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7947D7E-9E4C-4A4C-B4C3-C7244A83E1EE}" type="TxLink">
            <a:rPr lang="en-US" sz="1100" b="0" i="0" u="none" strike="noStrike">
              <a:solidFill>
                <a:srgbClr val="000000"/>
              </a:solidFill>
              <a:latin typeface="Calibri"/>
              <a:cs typeface="Calibri"/>
            </a:rPr>
            <a:pPr algn="ctr"/>
            <a:t> </a:t>
          </a:fld>
          <a:endParaRPr lang="en-US" sz="2000" b="1">
            <a:latin typeface="Bell MT" panose="02020503060305020303" pitchFamily="18" charset="0"/>
          </a:endParaRPr>
        </a:p>
      </xdr:txBody>
    </xdr:sp>
    <xdr:clientData/>
  </xdr:twoCellAnchor>
  <xdr:twoCellAnchor>
    <xdr:from>
      <xdr:col>17</xdr:col>
      <xdr:colOff>365760</xdr:colOff>
      <xdr:row>6</xdr:row>
      <xdr:rowOff>15240</xdr:rowOff>
    </xdr:from>
    <xdr:to>
      <xdr:col>20</xdr:col>
      <xdr:colOff>30352</xdr:colOff>
      <xdr:row>8</xdr:row>
      <xdr:rowOff>25160</xdr:rowOff>
    </xdr:to>
    <xdr:sp macro="" textlink="'Pivot Tble'!V14">
      <xdr:nvSpPr>
        <xdr:cNvPr id="21" name="Rectangle 20">
          <a:extLst>
            <a:ext uri="{FF2B5EF4-FFF2-40B4-BE49-F238E27FC236}">
              <a16:creationId xmlns:a16="http://schemas.microsoft.com/office/drawing/2014/main" id="{7E342D04-E69B-0665-5D45-7968D7E52153}"/>
            </a:ext>
          </a:extLst>
        </xdr:cNvPr>
        <xdr:cNvSpPr/>
      </xdr:nvSpPr>
      <xdr:spPr>
        <a:xfrm>
          <a:off x="10728960" y="1112520"/>
          <a:ext cx="1493392" cy="3756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54A7D19-FBBF-448E-8786-05A320B189C6}" type="TxLink">
            <a:rPr lang="en-US" sz="2000" b="1" i="0" u="none" strike="noStrike">
              <a:solidFill>
                <a:srgbClr val="000000"/>
              </a:solidFill>
              <a:latin typeface="Bell MT" panose="02020503060305020303" pitchFamily="18" charset="0"/>
              <a:cs typeface="Calibri"/>
            </a:rPr>
            <a:pPr algn="ctr"/>
            <a:t> </a:t>
          </a:fld>
          <a:endParaRPr lang="en-US" sz="2000" b="1">
            <a:latin typeface="Bell MT" panose="02020503060305020303" pitchFamily="18" charset="0"/>
          </a:endParaRPr>
        </a:p>
      </xdr:txBody>
    </xdr:sp>
    <xdr:clientData/>
  </xdr:twoCellAnchor>
  <xdr:twoCellAnchor>
    <xdr:from>
      <xdr:col>5</xdr:col>
      <xdr:colOff>342900</xdr:colOff>
      <xdr:row>8</xdr:row>
      <xdr:rowOff>120015</xdr:rowOff>
    </xdr:from>
    <xdr:to>
      <xdr:col>8</xdr:col>
      <xdr:colOff>7492</xdr:colOff>
      <xdr:row>10</xdr:row>
      <xdr:rowOff>129935</xdr:rowOff>
    </xdr:to>
    <xdr:sp macro="" textlink="'Pivot Tble'!B8">
      <xdr:nvSpPr>
        <xdr:cNvPr id="23" name="Rectangle 22">
          <a:extLst>
            <a:ext uri="{FF2B5EF4-FFF2-40B4-BE49-F238E27FC236}">
              <a16:creationId xmlns:a16="http://schemas.microsoft.com/office/drawing/2014/main" id="{F39643F9-2CB2-933B-F366-63115CB2EAF4}"/>
            </a:ext>
          </a:extLst>
        </xdr:cNvPr>
        <xdr:cNvSpPr/>
      </xdr:nvSpPr>
      <xdr:spPr>
        <a:xfrm>
          <a:off x="3390900" y="1567815"/>
          <a:ext cx="1493392" cy="371870"/>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fld id="{7A9F87C4-0322-47C6-9CCA-AA7C71946F39}" type="TxLink">
            <a:rPr lang="en-US" sz="1800" b="1" i="0" u="none" strike="noStrike">
              <a:solidFill>
                <a:srgbClr val="000000"/>
              </a:solidFill>
              <a:latin typeface="Calibri"/>
              <a:cs typeface="Calibri"/>
            </a:rPr>
            <a:pPr algn="ctr"/>
            <a:t>1952</a:t>
          </a:fld>
          <a:endParaRPr lang="en-US" sz="3600" b="1">
            <a:latin typeface="Bell MT" panose="02020503060305020303" pitchFamily="18" charset="0"/>
          </a:endParaRPr>
        </a:p>
      </xdr:txBody>
    </xdr:sp>
    <xdr:clientData/>
  </xdr:twoCellAnchor>
  <xdr:twoCellAnchor>
    <xdr:from>
      <xdr:col>9</xdr:col>
      <xdr:colOff>306705</xdr:colOff>
      <xdr:row>8</xdr:row>
      <xdr:rowOff>139065</xdr:rowOff>
    </xdr:from>
    <xdr:to>
      <xdr:col>11</xdr:col>
      <xdr:colOff>580897</xdr:colOff>
      <xdr:row>10</xdr:row>
      <xdr:rowOff>148985</xdr:rowOff>
    </xdr:to>
    <xdr:sp macro="" textlink="'Pivot Tble'!C8">
      <xdr:nvSpPr>
        <xdr:cNvPr id="24" name="Rectangle 23">
          <a:extLst>
            <a:ext uri="{FF2B5EF4-FFF2-40B4-BE49-F238E27FC236}">
              <a16:creationId xmlns:a16="http://schemas.microsoft.com/office/drawing/2014/main" id="{83233B0C-6BC0-03A3-16D6-6B1FFAE8E2D1}"/>
            </a:ext>
          </a:extLst>
        </xdr:cNvPr>
        <xdr:cNvSpPr/>
      </xdr:nvSpPr>
      <xdr:spPr>
        <a:xfrm>
          <a:off x="5793105" y="1586865"/>
          <a:ext cx="1493392" cy="371870"/>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fld id="{F82E49AF-F79A-41F7-A3B0-F89AF60532E0}" type="TxLink">
            <a:rPr lang="en-US" sz="1800" b="1" i="0" u="none" strike="noStrike">
              <a:solidFill>
                <a:srgbClr val="000000"/>
              </a:solidFill>
              <a:latin typeface="Calibri"/>
              <a:cs typeface="Calibri"/>
            </a:rPr>
            <a:pPr algn="ctr"/>
            <a:t>$19,24,338</a:t>
          </a:fld>
          <a:endParaRPr lang="en-US" sz="3600" b="1">
            <a:latin typeface="Bell MT" panose="02020503060305020303" pitchFamily="18" charset="0"/>
          </a:endParaRPr>
        </a:p>
      </xdr:txBody>
    </xdr:sp>
    <xdr:clientData/>
  </xdr:twoCellAnchor>
  <xdr:twoCellAnchor>
    <xdr:from>
      <xdr:col>13</xdr:col>
      <xdr:colOff>508635</xdr:colOff>
      <xdr:row>9</xdr:row>
      <xdr:rowOff>66675</xdr:rowOff>
    </xdr:from>
    <xdr:to>
      <xdr:col>16</xdr:col>
      <xdr:colOff>173227</xdr:colOff>
      <xdr:row>11</xdr:row>
      <xdr:rowOff>76595</xdr:rowOff>
    </xdr:to>
    <xdr:sp macro="" textlink="'Pivot Tble'!D8">
      <xdr:nvSpPr>
        <xdr:cNvPr id="27" name="Rectangle 26">
          <a:extLst>
            <a:ext uri="{FF2B5EF4-FFF2-40B4-BE49-F238E27FC236}">
              <a16:creationId xmlns:a16="http://schemas.microsoft.com/office/drawing/2014/main" id="{EFEE1FCB-2A13-D0F2-E31F-B20E8EEDFA3A}"/>
            </a:ext>
          </a:extLst>
        </xdr:cNvPr>
        <xdr:cNvSpPr/>
      </xdr:nvSpPr>
      <xdr:spPr>
        <a:xfrm>
          <a:off x="8433435" y="1695450"/>
          <a:ext cx="1493392" cy="371870"/>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fld id="{B007CF53-0766-416B-9CA8-9F9A4741BCE3}" type="TxLink">
            <a:rPr lang="en-US" sz="1800" b="1" i="0" u="none" strike="noStrike">
              <a:solidFill>
                <a:srgbClr val="000000"/>
              </a:solidFill>
              <a:latin typeface="Calibri"/>
              <a:cs typeface="Calibri"/>
            </a:rPr>
            <a:pPr algn="ctr"/>
            <a:t>25268</a:t>
          </a:fld>
          <a:endParaRPr lang="en-US" sz="3600" b="1">
            <a:latin typeface="Bell MT" panose="02020503060305020303" pitchFamily="18" charset="0"/>
          </a:endParaRPr>
        </a:p>
      </xdr:txBody>
    </xdr:sp>
    <xdr:clientData/>
  </xdr:twoCellAnchor>
  <xdr:twoCellAnchor>
    <xdr:from>
      <xdr:col>17</xdr:col>
      <xdr:colOff>432435</xdr:colOff>
      <xdr:row>8</xdr:row>
      <xdr:rowOff>158115</xdr:rowOff>
    </xdr:from>
    <xdr:to>
      <xdr:col>20</xdr:col>
      <xdr:colOff>97027</xdr:colOff>
      <xdr:row>10</xdr:row>
      <xdr:rowOff>168035</xdr:rowOff>
    </xdr:to>
    <xdr:sp macro="" textlink="'Pivot Tble'!E8">
      <xdr:nvSpPr>
        <xdr:cNvPr id="28" name="Rectangle 27">
          <a:extLst>
            <a:ext uri="{FF2B5EF4-FFF2-40B4-BE49-F238E27FC236}">
              <a16:creationId xmlns:a16="http://schemas.microsoft.com/office/drawing/2014/main" id="{4EB7F9AD-CBDC-C45B-B1D6-606FDF166F60}"/>
            </a:ext>
          </a:extLst>
        </xdr:cNvPr>
        <xdr:cNvSpPr/>
      </xdr:nvSpPr>
      <xdr:spPr>
        <a:xfrm>
          <a:off x="10795635" y="1605915"/>
          <a:ext cx="1493392" cy="371870"/>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fld id="{2C5B406D-D47A-4342-A2AB-652494C98826}" type="TxLink">
            <a:rPr lang="en-US" sz="1800" b="1" i="0" u="none" strike="noStrike">
              <a:solidFill>
                <a:srgbClr val="000000"/>
              </a:solidFill>
              <a:latin typeface="Calibri"/>
              <a:cs typeface="Calibri"/>
            </a:rPr>
            <a:pPr algn="ctr"/>
            <a:t>$2,24,078</a:t>
          </a:fld>
          <a:endParaRPr lang="en-US" sz="3600" b="1">
            <a:latin typeface="Bell MT" panose="02020503060305020303" pitchFamily="18" charset="0"/>
          </a:endParaRPr>
        </a:p>
      </xdr:txBody>
    </xdr:sp>
    <xdr:clientData/>
  </xdr:twoCellAnchor>
  <xdr:twoCellAnchor>
    <xdr:from>
      <xdr:col>0</xdr:col>
      <xdr:colOff>99060</xdr:colOff>
      <xdr:row>5</xdr:row>
      <xdr:rowOff>53340</xdr:rowOff>
    </xdr:from>
    <xdr:to>
      <xdr:col>4</xdr:col>
      <xdr:colOff>411480</xdr:colOff>
      <xdr:row>12</xdr:row>
      <xdr:rowOff>152400</xdr:rowOff>
    </xdr:to>
    <xdr:sp macro="" textlink="">
      <xdr:nvSpPr>
        <xdr:cNvPr id="12" name="Rectangle 11">
          <a:extLst>
            <a:ext uri="{FF2B5EF4-FFF2-40B4-BE49-F238E27FC236}">
              <a16:creationId xmlns:a16="http://schemas.microsoft.com/office/drawing/2014/main" id="{55F52C70-13CF-45CE-B6BB-4F0B09A1FC96}"/>
            </a:ext>
          </a:extLst>
        </xdr:cNvPr>
        <xdr:cNvSpPr/>
      </xdr:nvSpPr>
      <xdr:spPr>
        <a:xfrm>
          <a:off x="99060" y="967740"/>
          <a:ext cx="2750820" cy="137922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137160</xdr:colOff>
      <xdr:row>13</xdr:row>
      <xdr:rowOff>22859</xdr:rowOff>
    </xdr:from>
    <xdr:to>
      <xdr:col>4</xdr:col>
      <xdr:colOff>381000</xdr:colOff>
      <xdr:row>32</xdr:row>
      <xdr:rowOff>123825</xdr:rowOff>
    </xdr:to>
    <xdr:sp macro="" textlink="">
      <xdr:nvSpPr>
        <xdr:cNvPr id="22" name="Rectangle 21">
          <a:extLst>
            <a:ext uri="{FF2B5EF4-FFF2-40B4-BE49-F238E27FC236}">
              <a16:creationId xmlns:a16="http://schemas.microsoft.com/office/drawing/2014/main" id="{6542D7C0-078E-4765-B782-C789E899E801}"/>
            </a:ext>
          </a:extLst>
        </xdr:cNvPr>
        <xdr:cNvSpPr/>
      </xdr:nvSpPr>
      <xdr:spPr>
        <a:xfrm>
          <a:off x="137160" y="2375534"/>
          <a:ext cx="2682240" cy="353949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495300</xdr:colOff>
      <xdr:row>14</xdr:row>
      <xdr:rowOff>104775</xdr:rowOff>
    </xdr:from>
    <xdr:to>
      <xdr:col>12</xdr:col>
      <xdr:colOff>276225</xdr:colOff>
      <xdr:row>32</xdr:row>
      <xdr:rowOff>152400</xdr:rowOff>
    </xdr:to>
    <xdr:sp macro="" textlink="">
      <xdr:nvSpPr>
        <xdr:cNvPr id="25" name="Rectangle 24">
          <a:extLst>
            <a:ext uri="{FF2B5EF4-FFF2-40B4-BE49-F238E27FC236}">
              <a16:creationId xmlns:a16="http://schemas.microsoft.com/office/drawing/2014/main" id="{09589D80-CCCA-4B10-AA8E-4CBD18D1624B}"/>
            </a:ext>
          </a:extLst>
        </xdr:cNvPr>
        <xdr:cNvSpPr/>
      </xdr:nvSpPr>
      <xdr:spPr>
        <a:xfrm>
          <a:off x="2933700" y="2638425"/>
          <a:ext cx="4657725" cy="33051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361950</xdr:colOff>
      <xdr:row>14</xdr:row>
      <xdr:rowOff>114300</xdr:rowOff>
    </xdr:from>
    <xdr:to>
      <xdr:col>20</xdr:col>
      <xdr:colOff>504825</xdr:colOff>
      <xdr:row>33</xdr:row>
      <xdr:rowOff>0</xdr:rowOff>
    </xdr:to>
    <xdr:sp macro="" textlink="">
      <xdr:nvSpPr>
        <xdr:cNvPr id="26" name="Rectangle 25">
          <a:extLst>
            <a:ext uri="{FF2B5EF4-FFF2-40B4-BE49-F238E27FC236}">
              <a16:creationId xmlns:a16="http://schemas.microsoft.com/office/drawing/2014/main" id="{A41E1C83-E67C-43F2-87B8-4B0CAE824415}"/>
            </a:ext>
          </a:extLst>
        </xdr:cNvPr>
        <xdr:cNvSpPr/>
      </xdr:nvSpPr>
      <xdr:spPr>
        <a:xfrm>
          <a:off x="7677150" y="2647950"/>
          <a:ext cx="5019675" cy="33242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590550</xdr:colOff>
      <xdr:row>5</xdr:row>
      <xdr:rowOff>93133</xdr:rowOff>
    </xdr:from>
    <xdr:to>
      <xdr:col>28</xdr:col>
      <xdr:colOff>590550</xdr:colOff>
      <xdr:row>21</xdr:row>
      <xdr:rowOff>95250</xdr:rowOff>
    </xdr:to>
    <xdr:sp macro="" textlink="">
      <xdr:nvSpPr>
        <xdr:cNvPr id="29" name="Rectangle 28">
          <a:extLst>
            <a:ext uri="{FF2B5EF4-FFF2-40B4-BE49-F238E27FC236}">
              <a16:creationId xmlns:a16="http://schemas.microsoft.com/office/drawing/2014/main" id="{1F18DC72-3573-4B3A-A559-427483F0DD75}"/>
            </a:ext>
          </a:extLst>
        </xdr:cNvPr>
        <xdr:cNvSpPr/>
      </xdr:nvSpPr>
      <xdr:spPr>
        <a:xfrm>
          <a:off x="12782550" y="998008"/>
          <a:ext cx="4876800" cy="289771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523875</xdr:colOff>
      <xdr:row>6</xdr:row>
      <xdr:rowOff>47625</xdr:rowOff>
    </xdr:from>
    <xdr:to>
      <xdr:col>8</xdr:col>
      <xdr:colOff>66675</xdr:colOff>
      <xdr:row>8</xdr:row>
      <xdr:rowOff>28575</xdr:rowOff>
    </xdr:to>
    <xdr:sp macro="" textlink="'Pivot Tble'!B1">
      <xdr:nvSpPr>
        <xdr:cNvPr id="30" name="Rectangle 29">
          <a:extLst>
            <a:ext uri="{FF2B5EF4-FFF2-40B4-BE49-F238E27FC236}">
              <a16:creationId xmlns:a16="http://schemas.microsoft.com/office/drawing/2014/main" id="{B913CABB-17F4-4E9B-B3F2-6843CA436281}"/>
            </a:ext>
          </a:extLst>
        </xdr:cNvPr>
        <xdr:cNvSpPr/>
      </xdr:nvSpPr>
      <xdr:spPr>
        <a:xfrm>
          <a:off x="3571875" y="1133475"/>
          <a:ext cx="1371600"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2342EE3-8245-4A8D-9E80-54EEA98B650A}" type="TxLink">
            <a:rPr lang="en-US" sz="1800" b="1" i="0" u="none" strike="noStrike">
              <a:solidFill>
                <a:srgbClr val="000000"/>
              </a:solidFill>
              <a:latin typeface="Century" panose="02040604050505020304" pitchFamily="18" charset="0"/>
              <a:cs typeface="Calibri"/>
            </a:rPr>
            <a:pPr algn="ctr"/>
            <a:t>Order</a:t>
          </a:fld>
          <a:endParaRPr lang="en-US" sz="1800" b="1">
            <a:latin typeface="Century" panose="02040604050505020304" pitchFamily="18" charset="0"/>
          </a:endParaRPr>
        </a:p>
      </xdr:txBody>
    </xdr:sp>
    <xdr:clientData/>
  </xdr:twoCellAnchor>
  <xdr:twoCellAnchor>
    <xdr:from>
      <xdr:col>9</xdr:col>
      <xdr:colOff>514350</xdr:colOff>
      <xdr:row>6</xdr:row>
      <xdr:rowOff>57150</xdr:rowOff>
    </xdr:from>
    <xdr:to>
      <xdr:col>11</xdr:col>
      <xdr:colOff>504825</xdr:colOff>
      <xdr:row>8</xdr:row>
      <xdr:rowOff>38100</xdr:rowOff>
    </xdr:to>
    <xdr:sp macro="" textlink="'Pivot Tble'!C1">
      <xdr:nvSpPr>
        <xdr:cNvPr id="36" name="Rectangle 35">
          <a:extLst>
            <a:ext uri="{FF2B5EF4-FFF2-40B4-BE49-F238E27FC236}">
              <a16:creationId xmlns:a16="http://schemas.microsoft.com/office/drawing/2014/main" id="{7E2A4A0C-DACC-4B8D-AD64-DE1592210D52}"/>
            </a:ext>
          </a:extLst>
        </xdr:cNvPr>
        <xdr:cNvSpPr/>
      </xdr:nvSpPr>
      <xdr:spPr>
        <a:xfrm>
          <a:off x="6000750" y="1143000"/>
          <a:ext cx="1209675"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0EC5311-0487-4F4A-9655-C1293996CD67}" type="TxLink">
            <a:rPr lang="en-US" sz="1800" b="1" i="0" u="none" strike="noStrike">
              <a:solidFill>
                <a:srgbClr val="000000"/>
              </a:solidFill>
              <a:latin typeface="Century" panose="02040604050505020304" pitchFamily="18" charset="0"/>
              <a:cs typeface="Calibri"/>
            </a:rPr>
            <a:pPr algn="ctr"/>
            <a:t>  Sales</a:t>
          </a:fld>
          <a:endParaRPr lang="en-US" sz="1800" b="1">
            <a:latin typeface="Century" panose="02040604050505020304" pitchFamily="18" charset="0"/>
          </a:endParaRPr>
        </a:p>
      </xdr:txBody>
    </xdr:sp>
    <xdr:clientData/>
  </xdr:twoCellAnchor>
  <xdr:twoCellAnchor>
    <xdr:from>
      <xdr:col>14</xdr:col>
      <xdr:colOff>28575</xdr:colOff>
      <xdr:row>6</xdr:row>
      <xdr:rowOff>123825</xdr:rowOff>
    </xdr:from>
    <xdr:to>
      <xdr:col>16</xdr:col>
      <xdr:colOff>19050</xdr:colOff>
      <xdr:row>8</xdr:row>
      <xdr:rowOff>104775</xdr:rowOff>
    </xdr:to>
    <xdr:sp macro="" textlink="'Pivot Tble'!D1">
      <xdr:nvSpPr>
        <xdr:cNvPr id="37" name="Rectangle 36">
          <a:extLst>
            <a:ext uri="{FF2B5EF4-FFF2-40B4-BE49-F238E27FC236}">
              <a16:creationId xmlns:a16="http://schemas.microsoft.com/office/drawing/2014/main" id="{8CA5C8AA-EF17-458E-A307-9D72391392FD}"/>
            </a:ext>
          </a:extLst>
        </xdr:cNvPr>
        <xdr:cNvSpPr/>
      </xdr:nvSpPr>
      <xdr:spPr>
        <a:xfrm>
          <a:off x="8562975" y="1209675"/>
          <a:ext cx="1209675"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6633E78-B217-4988-9A69-CFD7F38E768F}" type="TxLink">
            <a:rPr lang="en-US" sz="1800" b="1" i="0" u="none" strike="noStrike">
              <a:solidFill>
                <a:srgbClr val="000000"/>
              </a:solidFill>
              <a:latin typeface="Century" panose="02040604050505020304" pitchFamily="18" charset="0"/>
              <a:cs typeface="Calibri"/>
            </a:rPr>
            <a:pPr algn="ctr"/>
            <a:t> Quantity</a:t>
          </a:fld>
          <a:endParaRPr lang="en-US" sz="1800" b="1">
            <a:latin typeface="Century" panose="02040604050505020304" pitchFamily="18" charset="0"/>
          </a:endParaRPr>
        </a:p>
      </xdr:txBody>
    </xdr:sp>
    <xdr:clientData/>
  </xdr:twoCellAnchor>
  <xdr:twoCellAnchor>
    <xdr:from>
      <xdr:col>17</xdr:col>
      <xdr:colOff>533400</xdr:colOff>
      <xdr:row>6</xdr:row>
      <xdr:rowOff>66675</xdr:rowOff>
    </xdr:from>
    <xdr:to>
      <xdr:col>19</xdr:col>
      <xdr:colOff>523875</xdr:colOff>
      <xdr:row>8</xdr:row>
      <xdr:rowOff>47625</xdr:rowOff>
    </xdr:to>
    <xdr:sp macro="" textlink="'Pivot Tble'!E1">
      <xdr:nvSpPr>
        <xdr:cNvPr id="38" name="Rectangle 37">
          <a:extLst>
            <a:ext uri="{FF2B5EF4-FFF2-40B4-BE49-F238E27FC236}">
              <a16:creationId xmlns:a16="http://schemas.microsoft.com/office/drawing/2014/main" id="{D6284536-561A-4032-A790-4D12A5B09625}"/>
            </a:ext>
          </a:extLst>
        </xdr:cNvPr>
        <xdr:cNvSpPr/>
      </xdr:nvSpPr>
      <xdr:spPr>
        <a:xfrm>
          <a:off x="10896600" y="1152525"/>
          <a:ext cx="1209675"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C9A6E0D-56C6-41CA-AE7B-5FEADD34C1F7}" type="TxLink">
            <a:rPr lang="en-US" sz="1800" b="1" i="0" u="none" strike="noStrike">
              <a:solidFill>
                <a:srgbClr val="000000"/>
              </a:solidFill>
              <a:latin typeface="Century" panose="02040604050505020304" pitchFamily="18" charset="0"/>
              <a:cs typeface="Calibri"/>
            </a:rPr>
            <a:pPr algn="ctr"/>
            <a:t> Profit</a:t>
          </a:fld>
          <a:endParaRPr lang="en-US" sz="1800" b="1">
            <a:latin typeface="Century" panose="02040604050505020304" pitchFamily="18"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571500</xdr:colOff>
          <xdr:row>10</xdr:row>
          <xdr:rowOff>38101</xdr:rowOff>
        </xdr:from>
        <xdr:to>
          <xdr:col>8</xdr:col>
          <xdr:colOff>180976</xdr:colOff>
          <xdr:row>13</xdr:row>
          <xdr:rowOff>85726</xdr:rowOff>
        </xdr:to>
        <xdr:pic>
          <xdr:nvPicPr>
            <xdr:cNvPr id="40" name="Picture 39">
              <a:extLst>
                <a:ext uri="{FF2B5EF4-FFF2-40B4-BE49-F238E27FC236}">
                  <a16:creationId xmlns:a16="http://schemas.microsoft.com/office/drawing/2014/main" id="{9A00EFDF-8418-4D6E-BCE8-F1DEB5556100}"/>
                </a:ext>
              </a:extLst>
            </xdr:cNvPr>
            <xdr:cNvPicPr>
              <a:picLocks noChangeAspect="1" noChangeArrowheads="1"/>
              <a:extLst>
                <a:ext uri="{84589F7E-364E-4C9E-8A38-B11213B215E9}">
                  <a14:cameraTool cellRange="'Pivot Tble'!$B$12" spid="_x0000_s2166"/>
                </a:ext>
              </a:extLst>
            </xdr:cNvPicPr>
          </xdr:nvPicPr>
          <xdr:blipFill>
            <a:blip xmlns:r="http://schemas.openxmlformats.org/officeDocument/2006/relationships" r:embed="rId2"/>
            <a:srcRect/>
            <a:stretch>
              <a:fillRect/>
            </a:stretch>
          </xdr:blipFill>
          <xdr:spPr bwMode="auto">
            <a:xfrm>
              <a:off x="3009900" y="1847851"/>
              <a:ext cx="2047876" cy="5905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590550</xdr:colOff>
          <xdr:row>10</xdr:row>
          <xdr:rowOff>161925</xdr:rowOff>
        </xdr:from>
        <xdr:to>
          <xdr:col>12</xdr:col>
          <xdr:colOff>38099</xdr:colOff>
          <xdr:row>13</xdr:row>
          <xdr:rowOff>131569</xdr:rowOff>
        </xdr:to>
        <xdr:pic>
          <xdr:nvPicPr>
            <xdr:cNvPr id="42" name="Picture 41">
              <a:extLst>
                <a:ext uri="{FF2B5EF4-FFF2-40B4-BE49-F238E27FC236}">
                  <a16:creationId xmlns:a16="http://schemas.microsoft.com/office/drawing/2014/main" id="{2868491E-4A8A-46FD-80E8-BDBE84580834}"/>
                </a:ext>
              </a:extLst>
            </xdr:cNvPr>
            <xdr:cNvPicPr>
              <a:picLocks noChangeAspect="1" noChangeArrowheads="1"/>
              <a:extLst>
                <a:ext uri="{84589F7E-364E-4C9E-8A38-B11213B215E9}">
                  <a14:cameraTool cellRange="'Pivot Tble'!$C$12" spid="_x0000_s2167"/>
                </a:ext>
              </a:extLst>
            </xdr:cNvPicPr>
          </xdr:nvPicPr>
          <xdr:blipFill>
            <a:blip xmlns:r="http://schemas.openxmlformats.org/officeDocument/2006/relationships" r:embed="rId3"/>
            <a:srcRect/>
            <a:stretch>
              <a:fillRect/>
            </a:stretch>
          </xdr:blipFill>
          <xdr:spPr bwMode="auto">
            <a:xfrm>
              <a:off x="5467350" y="1971675"/>
              <a:ext cx="1885949" cy="51256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142875</xdr:colOff>
          <xdr:row>11</xdr:row>
          <xdr:rowOff>47625</xdr:rowOff>
        </xdr:from>
        <xdr:to>
          <xdr:col>16</xdr:col>
          <xdr:colOff>127635</xdr:colOff>
          <xdr:row>13</xdr:row>
          <xdr:rowOff>160020</xdr:rowOff>
        </xdr:to>
        <xdr:pic>
          <xdr:nvPicPr>
            <xdr:cNvPr id="48" name="Picture 47">
              <a:extLst>
                <a:ext uri="{FF2B5EF4-FFF2-40B4-BE49-F238E27FC236}">
                  <a16:creationId xmlns:a16="http://schemas.microsoft.com/office/drawing/2014/main" id="{EADC0D54-75AE-4635-86ED-47D91ABCD2EC}"/>
                </a:ext>
              </a:extLst>
            </xdr:cNvPr>
            <xdr:cNvPicPr>
              <a:picLocks noChangeAspect="1" noChangeArrowheads="1"/>
              <a:extLst>
                <a:ext uri="{84589F7E-364E-4C9E-8A38-B11213B215E9}">
                  <a14:cameraTool cellRange="'Pivot Tble'!$D$12" spid="_x0000_s2168"/>
                </a:ext>
              </a:extLst>
            </xdr:cNvPicPr>
          </xdr:nvPicPr>
          <xdr:blipFill>
            <a:blip xmlns:r="http://schemas.openxmlformats.org/officeDocument/2006/relationships" r:embed="rId4"/>
            <a:srcRect/>
            <a:stretch>
              <a:fillRect/>
            </a:stretch>
          </xdr:blipFill>
          <xdr:spPr bwMode="auto">
            <a:xfrm>
              <a:off x="8067675" y="2038350"/>
              <a:ext cx="1813560" cy="47434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95250</xdr:colOff>
          <xdr:row>11</xdr:row>
          <xdr:rowOff>114300</xdr:rowOff>
        </xdr:from>
        <xdr:to>
          <xdr:col>19</xdr:col>
          <xdr:colOff>581025</xdr:colOff>
          <xdr:row>13</xdr:row>
          <xdr:rowOff>141446</xdr:rowOff>
        </xdr:to>
        <xdr:pic>
          <xdr:nvPicPr>
            <xdr:cNvPr id="50" name="Picture 49">
              <a:extLst>
                <a:ext uri="{FF2B5EF4-FFF2-40B4-BE49-F238E27FC236}">
                  <a16:creationId xmlns:a16="http://schemas.microsoft.com/office/drawing/2014/main" id="{13CBBAD8-C96B-4BB1-9E31-130FC6F20300}"/>
                </a:ext>
              </a:extLst>
            </xdr:cNvPr>
            <xdr:cNvPicPr>
              <a:picLocks noChangeAspect="1" noChangeArrowheads="1"/>
              <a:extLst>
                <a:ext uri="{84589F7E-364E-4C9E-8A38-B11213B215E9}">
                  <a14:cameraTool cellRange="'Pivot Tble'!$E$12" spid="_x0000_s2169"/>
                </a:ext>
              </a:extLst>
            </xdr:cNvPicPr>
          </xdr:nvPicPr>
          <xdr:blipFill>
            <a:blip xmlns:r="http://schemas.openxmlformats.org/officeDocument/2006/relationships" r:embed="rId5"/>
            <a:srcRect/>
            <a:stretch>
              <a:fillRect/>
            </a:stretch>
          </xdr:blipFill>
          <xdr:spPr bwMode="auto">
            <a:xfrm>
              <a:off x="10458450" y="2105025"/>
              <a:ext cx="1704975" cy="38909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4</xdr:col>
      <xdr:colOff>533400</xdr:colOff>
      <xdr:row>6</xdr:row>
      <xdr:rowOff>0</xdr:rowOff>
    </xdr:from>
    <xdr:to>
      <xdr:col>5</xdr:col>
      <xdr:colOff>495300</xdr:colOff>
      <xdr:row>8</xdr:row>
      <xdr:rowOff>115213</xdr:rowOff>
    </xdr:to>
    <xdr:pic>
      <xdr:nvPicPr>
        <xdr:cNvPr id="51" name="Picture 50" descr="Check Order Vector Icon">
          <a:extLst>
            <a:ext uri="{FF2B5EF4-FFF2-40B4-BE49-F238E27FC236}">
              <a16:creationId xmlns:a16="http://schemas.microsoft.com/office/drawing/2014/main" id="{9B996DED-009B-4298-8641-4A7DFEFF36C5}"/>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2832" t="6396" r="2832" b="4651"/>
        <a:stretch/>
      </xdr:blipFill>
      <xdr:spPr bwMode="auto">
        <a:xfrm>
          <a:off x="2971800" y="1085850"/>
          <a:ext cx="571500" cy="4771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24764</xdr:colOff>
      <xdr:row>6</xdr:row>
      <xdr:rowOff>7619</xdr:rowOff>
    </xdr:from>
    <xdr:to>
      <xdr:col>9</xdr:col>
      <xdr:colOff>590550</xdr:colOff>
      <xdr:row>8</xdr:row>
      <xdr:rowOff>106680</xdr:rowOff>
    </xdr:to>
    <xdr:pic>
      <xdr:nvPicPr>
        <xdr:cNvPr id="32" name="Picture 31">
          <a:extLst>
            <a:ext uri="{FF2B5EF4-FFF2-40B4-BE49-F238E27FC236}">
              <a16:creationId xmlns:a16="http://schemas.microsoft.com/office/drawing/2014/main" id="{3CFF8EC6-B543-467A-A1FA-89EC2C08A577}"/>
            </a:ext>
          </a:extLst>
        </xdr:cNvPr>
        <xdr:cNvPicPr>
          <a:picLocks noChangeAspect="1"/>
        </xdr:cNvPicPr>
      </xdr:nvPicPr>
      <xdr:blipFill>
        <a:blip xmlns:r="http://schemas.openxmlformats.org/officeDocument/2006/relationships" r:embed="rId7"/>
        <a:stretch>
          <a:fillRect/>
        </a:stretch>
      </xdr:blipFill>
      <xdr:spPr>
        <a:xfrm>
          <a:off x="5511164" y="1093469"/>
          <a:ext cx="565786" cy="461011"/>
        </a:xfrm>
        <a:prstGeom prst="rect">
          <a:avLst/>
        </a:prstGeom>
      </xdr:spPr>
    </xdr:pic>
    <xdr:clientData/>
  </xdr:twoCellAnchor>
  <xdr:twoCellAnchor editAs="oneCell">
    <xdr:from>
      <xdr:col>13</xdr:col>
      <xdr:colOff>36786</xdr:colOff>
      <xdr:row>6</xdr:row>
      <xdr:rowOff>28576</xdr:rowOff>
    </xdr:from>
    <xdr:to>
      <xdr:col>13</xdr:col>
      <xdr:colOff>561975</xdr:colOff>
      <xdr:row>9</xdr:row>
      <xdr:rowOff>49743</xdr:rowOff>
    </xdr:to>
    <xdr:pic>
      <xdr:nvPicPr>
        <xdr:cNvPr id="52" name="Picture 51">
          <a:extLst>
            <a:ext uri="{FF2B5EF4-FFF2-40B4-BE49-F238E27FC236}">
              <a16:creationId xmlns:a16="http://schemas.microsoft.com/office/drawing/2014/main" id="{01A51D1F-2246-49B0-80E5-1C39F33279F4}"/>
            </a:ext>
          </a:extLst>
        </xdr:cNvPr>
        <xdr:cNvPicPr>
          <a:picLocks noChangeAspect="1"/>
        </xdr:cNvPicPr>
      </xdr:nvPicPr>
      <xdr:blipFill rotWithShape="1">
        <a:blip xmlns:r="http://schemas.openxmlformats.org/officeDocument/2006/relationships" r:embed="rId8"/>
        <a:srcRect l="4615" t="14929" r="22693" b="12572"/>
        <a:stretch/>
      </xdr:blipFill>
      <xdr:spPr>
        <a:xfrm>
          <a:off x="7961586" y="1114426"/>
          <a:ext cx="525189" cy="564092"/>
        </a:xfrm>
        <a:prstGeom prst="rect">
          <a:avLst/>
        </a:prstGeom>
      </xdr:spPr>
    </xdr:pic>
    <xdr:clientData/>
  </xdr:twoCellAnchor>
  <xdr:twoCellAnchor editAs="oneCell">
    <xdr:from>
      <xdr:col>16</xdr:col>
      <xdr:colOff>535517</xdr:colOff>
      <xdr:row>5</xdr:row>
      <xdr:rowOff>171450</xdr:rowOff>
    </xdr:from>
    <xdr:to>
      <xdr:col>17</xdr:col>
      <xdr:colOff>506942</xdr:colOff>
      <xdr:row>9</xdr:row>
      <xdr:rowOff>28575</xdr:rowOff>
    </xdr:to>
    <xdr:pic>
      <xdr:nvPicPr>
        <xdr:cNvPr id="34" name="Picture 33">
          <a:extLst>
            <a:ext uri="{FF2B5EF4-FFF2-40B4-BE49-F238E27FC236}">
              <a16:creationId xmlns:a16="http://schemas.microsoft.com/office/drawing/2014/main" id="{E8F69C09-2362-4198-956A-13BF51205643}"/>
            </a:ext>
          </a:extLst>
        </xdr:cNvPr>
        <xdr:cNvPicPr>
          <a:picLocks noChangeAspect="1"/>
        </xdr:cNvPicPr>
      </xdr:nvPicPr>
      <xdr:blipFill>
        <a:blip xmlns:r="http://schemas.openxmlformats.org/officeDocument/2006/relationships" r:embed="rId9"/>
        <a:stretch>
          <a:fillRect/>
        </a:stretch>
      </xdr:blipFill>
      <xdr:spPr>
        <a:xfrm>
          <a:off x="10289117" y="1076325"/>
          <a:ext cx="581025" cy="581025"/>
        </a:xfrm>
        <a:prstGeom prst="rect">
          <a:avLst/>
        </a:prstGeom>
      </xdr:spPr>
    </xdr:pic>
    <xdr:clientData/>
  </xdr:twoCellAnchor>
  <xdr:twoCellAnchor>
    <xdr:from>
      <xdr:col>5</xdr:col>
      <xdr:colOff>133351</xdr:colOff>
      <xdr:row>15</xdr:row>
      <xdr:rowOff>123825</xdr:rowOff>
    </xdr:from>
    <xdr:to>
      <xdr:col>11</xdr:col>
      <xdr:colOff>514351</xdr:colOff>
      <xdr:row>31</xdr:row>
      <xdr:rowOff>0</xdr:rowOff>
    </xdr:to>
    <xdr:graphicFrame macro="">
      <xdr:nvGraphicFramePr>
        <xdr:cNvPr id="54" name="Chart 53">
          <a:extLst>
            <a:ext uri="{FF2B5EF4-FFF2-40B4-BE49-F238E27FC236}">
              <a16:creationId xmlns:a16="http://schemas.microsoft.com/office/drawing/2014/main" id="{81BC3D75-9012-47D4-B9C6-615F4726C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161926</xdr:colOff>
      <xdr:row>5</xdr:row>
      <xdr:rowOff>161925</xdr:rowOff>
    </xdr:from>
    <xdr:to>
      <xdr:col>28</xdr:col>
      <xdr:colOff>457200</xdr:colOff>
      <xdr:row>20</xdr:row>
      <xdr:rowOff>104776</xdr:rowOff>
    </xdr:to>
    <xdr:graphicFrame macro="">
      <xdr:nvGraphicFramePr>
        <xdr:cNvPr id="55" name="Chart 54">
          <a:extLst>
            <a:ext uri="{FF2B5EF4-FFF2-40B4-BE49-F238E27FC236}">
              <a16:creationId xmlns:a16="http://schemas.microsoft.com/office/drawing/2014/main" id="{1A40F873-BD50-40E0-B1FE-5A6E2B4DE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276226</xdr:colOff>
      <xdr:row>16</xdr:row>
      <xdr:rowOff>57150</xdr:rowOff>
    </xdr:from>
    <xdr:to>
      <xdr:col>20</xdr:col>
      <xdr:colOff>266700</xdr:colOff>
      <xdr:row>31</xdr:row>
      <xdr:rowOff>9525</xdr:rowOff>
    </xdr:to>
    <xdr:graphicFrame macro="">
      <xdr:nvGraphicFramePr>
        <xdr:cNvPr id="56" name="Chart 55">
          <a:extLst>
            <a:ext uri="{FF2B5EF4-FFF2-40B4-BE49-F238E27FC236}">
              <a16:creationId xmlns:a16="http://schemas.microsoft.com/office/drawing/2014/main" id="{B0235033-FF3A-476D-BB56-422A5539F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0</xdr:colOff>
      <xdr:row>22</xdr:row>
      <xdr:rowOff>0</xdr:rowOff>
    </xdr:from>
    <xdr:to>
      <xdr:col>29</xdr:col>
      <xdr:colOff>85725</xdr:colOff>
      <xdr:row>40</xdr:row>
      <xdr:rowOff>47625</xdr:rowOff>
    </xdr:to>
    <xdr:sp macro="" textlink="">
      <xdr:nvSpPr>
        <xdr:cNvPr id="35" name="Rectangle 34">
          <a:extLst>
            <a:ext uri="{FF2B5EF4-FFF2-40B4-BE49-F238E27FC236}">
              <a16:creationId xmlns:a16="http://schemas.microsoft.com/office/drawing/2014/main" id="{27BDB55B-B9BC-4FF9-BA20-C95FF2C0CD56}"/>
            </a:ext>
          </a:extLst>
        </xdr:cNvPr>
        <xdr:cNvSpPr/>
      </xdr:nvSpPr>
      <xdr:spPr>
        <a:xfrm>
          <a:off x="12801600" y="3981450"/>
          <a:ext cx="4962525" cy="33051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21</xdr:col>
      <xdr:colOff>257176</xdr:colOff>
      <xdr:row>22</xdr:row>
      <xdr:rowOff>104776</xdr:rowOff>
    </xdr:from>
    <xdr:to>
      <xdr:col>28</xdr:col>
      <xdr:colOff>352426</xdr:colOff>
      <xdr:row>38</xdr:row>
      <xdr:rowOff>142876</xdr:rowOff>
    </xdr:to>
    <mc:AlternateContent xmlns:mc="http://schemas.openxmlformats.org/markup-compatibility/2006">
      <mc:Choice xmlns:cx1="http://schemas.microsoft.com/office/drawing/2015/9/8/chartex" Requires="cx1">
        <xdr:graphicFrame macro="">
          <xdr:nvGraphicFramePr>
            <xdr:cNvPr id="57" name="Chart 56">
              <a:extLst>
                <a:ext uri="{FF2B5EF4-FFF2-40B4-BE49-F238E27FC236}">
                  <a16:creationId xmlns:a16="http://schemas.microsoft.com/office/drawing/2014/main" id="{1E601EF8-422C-4ADA-B65C-1CA0E0B38E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3058776" y="4086226"/>
              <a:ext cx="4362450" cy="2933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281939</xdr:colOff>
      <xdr:row>6</xdr:row>
      <xdr:rowOff>19050</xdr:rowOff>
    </xdr:from>
    <xdr:to>
      <xdr:col>4</xdr:col>
      <xdr:colOff>104774</xdr:colOff>
      <xdr:row>11</xdr:row>
      <xdr:rowOff>152400</xdr:rowOff>
    </xdr:to>
    <mc:AlternateContent xmlns:mc="http://schemas.openxmlformats.org/markup-compatibility/2006" xmlns:a14="http://schemas.microsoft.com/office/drawing/2010/main">
      <mc:Choice Requires="a14">
        <xdr:graphicFrame macro="">
          <xdr:nvGraphicFramePr>
            <xdr:cNvPr id="44" name="Region">
              <a:extLst>
                <a:ext uri="{FF2B5EF4-FFF2-40B4-BE49-F238E27FC236}">
                  <a16:creationId xmlns:a16="http://schemas.microsoft.com/office/drawing/2014/main" id="{AC65D137-D0F1-4033-838F-6E4FE7C99E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1939" y="1104900"/>
              <a:ext cx="226123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219074</xdr:colOff>
      <xdr:row>13</xdr:row>
      <xdr:rowOff>87631</xdr:rowOff>
    </xdr:from>
    <xdr:to>
      <xdr:col>4</xdr:col>
      <xdr:colOff>209549</xdr:colOff>
      <xdr:row>21</xdr:row>
      <xdr:rowOff>114300</xdr:rowOff>
    </xdr:to>
    <mc:AlternateContent xmlns:mc="http://schemas.openxmlformats.org/markup-compatibility/2006" xmlns:a14="http://schemas.microsoft.com/office/drawing/2010/main">
      <mc:Choice Requires="a14">
        <xdr:graphicFrame macro="">
          <xdr:nvGraphicFramePr>
            <xdr:cNvPr id="45" name="Months">
              <a:extLst>
                <a:ext uri="{FF2B5EF4-FFF2-40B4-BE49-F238E27FC236}">
                  <a16:creationId xmlns:a16="http://schemas.microsoft.com/office/drawing/2014/main" id="{BB634BB2-DA4E-4387-BF0D-C916656692D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219075" y="2440306"/>
              <a:ext cx="2514600" cy="2217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22</xdr:row>
      <xdr:rowOff>19050</xdr:rowOff>
    </xdr:from>
    <xdr:to>
      <xdr:col>4</xdr:col>
      <xdr:colOff>190500</xdr:colOff>
      <xdr:row>31</xdr:row>
      <xdr:rowOff>19050</xdr:rowOff>
    </xdr:to>
    <mc:AlternateContent xmlns:mc="http://schemas.openxmlformats.org/markup-compatibility/2006" xmlns:a14="http://schemas.microsoft.com/office/drawing/2010/main">
      <mc:Choice Requires="a14">
        <xdr:graphicFrame macro="">
          <xdr:nvGraphicFramePr>
            <xdr:cNvPr id="46" name="Customer Segment">
              <a:extLst>
                <a:ext uri="{FF2B5EF4-FFF2-40B4-BE49-F238E27FC236}">
                  <a16:creationId xmlns:a16="http://schemas.microsoft.com/office/drawing/2014/main" id="{C21AFFF3-9CCF-4C07-BAAD-2B5F6566788D}"/>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71450" y="4000500"/>
              <a:ext cx="1476376"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180975</xdr:colOff>
      <xdr:row>40</xdr:row>
      <xdr:rowOff>104775</xdr:rowOff>
    </xdr:from>
    <xdr:to>
      <xdr:col>29</xdr:col>
      <xdr:colOff>190500</xdr:colOff>
      <xdr:row>56</xdr:row>
      <xdr:rowOff>85726</xdr:rowOff>
    </xdr:to>
    <mc:AlternateContent xmlns:mc="http://schemas.openxmlformats.org/markup-compatibility/2006">
      <mc:Choice xmlns:cx4="http://schemas.microsoft.com/office/drawing/2016/5/10/chartex" Requires="cx4">
        <xdr:graphicFrame macro="">
          <xdr:nvGraphicFramePr>
            <xdr:cNvPr id="47" name="Chart 46">
              <a:extLst>
                <a:ext uri="{FF2B5EF4-FFF2-40B4-BE49-F238E27FC236}">
                  <a16:creationId xmlns:a16="http://schemas.microsoft.com/office/drawing/2014/main" id="{E4CE577C-FFBA-49A6-B91A-A205D59412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1763375" y="7343775"/>
              <a:ext cx="6105525" cy="30099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142875</xdr:colOff>
      <xdr:row>33</xdr:row>
      <xdr:rowOff>57150</xdr:rowOff>
    </xdr:from>
    <xdr:to>
      <xdr:col>8</xdr:col>
      <xdr:colOff>390525</xdr:colOff>
      <xdr:row>54</xdr:row>
      <xdr:rowOff>28575</xdr:rowOff>
    </xdr:to>
    <xdr:graphicFrame macro="">
      <xdr:nvGraphicFramePr>
        <xdr:cNvPr id="49" name="Chart 48">
          <a:extLst>
            <a:ext uri="{FF2B5EF4-FFF2-40B4-BE49-F238E27FC236}">
              <a16:creationId xmlns:a16="http://schemas.microsoft.com/office/drawing/2014/main" id="{C7D10035-4DAF-4F54-8EF0-49875698D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523875</xdr:colOff>
      <xdr:row>33</xdr:row>
      <xdr:rowOff>95251</xdr:rowOff>
    </xdr:from>
    <xdr:to>
      <xdr:col>20</xdr:col>
      <xdr:colOff>504825</xdr:colOff>
      <xdr:row>40</xdr:row>
      <xdr:rowOff>66676</xdr:rowOff>
    </xdr:to>
    <xdr:graphicFrame macro="">
      <xdr:nvGraphicFramePr>
        <xdr:cNvPr id="53" name="Chart 52">
          <a:extLst>
            <a:ext uri="{FF2B5EF4-FFF2-40B4-BE49-F238E27FC236}">
              <a16:creationId xmlns:a16="http://schemas.microsoft.com/office/drawing/2014/main" id="{67AA48F6-AF37-4373-B62A-44D8BB497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46.026510763892" createdVersion="8" refreshedVersion="7" minRefreshableVersion="3" recordCount="1952" xr:uid="{384064A9-1AC7-4739-A33A-0A7B73304AEA}">
  <cacheSource type="worksheet">
    <worksheetSource name="Orders"/>
  </cacheSource>
  <cacheFields count="30">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ount="13">
        <n v="0.01"/>
        <n v="0.02"/>
        <n v="0.06"/>
        <n v="0.09"/>
        <n v="0.08"/>
        <n v="0.05"/>
        <n v="0"/>
        <n v="0.04"/>
        <n v="7.0000000000000007E-2"/>
        <n v="0.03"/>
        <n v="0.1"/>
        <n v="0.17"/>
        <n v="0.21"/>
      </sharedItems>
    </cacheField>
    <cacheField name="Unit Price" numFmtId="0">
      <sharedItems containsSemiMixedTypes="0" containsString="0" containsNumber="1" minValue="1.1399999999999999" maxValue="6783.02" count="597">
        <n v="2.84"/>
        <n v="500.98"/>
        <n v="9.48"/>
        <n v="78.69"/>
        <n v="3.28"/>
        <n v="3.58"/>
        <n v="4.42"/>
        <n v="35.94"/>
        <n v="2.98"/>
        <n v="115.99"/>
        <n v="26.48"/>
        <n v="12.99"/>
        <n v="5"/>
        <n v="55.48"/>
        <n v="1.68"/>
        <n v="4.1399999999999997"/>
        <n v="34.99"/>
        <n v="17.98"/>
        <n v="125.99"/>
        <n v="205.99"/>
        <n v="4.24"/>
        <n v="2.94"/>
        <n v="99.99"/>
        <n v="3502.14"/>
        <n v="5.98"/>
        <n v="3.8"/>
        <n v="1.76"/>
        <n v="29.14"/>
        <n v="3.69"/>
        <n v="175.99"/>
        <n v="155.06"/>
        <n v="291.73"/>
        <n v="100.98"/>
        <n v="122.99"/>
        <n v="296.18"/>
        <n v="8.09"/>
        <n v="896.99"/>
        <n v="161.55000000000001"/>
        <n v="4.91"/>
        <n v="19.84"/>
        <n v="5.18"/>
        <n v="8.34"/>
        <n v="4.9800000000000004"/>
        <n v="12.98"/>
        <n v="160.97999999999999"/>
        <n v="19.98"/>
        <n v="300.98"/>
        <n v="2.88"/>
        <n v="4.26"/>
        <n v="4"/>
        <n v="2.12"/>
        <n v="6.3"/>
        <n v="8.57"/>
        <n v="1.74"/>
        <n v="15.74"/>
        <n v="18.97"/>
        <n v="10.98"/>
        <n v="22.84"/>
        <n v="7.04"/>
        <n v="154.13"/>
        <n v="45.98"/>
        <n v="180.98"/>
        <n v="32.979999999999997"/>
        <n v="79.52"/>
        <n v="65.989999999999995"/>
        <n v="39.979999999999997"/>
        <n v="95.99"/>
        <n v="10.89"/>
        <n v="399.98"/>
        <n v="43.22"/>
        <n v="574.74"/>
        <n v="10.14"/>
        <n v="1.88"/>
        <n v="49.99"/>
        <n v="10.06"/>
        <n v="58.1"/>
        <n v="80.48"/>
        <n v="30.73"/>
        <n v="213.45"/>
        <n v="6.54"/>
        <n v="6.48"/>
        <n v="3.29"/>
        <n v="12.28"/>
        <n v="7.37"/>
        <n v="1.86"/>
        <n v="5.4"/>
        <n v="20.28"/>
        <n v="11.55"/>
        <n v="2.08"/>
        <n v="119.99"/>
        <n v="60.89"/>
        <n v="5.81"/>
        <n v="9.65"/>
        <n v="279.81"/>
        <n v="28.53"/>
        <n v="15.28"/>
        <n v="3.34"/>
        <n v="442.14"/>
        <n v="259.70999999999998"/>
        <n v="5.94"/>
        <n v="146.05000000000001"/>
        <n v="2.58"/>
        <n v="280.98"/>
        <n v="17.48"/>
        <n v="31.76"/>
        <n v="73.98"/>
        <n v="20.34"/>
        <n v="5.58"/>
        <n v="40.89"/>
        <n v="170.98"/>
        <n v="80.97"/>
        <n v="1.98"/>
        <n v="55.99"/>
        <n v="4.13"/>
        <n v="130.97999999999999"/>
        <n v="28.48"/>
        <n v="8.33"/>
        <n v="85.99"/>
        <n v="1637.53"/>
        <n v="7.38"/>
        <n v="15.42"/>
        <n v="7.99"/>
        <n v="29.1"/>
        <n v="276.2"/>
        <n v="6.28"/>
        <n v="7.77"/>
        <n v="7.59"/>
        <n v="3.26"/>
        <n v="15.23"/>
        <n v="99.23"/>
        <n v="4.8899999999999997"/>
        <n v="6.68"/>
        <n v="124.49"/>
        <n v="328.14"/>
        <n v="19.23"/>
        <n v="20.99"/>
        <n v="200.98"/>
        <n v="4.28"/>
        <n v="25.98"/>
        <n v="415.88"/>
        <n v="5.34"/>
        <n v="8.8800000000000008"/>
        <n v="5.28"/>
        <n v="110.99"/>
        <n v="34.979999999999997"/>
        <n v="19.989999999999998"/>
        <n v="9.7100000000000009"/>
        <n v="15.98"/>
        <n v="63.94"/>
        <n v="29.17"/>
        <n v="178.47"/>
        <n v="999.99"/>
        <n v="48.04"/>
        <n v="2.78"/>
        <n v="200.99"/>
        <n v="15.99"/>
        <n v="37.700000000000003"/>
        <n v="29.34"/>
        <n v="16.91"/>
        <n v="165.2"/>
        <n v="297.64"/>
        <n v="14.42"/>
        <n v="11.34"/>
        <n v="179.99"/>
        <n v="11.97"/>
        <n v="3.36"/>
        <n v="699.99"/>
        <n v="1360.14"/>
        <n v="9.06"/>
        <n v="17.149999999999999"/>
        <n v="8.32"/>
        <n v="152.47999999999999"/>
        <n v="55.98"/>
        <n v="20.98"/>
        <n v="128.24"/>
        <n v="6.37"/>
        <n v="12.64"/>
        <n v="150.97999999999999"/>
        <n v="5.43"/>
        <n v="179.29"/>
        <n v="1270.99"/>
        <n v="2036.48"/>
        <n v="5.78"/>
        <n v="59.78"/>
        <n v="204.1"/>
        <n v="13.73"/>
        <n v="7.1"/>
        <n v="218.75"/>
        <n v="549.99"/>
        <n v="15.04"/>
        <n v="6.88"/>
        <n v="32.479999999999997"/>
        <n v="70.97"/>
        <n v="67.28"/>
        <n v="4.4800000000000004"/>
        <n v="162.93"/>
        <n v="11.58"/>
        <n v="15.51"/>
        <n v="13.9"/>
        <n v="30.53"/>
        <n v="13.79"/>
        <n v="39.479999999999997"/>
        <n v="3.7"/>
        <n v="7.98"/>
        <n v="417.4"/>
        <n v="35.99"/>
        <n v="15.57"/>
        <n v="20.89"/>
        <n v="5.38"/>
        <n v="7.35"/>
        <n v="14.2"/>
        <n v="195.99"/>
        <n v="419.19"/>
        <n v="370.98"/>
        <n v="236.97"/>
        <n v="51.75"/>
        <n v="25.38"/>
        <n v="3.78"/>
        <n v="880.98"/>
        <n v="13.4"/>
        <n v="14.58"/>
        <n v="22.72"/>
        <n v="4.57"/>
        <n v="2.89"/>
        <n v="48.91"/>
        <n v="3.95"/>
        <n v="367.99"/>
        <n v="17.670000000000002"/>
        <n v="279.48"/>
        <n v="4.18"/>
        <n v="1.7"/>
        <n v="140.97999999999999"/>
        <n v="230.98"/>
        <n v="8.1199999999999992"/>
        <n v="51.65"/>
        <n v="40.479999999999997"/>
        <n v="14.81"/>
        <n v="6.47"/>
        <n v="7.89"/>
        <n v="3.68"/>
        <n v="5.0199999999999996"/>
        <n v="8.5"/>
        <n v="95.43"/>
        <n v="10.64"/>
        <n v="7.28"/>
        <n v="101.41"/>
        <n v="350.98"/>
        <n v="70.98"/>
        <n v="27.48"/>
        <n v="59.98"/>
        <n v="115.79"/>
        <n v="27.75"/>
        <n v="2.61"/>
        <n v="6.35"/>
        <n v="37.94"/>
        <n v="31.78"/>
        <n v="14.56"/>
        <n v="299.99"/>
        <n v="4.0599999999999996"/>
        <n v="9.49"/>
        <n v="34.76"/>
        <n v="8.6"/>
        <n v="9.11"/>
        <n v="64.650000000000006"/>
        <n v="28.28"/>
        <n v="50.98"/>
        <n v="5.84"/>
        <n v="6.24"/>
        <n v="260.98"/>
        <n v="6.98"/>
        <n v="11.66"/>
        <n v="6.08"/>
        <n v="19.899999999999999"/>
        <n v="1.26"/>
        <n v="24.98"/>
        <n v="29.18"/>
        <n v="80.98"/>
        <n v="349.45"/>
        <n v="4.37"/>
        <n v="155.99"/>
        <n v="5.68"/>
        <n v="1.81"/>
        <n v="1.1399999999999999"/>
        <n v="47.98"/>
        <n v="90.97"/>
        <n v="12.53"/>
        <n v="2.6"/>
        <n v="7.64"/>
        <n v="59.76"/>
        <n v="35.51"/>
        <n v="58.14"/>
        <n v="8.0399999999999991"/>
        <n v="2.1800000000000002"/>
        <n v="6.04"/>
        <n v="31.74"/>
        <n v="90.98"/>
        <n v="40.98"/>
        <n v="1500.97"/>
        <n v="7.31"/>
        <n v="6.7"/>
        <n v="145.44999999999999"/>
        <n v="284.98"/>
        <n v="2.2200000000000002"/>
        <n v="37.76"/>
        <n v="300.97000000000003"/>
        <n v="400.98"/>
        <n v="67.84"/>
        <n v="45.19"/>
        <n v="33.979999999999997"/>
        <n v="40.99"/>
        <n v="3.15"/>
        <n v="550.98"/>
        <n v="45.99"/>
        <n v="10.91"/>
        <n v="43.98"/>
        <n v="35.89"/>
        <n v="11.48"/>
        <n v="517.48"/>
        <n v="39.06"/>
        <n v="51.98"/>
        <n v="7.08"/>
        <n v="83.1"/>
        <n v="55.94"/>
        <n v="209.84"/>
        <n v="194.3"/>
        <n v="5.44"/>
        <n v="26.38"/>
        <n v="138.75"/>
        <n v="22.38"/>
        <n v="17.78"/>
        <n v="15.94"/>
        <n v="150.88999999999999"/>
        <n v="30.42"/>
        <n v="14.27"/>
        <n v="15.14"/>
        <n v="9.31"/>
        <n v="140.81"/>
        <n v="8.3699999999999992"/>
        <n v="2550.14"/>
        <n v="7.3"/>
        <n v="4.71"/>
        <n v="4.2"/>
        <n v="30.98"/>
        <n v="270.97000000000003"/>
        <n v="363.25"/>
        <n v="9.7799999999999994"/>
        <n v="350.99"/>
        <n v="6783.02"/>
        <n v="11.7"/>
        <n v="400.97"/>
        <n v="7.96"/>
        <n v="52.4"/>
        <n v="36.549999999999997"/>
        <n v="355.98"/>
        <n v="3.08"/>
        <n v="3499.99"/>
        <n v="29.89"/>
        <n v="120.98"/>
        <n v="387.99"/>
        <n v="200.97"/>
        <n v="256.99"/>
        <n v="3.89"/>
        <n v="46.89"/>
        <n v="212.6"/>
        <n v="2.52"/>
        <n v="13.99"/>
        <n v="34.229999999999997"/>
        <n v="238.4"/>
        <n v="199.99"/>
        <n v="176.19"/>
        <n v="62.18"/>
        <n v="3.98"/>
        <n v="2.62"/>
        <n v="12.2"/>
        <n v="14.34"/>
        <n v="12.97"/>
        <n v="4.55"/>
        <n v="44.01"/>
        <n v="2.23"/>
        <n v="11.29"/>
        <n v="8.17"/>
        <n v="3.38"/>
        <n v="16.48"/>
        <n v="4.84"/>
        <n v="8.74"/>
        <n v="177.98"/>
        <n v="46.94"/>
        <n v="218.08"/>
        <n v="12.95"/>
        <n v="105.29"/>
        <n v="420.98"/>
        <n v="20.27"/>
        <n v="8.9499999999999993"/>
        <n v="193.17"/>
        <n v="11.5"/>
        <n v="15.7"/>
        <n v="225.02"/>
        <n v="2.16"/>
        <n v="525.98"/>
        <n v="599.99"/>
        <n v="17.7"/>
        <n v="348.21"/>
        <n v="60.98"/>
        <n v="226.67"/>
        <n v="20.95"/>
        <n v="19.04"/>
        <n v="5.53"/>
        <n v="9.77"/>
        <n v="15.16"/>
        <n v="40.97"/>
        <n v="12.88"/>
        <n v="15.01"/>
        <n v="16.059999999999999"/>
        <n v="209.37"/>
        <n v="43.57"/>
        <n v="25.99"/>
        <n v="100.97"/>
        <n v="136.97999999999999"/>
        <n v="107.53"/>
        <n v="48.58"/>
        <n v="3.6"/>
        <n v="35.409999999999997"/>
        <n v="142.86000000000001"/>
        <n v="223.98"/>
        <n v="49.34"/>
        <n v="6.84"/>
        <n v="15.67"/>
        <n v="13.43"/>
        <n v="14.28"/>
        <n v="23.99"/>
        <n v="12.44"/>
        <n v="14.98"/>
        <n v="30.93"/>
        <n v="35.44"/>
        <n v="60.65"/>
        <n v="5.77"/>
        <n v="5.08"/>
        <n v="77.510000000000005"/>
        <n v="10.48"/>
        <n v="9.99"/>
        <n v="18.649999999999999"/>
        <n v="52.99"/>
        <n v="9.27"/>
        <n v="3.52"/>
        <n v="90.48"/>
        <n v="535.64"/>
        <n v="78.8"/>
        <n v="320.64"/>
        <n v="26.17"/>
        <n v="172.99"/>
        <n v="11.99"/>
        <n v="18.7"/>
        <n v="22.23"/>
        <n v="10.44"/>
        <n v="1889.99"/>
        <n v="42.98"/>
        <n v="3.25"/>
        <n v="110.98"/>
        <n v="78.650000000000006"/>
        <n v="424.21"/>
        <n v="20.48"/>
        <n v="15.31"/>
        <n v="1.6"/>
        <n v="47.9"/>
        <n v="24.92"/>
        <n v="120.97"/>
        <n v="1.89"/>
        <n v="376.13"/>
        <n v="9.85"/>
        <n v="240.98"/>
        <n v="10.31"/>
        <n v="10.52"/>
        <n v="1.48"/>
        <n v="38.06"/>
        <n v="39.89"/>
        <n v="95.95"/>
        <n v="320.98"/>
        <n v="28.99"/>
        <n v="22.01"/>
        <n v="243.98"/>
        <n v="5.74"/>
        <n v="55.5"/>
        <n v="297.48"/>
        <n v="159.31"/>
        <n v="16.98"/>
        <n v="140.85"/>
        <n v="14.89"/>
        <n v="33.94"/>
        <n v="100.89"/>
        <n v="60.97"/>
        <n v="207.48"/>
        <n v="7.45"/>
        <n v="11.33"/>
        <n v="15.73"/>
        <n v="54.1"/>
        <n v="21.78"/>
        <n v="270.98"/>
        <n v="146.34"/>
        <n v="68.81"/>
        <n v="21.38"/>
        <n v="3.74"/>
        <n v="6.75"/>
        <n v="71.37"/>
        <n v="4.7699999999999996"/>
        <n v="27.18"/>
        <n v="2.1"/>
        <n v="225.04"/>
        <n v="7.84"/>
        <n v="140.99"/>
        <n v="8.85"/>
        <n v="2.2799999999999998"/>
        <n v="92.23"/>
        <n v="15.22"/>
        <n v="9.93"/>
        <n v="227.55"/>
        <n v="53.98"/>
        <n v="111.03"/>
        <n v="28.15"/>
        <n v="10.01"/>
        <n v="15.68"/>
        <n v="22.99"/>
        <n v="12.22"/>
        <n v="12.58"/>
        <n v="7.7"/>
        <n v="105.49"/>
        <n v="510.14"/>
        <n v="4.76"/>
        <n v="41.94"/>
        <n v="89.99"/>
        <n v="138.13999999999999"/>
        <n v="90.24"/>
        <n v="10.4"/>
        <n v="3.93"/>
        <n v="17.989999999999998"/>
        <n v="41.32"/>
        <n v="4.97"/>
        <n v="3.75"/>
        <n v="13.48"/>
        <n v="6.74"/>
        <n v="220.98"/>
        <n v="9.98"/>
        <n v="29.74"/>
        <n v="5.85"/>
        <n v="808.49"/>
        <n v="3.57"/>
        <n v="30.44"/>
        <n v="17.52"/>
        <n v="30.56"/>
        <n v="21.98"/>
        <n v="38.76"/>
        <n v="105.34"/>
        <n v="33.29"/>
        <n v="217.85"/>
        <n v="304.99"/>
        <n v="10.68"/>
        <n v="70.89"/>
        <n v="3.14"/>
        <n v="8.01"/>
        <n v="9.68"/>
        <n v="30.97"/>
        <n v="300.64999999999998"/>
        <n v="104.85"/>
        <n v="14.48"/>
        <n v="499.99"/>
        <n v="6.45"/>
        <n v="1.82"/>
        <n v="137.47999999999999"/>
        <n v="2.21"/>
        <n v="39.99"/>
        <n v="49.43"/>
        <n v="262.11"/>
        <n v="33.89"/>
        <n v="34.54"/>
        <n v="34.58"/>
        <n v="315.98"/>
        <n v="62.05"/>
        <n v="8.4600000000000009"/>
        <n v="3.71"/>
        <n v="145.97999999999999"/>
        <n v="17.239999999999998"/>
        <n v="60.22"/>
        <n v="159.99"/>
        <n v="10.97"/>
        <n v="208.16"/>
        <n v="22.24"/>
        <n v="24.95"/>
        <n v="48.94"/>
        <n v="42.8"/>
        <n v="449.99"/>
        <n v="89.83"/>
        <n v="16.739999999999998"/>
        <n v="6.64"/>
        <n v="113.98"/>
        <n v="7.68"/>
        <n v="10.9"/>
        <n v="9.3800000000000008"/>
        <n v="105.98"/>
      </sharedItems>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ount="7">
        <s v="Wrap Bag"/>
        <s v="Jumbo Drum"/>
        <s v="Small Pack"/>
        <s v="Small Box"/>
        <s v="Medium Box"/>
        <s v="Jumbo Box"/>
        <s v="Large Box"/>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ount="1">
        <s v="United States"/>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9" base="19">
        <rangePr groupBy="days" startDate="2015-01-01T00:00:00" endDate="2015-07-01T00:00:00"/>
        <groupItems count="368">
          <s v="&lt;01-01-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15"/>
        </groupItems>
      </fieldGroup>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fieldGroup par="27" base="20">
        <rangePr groupBy="days" startDate="2015-01-02T00:00:00" endDate="2015-07-09T00:00:00"/>
        <groupItems count="368">
          <s v="&lt;02-01-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7-15"/>
        </groupItems>
      </fieldGroup>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Column26" numFmtId="0">
      <sharedItems containsNonDate="0" containsString="0" containsBlank="1"/>
    </cacheField>
    <cacheField name="Column27" numFmtId="0">
      <sharedItems containsNonDate="0" containsString="0" containsBlank="1"/>
    </cacheField>
    <cacheField name="Months" numFmtId="0" databaseField="0">
      <fieldGroup base="20">
        <rangePr groupBy="months" startDate="2015-01-02T00:00:00" endDate="2015-07-09T00:00:00"/>
        <groupItems count="14">
          <s v="&lt;02-01-15"/>
          <s v="Jan"/>
          <s v="Feb"/>
          <s v="Mar"/>
          <s v="Apr"/>
          <s v="May"/>
          <s v="Jun"/>
          <s v="Jul"/>
          <s v="Aug"/>
          <s v="Sep"/>
          <s v="Oct"/>
          <s v="Nov"/>
          <s v="Dec"/>
          <s v="&gt;09-07-15"/>
        </groupItems>
      </fieldGroup>
    </cacheField>
    <cacheField name="Discount %" numFmtId="0" formula="Discount/100" databaseField="0"/>
    <cacheField name="Months2" numFmtId="0" databaseField="0">
      <fieldGroup base="19">
        <rangePr groupBy="months" startDate="2015-01-01T00:00:00" endDate="2015-07-01T00:00:00"/>
        <groupItems count="14">
          <s v="&lt;01-01-15"/>
          <s v="Jan"/>
          <s v="Feb"/>
          <s v="Mar"/>
          <s v="Apr"/>
          <s v="May"/>
          <s v="Jun"/>
          <s v="Jul"/>
          <s v="Aug"/>
          <s v="Sep"/>
          <s v="Oct"/>
          <s v="Nov"/>
          <s v="Dec"/>
          <s v="&gt;01-07-15"/>
        </groupItems>
      </fieldGroup>
    </cacheField>
  </cacheFields>
  <extLst>
    <ext xmlns:x14="http://schemas.microsoft.com/office/spreadsheetml/2009/9/main" uri="{725AE2AE-9491-48be-B2B4-4EB974FC3084}">
      <x14:pivotCacheDefinition pivotCacheId="2823523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x v="0"/>
    <x v="0"/>
    <n v="0.93"/>
    <n v="3"/>
    <s v="Bonnie Potter"/>
    <x v="0"/>
    <x v="0"/>
    <x v="0"/>
    <x v="0"/>
    <x v="0"/>
    <x v="0"/>
    <n v="0.54"/>
    <x v="0"/>
    <x v="0"/>
    <x v="0"/>
    <x v="0"/>
    <n v="98221"/>
    <x v="0"/>
    <x v="0"/>
    <n v="4.5599999999999996"/>
    <n v="4"/>
    <n v="13.01"/>
    <n v="88522"/>
    <m/>
    <m/>
  </r>
  <r>
    <n v="20228"/>
    <s v="Not Specified"/>
    <x v="1"/>
    <x v="1"/>
    <n v="26"/>
    <n v="5"/>
    <s v="Ronnie Proctor"/>
    <x v="1"/>
    <x v="1"/>
    <x v="1"/>
    <x v="1"/>
    <x v="1"/>
    <x v="1"/>
    <n v="0.6"/>
    <x v="0"/>
    <x v="0"/>
    <x v="1"/>
    <x v="1"/>
    <n v="91776"/>
    <x v="1"/>
    <x v="1"/>
    <n v="4390.3665000000001"/>
    <n v="12"/>
    <n v="6362.85"/>
    <n v="90193"/>
    <m/>
    <m/>
  </r>
  <r>
    <n v="21776"/>
    <s v="Critical"/>
    <x v="2"/>
    <x v="2"/>
    <n v="7.29"/>
    <n v="11"/>
    <s v="Marcus Dunlap"/>
    <x v="2"/>
    <x v="1"/>
    <x v="1"/>
    <x v="2"/>
    <x v="2"/>
    <x v="2"/>
    <n v="0.45"/>
    <x v="0"/>
    <x v="1"/>
    <x v="2"/>
    <x v="2"/>
    <n v="7203"/>
    <x v="2"/>
    <x v="2"/>
    <n v="-53.809600000000003"/>
    <n v="22"/>
    <n v="211.15"/>
    <n v="90192"/>
    <m/>
    <m/>
  </r>
  <r>
    <n v="24844"/>
    <s v="Medium"/>
    <x v="3"/>
    <x v="3"/>
    <n v="19.989999999999998"/>
    <n v="14"/>
    <s v="Gwendolyn F Tyson"/>
    <x v="2"/>
    <x v="2"/>
    <x v="1"/>
    <x v="2"/>
    <x v="3"/>
    <x v="3"/>
    <n v="0.43"/>
    <x v="0"/>
    <x v="2"/>
    <x v="3"/>
    <x v="3"/>
    <n v="55372"/>
    <x v="3"/>
    <x v="3"/>
    <n v="803.47050000000002"/>
    <n v="16"/>
    <n v="1164.45"/>
    <n v="86838"/>
    <m/>
    <m/>
  </r>
  <r>
    <n v="24846"/>
    <s v="Medium"/>
    <x v="4"/>
    <x v="4"/>
    <n v="2.31"/>
    <n v="14"/>
    <s v="Gwendolyn F Tyson"/>
    <x v="2"/>
    <x v="2"/>
    <x v="0"/>
    <x v="0"/>
    <x v="0"/>
    <x v="4"/>
    <n v="0.56000000000000005"/>
    <x v="0"/>
    <x v="2"/>
    <x v="3"/>
    <x v="3"/>
    <n v="55372"/>
    <x v="3"/>
    <x v="4"/>
    <n v="-24.03"/>
    <n v="7"/>
    <n v="22.23"/>
    <n v="86838"/>
    <m/>
    <m/>
  </r>
  <r>
    <n v="24847"/>
    <s v="Medium"/>
    <x v="5"/>
    <x v="4"/>
    <n v="4.2"/>
    <n v="14"/>
    <s v="Gwendolyn F Tyson"/>
    <x v="2"/>
    <x v="2"/>
    <x v="0"/>
    <x v="0"/>
    <x v="0"/>
    <x v="5"/>
    <n v="0.56000000000000005"/>
    <x v="0"/>
    <x v="2"/>
    <x v="3"/>
    <x v="3"/>
    <n v="55372"/>
    <x v="3"/>
    <x v="4"/>
    <n v="-37.03"/>
    <n v="4"/>
    <n v="13.99"/>
    <n v="86838"/>
    <m/>
    <m/>
  </r>
  <r>
    <n v="24848"/>
    <s v="Medium"/>
    <x v="5"/>
    <x v="5"/>
    <n v="1.63"/>
    <n v="14"/>
    <s v="Gwendolyn F Tyson"/>
    <x v="2"/>
    <x v="2"/>
    <x v="0"/>
    <x v="3"/>
    <x v="0"/>
    <x v="6"/>
    <n v="0.36"/>
    <x v="0"/>
    <x v="2"/>
    <x v="3"/>
    <x v="3"/>
    <n v="55372"/>
    <x v="3"/>
    <x v="4"/>
    <n v="-0.71"/>
    <n v="4"/>
    <n v="14.26"/>
    <n v="86838"/>
    <m/>
    <m/>
  </r>
  <r>
    <n v="18181"/>
    <s v="Critical"/>
    <x v="6"/>
    <x v="6"/>
    <n v="4.99"/>
    <n v="15"/>
    <s v="Timothy Reese"/>
    <x v="2"/>
    <x v="2"/>
    <x v="0"/>
    <x v="4"/>
    <x v="3"/>
    <x v="7"/>
    <n v="0.38"/>
    <x v="0"/>
    <x v="1"/>
    <x v="4"/>
    <x v="4"/>
    <n v="11787"/>
    <x v="4"/>
    <x v="5"/>
    <n v="-59.82"/>
    <n v="7"/>
    <n v="33.47"/>
    <n v="86837"/>
    <m/>
    <m/>
  </r>
  <r>
    <n v="20925"/>
    <s v="Medium"/>
    <x v="0"/>
    <x v="7"/>
    <n v="6.66"/>
    <n v="15"/>
    <s v="Timothy Reese"/>
    <x v="2"/>
    <x v="2"/>
    <x v="0"/>
    <x v="4"/>
    <x v="3"/>
    <x v="8"/>
    <n v="0.4"/>
    <x v="0"/>
    <x v="1"/>
    <x v="4"/>
    <x v="4"/>
    <n v="11787"/>
    <x v="5"/>
    <x v="6"/>
    <n v="261.87569999999994"/>
    <n v="10"/>
    <n v="379.53"/>
    <n v="86839"/>
    <m/>
    <m/>
  </r>
  <r>
    <n v="26267"/>
    <s v="High"/>
    <x v="7"/>
    <x v="8"/>
    <n v="1.58"/>
    <n v="16"/>
    <s v="Sarah Ramsey"/>
    <x v="2"/>
    <x v="2"/>
    <x v="0"/>
    <x v="3"/>
    <x v="0"/>
    <x v="9"/>
    <n v="0.39"/>
    <x v="0"/>
    <x v="1"/>
    <x v="4"/>
    <x v="5"/>
    <n v="13210"/>
    <x v="6"/>
    <x v="7"/>
    <n v="2.63"/>
    <n v="6"/>
    <n v="18.8"/>
    <n v="86836"/>
    <m/>
    <m/>
  </r>
  <r>
    <n v="26268"/>
    <s v="High"/>
    <x v="5"/>
    <x v="9"/>
    <n v="2.5"/>
    <n v="16"/>
    <s v="Sarah Ramsey"/>
    <x v="2"/>
    <x v="2"/>
    <x v="2"/>
    <x v="5"/>
    <x v="3"/>
    <x v="10"/>
    <n v="0.55000000000000004"/>
    <x v="0"/>
    <x v="1"/>
    <x v="4"/>
    <x v="5"/>
    <n v="13210"/>
    <x v="6"/>
    <x v="8"/>
    <n v="652.73309999999992"/>
    <n v="10"/>
    <n v="945.99"/>
    <n v="86836"/>
    <m/>
    <m/>
  </r>
  <r>
    <n v="23890"/>
    <s v="High"/>
    <x v="5"/>
    <x v="10"/>
    <n v="6.93"/>
    <n v="18"/>
    <s v="Laurie Hanna"/>
    <x v="2"/>
    <x v="2"/>
    <x v="1"/>
    <x v="2"/>
    <x v="3"/>
    <x v="11"/>
    <n v="0.49"/>
    <x v="0"/>
    <x v="0"/>
    <x v="5"/>
    <x v="6"/>
    <n v="59601"/>
    <x v="7"/>
    <x v="9"/>
    <n v="314.48129999999998"/>
    <n v="17"/>
    <n v="455.77"/>
    <n v="90031"/>
    <m/>
    <m/>
  </r>
  <r>
    <n v="24063"/>
    <s v="Not Specified"/>
    <x v="8"/>
    <x v="11"/>
    <n v="9.44"/>
    <n v="19"/>
    <s v="Jim Rodgers"/>
    <x v="2"/>
    <x v="2"/>
    <x v="2"/>
    <x v="6"/>
    <x v="4"/>
    <x v="12"/>
    <n v="0.39"/>
    <x v="0"/>
    <x v="0"/>
    <x v="5"/>
    <x v="7"/>
    <n v="59801"/>
    <x v="8"/>
    <x v="10"/>
    <n v="-114.63990000000001"/>
    <n v="18"/>
    <n v="231.79"/>
    <n v="90032"/>
    <m/>
    <m/>
  </r>
  <r>
    <n v="5890"/>
    <s v="High"/>
    <x v="5"/>
    <x v="10"/>
    <n v="6.93"/>
    <n v="21"/>
    <s v="Tony Wilkins Winters"/>
    <x v="2"/>
    <x v="2"/>
    <x v="1"/>
    <x v="2"/>
    <x v="3"/>
    <x v="11"/>
    <n v="0.49"/>
    <x v="0"/>
    <x v="1"/>
    <x v="4"/>
    <x v="8"/>
    <n v="10012"/>
    <x v="7"/>
    <x v="9"/>
    <n v="384.38"/>
    <n v="70"/>
    <n v="1876.69"/>
    <n v="41793"/>
    <m/>
    <m/>
  </r>
  <r>
    <n v="6062"/>
    <s v="Not Specified"/>
    <x v="4"/>
    <x v="12"/>
    <n v="3.39"/>
    <n v="21"/>
    <s v="Tony Wilkins Winters"/>
    <x v="2"/>
    <x v="2"/>
    <x v="0"/>
    <x v="3"/>
    <x v="0"/>
    <x v="13"/>
    <n v="0.37"/>
    <x v="0"/>
    <x v="1"/>
    <x v="4"/>
    <x v="8"/>
    <n v="10012"/>
    <x v="8"/>
    <x v="11"/>
    <n v="-17.489999999999998"/>
    <n v="58"/>
    <n v="293.06"/>
    <n v="42949"/>
    <m/>
    <m/>
  </r>
  <r>
    <n v="6063"/>
    <s v="Not Specified"/>
    <x v="8"/>
    <x v="11"/>
    <n v="9.44"/>
    <n v="21"/>
    <s v="Tony Wilkins Winters"/>
    <x v="2"/>
    <x v="2"/>
    <x v="2"/>
    <x v="6"/>
    <x v="4"/>
    <x v="12"/>
    <n v="0.39"/>
    <x v="0"/>
    <x v="1"/>
    <x v="4"/>
    <x v="8"/>
    <n v="10012"/>
    <x v="8"/>
    <x v="10"/>
    <n v="-114.63990000000001"/>
    <n v="71"/>
    <n v="914.29"/>
    <n v="42949"/>
    <m/>
    <m/>
  </r>
  <r>
    <n v="20631"/>
    <s v="High"/>
    <x v="2"/>
    <x v="13"/>
    <n v="14.3"/>
    <n v="24"/>
    <s v="Edna Thomas"/>
    <x v="2"/>
    <x v="0"/>
    <x v="0"/>
    <x v="7"/>
    <x v="3"/>
    <x v="14"/>
    <n v="0.37"/>
    <x v="0"/>
    <x v="0"/>
    <x v="1"/>
    <x v="9"/>
    <n v="92677"/>
    <x v="9"/>
    <x v="12"/>
    <n v="-28.296800000000001"/>
    <n v="1"/>
    <n v="67.489999999999995"/>
    <n v="87651"/>
    <m/>
    <m/>
  </r>
  <r>
    <n v="20632"/>
    <s v="High"/>
    <x v="1"/>
    <x v="14"/>
    <n v="1.57"/>
    <n v="24"/>
    <s v="Edna Thomas"/>
    <x v="2"/>
    <x v="0"/>
    <x v="0"/>
    <x v="0"/>
    <x v="0"/>
    <x v="15"/>
    <n v="0.59"/>
    <x v="0"/>
    <x v="0"/>
    <x v="1"/>
    <x v="9"/>
    <n v="92677"/>
    <x v="9"/>
    <x v="13"/>
    <n v="-5.3071999999999999"/>
    <n v="1"/>
    <n v="2.25"/>
    <n v="87651"/>
    <m/>
    <m/>
  </r>
  <r>
    <n v="23967"/>
    <s v="Not Specified"/>
    <x v="7"/>
    <x v="15"/>
    <n v="6.6"/>
    <n v="27"/>
    <s v="Guy Gallagher"/>
    <x v="2"/>
    <x v="0"/>
    <x v="1"/>
    <x v="2"/>
    <x v="3"/>
    <x v="16"/>
    <n v="0.49"/>
    <x v="0"/>
    <x v="0"/>
    <x v="1"/>
    <x v="10"/>
    <n v="90712"/>
    <x v="10"/>
    <x v="14"/>
    <n v="8.8940000000000055"/>
    <n v="12"/>
    <n v="54.78"/>
    <n v="87652"/>
    <m/>
    <m/>
  </r>
  <r>
    <n v="23509"/>
    <s v="High"/>
    <x v="4"/>
    <x v="16"/>
    <n v="7.73"/>
    <n v="32"/>
    <s v="Matthew Berman"/>
    <x v="2"/>
    <x v="0"/>
    <x v="0"/>
    <x v="0"/>
    <x v="3"/>
    <x v="17"/>
    <n v="0.59"/>
    <x v="0"/>
    <x v="0"/>
    <x v="6"/>
    <x v="11"/>
    <n v="97526"/>
    <x v="11"/>
    <x v="15"/>
    <n v="144.69"/>
    <n v="13"/>
    <n v="424.68"/>
    <n v="89199"/>
    <m/>
    <m/>
  </r>
  <r>
    <n v="23612"/>
    <s v="High"/>
    <x v="0"/>
    <x v="17"/>
    <n v="8.51"/>
    <n v="32"/>
    <s v="Matthew Berman"/>
    <x v="2"/>
    <x v="0"/>
    <x v="2"/>
    <x v="6"/>
    <x v="4"/>
    <x v="18"/>
    <n v="0.4"/>
    <x v="0"/>
    <x v="0"/>
    <x v="6"/>
    <x v="11"/>
    <n v="97526"/>
    <x v="12"/>
    <x v="16"/>
    <n v="-35.878799999999998"/>
    <n v="2"/>
    <n v="40.17"/>
    <n v="89200"/>
    <m/>
    <m/>
  </r>
  <r>
    <n v="23278"/>
    <s v="Medium"/>
    <x v="3"/>
    <x v="18"/>
    <n v="7.69"/>
    <n v="32"/>
    <s v="Matthew Berman"/>
    <x v="0"/>
    <x v="0"/>
    <x v="2"/>
    <x v="5"/>
    <x v="3"/>
    <x v="19"/>
    <n v="0.59"/>
    <x v="0"/>
    <x v="0"/>
    <x v="6"/>
    <x v="11"/>
    <n v="97526"/>
    <x v="13"/>
    <x v="17"/>
    <n v="209.99700000000001"/>
    <n v="8"/>
    <n v="783.55"/>
    <n v="89202"/>
    <m/>
    <m/>
  </r>
  <r>
    <n v="19355"/>
    <s v="Low"/>
    <x v="2"/>
    <x v="19"/>
    <n v="8.99"/>
    <n v="32"/>
    <s v="Matthew Berman"/>
    <x v="2"/>
    <x v="0"/>
    <x v="2"/>
    <x v="5"/>
    <x v="3"/>
    <x v="20"/>
    <n v="0.56000000000000005"/>
    <x v="0"/>
    <x v="0"/>
    <x v="6"/>
    <x v="11"/>
    <n v="97526"/>
    <x v="14"/>
    <x v="18"/>
    <n v="3568.096"/>
    <n v="22"/>
    <n v="3838.14"/>
    <n v="89203"/>
    <m/>
    <m/>
  </r>
  <r>
    <n v="23654"/>
    <s v="Not Specified"/>
    <x v="9"/>
    <x v="20"/>
    <n v="5.41"/>
    <n v="33"/>
    <s v="Ricky Hensley"/>
    <x v="2"/>
    <x v="0"/>
    <x v="0"/>
    <x v="8"/>
    <x v="3"/>
    <x v="21"/>
    <n v="0.35"/>
    <x v="0"/>
    <x v="0"/>
    <x v="6"/>
    <x v="12"/>
    <n v="97030"/>
    <x v="15"/>
    <x v="19"/>
    <n v="-84.437600000000003"/>
    <n v="13"/>
    <n v="58.68"/>
    <n v="89201"/>
    <m/>
    <m/>
  </r>
  <r>
    <n v="23655"/>
    <s v="Not Specified"/>
    <x v="7"/>
    <x v="21"/>
    <n v="0.7"/>
    <n v="33"/>
    <s v="Ricky Hensley"/>
    <x v="2"/>
    <x v="0"/>
    <x v="0"/>
    <x v="0"/>
    <x v="0"/>
    <x v="22"/>
    <n v="0.57999999999999996"/>
    <x v="0"/>
    <x v="0"/>
    <x v="6"/>
    <x v="12"/>
    <n v="97030"/>
    <x v="15"/>
    <x v="20"/>
    <n v="24.312000000000001"/>
    <n v="18"/>
    <n v="53.1"/>
    <n v="89201"/>
    <m/>
    <m/>
  </r>
  <r>
    <n v="25933"/>
    <s v="High"/>
    <x v="6"/>
    <x v="22"/>
    <n v="19.989999999999998"/>
    <n v="43"/>
    <s v="Theodore Moran"/>
    <x v="2"/>
    <x v="3"/>
    <x v="2"/>
    <x v="6"/>
    <x v="3"/>
    <x v="23"/>
    <n v="0.52"/>
    <x v="0"/>
    <x v="0"/>
    <x v="0"/>
    <x v="13"/>
    <n v="98052"/>
    <x v="16"/>
    <x v="21"/>
    <n v="25.913820000000015"/>
    <n v="6"/>
    <n v="647.07000000000005"/>
    <n v="91454"/>
    <m/>
    <m/>
  </r>
  <r>
    <n v="18551"/>
    <s v="Not Specified"/>
    <x v="6"/>
    <x v="9"/>
    <n v="2.5"/>
    <n v="52"/>
    <s v="Lorraine Kelly"/>
    <x v="2"/>
    <x v="0"/>
    <x v="2"/>
    <x v="5"/>
    <x v="3"/>
    <x v="24"/>
    <n v="0.56999999999999995"/>
    <x v="0"/>
    <x v="0"/>
    <x v="0"/>
    <x v="14"/>
    <n v="98373"/>
    <x v="17"/>
    <x v="22"/>
    <n v="162.666"/>
    <n v="6"/>
    <n v="627.04"/>
    <n v="88426"/>
    <m/>
    <m/>
  </r>
  <r>
    <n v="22117"/>
    <s v="Critical"/>
    <x v="8"/>
    <x v="23"/>
    <n v="8.73"/>
    <n v="53"/>
    <s v="Sidney Russell Austin"/>
    <x v="1"/>
    <x v="0"/>
    <x v="2"/>
    <x v="6"/>
    <x v="5"/>
    <x v="25"/>
    <n v="0.56999999999999995"/>
    <x v="0"/>
    <x v="0"/>
    <x v="0"/>
    <x v="13"/>
    <n v="98052"/>
    <x v="9"/>
    <x v="13"/>
    <n v="-6923.5991999999997"/>
    <n v="1"/>
    <n v="3267.55"/>
    <n v="88425"/>
    <m/>
    <m/>
  </r>
  <r>
    <n v="18552"/>
    <s v="Not Specified"/>
    <x v="1"/>
    <x v="24"/>
    <n v="5.79"/>
    <n v="53"/>
    <s v="Sidney Russell Austin"/>
    <x v="2"/>
    <x v="0"/>
    <x v="0"/>
    <x v="7"/>
    <x v="3"/>
    <x v="26"/>
    <n v="0.36"/>
    <x v="0"/>
    <x v="0"/>
    <x v="0"/>
    <x v="13"/>
    <n v="98052"/>
    <x v="17"/>
    <x v="23"/>
    <n v="-67.489999999999995"/>
    <n v="17"/>
    <n v="110.19"/>
    <n v="88426"/>
    <m/>
    <m/>
  </r>
  <r>
    <n v="20697"/>
    <s v="Medium"/>
    <x v="2"/>
    <x v="25"/>
    <n v="1.49"/>
    <n v="56"/>
    <s v="Randall Montgomery"/>
    <x v="2"/>
    <x v="3"/>
    <x v="0"/>
    <x v="8"/>
    <x v="3"/>
    <x v="27"/>
    <n v="0.38"/>
    <x v="0"/>
    <x v="1"/>
    <x v="4"/>
    <x v="15"/>
    <n v="14150"/>
    <x v="18"/>
    <x v="24"/>
    <n v="19.6282"/>
    <n v="20"/>
    <n v="73.55"/>
    <n v="88075"/>
    <m/>
    <m/>
  </r>
  <r>
    <n v="20698"/>
    <s v="Medium"/>
    <x v="2"/>
    <x v="26"/>
    <n v="0.7"/>
    <n v="56"/>
    <s v="Randall Montgomery"/>
    <x v="2"/>
    <x v="3"/>
    <x v="0"/>
    <x v="0"/>
    <x v="0"/>
    <x v="28"/>
    <n v="0.56000000000000005"/>
    <x v="0"/>
    <x v="1"/>
    <x v="4"/>
    <x v="15"/>
    <n v="14150"/>
    <x v="18"/>
    <x v="24"/>
    <n v="-1.6524000000000001"/>
    <n v="17"/>
    <n v="29.57"/>
    <n v="88075"/>
    <m/>
    <m/>
  </r>
  <r>
    <n v="22890"/>
    <s v="High"/>
    <x v="1"/>
    <x v="24"/>
    <n v="5.15"/>
    <n v="62"/>
    <s v="Pam Gilbert"/>
    <x v="2"/>
    <x v="0"/>
    <x v="0"/>
    <x v="7"/>
    <x v="3"/>
    <x v="29"/>
    <n v="0.36"/>
    <x v="0"/>
    <x v="2"/>
    <x v="7"/>
    <x v="16"/>
    <n v="78664"/>
    <x v="19"/>
    <x v="21"/>
    <n v="2.1400000000000023"/>
    <n v="3"/>
    <n v="22.85"/>
    <n v="87407"/>
    <m/>
    <m/>
  </r>
  <r>
    <n v="25354"/>
    <s v="High"/>
    <x v="7"/>
    <x v="27"/>
    <n v="4.8600000000000003"/>
    <n v="62"/>
    <s v="Pam Gilbert"/>
    <x v="2"/>
    <x v="0"/>
    <x v="0"/>
    <x v="7"/>
    <x v="0"/>
    <x v="30"/>
    <n v="0.38"/>
    <x v="0"/>
    <x v="2"/>
    <x v="7"/>
    <x v="16"/>
    <n v="78664"/>
    <x v="20"/>
    <x v="25"/>
    <n v="349.40909999999997"/>
    <n v="17"/>
    <n v="506.39"/>
    <n v="87408"/>
    <m/>
    <m/>
  </r>
  <r>
    <n v="21017"/>
    <s v="Not Specified"/>
    <x v="6"/>
    <x v="28"/>
    <n v="0.5"/>
    <n v="64"/>
    <s v="Lynn Morrow"/>
    <x v="2"/>
    <x v="2"/>
    <x v="0"/>
    <x v="9"/>
    <x v="3"/>
    <x v="31"/>
    <n v="0.38"/>
    <x v="0"/>
    <x v="3"/>
    <x v="8"/>
    <x v="17"/>
    <n v="24153"/>
    <x v="21"/>
    <x v="26"/>
    <n v="-37.5291"/>
    <n v="1"/>
    <n v="4"/>
    <n v="87406"/>
    <m/>
    <m/>
  </r>
  <r>
    <n v="21019"/>
    <s v="Not Specified"/>
    <x v="1"/>
    <x v="29"/>
    <n v="4.99"/>
    <n v="64"/>
    <s v="Lynn Morrow"/>
    <x v="0"/>
    <x v="2"/>
    <x v="2"/>
    <x v="5"/>
    <x v="3"/>
    <x v="32"/>
    <n v="0.59"/>
    <x v="0"/>
    <x v="3"/>
    <x v="8"/>
    <x v="17"/>
    <n v="24153"/>
    <x v="21"/>
    <x v="27"/>
    <n v="101.49"/>
    <n v="4"/>
    <n v="589.79999999999995"/>
    <n v="87406"/>
    <m/>
    <m/>
  </r>
  <r>
    <n v="23274"/>
    <s v="Low"/>
    <x v="5"/>
    <x v="30"/>
    <n v="7.07"/>
    <n v="67"/>
    <s v="Ellen McCormick"/>
    <x v="2"/>
    <x v="0"/>
    <x v="0"/>
    <x v="10"/>
    <x v="3"/>
    <x v="33"/>
    <n v="0.59"/>
    <x v="0"/>
    <x v="0"/>
    <x v="1"/>
    <x v="18"/>
    <n v="94559"/>
    <x v="22"/>
    <x v="28"/>
    <n v="845.66399999999987"/>
    <n v="8"/>
    <n v="1225.5999999999999"/>
    <n v="87946"/>
    <m/>
    <m/>
  </r>
  <r>
    <n v="5272"/>
    <s v="Low"/>
    <x v="6"/>
    <x v="31"/>
    <n v="48.8"/>
    <n v="68"/>
    <s v="Scott Bunn"/>
    <x v="1"/>
    <x v="0"/>
    <x v="1"/>
    <x v="1"/>
    <x v="1"/>
    <x v="34"/>
    <n v="0.56000000000000005"/>
    <x v="0"/>
    <x v="1"/>
    <x v="4"/>
    <x v="8"/>
    <n v="10177"/>
    <x v="22"/>
    <x v="29"/>
    <n v="-308.928"/>
    <n v="4"/>
    <n v="1239.06"/>
    <n v="37537"/>
    <m/>
    <m/>
  </r>
  <r>
    <n v="5273"/>
    <s v="Low"/>
    <x v="8"/>
    <x v="32"/>
    <n v="45"/>
    <n v="68"/>
    <s v="Scott Bunn"/>
    <x v="1"/>
    <x v="0"/>
    <x v="1"/>
    <x v="1"/>
    <x v="1"/>
    <x v="35"/>
    <n v="0.69"/>
    <x v="0"/>
    <x v="1"/>
    <x v="4"/>
    <x v="8"/>
    <n v="10177"/>
    <x v="22"/>
    <x v="30"/>
    <n v="-1679.7599999999998"/>
    <n v="43"/>
    <n v="4083.19"/>
    <n v="37537"/>
    <m/>
    <m/>
  </r>
  <r>
    <n v="5274"/>
    <s v="Low"/>
    <x v="5"/>
    <x v="30"/>
    <n v="7.07"/>
    <n v="68"/>
    <s v="Scott Bunn"/>
    <x v="2"/>
    <x v="0"/>
    <x v="0"/>
    <x v="10"/>
    <x v="3"/>
    <x v="33"/>
    <n v="0.59"/>
    <x v="0"/>
    <x v="1"/>
    <x v="4"/>
    <x v="8"/>
    <n v="10177"/>
    <x v="22"/>
    <x v="28"/>
    <n v="575.39600000000007"/>
    <n v="32"/>
    <n v="4902.38"/>
    <n v="37537"/>
    <m/>
    <m/>
  </r>
  <r>
    <n v="7786"/>
    <s v="High"/>
    <x v="3"/>
    <x v="33"/>
    <n v="70.2"/>
    <n v="68"/>
    <s v="Scott Bunn"/>
    <x v="1"/>
    <x v="0"/>
    <x v="1"/>
    <x v="1"/>
    <x v="1"/>
    <x v="36"/>
    <n v="0.74"/>
    <x v="0"/>
    <x v="1"/>
    <x v="4"/>
    <x v="8"/>
    <n v="10177"/>
    <x v="23"/>
    <x v="31"/>
    <n v="-2426.5500000000002"/>
    <n v="49"/>
    <n v="5718.85"/>
    <n v="55713"/>
    <m/>
    <m/>
  </r>
  <r>
    <n v="25786"/>
    <s v="High"/>
    <x v="3"/>
    <x v="33"/>
    <n v="70.2"/>
    <n v="70"/>
    <s v="Annette Boone"/>
    <x v="1"/>
    <x v="0"/>
    <x v="1"/>
    <x v="1"/>
    <x v="1"/>
    <x v="36"/>
    <n v="0.74"/>
    <x v="0"/>
    <x v="1"/>
    <x v="9"/>
    <x v="19"/>
    <n v="5401"/>
    <x v="23"/>
    <x v="31"/>
    <n v="-2426.5500000000002"/>
    <n v="12"/>
    <n v="1400.53"/>
    <n v="87947"/>
    <m/>
    <m/>
  </r>
  <r>
    <n v="18281"/>
    <s v="High"/>
    <x v="7"/>
    <x v="34"/>
    <n v="54.12"/>
    <n v="83"/>
    <s v="Edgar Stone"/>
    <x v="1"/>
    <x v="0"/>
    <x v="1"/>
    <x v="11"/>
    <x v="5"/>
    <x v="37"/>
    <n v="0.76"/>
    <x v="0"/>
    <x v="1"/>
    <x v="10"/>
    <x v="20"/>
    <n v="44708"/>
    <x v="24"/>
    <x v="32"/>
    <n v="-715.7782060000003"/>
    <n v="6"/>
    <n v="1821.89"/>
    <n v="87365"/>
    <m/>
    <m/>
  </r>
  <r>
    <n v="23639"/>
    <s v="Not Specified"/>
    <x v="6"/>
    <x v="35"/>
    <n v="7.96"/>
    <n v="84"/>
    <s v="Helen Stein"/>
    <x v="2"/>
    <x v="3"/>
    <x v="1"/>
    <x v="2"/>
    <x v="3"/>
    <x v="38"/>
    <n v="0.49"/>
    <x v="0"/>
    <x v="1"/>
    <x v="10"/>
    <x v="21"/>
    <n v="45231"/>
    <x v="23"/>
    <x v="33"/>
    <n v="-144.56"/>
    <n v="11"/>
    <n v="90.98"/>
    <n v="87364"/>
    <m/>
    <m/>
  </r>
  <r>
    <n v="23880"/>
    <s v="High"/>
    <x v="4"/>
    <x v="36"/>
    <n v="19.989999999999998"/>
    <n v="84"/>
    <s v="Helen Stein"/>
    <x v="2"/>
    <x v="0"/>
    <x v="0"/>
    <x v="8"/>
    <x v="3"/>
    <x v="39"/>
    <n v="0.38"/>
    <x v="0"/>
    <x v="1"/>
    <x v="10"/>
    <x v="21"/>
    <n v="45231"/>
    <x v="25"/>
    <x v="34"/>
    <n v="7402.32"/>
    <n v="13"/>
    <n v="10728"/>
    <n v="87366"/>
    <m/>
    <m/>
  </r>
  <r>
    <n v="24663"/>
    <s v="Low"/>
    <x v="5"/>
    <x v="37"/>
    <n v="19.989999999999998"/>
    <n v="87"/>
    <s v="Norman Shields"/>
    <x v="2"/>
    <x v="0"/>
    <x v="0"/>
    <x v="10"/>
    <x v="3"/>
    <x v="40"/>
    <n v="0.66"/>
    <x v="0"/>
    <x v="0"/>
    <x v="1"/>
    <x v="22"/>
    <n v="95687"/>
    <x v="26"/>
    <x v="35"/>
    <n v="1892.424"/>
    <n v="19"/>
    <n v="3127.69"/>
    <n v="90596"/>
    <m/>
    <m/>
  </r>
  <r>
    <n v="23841"/>
    <s v="High"/>
    <x v="3"/>
    <x v="38"/>
    <n v="0.5"/>
    <n v="87"/>
    <s v="Norman Shields"/>
    <x v="2"/>
    <x v="0"/>
    <x v="0"/>
    <x v="9"/>
    <x v="3"/>
    <x v="41"/>
    <n v="0.36"/>
    <x v="0"/>
    <x v="0"/>
    <x v="1"/>
    <x v="22"/>
    <n v="95687"/>
    <x v="27"/>
    <x v="36"/>
    <n v="28.855799999999999"/>
    <n v="9"/>
    <n v="41.82"/>
    <n v="90597"/>
    <m/>
    <m/>
  </r>
  <r>
    <n v="23842"/>
    <s v="High"/>
    <x v="0"/>
    <x v="34"/>
    <n v="54.12"/>
    <n v="87"/>
    <s v="Norman Shields"/>
    <x v="1"/>
    <x v="0"/>
    <x v="1"/>
    <x v="11"/>
    <x v="5"/>
    <x v="37"/>
    <n v="0.76"/>
    <x v="0"/>
    <x v="0"/>
    <x v="1"/>
    <x v="22"/>
    <n v="95687"/>
    <x v="27"/>
    <x v="37"/>
    <n v="173.48"/>
    <n v="9"/>
    <n v="2875.72"/>
    <n v="90597"/>
    <m/>
    <m/>
  </r>
  <r>
    <n v="23071"/>
    <s v="High"/>
    <x v="8"/>
    <x v="39"/>
    <n v="4.0999999999999996"/>
    <n v="91"/>
    <s v="Wallace Werner"/>
    <x v="2"/>
    <x v="1"/>
    <x v="0"/>
    <x v="0"/>
    <x v="0"/>
    <x v="42"/>
    <n v="0.44"/>
    <x v="0"/>
    <x v="0"/>
    <x v="1"/>
    <x v="23"/>
    <n v="94591"/>
    <x v="28"/>
    <x v="38"/>
    <n v="117.852"/>
    <n v="9"/>
    <n v="170.8"/>
    <n v="87175"/>
    <m/>
    <m/>
  </r>
  <r>
    <n v="19877"/>
    <s v="Medium"/>
    <x v="5"/>
    <x v="40"/>
    <n v="2.04"/>
    <n v="91"/>
    <s v="Wallace Werner"/>
    <x v="2"/>
    <x v="1"/>
    <x v="0"/>
    <x v="7"/>
    <x v="0"/>
    <x v="43"/>
    <n v="0.36"/>
    <x v="0"/>
    <x v="0"/>
    <x v="1"/>
    <x v="23"/>
    <n v="94591"/>
    <x v="29"/>
    <x v="39"/>
    <n v="34.010400000000004"/>
    <n v="10"/>
    <n v="53.54"/>
    <n v="87176"/>
    <m/>
    <m/>
  </r>
  <r>
    <n v="19611"/>
    <s v="Medium"/>
    <x v="2"/>
    <x v="29"/>
    <n v="8.99"/>
    <n v="91"/>
    <s v="Wallace Werner"/>
    <x v="2"/>
    <x v="0"/>
    <x v="2"/>
    <x v="5"/>
    <x v="3"/>
    <x v="44"/>
    <n v="0.56999999999999995"/>
    <x v="0"/>
    <x v="0"/>
    <x v="1"/>
    <x v="23"/>
    <n v="94591"/>
    <x v="30"/>
    <x v="40"/>
    <n v="2031.5070000000001"/>
    <n v="23"/>
    <n v="3363.53"/>
    <n v="87177"/>
    <m/>
    <m/>
  </r>
  <r>
    <n v="23069"/>
    <s v="High"/>
    <x v="8"/>
    <x v="41"/>
    <n v="1.43"/>
    <n v="92"/>
    <s v="Victoria Baker Hoover"/>
    <x v="2"/>
    <x v="1"/>
    <x v="0"/>
    <x v="7"/>
    <x v="0"/>
    <x v="45"/>
    <n v="0.35"/>
    <x v="0"/>
    <x v="3"/>
    <x v="11"/>
    <x v="24"/>
    <n v="70056"/>
    <x v="28"/>
    <x v="41"/>
    <n v="-190.67999999999998"/>
    <n v="16"/>
    <n v="132.08000000000001"/>
    <n v="87175"/>
    <m/>
    <m/>
  </r>
  <r>
    <n v="23070"/>
    <s v="High"/>
    <x v="3"/>
    <x v="42"/>
    <n v="6.07"/>
    <n v="92"/>
    <s v="Victoria Baker Hoover"/>
    <x v="2"/>
    <x v="1"/>
    <x v="0"/>
    <x v="7"/>
    <x v="3"/>
    <x v="46"/>
    <n v="0.36"/>
    <x v="0"/>
    <x v="3"/>
    <x v="11"/>
    <x v="24"/>
    <n v="70056"/>
    <x v="28"/>
    <x v="38"/>
    <n v="325.39800000000002"/>
    <n v="9"/>
    <n v="45.34"/>
    <n v="87175"/>
    <m/>
    <m/>
  </r>
  <r>
    <n v="23203"/>
    <s v="Medium"/>
    <x v="7"/>
    <x v="43"/>
    <n v="3.14"/>
    <n v="92"/>
    <s v="Victoria Baker Hoover"/>
    <x v="0"/>
    <x v="0"/>
    <x v="0"/>
    <x v="12"/>
    <x v="2"/>
    <x v="47"/>
    <n v="0.6"/>
    <x v="0"/>
    <x v="3"/>
    <x v="11"/>
    <x v="24"/>
    <n v="70056"/>
    <x v="31"/>
    <x v="42"/>
    <n v="22.817999999999998"/>
    <n v="16"/>
    <n v="216.04"/>
    <n v="87178"/>
    <m/>
    <m/>
  </r>
  <r>
    <n v="6243"/>
    <s v="Not Specified"/>
    <x v="7"/>
    <x v="44"/>
    <n v="30"/>
    <n v="94"/>
    <s v="Eddie House Mueller"/>
    <x v="1"/>
    <x v="1"/>
    <x v="1"/>
    <x v="1"/>
    <x v="1"/>
    <x v="48"/>
    <n v="0.62"/>
    <x v="0"/>
    <x v="2"/>
    <x v="12"/>
    <x v="25"/>
    <n v="60601"/>
    <x v="32"/>
    <x v="43"/>
    <n v="116.1"/>
    <n v="37"/>
    <n v="6276.34"/>
    <n v="44231"/>
    <m/>
    <m/>
  </r>
  <r>
    <n v="6244"/>
    <s v="Not Specified"/>
    <x v="0"/>
    <x v="17"/>
    <n v="4"/>
    <n v="94"/>
    <s v="Eddie House Mueller"/>
    <x v="2"/>
    <x v="1"/>
    <x v="2"/>
    <x v="13"/>
    <x v="3"/>
    <x v="49"/>
    <n v="0.79"/>
    <x v="0"/>
    <x v="2"/>
    <x v="12"/>
    <x v="25"/>
    <n v="60601"/>
    <x v="32"/>
    <x v="43"/>
    <n v="-87.96"/>
    <n v="146"/>
    <n v="2664.4"/>
    <n v="44231"/>
    <m/>
    <m/>
  </r>
  <r>
    <n v="24243"/>
    <s v="Not Specified"/>
    <x v="7"/>
    <x v="44"/>
    <n v="30"/>
    <n v="97"/>
    <s v="Max McKenna"/>
    <x v="1"/>
    <x v="1"/>
    <x v="1"/>
    <x v="1"/>
    <x v="1"/>
    <x v="48"/>
    <n v="0.62"/>
    <x v="0"/>
    <x v="2"/>
    <x v="13"/>
    <x v="26"/>
    <n v="66502"/>
    <x v="32"/>
    <x v="43"/>
    <n v="255.42000000000002"/>
    <n v="9"/>
    <n v="1526.68"/>
    <n v="87306"/>
    <m/>
    <m/>
  </r>
  <r>
    <n v="24245"/>
    <s v="Not Specified"/>
    <x v="2"/>
    <x v="9"/>
    <n v="8.99"/>
    <n v="97"/>
    <s v="Max McKenna"/>
    <x v="2"/>
    <x v="1"/>
    <x v="2"/>
    <x v="5"/>
    <x v="3"/>
    <x v="50"/>
    <n v="0.57999999999999996"/>
    <x v="0"/>
    <x v="2"/>
    <x v="13"/>
    <x v="26"/>
    <n v="66502"/>
    <x v="32"/>
    <x v="14"/>
    <n v="685.6146"/>
    <n v="20"/>
    <n v="1952.56"/>
    <n v="87306"/>
    <m/>
    <m/>
  </r>
  <r>
    <n v="18494"/>
    <s v="Medium"/>
    <x v="10"/>
    <x v="45"/>
    <n v="4"/>
    <n v="101"/>
    <s v="Claudia Boyle"/>
    <x v="2"/>
    <x v="3"/>
    <x v="2"/>
    <x v="13"/>
    <x v="3"/>
    <x v="51"/>
    <n v="0.68"/>
    <x v="0"/>
    <x v="1"/>
    <x v="14"/>
    <x v="27"/>
    <n v="4005"/>
    <x v="33"/>
    <x v="44"/>
    <n v="-16.2"/>
    <n v="16"/>
    <n v="303.58999999999997"/>
    <n v="88205"/>
    <m/>
    <m/>
  </r>
  <r>
    <n v="6014"/>
    <s v="Medium"/>
    <x v="7"/>
    <x v="46"/>
    <n v="54.92"/>
    <n v="102"/>
    <s v="Caroline Johnston"/>
    <x v="1"/>
    <x v="3"/>
    <x v="1"/>
    <x v="14"/>
    <x v="5"/>
    <x v="52"/>
    <n v="0.55000000000000004"/>
    <x v="0"/>
    <x v="1"/>
    <x v="15"/>
    <x v="28"/>
    <n v="2129"/>
    <x v="34"/>
    <x v="45"/>
    <n v="2023.75"/>
    <n v="31"/>
    <n v="9459.94"/>
    <n v="42599"/>
    <m/>
    <m/>
  </r>
  <r>
    <n v="494"/>
    <s v="Medium"/>
    <x v="10"/>
    <x v="45"/>
    <n v="4"/>
    <n v="102"/>
    <s v="Caroline Johnston"/>
    <x v="2"/>
    <x v="3"/>
    <x v="2"/>
    <x v="13"/>
    <x v="3"/>
    <x v="51"/>
    <n v="0.68"/>
    <x v="0"/>
    <x v="1"/>
    <x v="15"/>
    <x v="28"/>
    <n v="2129"/>
    <x v="33"/>
    <x v="44"/>
    <n v="-20.25"/>
    <n v="65"/>
    <n v="1233.32"/>
    <n v="3397"/>
    <m/>
    <m/>
  </r>
  <r>
    <n v="495"/>
    <s v="Medium"/>
    <x v="3"/>
    <x v="47"/>
    <n v="1.49"/>
    <n v="102"/>
    <s v="Caroline Johnston"/>
    <x v="2"/>
    <x v="3"/>
    <x v="0"/>
    <x v="8"/>
    <x v="3"/>
    <x v="53"/>
    <n v="0.36"/>
    <x v="0"/>
    <x v="1"/>
    <x v="15"/>
    <x v="28"/>
    <n v="2129"/>
    <x v="33"/>
    <x v="46"/>
    <n v="-3.3809999999999998"/>
    <n v="17"/>
    <n v="47.31"/>
    <n v="3397"/>
    <m/>
    <m/>
  </r>
  <r>
    <n v="24014"/>
    <s v="Medium"/>
    <x v="7"/>
    <x v="46"/>
    <n v="54.92"/>
    <n v="107"/>
    <s v="Lois Hamilton"/>
    <x v="1"/>
    <x v="3"/>
    <x v="1"/>
    <x v="14"/>
    <x v="5"/>
    <x v="52"/>
    <n v="0.55000000000000004"/>
    <x v="0"/>
    <x v="1"/>
    <x v="16"/>
    <x v="29"/>
    <n v="3820"/>
    <x v="34"/>
    <x v="45"/>
    <n v="1684.4762999999998"/>
    <n v="8"/>
    <n v="2441.27"/>
    <n v="88204"/>
    <m/>
    <m/>
  </r>
  <r>
    <n v="18495"/>
    <s v="Medium"/>
    <x v="3"/>
    <x v="47"/>
    <n v="1.49"/>
    <n v="109"/>
    <s v="Tom McFarland"/>
    <x v="2"/>
    <x v="3"/>
    <x v="0"/>
    <x v="8"/>
    <x v="3"/>
    <x v="53"/>
    <n v="0.36"/>
    <x v="0"/>
    <x v="1"/>
    <x v="2"/>
    <x v="30"/>
    <n v="7644"/>
    <x v="33"/>
    <x v="46"/>
    <n v="-2.7047999999999996"/>
    <n v="4"/>
    <n v="11.13"/>
    <n v="88205"/>
    <m/>
    <m/>
  </r>
  <r>
    <n v="19074"/>
    <s v="High"/>
    <x v="9"/>
    <x v="48"/>
    <n v="1.2"/>
    <n v="114"/>
    <s v="Ron Newton"/>
    <x v="2"/>
    <x v="1"/>
    <x v="0"/>
    <x v="0"/>
    <x v="0"/>
    <x v="54"/>
    <n v="0.44"/>
    <x v="0"/>
    <x v="0"/>
    <x v="6"/>
    <x v="31"/>
    <n v="97035"/>
    <x v="35"/>
    <x v="30"/>
    <n v="18.658000000000001"/>
    <n v="7"/>
    <n v="29.5"/>
    <n v="89583"/>
    <m/>
    <m/>
  </r>
  <r>
    <n v="19950"/>
    <s v="Medium"/>
    <x v="0"/>
    <x v="38"/>
    <n v="0.5"/>
    <n v="114"/>
    <s v="Ron Newton"/>
    <x v="2"/>
    <x v="1"/>
    <x v="0"/>
    <x v="9"/>
    <x v="3"/>
    <x v="41"/>
    <n v="0.36"/>
    <x v="0"/>
    <x v="0"/>
    <x v="6"/>
    <x v="31"/>
    <n v="97035"/>
    <x v="36"/>
    <x v="47"/>
    <n v="40.247699999999995"/>
    <n v="12"/>
    <n v="58.33"/>
    <n v="89584"/>
    <m/>
    <m/>
  </r>
  <r>
    <n v="19951"/>
    <s v="Medium"/>
    <x v="3"/>
    <x v="49"/>
    <n v="1.3"/>
    <n v="114"/>
    <s v="Ron Newton"/>
    <x v="0"/>
    <x v="1"/>
    <x v="0"/>
    <x v="7"/>
    <x v="0"/>
    <x v="55"/>
    <n v="0.37"/>
    <x v="0"/>
    <x v="0"/>
    <x v="6"/>
    <x v="31"/>
    <n v="97035"/>
    <x v="36"/>
    <x v="47"/>
    <n v="14.0898"/>
    <n v="5"/>
    <n v="20.420000000000002"/>
    <n v="89584"/>
    <m/>
    <m/>
  </r>
  <r>
    <n v="26241"/>
    <s v="Low"/>
    <x v="8"/>
    <x v="50"/>
    <n v="1.99"/>
    <n v="115"/>
    <s v="Dwight M Carr"/>
    <x v="2"/>
    <x v="1"/>
    <x v="2"/>
    <x v="13"/>
    <x v="2"/>
    <x v="56"/>
    <n v="0.55000000000000004"/>
    <x v="0"/>
    <x v="0"/>
    <x v="6"/>
    <x v="32"/>
    <n v="97128"/>
    <x v="37"/>
    <x v="48"/>
    <n v="-55.84"/>
    <n v="12"/>
    <n v="26.07"/>
    <n v="89585"/>
    <m/>
    <m/>
  </r>
  <r>
    <n v="1074"/>
    <s v="High"/>
    <x v="9"/>
    <x v="48"/>
    <n v="1.2"/>
    <n v="117"/>
    <s v="Linda Weiss"/>
    <x v="2"/>
    <x v="1"/>
    <x v="0"/>
    <x v="0"/>
    <x v="0"/>
    <x v="54"/>
    <n v="0.44"/>
    <x v="0"/>
    <x v="0"/>
    <x v="0"/>
    <x v="33"/>
    <n v="98103"/>
    <x v="35"/>
    <x v="30"/>
    <n v="9.82"/>
    <n v="29"/>
    <n v="122.23"/>
    <n v="7909"/>
    <m/>
    <m/>
  </r>
  <r>
    <n v="1950"/>
    <s v="Medium"/>
    <x v="0"/>
    <x v="38"/>
    <n v="0.5"/>
    <n v="117"/>
    <s v="Linda Weiss"/>
    <x v="2"/>
    <x v="1"/>
    <x v="0"/>
    <x v="9"/>
    <x v="3"/>
    <x v="41"/>
    <n v="0.36"/>
    <x v="0"/>
    <x v="0"/>
    <x v="0"/>
    <x v="33"/>
    <n v="98103"/>
    <x v="36"/>
    <x v="47"/>
    <n v="112.06"/>
    <n v="47"/>
    <n v="228.46"/>
    <n v="13959"/>
    <m/>
    <m/>
  </r>
  <r>
    <n v="1951"/>
    <s v="Medium"/>
    <x v="3"/>
    <x v="49"/>
    <n v="1.3"/>
    <n v="117"/>
    <s v="Linda Weiss"/>
    <x v="0"/>
    <x v="1"/>
    <x v="0"/>
    <x v="7"/>
    <x v="0"/>
    <x v="55"/>
    <n v="0.37"/>
    <x v="0"/>
    <x v="0"/>
    <x v="0"/>
    <x v="33"/>
    <n v="98103"/>
    <x v="36"/>
    <x v="47"/>
    <n v="16.79"/>
    <n v="19"/>
    <n v="77.61"/>
    <n v="13959"/>
    <m/>
    <m/>
  </r>
  <r>
    <n v="8241"/>
    <s v="Low"/>
    <x v="8"/>
    <x v="50"/>
    <n v="1.99"/>
    <n v="117"/>
    <s v="Linda Weiss"/>
    <x v="2"/>
    <x v="1"/>
    <x v="2"/>
    <x v="13"/>
    <x v="2"/>
    <x v="56"/>
    <n v="0.55000000000000004"/>
    <x v="0"/>
    <x v="0"/>
    <x v="0"/>
    <x v="33"/>
    <n v="98103"/>
    <x v="37"/>
    <x v="48"/>
    <n v="-55.84"/>
    <n v="46"/>
    <n v="99.94"/>
    <n v="58914"/>
    <m/>
    <m/>
  </r>
  <r>
    <n v="20688"/>
    <s v="High"/>
    <x v="5"/>
    <x v="51"/>
    <n v="0.5"/>
    <n v="120"/>
    <s v="Helen H Murphy"/>
    <x v="2"/>
    <x v="0"/>
    <x v="0"/>
    <x v="9"/>
    <x v="3"/>
    <x v="57"/>
    <n v="0.39"/>
    <x v="0"/>
    <x v="0"/>
    <x v="17"/>
    <x v="34"/>
    <n v="84041"/>
    <x v="38"/>
    <x v="49"/>
    <n v="41.296499999999995"/>
    <n v="10"/>
    <n v="59.85"/>
    <n v="86520"/>
    <m/>
    <m/>
  </r>
  <r>
    <n v="20689"/>
    <s v="High"/>
    <x v="3"/>
    <x v="19"/>
    <n v="3"/>
    <n v="120"/>
    <s v="Helen H Murphy"/>
    <x v="0"/>
    <x v="0"/>
    <x v="2"/>
    <x v="5"/>
    <x v="3"/>
    <x v="58"/>
    <n v="0.57999999999999996"/>
    <x v="0"/>
    <x v="0"/>
    <x v="17"/>
    <x v="34"/>
    <n v="84041"/>
    <x v="38"/>
    <x v="50"/>
    <n v="1179.0237"/>
    <n v="10"/>
    <n v="1708.73"/>
    <n v="86520"/>
    <m/>
    <m/>
  </r>
  <r>
    <n v="19942"/>
    <s v="Critical"/>
    <x v="2"/>
    <x v="52"/>
    <n v="6.14"/>
    <n v="123"/>
    <s v="Shawn Stern"/>
    <x v="2"/>
    <x v="1"/>
    <x v="0"/>
    <x v="12"/>
    <x v="2"/>
    <x v="59"/>
    <n v="0.59"/>
    <x v="0"/>
    <x v="3"/>
    <x v="8"/>
    <x v="35"/>
    <n v="22102"/>
    <x v="37"/>
    <x v="51"/>
    <n v="105.678"/>
    <n v="11"/>
    <n v="94.97"/>
    <n v="90669"/>
    <m/>
    <m/>
  </r>
  <r>
    <n v="24319"/>
    <s v="Not Specified"/>
    <x v="1"/>
    <x v="53"/>
    <n v="4.08"/>
    <n v="129"/>
    <s v="Kara Allison"/>
    <x v="2"/>
    <x v="2"/>
    <x v="1"/>
    <x v="2"/>
    <x v="2"/>
    <x v="60"/>
    <n v="0.53"/>
    <x v="0"/>
    <x v="2"/>
    <x v="12"/>
    <x v="36"/>
    <n v="62002"/>
    <x v="39"/>
    <x v="52"/>
    <n v="-37.39"/>
    <n v="5"/>
    <n v="10.23"/>
    <n v="86693"/>
    <m/>
    <m/>
  </r>
  <r>
    <n v="18161"/>
    <s v="Not Specified"/>
    <x v="8"/>
    <x v="54"/>
    <n v="1.39"/>
    <n v="129"/>
    <s v="Kara Allison"/>
    <x v="2"/>
    <x v="2"/>
    <x v="0"/>
    <x v="4"/>
    <x v="3"/>
    <x v="61"/>
    <n v="0.4"/>
    <x v="0"/>
    <x v="2"/>
    <x v="12"/>
    <x v="36"/>
    <n v="62002"/>
    <x v="40"/>
    <x v="53"/>
    <n v="149.88869999999997"/>
    <n v="14"/>
    <n v="217.23"/>
    <n v="86694"/>
    <m/>
    <m/>
  </r>
  <r>
    <n v="25762"/>
    <s v="Critical"/>
    <x v="7"/>
    <x v="55"/>
    <n v="9.5399999999999991"/>
    <n v="136"/>
    <s v="Dale Gillespie"/>
    <x v="2"/>
    <x v="2"/>
    <x v="0"/>
    <x v="7"/>
    <x v="3"/>
    <x v="62"/>
    <n v="0.37"/>
    <x v="0"/>
    <x v="0"/>
    <x v="1"/>
    <x v="37"/>
    <n v="94952"/>
    <x v="41"/>
    <x v="54"/>
    <n v="3.0400000000000027"/>
    <n v="5"/>
    <n v="101.74"/>
    <n v="88534"/>
    <m/>
    <m/>
  </r>
  <r>
    <n v="25764"/>
    <s v="Critical"/>
    <x v="3"/>
    <x v="56"/>
    <n v="3.37"/>
    <n v="136"/>
    <s v="Dale Gillespie"/>
    <x v="2"/>
    <x v="2"/>
    <x v="0"/>
    <x v="12"/>
    <x v="2"/>
    <x v="63"/>
    <n v="0.56999999999999995"/>
    <x v="0"/>
    <x v="0"/>
    <x v="1"/>
    <x v="37"/>
    <n v="94952"/>
    <x v="41"/>
    <x v="54"/>
    <n v="2.7060000000000013"/>
    <n v="8"/>
    <n v="84.52"/>
    <n v="88534"/>
    <m/>
    <m/>
  </r>
  <r>
    <n v="24803"/>
    <s v="Critical"/>
    <x v="9"/>
    <x v="57"/>
    <n v="11.54"/>
    <n v="142"/>
    <s v="Brooke Weeks Taylor"/>
    <x v="2"/>
    <x v="2"/>
    <x v="0"/>
    <x v="7"/>
    <x v="3"/>
    <x v="64"/>
    <n v="0.39"/>
    <x v="0"/>
    <x v="1"/>
    <x v="18"/>
    <x v="38"/>
    <n v="6401"/>
    <x v="42"/>
    <x v="55"/>
    <n v="91.955999999999989"/>
    <n v="13"/>
    <n v="312.58999999999997"/>
    <n v="91087"/>
    <m/>
    <m/>
  </r>
  <r>
    <n v="24805"/>
    <s v="Critical"/>
    <x v="5"/>
    <x v="56"/>
    <n v="3.37"/>
    <n v="144"/>
    <s v="Marguerite Moss"/>
    <x v="2"/>
    <x v="2"/>
    <x v="0"/>
    <x v="12"/>
    <x v="2"/>
    <x v="63"/>
    <n v="0.56999999999999995"/>
    <x v="0"/>
    <x v="1"/>
    <x v="15"/>
    <x v="39"/>
    <n v="2664"/>
    <x v="42"/>
    <x v="55"/>
    <n v="-2.544"/>
    <n v="6"/>
    <n v="64.400000000000006"/>
    <n v="91087"/>
    <m/>
    <m/>
  </r>
  <r>
    <n v="24849"/>
    <s v="Medium"/>
    <x v="2"/>
    <x v="58"/>
    <n v="2.17"/>
    <n v="145"/>
    <s v="Rhonda Ivey"/>
    <x v="2"/>
    <x v="2"/>
    <x v="0"/>
    <x v="7"/>
    <x v="0"/>
    <x v="65"/>
    <n v="0.38"/>
    <x v="0"/>
    <x v="1"/>
    <x v="19"/>
    <x v="40"/>
    <n v="15122"/>
    <x v="43"/>
    <x v="56"/>
    <n v="2.4851999999999999"/>
    <n v="2"/>
    <n v="14.65"/>
    <n v="91086"/>
    <m/>
    <m/>
  </r>
  <r>
    <n v="25582"/>
    <s v="Low"/>
    <x v="8"/>
    <x v="59"/>
    <n v="69"/>
    <n v="145"/>
    <s v="Rhonda Ivey"/>
    <x v="0"/>
    <x v="1"/>
    <x v="1"/>
    <x v="11"/>
    <x v="6"/>
    <x v="66"/>
    <n v="0.68"/>
    <x v="0"/>
    <x v="1"/>
    <x v="19"/>
    <x v="40"/>
    <n v="15122"/>
    <x v="44"/>
    <x v="57"/>
    <n v="-634.73410000000013"/>
    <n v="3"/>
    <n v="453.62"/>
    <n v="91089"/>
    <m/>
    <m/>
  </r>
  <r>
    <n v="23365"/>
    <s v="Not Specified"/>
    <x v="0"/>
    <x v="60"/>
    <n v="4.8"/>
    <n v="146"/>
    <s v="Yvonne Fox"/>
    <x v="2"/>
    <x v="2"/>
    <x v="1"/>
    <x v="2"/>
    <x v="0"/>
    <x v="67"/>
    <n v="0.68"/>
    <x v="0"/>
    <x v="2"/>
    <x v="7"/>
    <x v="41"/>
    <n v="76148"/>
    <x v="14"/>
    <x v="58"/>
    <n v="133.5771"/>
    <n v="4"/>
    <n v="193.59"/>
    <n v="91088"/>
    <m/>
    <m/>
  </r>
  <r>
    <n v="22907"/>
    <s v="Medium"/>
    <x v="2"/>
    <x v="61"/>
    <n v="26.2"/>
    <n v="146"/>
    <s v="Yvonne Fox"/>
    <x v="1"/>
    <x v="0"/>
    <x v="1"/>
    <x v="1"/>
    <x v="1"/>
    <x v="68"/>
    <n v="0.59"/>
    <x v="0"/>
    <x v="2"/>
    <x v="7"/>
    <x v="41"/>
    <n v="76148"/>
    <x v="45"/>
    <x v="59"/>
    <n v="251.40839999999997"/>
    <n v="5"/>
    <n v="929.57"/>
    <n v="91090"/>
    <m/>
    <m/>
  </r>
  <r>
    <n v="19058"/>
    <s v="Critical"/>
    <x v="3"/>
    <x v="62"/>
    <n v="5.5"/>
    <n v="151"/>
    <s v="Geoffrey Zhu"/>
    <x v="2"/>
    <x v="1"/>
    <x v="2"/>
    <x v="13"/>
    <x v="3"/>
    <x v="69"/>
    <n v="0.75"/>
    <x v="0"/>
    <x v="3"/>
    <x v="20"/>
    <x v="42"/>
    <n v="37664"/>
    <x v="46"/>
    <x v="60"/>
    <n v="-20.258000000000003"/>
    <n v="2"/>
    <n v="62.46"/>
    <n v="89521"/>
    <m/>
    <m/>
  </r>
  <r>
    <n v="20679"/>
    <s v="High"/>
    <x v="3"/>
    <x v="24"/>
    <n v="2.5"/>
    <n v="151"/>
    <s v="Geoffrey Zhu"/>
    <x v="2"/>
    <x v="1"/>
    <x v="0"/>
    <x v="4"/>
    <x v="3"/>
    <x v="70"/>
    <n v="0.36"/>
    <x v="0"/>
    <x v="3"/>
    <x v="20"/>
    <x v="42"/>
    <n v="37664"/>
    <x v="18"/>
    <x v="61"/>
    <n v="13.895999999999999"/>
    <n v="5"/>
    <n v="28.11"/>
    <n v="89523"/>
    <m/>
    <m/>
  </r>
  <r>
    <n v="21103"/>
    <s v="Critical"/>
    <x v="3"/>
    <x v="47"/>
    <n v="0.7"/>
    <n v="152"/>
    <s v="Kent Kerr"/>
    <x v="2"/>
    <x v="3"/>
    <x v="0"/>
    <x v="0"/>
    <x v="0"/>
    <x v="71"/>
    <n v="0.56000000000000005"/>
    <x v="0"/>
    <x v="3"/>
    <x v="20"/>
    <x v="43"/>
    <n v="37918"/>
    <x v="43"/>
    <x v="62"/>
    <n v="-172.71800000000002"/>
    <n v="2"/>
    <n v="5.5"/>
    <n v="89520"/>
    <m/>
    <m/>
  </r>
  <r>
    <n v="22243"/>
    <s v="Low"/>
    <x v="0"/>
    <x v="63"/>
    <n v="48.2"/>
    <n v="152"/>
    <s v="Kent Kerr"/>
    <x v="2"/>
    <x v="1"/>
    <x v="1"/>
    <x v="2"/>
    <x v="4"/>
    <x v="72"/>
    <n v="0.74"/>
    <x v="0"/>
    <x v="3"/>
    <x v="20"/>
    <x v="43"/>
    <n v="37918"/>
    <x v="47"/>
    <x v="63"/>
    <n v="-40.683999999999997"/>
    <n v="8"/>
    <n v="667.84"/>
    <n v="89522"/>
    <m/>
    <m/>
  </r>
  <r>
    <n v="21767"/>
    <s v="High"/>
    <x v="0"/>
    <x v="64"/>
    <n v="8.99"/>
    <n v="152"/>
    <s v="Kent Kerr"/>
    <x v="2"/>
    <x v="3"/>
    <x v="2"/>
    <x v="5"/>
    <x v="3"/>
    <x v="73"/>
    <n v="0.6"/>
    <x v="0"/>
    <x v="3"/>
    <x v="20"/>
    <x v="43"/>
    <n v="37918"/>
    <x v="48"/>
    <x v="64"/>
    <n v="97.86"/>
    <n v="5"/>
    <n v="292.23"/>
    <n v="89524"/>
    <m/>
    <m/>
  </r>
  <r>
    <n v="22470"/>
    <s v="Low"/>
    <x v="10"/>
    <x v="65"/>
    <n v="4"/>
    <n v="152"/>
    <s v="Kent Kerr"/>
    <x v="2"/>
    <x v="2"/>
    <x v="2"/>
    <x v="13"/>
    <x v="3"/>
    <x v="74"/>
    <n v="0.7"/>
    <x v="0"/>
    <x v="3"/>
    <x v="20"/>
    <x v="43"/>
    <n v="37918"/>
    <x v="49"/>
    <x v="65"/>
    <n v="360.24"/>
    <n v="21"/>
    <n v="772.56"/>
    <n v="89525"/>
    <m/>
    <m/>
  </r>
  <r>
    <n v="22329"/>
    <s v="Critical"/>
    <x v="0"/>
    <x v="66"/>
    <n v="4.9000000000000004"/>
    <n v="156"/>
    <s v="Diana Xu"/>
    <x v="2"/>
    <x v="0"/>
    <x v="2"/>
    <x v="5"/>
    <x v="3"/>
    <x v="75"/>
    <n v="0.56000000000000005"/>
    <x v="0"/>
    <x v="0"/>
    <x v="21"/>
    <x v="44"/>
    <n v="80525"/>
    <x v="50"/>
    <x v="66"/>
    <n v="713.88"/>
    <n v="13"/>
    <n v="1050.08"/>
    <n v="87671"/>
    <m/>
    <m/>
  </r>
  <r>
    <n v="20324"/>
    <s v="High"/>
    <x v="9"/>
    <x v="67"/>
    <n v="4.5"/>
    <n v="156"/>
    <s v="Diana Xu"/>
    <x v="2"/>
    <x v="0"/>
    <x v="0"/>
    <x v="15"/>
    <x v="3"/>
    <x v="76"/>
    <n v="0.59"/>
    <x v="0"/>
    <x v="0"/>
    <x v="21"/>
    <x v="44"/>
    <n v="80525"/>
    <x v="51"/>
    <x v="67"/>
    <n v="-18.64"/>
    <n v="3"/>
    <n v="33.82"/>
    <n v="87672"/>
    <m/>
    <m/>
  </r>
  <r>
    <n v="26102"/>
    <s v="Medium"/>
    <x v="5"/>
    <x v="32"/>
    <n v="35.840000000000003"/>
    <n v="164"/>
    <s v="Robin Kramer Vaughn"/>
    <x v="1"/>
    <x v="1"/>
    <x v="1"/>
    <x v="14"/>
    <x v="5"/>
    <x v="77"/>
    <n v="0.62"/>
    <x v="0"/>
    <x v="0"/>
    <x v="0"/>
    <x v="45"/>
    <n v="99352"/>
    <x v="22"/>
    <x v="30"/>
    <n v="-111.4"/>
    <n v="7"/>
    <n v="715.55"/>
    <n v="89961"/>
    <m/>
    <m/>
  </r>
  <r>
    <n v="26103"/>
    <s v="Medium"/>
    <x v="1"/>
    <x v="42"/>
    <n v="5.49"/>
    <n v="164"/>
    <s v="Robin Kramer Vaughn"/>
    <x v="2"/>
    <x v="1"/>
    <x v="0"/>
    <x v="7"/>
    <x v="3"/>
    <x v="78"/>
    <n v="0.38"/>
    <x v="0"/>
    <x v="0"/>
    <x v="0"/>
    <x v="45"/>
    <n v="99352"/>
    <x v="22"/>
    <x v="68"/>
    <n v="-77.03"/>
    <n v="9"/>
    <n v="45.63"/>
    <n v="89961"/>
    <m/>
    <m/>
  </r>
  <r>
    <n v="21040"/>
    <s v="Low"/>
    <x v="4"/>
    <x v="68"/>
    <n v="12.06"/>
    <n v="166"/>
    <s v="Vicki Hauser"/>
    <x v="1"/>
    <x v="3"/>
    <x v="2"/>
    <x v="6"/>
    <x v="5"/>
    <x v="79"/>
    <n v="0.56000000000000005"/>
    <x v="0"/>
    <x v="3"/>
    <x v="20"/>
    <x v="46"/>
    <n v="37087"/>
    <x v="52"/>
    <x v="69"/>
    <n v="28.514099999999999"/>
    <n v="5"/>
    <n v="1839.91"/>
    <n v="89426"/>
    <m/>
    <m/>
  </r>
  <r>
    <n v="19315"/>
    <s v="Low"/>
    <x v="4"/>
    <x v="69"/>
    <n v="16.71"/>
    <n v="169"/>
    <s v="Janice Cole"/>
    <x v="2"/>
    <x v="0"/>
    <x v="2"/>
    <x v="13"/>
    <x v="3"/>
    <x v="80"/>
    <n v="0.66"/>
    <x v="0"/>
    <x v="3"/>
    <x v="11"/>
    <x v="47"/>
    <n v="70802"/>
    <x v="35"/>
    <x v="70"/>
    <n v="280.27458000000001"/>
    <n v="3"/>
    <n v="130.62"/>
    <n v="87463"/>
    <m/>
    <m/>
  </r>
  <r>
    <n v="19316"/>
    <s v="Low"/>
    <x v="5"/>
    <x v="70"/>
    <n v="24.49"/>
    <n v="169"/>
    <s v="Janice Cole"/>
    <x v="2"/>
    <x v="0"/>
    <x v="2"/>
    <x v="6"/>
    <x v="6"/>
    <x v="81"/>
    <n v="0.37"/>
    <x v="0"/>
    <x v="3"/>
    <x v="11"/>
    <x v="47"/>
    <n v="70802"/>
    <x v="35"/>
    <x v="71"/>
    <n v="-112.4263"/>
    <n v="12"/>
    <n v="6945.16"/>
    <n v="87463"/>
    <m/>
    <m/>
  </r>
  <r>
    <n v="19317"/>
    <s v="Low"/>
    <x v="7"/>
    <x v="71"/>
    <n v="2.27"/>
    <n v="169"/>
    <s v="Janice Cole"/>
    <x v="2"/>
    <x v="0"/>
    <x v="0"/>
    <x v="7"/>
    <x v="0"/>
    <x v="82"/>
    <n v="0.36"/>
    <x v="0"/>
    <x v="3"/>
    <x v="11"/>
    <x v="47"/>
    <n v="70802"/>
    <x v="35"/>
    <x v="72"/>
    <n v="24.923999999999999"/>
    <n v="3"/>
    <n v="30.94"/>
    <n v="87463"/>
    <m/>
    <m/>
  </r>
  <r>
    <n v="19314"/>
    <s v="Critical"/>
    <x v="5"/>
    <x v="72"/>
    <n v="1.49"/>
    <n v="171"/>
    <s v="Christina Matthews"/>
    <x v="2"/>
    <x v="0"/>
    <x v="0"/>
    <x v="8"/>
    <x v="3"/>
    <x v="83"/>
    <n v="0.37"/>
    <x v="0"/>
    <x v="1"/>
    <x v="2"/>
    <x v="48"/>
    <n v="7024"/>
    <x v="53"/>
    <x v="73"/>
    <n v="-2.9094999999999995"/>
    <n v="1"/>
    <n v="3.42"/>
    <n v="87464"/>
    <m/>
    <m/>
  </r>
  <r>
    <n v="5361"/>
    <s v="Critical"/>
    <x v="1"/>
    <x v="73"/>
    <n v="19.989999999999998"/>
    <n v="181"/>
    <s v="Wesley Waller"/>
    <x v="2"/>
    <x v="2"/>
    <x v="2"/>
    <x v="13"/>
    <x v="3"/>
    <x v="84"/>
    <n v="0.41"/>
    <x v="0"/>
    <x v="0"/>
    <x v="1"/>
    <x v="49"/>
    <n v="94122"/>
    <x v="54"/>
    <x v="74"/>
    <n v="-76.89"/>
    <n v="18"/>
    <n v="901.81"/>
    <n v="38087"/>
    <m/>
    <m/>
  </r>
  <r>
    <n v="522"/>
    <s v="High"/>
    <x v="8"/>
    <x v="14"/>
    <n v="1.57"/>
    <n v="181"/>
    <s v="Wesley Waller"/>
    <x v="2"/>
    <x v="0"/>
    <x v="0"/>
    <x v="0"/>
    <x v="0"/>
    <x v="15"/>
    <n v="0.59"/>
    <x v="0"/>
    <x v="0"/>
    <x v="1"/>
    <x v="49"/>
    <n v="94122"/>
    <x v="55"/>
    <x v="10"/>
    <n v="-35.75"/>
    <n v="116"/>
    <n v="186.59"/>
    <n v="3585"/>
    <m/>
    <m/>
  </r>
  <r>
    <n v="23361"/>
    <s v="Critical"/>
    <x v="1"/>
    <x v="73"/>
    <n v="19.989999999999998"/>
    <n v="184"/>
    <s v="Phillip Holmes"/>
    <x v="2"/>
    <x v="2"/>
    <x v="2"/>
    <x v="13"/>
    <x v="3"/>
    <x v="84"/>
    <n v="0.41"/>
    <x v="0"/>
    <x v="1"/>
    <x v="15"/>
    <x v="50"/>
    <n v="2474"/>
    <x v="54"/>
    <x v="74"/>
    <n v="-76.89"/>
    <n v="5"/>
    <n v="250.5"/>
    <n v="88360"/>
    <m/>
    <m/>
  </r>
  <r>
    <n v="18521"/>
    <s v="High"/>
    <x v="8"/>
    <x v="74"/>
    <n v="2.06"/>
    <n v="188"/>
    <s v="Alex Harrell"/>
    <x v="2"/>
    <x v="0"/>
    <x v="0"/>
    <x v="7"/>
    <x v="0"/>
    <x v="85"/>
    <n v="0.39"/>
    <x v="0"/>
    <x v="2"/>
    <x v="7"/>
    <x v="51"/>
    <n v="76240"/>
    <x v="55"/>
    <x v="11"/>
    <n v="152.65559999999999"/>
    <n v="23"/>
    <n v="221.24"/>
    <n v="88361"/>
    <m/>
    <m/>
  </r>
  <r>
    <n v="18522"/>
    <s v="High"/>
    <x v="8"/>
    <x v="14"/>
    <n v="1.57"/>
    <n v="188"/>
    <s v="Alex Harrell"/>
    <x v="2"/>
    <x v="0"/>
    <x v="0"/>
    <x v="0"/>
    <x v="0"/>
    <x v="15"/>
    <n v="0.59"/>
    <x v="0"/>
    <x v="2"/>
    <x v="7"/>
    <x v="51"/>
    <n v="76240"/>
    <x v="55"/>
    <x v="10"/>
    <n v="7.1500000000000057"/>
    <n v="29"/>
    <n v="46.65"/>
    <n v="88361"/>
    <m/>
    <m/>
  </r>
  <r>
    <n v="18817"/>
    <s v="High"/>
    <x v="10"/>
    <x v="75"/>
    <n v="1.49"/>
    <n v="190"/>
    <s v="Lloyd Norris"/>
    <x v="2"/>
    <x v="0"/>
    <x v="0"/>
    <x v="8"/>
    <x v="3"/>
    <x v="86"/>
    <n v="0.38"/>
    <x v="0"/>
    <x v="2"/>
    <x v="12"/>
    <x v="52"/>
    <n v="60004"/>
    <x v="6"/>
    <x v="75"/>
    <n v="113.6499"/>
    <n v="3"/>
    <n v="164.71"/>
    <n v="89092"/>
    <m/>
    <m/>
  </r>
  <r>
    <n v="18818"/>
    <s v="High"/>
    <x v="0"/>
    <x v="76"/>
    <n v="4.5"/>
    <n v="191"/>
    <s v="Gerald Kearney"/>
    <x v="2"/>
    <x v="0"/>
    <x v="0"/>
    <x v="15"/>
    <x v="3"/>
    <x v="87"/>
    <n v="0.55000000000000004"/>
    <x v="0"/>
    <x v="2"/>
    <x v="12"/>
    <x v="53"/>
    <n v="60505"/>
    <x v="6"/>
    <x v="7"/>
    <n v="-35.474400000000003"/>
    <n v="1"/>
    <n v="79.680000000000007"/>
    <n v="89092"/>
    <m/>
    <m/>
  </r>
  <r>
    <n v="20520"/>
    <s v="Not Specified"/>
    <x v="5"/>
    <x v="25"/>
    <n v="1.49"/>
    <n v="191"/>
    <s v="Gerald Kearney"/>
    <x v="2"/>
    <x v="0"/>
    <x v="0"/>
    <x v="8"/>
    <x v="3"/>
    <x v="27"/>
    <n v="0.38"/>
    <x v="0"/>
    <x v="2"/>
    <x v="12"/>
    <x v="53"/>
    <n v="60505"/>
    <x v="37"/>
    <x v="48"/>
    <n v="14.466999999999999"/>
    <n v="14"/>
    <n v="53.26"/>
    <n v="89093"/>
    <m/>
    <m/>
  </r>
  <r>
    <n v="20521"/>
    <s v="Not Specified"/>
    <x v="3"/>
    <x v="77"/>
    <n v="4"/>
    <n v="191"/>
    <s v="Gerald Kearney"/>
    <x v="2"/>
    <x v="0"/>
    <x v="2"/>
    <x v="13"/>
    <x v="3"/>
    <x v="88"/>
    <n v="0.75"/>
    <x v="0"/>
    <x v="2"/>
    <x v="12"/>
    <x v="53"/>
    <n v="60505"/>
    <x v="37"/>
    <x v="5"/>
    <n v="-99.986400000000003"/>
    <n v="7"/>
    <n v="203.49"/>
    <n v="89093"/>
    <m/>
    <m/>
  </r>
  <r>
    <n v="20522"/>
    <s v="Not Specified"/>
    <x v="6"/>
    <x v="18"/>
    <n v="8.08"/>
    <n v="191"/>
    <s v="Gerald Kearney"/>
    <x v="2"/>
    <x v="0"/>
    <x v="2"/>
    <x v="5"/>
    <x v="3"/>
    <x v="89"/>
    <n v="0.56999999999999995"/>
    <x v="0"/>
    <x v="2"/>
    <x v="12"/>
    <x v="53"/>
    <n v="60505"/>
    <x v="37"/>
    <x v="51"/>
    <n v="1348.59672"/>
    <n v="22"/>
    <n v="2356.0100000000002"/>
    <n v="89093"/>
    <m/>
    <m/>
  </r>
  <r>
    <n v="19663"/>
    <s v="Not Specified"/>
    <x v="6"/>
    <x v="78"/>
    <n v="14.7"/>
    <n v="193"/>
    <s v="Danny Hong"/>
    <x v="1"/>
    <x v="0"/>
    <x v="2"/>
    <x v="6"/>
    <x v="1"/>
    <x v="90"/>
    <n v="0.59"/>
    <x v="0"/>
    <x v="0"/>
    <x v="17"/>
    <x v="34"/>
    <n v="84041"/>
    <x v="35"/>
    <x v="70"/>
    <n v="-560.81417999999996"/>
    <n v="1"/>
    <n v="224.12"/>
    <n v="90430"/>
    <m/>
    <m/>
  </r>
  <r>
    <n v="20645"/>
    <s v="Medium"/>
    <x v="8"/>
    <x v="79"/>
    <n v="5.27"/>
    <n v="193"/>
    <s v="Danny Hong"/>
    <x v="2"/>
    <x v="0"/>
    <x v="0"/>
    <x v="8"/>
    <x v="3"/>
    <x v="91"/>
    <n v="0.36"/>
    <x v="0"/>
    <x v="0"/>
    <x v="17"/>
    <x v="34"/>
    <n v="84041"/>
    <x v="25"/>
    <x v="64"/>
    <n v="-66.044499999999999"/>
    <n v="21"/>
    <n v="140.30000000000001"/>
    <n v="90432"/>
    <m/>
    <m/>
  </r>
  <r>
    <n v="24273"/>
    <s v="Not Specified"/>
    <x v="1"/>
    <x v="80"/>
    <n v="9.17"/>
    <n v="194"/>
    <s v="Tammy Goldman"/>
    <x v="2"/>
    <x v="0"/>
    <x v="0"/>
    <x v="7"/>
    <x v="3"/>
    <x v="92"/>
    <n v="0.37"/>
    <x v="0"/>
    <x v="0"/>
    <x v="17"/>
    <x v="54"/>
    <n v="84043"/>
    <x v="56"/>
    <x v="76"/>
    <n v="-105.68520000000001"/>
    <n v="4"/>
    <n v="28.2"/>
    <n v="90431"/>
    <m/>
    <m/>
  </r>
  <r>
    <n v="20646"/>
    <s v="Medium"/>
    <x v="3"/>
    <x v="81"/>
    <n v="1.35"/>
    <n v="194"/>
    <s v="Tammy Goldman"/>
    <x v="2"/>
    <x v="0"/>
    <x v="0"/>
    <x v="3"/>
    <x v="0"/>
    <x v="93"/>
    <n v="0.4"/>
    <x v="0"/>
    <x v="0"/>
    <x v="17"/>
    <x v="54"/>
    <n v="84043"/>
    <x v="25"/>
    <x v="64"/>
    <n v="15.66"/>
    <n v="23"/>
    <n v="71.55"/>
    <n v="90432"/>
    <m/>
    <m/>
  </r>
  <r>
    <n v="25158"/>
    <s v="Critical"/>
    <x v="6"/>
    <x v="37"/>
    <n v="19.989999999999998"/>
    <n v="197"/>
    <s v="Samantha Weaver"/>
    <x v="2"/>
    <x v="2"/>
    <x v="0"/>
    <x v="10"/>
    <x v="3"/>
    <x v="40"/>
    <n v="0.66"/>
    <x v="0"/>
    <x v="2"/>
    <x v="13"/>
    <x v="55"/>
    <n v="66212"/>
    <x v="57"/>
    <x v="77"/>
    <n v="1167.1580000000001"/>
    <n v="19"/>
    <n v="3108.98"/>
    <n v="88921"/>
    <m/>
    <m/>
  </r>
  <r>
    <n v="7158"/>
    <s v="Critical"/>
    <x v="6"/>
    <x v="37"/>
    <n v="19.989999999999998"/>
    <n v="198"/>
    <s v="Leroy Blanchard"/>
    <x v="2"/>
    <x v="2"/>
    <x v="0"/>
    <x v="10"/>
    <x v="3"/>
    <x v="40"/>
    <n v="0.66"/>
    <x v="0"/>
    <x v="2"/>
    <x v="22"/>
    <x v="56"/>
    <n v="48138"/>
    <x v="57"/>
    <x v="77"/>
    <n v="1014.9200000000001"/>
    <n v="77"/>
    <n v="12599.55"/>
    <n v="51072"/>
    <m/>
    <m/>
  </r>
  <r>
    <n v="22136"/>
    <s v="Not Specified"/>
    <x v="3"/>
    <x v="82"/>
    <n v="4.8600000000000003"/>
    <n v="202"/>
    <s v="Max Small"/>
    <x v="2"/>
    <x v="0"/>
    <x v="0"/>
    <x v="7"/>
    <x v="3"/>
    <x v="94"/>
    <n v="0.38"/>
    <x v="0"/>
    <x v="2"/>
    <x v="23"/>
    <x v="57"/>
    <n v="74006"/>
    <x v="58"/>
    <x v="78"/>
    <n v="1.73"/>
    <n v="3"/>
    <n v="34.65"/>
    <n v="88971"/>
    <m/>
    <m/>
  </r>
  <r>
    <n v="18783"/>
    <s v="High"/>
    <x v="9"/>
    <x v="83"/>
    <n v="5.53"/>
    <n v="202"/>
    <s v="Max Small"/>
    <x v="2"/>
    <x v="0"/>
    <x v="2"/>
    <x v="13"/>
    <x v="2"/>
    <x v="95"/>
    <n v="0.69"/>
    <x v="0"/>
    <x v="2"/>
    <x v="23"/>
    <x v="57"/>
    <n v="74006"/>
    <x v="59"/>
    <x v="69"/>
    <n v="-133.69999999999999"/>
    <n v="11"/>
    <n v="85.79"/>
    <n v="88972"/>
    <m/>
    <m/>
  </r>
  <r>
    <n v="21401"/>
    <s v="Low"/>
    <x v="5"/>
    <x v="84"/>
    <n v="2.58"/>
    <n v="210"/>
    <s v="Floyd Dale"/>
    <x v="2"/>
    <x v="1"/>
    <x v="0"/>
    <x v="3"/>
    <x v="0"/>
    <x v="96"/>
    <n v="0.82"/>
    <x v="0"/>
    <x v="1"/>
    <x v="4"/>
    <x v="58"/>
    <n v="12180"/>
    <x v="60"/>
    <x v="79"/>
    <n v="-66.62"/>
    <n v="9"/>
    <n v="17.61"/>
    <n v="85965"/>
    <m/>
    <m/>
  </r>
  <r>
    <n v="23097"/>
    <s v="Medium"/>
    <x v="3"/>
    <x v="85"/>
    <n v="7.78"/>
    <n v="210"/>
    <s v="Floyd Dale"/>
    <x v="0"/>
    <x v="1"/>
    <x v="0"/>
    <x v="8"/>
    <x v="3"/>
    <x v="97"/>
    <n v="0.37"/>
    <x v="0"/>
    <x v="1"/>
    <x v="4"/>
    <x v="58"/>
    <n v="12180"/>
    <x v="42"/>
    <x v="80"/>
    <n v="-21.487749999999998"/>
    <n v="4"/>
    <n v="27.3"/>
    <n v="85966"/>
    <m/>
    <m/>
  </r>
  <r>
    <n v="23098"/>
    <s v="Medium"/>
    <x v="1"/>
    <x v="86"/>
    <n v="6.68"/>
    <n v="210"/>
    <s v="Floyd Dale"/>
    <x v="2"/>
    <x v="1"/>
    <x v="1"/>
    <x v="2"/>
    <x v="3"/>
    <x v="98"/>
    <n v="0.53"/>
    <x v="0"/>
    <x v="1"/>
    <x v="4"/>
    <x v="58"/>
    <n v="12180"/>
    <x v="42"/>
    <x v="80"/>
    <n v="44.677499999999995"/>
    <n v="3"/>
    <n v="64.75"/>
    <n v="85966"/>
    <m/>
    <m/>
  </r>
  <r>
    <n v="23099"/>
    <s v="Medium"/>
    <x v="6"/>
    <x v="87"/>
    <n v="2.36"/>
    <n v="210"/>
    <s v="Floyd Dale"/>
    <x v="2"/>
    <x v="1"/>
    <x v="0"/>
    <x v="0"/>
    <x v="0"/>
    <x v="99"/>
    <n v="0.55000000000000004"/>
    <x v="0"/>
    <x v="1"/>
    <x v="4"/>
    <x v="58"/>
    <n v="12180"/>
    <x v="42"/>
    <x v="55"/>
    <n v="23.594999999999999"/>
    <n v="5"/>
    <n v="62.98"/>
    <n v="85966"/>
    <m/>
    <m/>
  </r>
  <r>
    <n v="23605"/>
    <s v="Medium"/>
    <x v="0"/>
    <x v="74"/>
    <n v="2.06"/>
    <n v="211"/>
    <s v="Anna Wood"/>
    <x v="2"/>
    <x v="3"/>
    <x v="0"/>
    <x v="7"/>
    <x v="0"/>
    <x v="85"/>
    <n v="0.39"/>
    <x v="0"/>
    <x v="1"/>
    <x v="4"/>
    <x v="59"/>
    <n v="13501"/>
    <x v="61"/>
    <x v="0"/>
    <n v="7.59"/>
    <n v="2"/>
    <n v="21.2"/>
    <n v="85964"/>
    <m/>
    <m/>
  </r>
  <r>
    <n v="23606"/>
    <s v="Medium"/>
    <x v="6"/>
    <x v="64"/>
    <n v="5.92"/>
    <n v="211"/>
    <s v="Anna Wood"/>
    <x v="2"/>
    <x v="3"/>
    <x v="2"/>
    <x v="5"/>
    <x v="3"/>
    <x v="100"/>
    <n v="0.55000000000000004"/>
    <x v="0"/>
    <x v="1"/>
    <x v="4"/>
    <x v="59"/>
    <n v="13501"/>
    <x v="61"/>
    <x v="0"/>
    <n v="-107.98699999999999"/>
    <n v="3"/>
    <n v="173.32"/>
    <n v="85964"/>
    <m/>
    <m/>
  </r>
  <r>
    <n v="23100"/>
    <s v="Medium"/>
    <x v="5"/>
    <x v="88"/>
    <n v="2.56"/>
    <n v="211"/>
    <s v="Anna Wood"/>
    <x v="2"/>
    <x v="1"/>
    <x v="0"/>
    <x v="12"/>
    <x v="2"/>
    <x v="101"/>
    <n v="0.55000000000000004"/>
    <x v="0"/>
    <x v="1"/>
    <x v="4"/>
    <x v="59"/>
    <n v="13501"/>
    <x v="42"/>
    <x v="55"/>
    <n v="-36.25"/>
    <n v="20"/>
    <n v="42.29"/>
    <n v="85966"/>
    <m/>
    <m/>
  </r>
  <r>
    <n v="26303"/>
    <s v="Medium"/>
    <x v="5"/>
    <x v="89"/>
    <n v="56.14"/>
    <n v="218"/>
    <s v="Frances Saunders"/>
    <x v="1"/>
    <x v="3"/>
    <x v="2"/>
    <x v="6"/>
    <x v="5"/>
    <x v="102"/>
    <n v="0.39"/>
    <x v="0"/>
    <x v="0"/>
    <x v="17"/>
    <x v="60"/>
    <n v="84107"/>
    <x v="62"/>
    <x v="81"/>
    <n v="-102.5121"/>
    <n v="6"/>
    <n v="730.37"/>
    <n v="88048"/>
    <m/>
    <m/>
  </r>
  <r>
    <n v="21203"/>
    <s v="Medium"/>
    <x v="9"/>
    <x v="90"/>
    <n v="32.409999999999997"/>
    <n v="228"/>
    <s v="Colleen Andrews"/>
    <x v="1"/>
    <x v="2"/>
    <x v="1"/>
    <x v="1"/>
    <x v="1"/>
    <x v="103"/>
    <n v="0.56000000000000005"/>
    <x v="0"/>
    <x v="3"/>
    <x v="24"/>
    <x v="61"/>
    <n v="28227"/>
    <x v="57"/>
    <x v="82"/>
    <n v="36.353999999999999"/>
    <n v="7"/>
    <n v="450.49"/>
    <n v="88527"/>
    <m/>
    <m/>
  </r>
  <r>
    <n v="25500"/>
    <s v="Medium"/>
    <x v="8"/>
    <x v="91"/>
    <n v="8.49"/>
    <n v="233"/>
    <s v="Michele Bullard"/>
    <x v="2"/>
    <x v="2"/>
    <x v="0"/>
    <x v="8"/>
    <x v="3"/>
    <x v="104"/>
    <n v="0.39"/>
    <x v="0"/>
    <x v="2"/>
    <x v="12"/>
    <x v="62"/>
    <n v="60462"/>
    <x v="63"/>
    <x v="83"/>
    <n v="-243.23649999999998"/>
    <n v="10"/>
    <n v="58.8"/>
    <n v="90237"/>
    <m/>
    <m/>
  </r>
  <r>
    <n v="25501"/>
    <s v="Medium"/>
    <x v="7"/>
    <x v="92"/>
    <n v="6.22"/>
    <n v="233"/>
    <s v="Michele Bullard"/>
    <x v="2"/>
    <x v="2"/>
    <x v="1"/>
    <x v="2"/>
    <x v="3"/>
    <x v="105"/>
    <n v="0.55000000000000004"/>
    <x v="0"/>
    <x v="2"/>
    <x v="12"/>
    <x v="62"/>
    <n v="60462"/>
    <x v="63"/>
    <x v="74"/>
    <n v="-53.62"/>
    <n v="12"/>
    <n v="120.47"/>
    <n v="90237"/>
    <m/>
    <m/>
  </r>
  <r>
    <n v="23058"/>
    <s v="Critical"/>
    <x v="2"/>
    <x v="93"/>
    <n v="23.19"/>
    <n v="234"/>
    <s v="Don Cameron"/>
    <x v="1"/>
    <x v="2"/>
    <x v="0"/>
    <x v="15"/>
    <x v="1"/>
    <x v="106"/>
    <n v="0.59"/>
    <x v="0"/>
    <x v="2"/>
    <x v="25"/>
    <x v="63"/>
    <n v="50208"/>
    <x v="64"/>
    <x v="84"/>
    <n v="1103.9723999999999"/>
    <n v="6"/>
    <n v="1599.96"/>
    <n v="90236"/>
    <m/>
    <m/>
  </r>
  <r>
    <n v="25121"/>
    <s v="High"/>
    <x v="9"/>
    <x v="94"/>
    <n v="1.49"/>
    <n v="234"/>
    <s v="Don Cameron"/>
    <x v="2"/>
    <x v="2"/>
    <x v="0"/>
    <x v="8"/>
    <x v="3"/>
    <x v="107"/>
    <n v="0.38"/>
    <x v="0"/>
    <x v="2"/>
    <x v="25"/>
    <x v="63"/>
    <n v="50208"/>
    <x v="12"/>
    <x v="85"/>
    <n v="136.33709999999999"/>
    <n v="7"/>
    <n v="197.59"/>
    <n v="90238"/>
    <m/>
    <m/>
  </r>
  <r>
    <n v="25122"/>
    <s v="High"/>
    <x v="0"/>
    <x v="95"/>
    <n v="1.99"/>
    <n v="234"/>
    <s v="Don Cameron"/>
    <x v="2"/>
    <x v="2"/>
    <x v="2"/>
    <x v="13"/>
    <x v="2"/>
    <x v="108"/>
    <n v="0.42"/>
    <x v="0"/>
    <x v="2"/>
    <x v="25"/>
    <x v="63"/>
    <n v="50208"/>
    <x v="12"/>
    <x v="85"/>
    <n v="-12.46"/>
    <n v="2"/>
    <n v="33.04"/>
    <n v="90238"/>
    <m/>
    <m/>
  </r>
  <r>
    <n v="22044"/>
    <s v="Low"/>
    <x v="2"/>
    <x v="96"/>
    <n v="7.49"/>
    <n v="234"/>
    <s v="Don Cameron"/>
    <x v="0"/>
    <x v="2"/>
    <x v="0"/>
    <x v="0"/>
    <x v="0"/>
    <x v="109"/>
    <n v="0.54"/>
    <x v="0"/>
    <x v="2"/>
    <x v="25"/>
    <x v="63"/>
    <n v="50208"/>
    <x v="65"/>
    <x v="86"/>
    <n v="-175.86"/>
    <n v="8"/>
    <n v="27.45"/>
    <n v="90239"/>
    <m/>
    <m/>
  </r>
  <r>
    <n v="18885"/>
    <s v="Not Specified"/>
    <x v="6"/>
    <x v="97"/>
    <n v="14.7"/>
    <n v="236"/>
    <s v="Shawn McIntyre"/>
    <x v="1"/>
    <x v="0"/>
    <x v="2"/>
    <x v="6"/>
    <x v="1"/>
    <x v="110"/>
    <n v="0.56000000000000005"/>
    <x v="0"/>
    <x v="0"/>
    <x v="21"/>
    <x v="64"/>
    <n v="80027"/>
    <x v="11"/>
    <x v="83"/>
    <n v="3294.8258999999994"/>
    <n v="10"/>
    <n v="4775.1099999999997"/>
    <n v="86621"/>
    <m/>
    <m/>
  </r>
  <r>
    <n v="24327"/>
    <s v="Medium"/>
    <x v="10"/>
    <x v="45"/>
    <n v="5.77"/>
    <n v="240"/>
    <s v="Gilbert Scarborough"/>
    <x v="0"/>
    <x v="2"/>
    <x v="0"/>
    <x v="7"/>
    <x v="3"/>
    <x v="111"/>
    <n v="0.38"/>
    <x v="0"/>
    <x v="0"/>
    <x v="21"/>
    <x v="65"/>
    <n v="80817"/>
    <x v="18"/>
    <x v="87"/>
    <n v="35.090000000000003"/>
    <n v="3"/>
    <n v="57.41"/>
    <n v="90479"/>
    <m/>
    <m/>
  </r>
  <r>
    <n v="24328"/>
    <s v="Medium"/>
    <x v="2"/>
    <x v="98"/>
    <n v="66.67"/>
    <n v="241"/>
    <s v="Amy Ellis Holder"/>
    <x v="1"/>
    <x v="2"/>
    <x v="1"/>
    <x v="11"/>
    <x v="5"/>
    <x v="112"/>
    <n v="0.61"/>
    <x v="0"/>
    <x v="0"/>
    <x v="21"/>
    <x v="66"/>
    <n v="81503"/>
    <x v="18"/>
    <x v="24"/>
    <n v="785.63"/>
    <n v="11"/>
    <n v="2809.87"/>
    <n v="90479"/>
    <m/>
    <m/>
  </r>
  <r>
    <n v="25264"/>
    <s v="Low"/>
    <x v="0"/>
    <x v="99"/>
    <n v="9.92"/>
    <n v="241"/>
    <s v="Amy Ellis Holder"/>
    <x v="2"/>
    <x v="2"/>
    <x v="0"/>
    <x v="8"/>
    <x v="3"/>
    <x v="113"/>
    <n v="0.38"/>
    <x v="0"/>
    <x v="0"/>
    <x v="21"/>
    <x v="66"/>
    <n v="81503"/>
    <x v="66"/>
    <x v="80"/>
    <n v="-256.51900000000001"/>
    <n v="13"/>
    <n v="79.930000000000007"/>
    <n v="90480"/>
    <m/>
    <m/>
  </r>
  <r>
    <n v="25265"/>
    <s v="Low"/>
    <x v="1"/>
    <x v="18"/>
    <n v="3"/>
    <n v="241"/>
    <s v="Amy Ellis Holder"/>
    <x v="2"/>
    <x v="2"/>
    <x v="2"/>
    <x v="5"/>
    <x v="3"/>
    <x v="114"/>
    <n v="0.59"/>
    <x v="0"/>
    <x v="0"/>
    <x v="21"/>
    <x v="66"/>
    <n v="81503"/>
    <x v="66"/>
    <x v="53"/>
    <n v="398.358"/>
    <n v="8"/>
    <n v="873.18"/>
    <n v="90480"/>
    <m/>
    <m/>
  </r>
  <r>
    <n v="18849"/>
    <s v="Medium"/>
    <x v="1"/>
    <x v="100"/>
    <n v="80.2"/>
    <n v="247"/>
    <s v="Marshall Brandt Briggs"/>
    <x v="1"/>
    <x v="0"/>
    <x v="1"/>
    <x v="11"/>
    <x v="5"/>
    <x v="115"/>
    <n v="0.71"/>
    <x v="0"/>
    <x v="3"/>
    <x v="20"/>
    <x v="67"/>
    <n v="37804"/>
    <x v="67"/>
    <x v="15"/>
    <n v="-101.19200000000001"/>
    <n v="5"/>
    <n v="798.69"/>
    <n v="89139"/>
    <m/>
    <m/>
  </r>
  <r>
    <n v="18850"/>
    <s v="Medium"/>
    <x v="2"/>
    <x v="64"/>
    <n v="5.92"/>
    <n v="247"/>
    <s v="Marshall Brandt Briggs"/>
    <x v="2"/>
    <x v="0"/>
    <x v="2"/>
    <x v="5"/>
    <x v="3"/>
    <x v="100"/>
    <n v="0.55000000000000004"/>
    <x v="0"/>
    <x v="3"/>
    <x v="20"/>
    <x v="67"/>
    <n v="37804"/>
    <x v="67"/>
    <x v="88"/>
    <n v="-3.3320000000000336"/>
    <n v="14"/>
    <n v="792.11"/>
    <n v="89139"/>
    <m/>
    <m/>
  </r>
  <r>
    <n v="18842"/>
    <s v="Medium"/>
    <x v="3"/>
    <x v="47"/>
    <n v="0.99"/>
    <n v="247"/>
    <s v="Marshall Brandt Briggs"/>
    <x v="2"/>
    <x v="0"/>
    <x v="0"/>
    <x v="9"/>
    <x v="3"/>
    <x v="116"/>
    <n v="0.36"/>
    <x v="0"/>
    <x v="3"/>
    <x v="20"/>
    <x v="67"/>
    <n v="37804"/>
    <x v="68"/>
    <x v="36"/>
    <n v="-145.08199999999999"/>
    <n v="10"/>
    <n v="28.73"/>
    <n v="89140"/>
    <m/>
    <m/>
  </r>
  <r>
    <n v="18773"/>
    <s v="Critical"/>
    <x v="1"/>
    <x v="101"/>
    <n v="1.3"/>
    <n v="250"/>
    <s v="Brenda Nelson Blanchard"/>
    <x v="0"/>
    <x v="0"/>
    <x v="0"/>
    <x v="0"/>
    <x v="0"/>
    <x v="117"/>
    <n v="0.59"/>
    <x v="0"/>
    <x v="2"/>
    <x v="3"/>
    <x v="68"/>
    <n v="55423"/>
    <x v="5"/>
    <x v="89"/>
    <n v="1.1080000000000014"/>
    <n v="39"/>
    <n v="109.74"/>
    <n v="87214"/>
    <m/>
    <m/>
  </r>
  <r>
    <n v="18774"/>
    <s v="Critical"/>
    <x v="1"/>
    <x v="64"/>
    <n v="3.9"/>
    <n v="250"/>
    <s v="Brenda Nelson Blanchard"/>
    <x v="2"/>
    <x v="0"/>
    <x v="2"/>
    <x v="5"/>
    <x v="3"/>
    <x v="118"/>
    <n v="0.55000000000000004"/>
    <x v="0"/>
    <x v="2"/>
    <x v="3"/>
    <x v="68"/>
    <n v="55423"/>
    <x v="5"/>
    <x v="89"/>
    <n v="1061.3790000000001"/>
    <n v="27"/>
    <n v="1543.55"/>
    <n v="87214"/>
    <m/>
    <m/>
  </r>
  <r>
    <n v="18801"/>
    <s v="Medium"/>
    <x v="10"/>
    <x v="102"/>
    <n v="35.67"/>
    <n v="254"/>
    <s v="Brett Hawkins"/>
    <x v="1"/>
    <x v="1"/>
    <x v="1"/>
    <x v="11"/>
    <x v="5"/>
    <x v="119"/>
    <n v="0.66"/>
    <x v="0"/>
    <x v="0"/>
    <x v="21"/>
    <x v="69"/>
    <n v="80126"/>
    <x v="69"/>
    <x v="81"/>
    <n v="-53.744999999999997"/>
    <n v="5"/>
    <n v="1332.82"/>
    <n v="86268"/>
    <m/>
    <m/>
  </r>
  <r>
    <n v="20577"/>
    <s v="Critical"/>
    <x v="9"/>
    <x v="41"/>
    <n v="2.64"/>
    <n v="256"/>
    <s v="Irene Li"/>
    <x v="2"/>
    <x v="1"/>
    <x v="0"/>
    <x v="12"/>
    <x v="2"/>
    <x v="120"/>
    <n v="0.59"/>
    <x v="0"/>
    <x v="1"/>
    <x v="19"/>
    <x v="70"/>
    <n v="17331"/>
    <x v="70"/>
    <x v="90"/>
    <n v="0.68399999999999894"/>
    <n v="4"/>
    <n v="34.64"/>
    <n v="86267"/>
    <m/>
    <m/>
  </r>
  <r>
    <n v="24498"/>
    <s v="Medium"/>
    <x v="5"/>
    <x v="103"/>
    <n v="1.99"/>
    <n v="258"/>
    <s v="Allan Shields"/>
    <x v="2"/>
    <x v="3"/>
    <x v="2"/>
    <x v="13"/>
    <x v="2"/>
    <x v="121"/>
    <n v="0.45"/>
    <x v="0"/>
    <x v="3"/>
    <x v="26"/>
    <x v="71"/>
    <n v="33772"/>
    <x v="22"/>
    <x v="30"/>
    <n v="-127.00800000000001"/>
    <n v="3"/>
    <n v="52.47"/>
    <n v="85858"/>
    <m/>
    <m/>
  </r>
  <r>
    <n v="18011"/>
    <s v="Low"/>
    <x v="3"/>
    <x v="47"/>
    <n v="0.7"/>
    <n v="259"/>
    <s v="Edward Pugh"/>
    <x v="2"/>
    <x v="3"/>
    <x v="0"/>
    <x v="0"/>
    <x v="0"/>
    <x v="122"/>
    <n v="0.56000000000000005"/>
    <x v="0"/>
    <x v="0"/>
    <x v="27"/>
    <x v="72"/>
    <n v="87505"/>
    <x v="71"/>
    <x v="91"/>
    <n v="5.7532000000000005"/>
    <n v="10"/>
    <n v="26.38"/>
    <n v="85857"/>
    <m/>
    <m/>
  </r>
  <r>
    <n v="22370"/>
    <s v="High"/>
    <x v="5"/>
    <x v="104"/>
    <n v="45.51"/>
    <n v="263"/>
    <s v="Carlos Hess"/>
    <x v="1"/>
    <x v="2"/>
    <x v="1"/>
    <x v="11"/>
    <x v="5"/>
    <x v="123"/>
    <n v="0.65"/>
    <x v="0"/>
    <x v="1"/>
    <x v="10"/>
    <x v="73"/>
    <n v="44106"/>
    <x v="72"/>
    <x v="60"/>
    <n v="-2177.9860960000001"/>
    <n v="9"/>
    <n v="304.33999999999997"/>
    <n v="86297"/>
    <m/>
    <m/>
  </r>
  <r>
    <n v="20858"/>
    <s v="Not Specified"/>
    <x v="6"/>
    <x v="105"/>
    <n v="12.14"/>
    <n v="266"/>
    <s v="Ross Frederick"/>
    <x v="0"/>
    <x v="0"/>
    <x v="2"/>
    <x v="13"/>
    <x v="3"/>
    <x v="124"/>
    <n v="0.67"/>
    <x v="0"/>
    <x v="2"/>
    <x v="7"/>
    <x v="74"/>
    <n v="78207"/>
    <x v="73"/>
    <x v="92"/>
    <n v="326.25"/>
    <n v="17"/>
    <n v="1300.81"/>
    <n v="90593"/>
    <m/>
    <m/>
  </r>
  <r>
    <n v="19823"/>
    <s v="Medium"/>
    <x v="4"/>
    <x v="80"/>
    <n v="7.03"/>
    <n v="266"/>
    <s v="Ross Frederick"/>
    <x v="2"/>
    <x v="0"/>
    <x v="0"/>
    <x v="7"/>
    <x v="3"/>
    <x v="125"/>
    <n v="0.37"/>
    <x v="0"/>
    <x v="2"/>
    <x v="7"/>
    <x v="74"/>
    <n v="78207"/>
    <x v="7"/>
    <x v="9"/>
    <n v="8.9320000000000093"/>
    <n v="10"/>
    <n v="67.86"/>
    <n v="90594"/>
    <m/>
    <m/>
  </r>
  <r>
    <n v="19824"/>
    <s v="Medium"/>
    <x v="0"/>
    <x v="106"/>
    <n v="35"/>
    <n v="266"/>
    <s v="Ross Frederick"/>
    <x v="2"/>
    <x v="0"/>
    <x v="0"/>
    <x v="10"/>
    <x v="6"/>
    <x v="126"/>
    <n v="0.84"/>
    <x v="0"/>
    <x v="2"/>
    <x v="7"/>
    <x v="74"/>
    <n v="78207"/>
    <x v="7"/>
    <x v="9"/>
    <n v="229.63800000000015"/>
    <n v="33"/>
    <n v="747.28"/>
    <n v="90594"/>
    <m/>
    <m/>
  </r>
  <r>
    <n v="18770"/>
    <s v="Low"/>
    <x v="1"/>
    <x v="107"/>
    <n v="5.3"/>
    <n v="268"/>
    <s v="James Beck"/>
    <x v="2"/>
    <x v="1"/>
    <x v="0"/>
    <x v="4"/>
    <x v="3"/>
    <x v="127"/>
    <n v="0.35"/>
    <x v="0"/>
    <x v="0"/>
    <x v="28"/>
    <x v="75"/>
    <n v="86001"/>
    <x v="74"/>
    <x v="93"/>
    <n v="-22.48"/>
    <n v="3"/>
    <n v="18.670000000000002"/>
    <n v="88941"/>
    <m/>
    <m/>
  </r>
  <r>
    <n v="18771"/>
    <s v="Low"/>
    <x v="9"/>
    <x v="108"/>
    <n v="18.98"/>
    <n v="268"/>
    <s v="James Beck"/>
    <x v="2"/>
    <x v="1"/>
    <x v="1"/>
    <x v="2"/>
    <x v="3"/>
    <x v="128"/>
    <n v="0.56999999999999995"/>
    <x v="0"/>
    <x v="0"/>
    <x v="28"/>
    <x v="75"/>
    <n v="86001"/>
    <x v="74"/>
    <x v="94"/>
    <n v="78.98"/>
    <n v="5"/>
    <n v="210.77"/>
    <n v="88941"/>
    <m/>
    <m/>
  </r>
  <r>
    <n v="23059"/>
    <s v="Low"/>
    <x v="3"/>
    <x v="7"/>
    <n v="6.66"/>
    <n v="269"/>
    <s v="Calvin Boyette"/>
    <x v="2"/>
    <x v="1"/>
    <x v="0"/>
    <x v="4"/>
    <x v="3"/>
    <x v="8"/>
    <n v="0.4"/>
    <x v="0"/>
    <x v="0"/>
    <x v="28"/>
    <x v="76"/>
    <n v="85234"/>
    <x v="75"/>
    <x v="95"/>
    <n v="144.2928"/>
    <n v="6"/>
    <n v="209.12"/>
    <n v="88942"/>
    <m/>
    <m/>
  </r>
  <r>
    <n v="23060"/>
    <s v="Low"/>
    <x v="6"/>
    <x v="109"/>
    <n v="13.99"/>
    <n v="269"/>
    <s v="Calvin Boyette"/>
    <x v="2"/>
    <x v="1"/>
    <x v="1"/>
    <x v="2"/>
    <x v="4"/>
    <x v="129"/>
    <n v="0.75"/>
    <x v="0"/>
    <x v="0"/>
    <x v="28"/>
    <x v="76"/>
    <n v="85234"/>
    <x v="75"/>
    <x v="96"/>
    <n v="888.14729999999997"/>
    <n v="7"/>
    <n v="1287.17"/>
    <n v="88942"/>
    <m/>
    <m/>
  </r>
  <r>
    <n v="23061"/>
    <s v="Low"/>
    <x v="3"/>
    <x v="42"/>
    <n v="7.44"/>
    <n v="269"/>
    <s v="Calvin Boyette"/>
    <x v="2"/>
    <x v="1"/>
    <x v="0"/>
    <x v="7"/>
    <x v="3"/>
    <x v="130"/>
    <n v="0.36"/>
    <x v="0"/>
    <x v="0"/>
    <x v="28"/>
    <x v="76"/>
    <n v="85234"/>
    <x v="75"/>
    <x v="97"/>
    <n v="-46.005000000000003"/>
    <n v="9"/>
    <n v="46.17"/>
    <n v="88942"/>
    <m/>
    <m/>
  </r>
  <r>
    <n v="19515"/>
    <s v="Medium"/>
    <x v="10"/>
    <x v="110"/>
    <n v="30.06"/>
    <n v="271"/>
    <s v="Sam Rouse"/>
    <x v="1"/>
    <x v="2"/>
    <x v="2"/>
    <x v="6"/>
    <x v="5"/>
    <x v="131"/>
    <n v="0.4"/>
    <x v="0"/>
    <x v="3"/>
    <x v="29"/>
    <x v="77"/>
    <n v="30297"/>
    <x v="25"/>
    <x v="98"/>
    <n v="128.02529999999999"/>
    <n v="12"/>
    <n v="899.81"/>
    <n v="88940"/>
    <m/>
    <m/>
  </r>
  <r>
    <n v="770"/>
    <s v="Low"/>
    <x v="1"/>
    <x v="107"/>
    <n v="5.3"/>
    <n v="272"/>
    <s v="Eleanor Swain"/>
    <x v="2"/>
    <x v="1"/>
    <x v="0"/>
    <x v="4"/>
    <x v="3"/>
    <x v="127"/>
    <n v="0.35"/>
    <x v="0"/>
    <x v="3"/>
    <x v="24"/>
    <x v="78"/>
    <n v="28204"/>
    <x v="74"/>
    <x v="93"/>
    <n v="-29.898400000000002"/>
    <n v="11"/>
    <n v="68.459999999999994"/>
    <n v="5509"/>
    <m/>
    <m/>
  </r>
  <r>
    <n v="771"/>
    <s v="Low"/>
    <x v="9"/>
    <x v="108"/>
    <n v="18.98"/>
    <n v="272"/>
    <s v="Eleanor Swain"/>
    <x v="2"/>
    <x v="1"/>
    <x v="1"/>
    <x v="2"/>
    <x v="3"/>
    <x v="128"/>
    <n v="0.56999999999999995"/>
    <x v="0"/>
    <x v="3"/>
    <x v="24"/>
    <x v="78"/>
    <n v="28204"/>
    <x v="74"/>
    <x v="94"/>
    <n v="52.916600000000003"/>
    <n v="21"/>
    <n v="885.23"/>
    <n v="5509"/>
    <m/>
    <m/>
  </r>
  <r>
    <n v="5059"/>
    <s v="Low"/>
    <x v="3"/>
    <x v="7"/>
    <n v="6.66"/>
    <n v="272"/>
    <s v="Eleanor Swain"/>
    <x v="2"/>
    <x v="1"/>
    <x v="0"/>
    <x v="4"/>
    <x v="3"/>
    <x v="8"/>
    <n v="0.4"/>
    <x v="0"/>
    <x v="3"/>
    <x v="24"/>
    <x v="78"/>
    <n v="28204"/>
    <x v="75"/>
    <x v="95"/>
    <n v="72.1858"/>
    <n v="24"/>
    <n v="836.47"/>
    <n v="36069"/>
    <m/>
    <m/>
  </r>
  <r>
    <n v="5061"/>
    <s v="Low"/>
    <x v="3"/>
    <x v="42"/>
    <n v="7.44"/>
    <n v="272"/>
    <s v="Eleanor Swain"/>
    <x v="2"/>
    <x v="1"/>
    <x v="0"/>
    <x v="7"/>
    <x v="3"/>
    <x v="130"/>
    <n v="0.36"/>
    <x v="0"/>
    <x v="3"/>
    <x v="24"/>
    <x v="78"/>
    <n v="28204"/>
    <x v="75"/>
    <x v="97"/>
    <n v="-122.3733"/>
    <n v="37"/>
    <n v="189.83"/>
    <n v="36069"/>
    <m/>
    <m/>
  </r>
  <r>
    <n v="22180"/>
    <s v="Not Specified"/>
    <x v="3"/>
    <x v="95"/>
    <n v="10.91"/>
    <n v="275"/>
    <s v="Roger Blalock Cassidy"/>
    <x v="2"/>
    <x v="0"/>
    <x v="0"/>
    <x v="8"/>
    <x v="3"/>
    <x v="132"/>
    <n v="0.36"/>
    <x v="0"/>
    <x v="1"/>
    <x v="18"/>
    <x v="79"/>
    <n v="6824"/>
    <x v="76"/>
    <x v="99"/>
    <n v="-51.75"/>
    <n v="4"/>
    <n v="61.52"/>
    <n v="89292"/>
    <m/>
    <m/>
  </r>
  <r>
    <n v="23504"/>
    <s v="Critical"/>
    <x v="7"/>
    <x v="111"/>
    <n v="0.7"/>
    <n v="276"/>
    <s v="Lucille Rankin"/>
    <x v="0"/>
    <x v="0"/>
    <x v="0"/>
    <x v="3"/>
    <x v="0"/>
    <x v="133"/>
    <n v="0.83"/>
    <x v="0"/>
    <x v="1"/>
    <x v="18"/>
    <x v="80"/>
    <n v="6111"/>
    <x v="8"/>
    <x v="11"/>
    <n v="-1"/>
    <n v="3"/>
    <n v="8.3000000000000007"/>
    <n v="89291"/>
    <m/>
    <m/>
  </r>
  <r>
    <n v="23503"/>
    <s v="Critical"/>
    <x v="9"/>
    <x v="112"/>
    <n v="5"/>
    <n v="282"/>
    <s v="Vickie Andrews"/>
    <x v="2"/>
    <x v="0"/>
    <x v="2"/>
    <x v="5"/>
    <x v="2"/>
    <x v="134"/>
    <n v="0.83"/>
    <x v="0"/>
    <x v="1"/>
    <x v="2"/>
    <x v="81"/>
    <n v="7109"/>
    <x v="8"/>
    <x v="11"/>
    <n v="-221.25399999999999"/>
    <n v="9"/>
    <n v="416.95"/>
    <n v="89291"/>
    <m/>
    <m/>
  </r>
  <r>
    <n v="24512"/>
    <s v="High"/>
    <x v="10"/>
    <x v="14"/>
    <n v="1.57"/>
    <n v="283"/>
    <s v="Pauline Boyette"/>
    <x v="2"/>
    <x v="0"/>
    <x v="0"/>
    <x v="0"/>
    <x v="0"/>
    <x v="15"/>
    <n v="0.59"/>
    <x v="0"/>
    <x v="1"/>
    <x v="2"/>
    <x v="82"/>
    <n v="7101"/>
    <x v="77"/>
    <x v="100"/>
    <n v="-11.57"/>
    <n v="11"/>
    <n v="18.71"/>
    <n v="89293"/>
    <m/>
    <m/>
  </r>
  <r>
    <n v="19168"/>
    <s v="Low"/>
    <x v="6"/>
    <x v="113"/>
    <n v="5.34"/>
    <n v="286"/>
    <s v="Virginia Gay"/>
    <x v="2"/>
    <x v="2"/>
    <x v="0"/>
    <x v="8"/>
    <x v="3"/>
    <x v="135"/>
    <n v="0.38"/>
    <x v="0"/>
    <x v="2"/>
    <x v="13"/>
    <x v="83"/>
    <n v="66203"/>
    <x v="77"/>
    <x v="101"/>
    <n v="-61.870000000000005"/>
    <n v="9"/>
    <n v="40.950000000000003"/>
    <n v="89761"/>
    <m/>
    <m/>
  </r>
  <r>
    <n v="19169"/>
    <s v="Low"/>
    <x v="10"/>
    <x v="114"/>
    <n v="54.74"/>
    <n v="286"/>
    <s v="Virginia Gay"/>
    <x v="1"/>
    <x v="2"/>
    <x v="1"/>
    <x v="14"/>
    <x v="5"/>
    <x v="136"/>
    <n v="0.69"/>
    <x v="0"/>
    <x v="2"/>
    <x v="13"/>
    <x v="83"/>
    <n v="66203"/>
    <x v="77"/>
    <x v="101"/>
    <n v="-530.24"/>
    <n v="9"/>
    <n v="1155.73"/>
    <n v="89761"/>
    <m/>
    <m/>
  </r>
  <r>
    <n v="25624"/>
    <s v="Critical"/>
    <x v="3"/>
    <x v="115"/>
    <n v="1.99"/>
    <n v="288"/>
    <s v="Patricia Cole Blair"/>
    <x v="2"/>
    <x v="2"/>
    <x v="2"/>
    <x v="13"/>
    <x v="2"/>
    <x v="137"/>
    <n v="0.4"/>
    <x v="0"/>
    <x v="2"/>
    <x v="13"/>
    <x v="84"/>
    <n v="67212"/>
    <x v="59"/>
    <x v="91"/>
    <n v="132.68699999999998"/>
    <n v="7"/>
    <n v="192.3"/>
    <n v="89762"/>
    <m/>
    <m/>
  </r>
  <r>
    <n v="25625"/>
    <s v="Critical"/>
    <x v="4"/>
    <x v="64"/>
    <n v="4.99"/>
    <n v="288"/>
    <s v="Patricia Cole Blair"/>
    <x v="0"/>
    <x v="2"/>
    <x v="2"/>
    <x v="5"/>
    <x v="3"/>
    <x v="138"/>
    <n v="0.57999999999999996"/>
    <x v="0"/>
    <x v="2"/>
    <x v="13"/>
    <x v="84"/>
    <n v="67212"/>
    <x v="59"/>
    <x v="69"/>
    <n v="496.89"/>
    <n v="14"/>
    <n v="748.1"/>
    <n v="89762"/>
    <m/>
    <m/>
  </r>
  <r>
    <n v="21223"/>
    <s v="Not Specified"/>
    <x v="7"/>
    <x v="42"/>
    <n v="4.62"/>
    <n v="290"/>
    <s v="Sara O'Connor"/>
    <x v="2"/>
    <x v="2"/>
    <x v="2"/>
    <x v="13"/>
    <x v="2"/>
    <x v="139"/>
    <n v="0.64"/>
    <x v="0"/>
    <x v="0"/>
    <x v="21"/>
    <x v="85"/>
    <n v="80538"/>
    <x v="78"/>
    <x v="102"/>
    <n v="-135.16"/>
    <n v="20"/>
    <n v="102.54"/>
    <n v="90837"/>
    <m/>
    <m/>
  </r>
  <r>
    <n v="23302"/>
    <s v="High"/>
    <x v="0"/>
    <x v="116"/>
    <n v="1.99"/>
    <n v="306"/>
    <s v="Thomas McAllister"/>
    <x v="2"/>
    <x v="2"/>
    <x v="2"/>
    <x v="13"/>
    <x v="2"/>
    <x v="140"/>
    <n v="0.52"/>
    <x v="0"/>
    <x v="1"/>
    <x v="30"/>
    <x v="86"/>
    <n v="21208"/>
    <x v="79"/>
    <x v="7"/>
    <n v="15.895199999999999"/>
    <n v="8"/>
    <n v="70.16"/>
    <n v="87057"/>
    <m/>
    <m/>
  </r>
  <r>
    <n v="23303"/>
    <s v="High"/>
    <x v="7"/>
    <x v="117"/>
    <n v="0.99"/>
    <n v="306"/>
    <s v="Thomas McAllister"/>
    <x v="2"/>
    <x v="2"/>
    <x v="2"/>
    <x v="5"/>
    <x v="0"/>
    <x v="141"/>
    <n v="0.55000000000000004"/>
    <x v="0"/>
    <x v="1"/>
    <x v="30"/>
    <x v="86"/>
    <n v="21208"/>
    <x v="79"/>
    <x v="103"/>
    <n v="855.99329999999986"/>
    <n v="17"/>
    <n v="1240.57"/>
    <n v="87057"/>
    <m/>
    <m/>
  </r>
  <r>
    <n v="5302"/>
    <s v="High"/>
    <x v="0"/>
    <x v="116"/>
    <n v="1.99"/>
    <n v="308"/>
    <s v="Glen Caldwell"/>
    <x v="2"/>
    <x v="2"/>
    <x v="2"/>
    <x v="13"/>
    <x v="2"/>
    <x v="140"/>
    <n v="0.52"/>
    <x v="0"/>
    <x v="0"/>
    <x v="0"/>
    <x v="33"/>
    <n v="98115"/>
    <x v="79"/>
    <x v="7"/>
    <n v="10.74"/>
    <n v="32"/>
    <n v="280.62"/>
    <n v="37760"/>
    <m/>
    <m/>
  </r>
  <r>
    <n v="18853"/>
    <s v="Medium"/>
    <x v="7"/>
    <x v="118"/>
    <n v="24.49"/>
    <n v="314"/>
    <s v="Ruby Gibbons"/>
    <x v="2"/>
    <x v="0"/>
    <x v="0"/>
    <x v="12"/>
    <x v="4"/>
    <x v="142"/>
    <n v="0.81"/>
    <x v="0"/>
    <x v="2"/>
    <x v="12"/>
    <x v="77"/>
    <n v="60130"/>
    <x v="80"/>
    <x v="104"/>
    <n v="-1759.58"/>
    <n v="2"/>
    <n v="3206.94"/>
    <n v="89166"/>
    <m/>
    <m/>
  </r>
  <r>
    <n v="18852"/>
    <s v="Medium"/>
    <x v="0"/>
    <x v="45"/>
    <n v="4"/>
    <n v="315"/>
    <s v="Benjamin Kaufman"/>
    <x v="2"/>
    <x v="0"/>
    <x v="2"/>
    <x v="13"/>
    <x v="3"/>
    <x v="51"/>
    <n v="0.68"/>
    <x v="0"/>
    <x v="1"/>
    <x v="15"/>
    <x v="87"/>
    <n v="1007"/>
    <x v="80"/>
    <x v="105"/>
    <n v="-72.23"/>
    <n v="2"/>
    <n v="43.08"/>
    <n v="89166"/>
    <m/>
    <m/>
  </r>
  <r>
    <n v="18032"/>
    <s v="Not Specified"/>
    <x v="3"/>
    <x v="119"/>
    <n v="5.21"/>
    <n v="317"/>
    <s v="Katherine Kearney"/>
    <x v="2"/>
    <x v="0"/>
    <x v="1"/>
    <x v="2"/>
    <x v="3"/>
    <x v="143"/>
    <n v="0.56000000000000005"/>
    <x v="0"/>
    <x v="0"/>
    <x v="1"/>
    <x v="88"/>
    <n v="91945"/>
    <x v="77"/>
    <x v="100"/>
    <n v="-27.160000000000004"/>
    <n v="9"/>
    <n v="66.55"/>
    <n v="86041"/>
    <m/>
    <m/>
  </r>
  <r>
    <n v="18033"/>
    <s v="Not Specified"/>
    <x v="7"/>
    <x v="24"/>
    <n v="5.15"/>
    <n v="317"/>
    <s v="Katherine Kearney"/>
    <x v="2"/>
    <x v="0"/>
    <x v="0"/>
    <x v="7"/>
    <x v="3"/>
    <x v="29"/>
    <n v="0.36"/>
    <x v="0"/>
    <x v="0"/>
    <x v="1"/>
    <x v="88"/>
    <n v="91945"/>
    <x v="77"/>
    <x v="100"/>
    <n v="-52.344000000000008"/>
    <n v="17"/>
    <n v="103.49"/>
    <n v="86041"/>
    <m/>
    <m/>
  </r>
  <r>
    <n v="18034"/>
    <s v="Not Specified"/>
    <x v="7"/>
    <x v="120"/>
    <n v="10.68"/>
    <n v="317"/>
    <s v="Katherine Kearney"/>
    <x v="2"/>
    <x v="0"/>
    <x v="0"/>
    <x v="10"/>
    <x v="3"/>
    <x v="144"/>
    <n v="0.57999999999999996"/>
    <x v="0"/>
    <x v="0"/>
    <x v="1"/>
    <x v="88"/>
    <n v="91945"/>
    <x v="77"/>
    <x v="100"/>
    <n v="-119.93599999999999"/>
    <n v="12"/>
    <n v="192.18"/>
    <n v="86041"/>
    <m/>
    <m/>
  </r>
  <r>
    <n v="20641"/>
    <s v="Low"/>
    <x v="7"/>
    <x v="116"/>
    <n v="1.99"/>
    <n v="321"/>
    <s v="Arthur Lowe Nash"/>
    <x v="2"/>
    <x v="3"/>
    <x v="2"/>
    <x v="13"/>
    <x v="2"/>
    <x v="140"/>
    <n v="0.52"/>
    <x v="0"/>
    <x v="1"/>
    <x v="30"/>
    <x v="89"/>
    <n v="20854"/>
    <x v="36"/>
    <x v="5"/>
    <n v="9.9267999999999983"/>
    <n v="11"/>
    <n v="89.76"/>
    <n v="91057"/>
    <m/>
    <m/>
  </r>
  <r>
    <n v="25111"/>
    <s v="Not Specified"/>
    <x v="2"/>
    <x v="121"/>
    <n v="5.03"/>
    <n v="326"/>
    <s v="Brenda May"/>
    <x v="2"/>
    <x v="3"/>
    <x v="2"/>
    <x v="5"/>
    <x v="4"/>
    <x v="145"/>
    <n v="0.6"/>
    <x v="0"/>
    <x v="2"/>
    <x v="12"/>
    <x v="90"/>
    <n v="60510"/>
    <x v="62"/>
    <x v="95"/>
    <n v="-29.172000000000001"/>
    <n v="4"/>
    <n v="28.46"/>
    <n v="90973"/>
    <m/>
    <m/>
  </r>
  <r>
    <n v="19159"/>
    <s v="Medium"/>
    <x v="2"/>
    <x v="34"/>
    <n v="54.12"/>
    <n v="329"/>
    <s v="Faye Dyer"/>
    <x v="1"/>
    <x v="1"/>
    <x v="1"/>
    <x v="11"/>
    <x v="5"/>
    <x v="37"/>
    <n v="0.76"/>
    <x v="0"/>
    <x v="1"/>
    <x v="14"/>
    <x v="91"/>
    <n v="4073"/>
    <x v="81"/>
    <x v="73"/>
    <n v="-715.7782060000003"/>
    <n v="5"/>
    <n v="1170.21"/>
    <n v="89726"/>
    <m/>
    <m/>
  </r>
  <r>
    <n v="19158"/>
    <s v="Medium"/>
    <x v="0"/>
    <x v="122"/>
    <n v="4"/>
    <n v="331"/>
    <s v="Bradley Pollock"/>
    <x v="0"/>
    <x v="1"/>
    <x v="2"/>
    <x v="13"/>
    <x v="3"/>
    <x v="146"/>
    <n v="0.78"/>
    <x v="0"/>
    <x v="1"/>
    <x v="16"/>
    <x v="92"/>
    <n v="3045"/>
    <x v="81"/>
    <x v="106"/>
    <n v="-22.82"/>
    <n v="8"/>
    <n v="243.32"/>
    <n v="89726"/>
    <m/>
    <m/>
  </r>
  <r>
    <n v="18261"/>
    <s v="Critical"/>
    <x v="2"/>
    <x v="123"/>
    <n v="24.49"/>
    <n v="335"/>
    <s v="Curtis O'Connell"/>
    <x v="2"/>
    <x v="0"/>
    <x v="1"/>
    <x v="1"/>
    <x v="6"/>
    <x v="147"/>
    <m/>
    <x v="0"/>
    <x v="0"/>
    <x v="6"/>
    <x v="93"/>
    <n v="97504"/>
    <x v="82"/>
    <x v="43"/>
    <n v="2639.4708000000001"/>
    <n v="14"/>
    <n v="3825.32"/>
    <n v="87277"/>
    <m/>
    <m/>
  </r>
  <r>
    <n v="18262"/>
    <s v="Critical"/>
    <x v="3"/>
    <x v="124"/>
    <n v="5.29"/>
    <n v="335"/>
    <s v="Curtis O'Connell"/>
    <x v="2"/>
    <x v="0"/>
    <x v="1"/>
    <x v="2"/>
    <x v="3"/>
    <x v="148"/>
    <n v="0.43"/>
    <x v="0"/>
    <x v="0"/>
    <x v="6"/>
    <x v="93"/>
    <n v="97504"/>
    <x v="82"/>
    <x v="14"/>
    <n v="-5.2"/>
    <n v="1"/>
    <n v="8.5299999999999994"/>
    <n v="87277"/>
    <m/>
    <m/>
  </r>
  <r>
    <n v="23481"/>
    <s v="Medium"/>
    <x v="4"/>
    <x v="125"/>
    <n v="9.23"/>
    <n v="339"/>
    <s v="Bobby Clements"/>
    <x v="2"/>
    <x v="0"/>
    <x v="0"/>
    <x v="15"/>
    <x v="3"/>
    <x v="149"/>
    <n v="0.57999999999999996"/>
    <x v="0"/>
    <x v="1"/>
    <x v="10"/>
    <x v="94"/>
    <n v="43229"/>
    <x v="83"/>
    <x v="107"/>
    <n v="-83.65"/>
    <n v="5"/>
    <n v="40.299999999999997"/>
    <n v="90583"/>
    <m/>
    <m/>
  </r>
  <r>
    <n v="23482"/>
    <s v="Medium"/>
    <x v="8"/>
    <x v="126"/>
    <n v="4"/>
    <n v="339"/>
    <s v="Bobby Clements"/>
    <x v="2"/>
    <x v="0"/>
    <x v="1"/>
    <x v="2"/>
    <x v="0"/>
    <x v="150"/>
    <n v="0.42"/>
    <x v="0"/>
    <x v="1"/>
    <x v="10"/>
    <x v="94"/>
    <n v="43229"/>
    <x v="83"/>
    <x v="18"/>
    <n v="24.39"/>
    <n v="15"/>
    <n v="111.88"/>
    <n v="90583"/>
    <m/>
    <m/>
  </r>
  <r>
    <n v="480"/>
    <s v="Critical"/>
    <x v="0"/>
    <x v="127"/>
    <n v="1.86"/>
    <n v="342"/>
    <s v="Jacqueline Noble"/>
    <x v="2"/>
    <x v="0"/>
    <x v="0"/>
    <x v="0"/>
    <x v="0"/>
    <x v="151"/>
    <n v="0.41"/>
    <x v="0"/>
    <x v="3"/>
    <x v="26"/>
    <x v="95"/>
    <n v="33181"/>
    <x v="82"/>
    <x v="108"/>
    <n v="-4.6682999999999995"/>
    <n v="20"/>
    <n v="73.97"/>
    <n v="3332"/>
    <m/>
    <m/>
  </r>
  <r>
    <n v="22784"/>
    <s v="Critical"/>
    <x v="9"/>
    <x v="128"/>
    <n v="27.75"/>
    <n v="343"/>
    <s v="Lynn Epstein"/>
    <x v="1"/>
    <x v="0"/>
    <x v="1"/>
    <x v="11"/>
    <x v="5"/>
    <x v="152"/>
    <n v="0.76"/>
    <x v="0"/>
    <x v="1"/>
    <x v="14"/>
    <x v="96"/>
    <n v="4401"/>
    <x v="70"/>
    <x v="109"/>
    <n v="11.650950000000002"/>
    <n v="7"/>
    <n v="111.86"/>
    <n v="88151"/>
    <m/>
    <m/>
  </r>
  <r>
    <n v="18480"/>
    <s v="Critical"/>
    <x v="0"/>
    <x v="127"/>
    <n v="1.86"/>
    <n v="344"/>
    <s v="Rosemary English"/>
    <x v="2"/>
    <x v="0"/>
    <x v="0"/>
    <x v="0"/>
    <x v="0"/>
    <x v="151"/>
    <n v="0.41"/>
    <x v="0"/>
    <x v="1"/>
    <x v="14"/>
    <x v="97"/>
    <n v="4101"/>
    <x v="82"/>
    <x v="108"/>
    <n v="0.70200000000000085"/>
    <n v="5"/>
    <n v="18.489999999999998"/>
    <n v="88152"/>
    <m/>
    <m/>
  </r>
  <r>
    <n v="2408"/>
    <s v="Critical"/>
    <x v="6"/>
    <x v="41"/>
    <n v="2.64"/>
    <n v="349"/>
    <s v="Kim Weiss"/>
    <x v="0"/>
    <x v="1"/>
    <x v="0"/>
    <x v="12"/>
    <x v="2"/>
    <x v="120"/>
    <n v="0.59"/>
    <x v="0"/>
    <x v="3"/>
    <x v="26"/>
    <x v="95"/>
    <n v="33132"/>
    <x v="62"/>
    <x v="81"/>
    <n v="5.8624999999999998"/>
    <n v="23"/>
    <n v="212.89"/>
    <n v="17446"/>
    <m/>
    <m/>
  </r>
  <r>
    <n v="1595"/>
    <s v="Medium"/>
    <x v="7"/>
    <x v="129"/>
    <n v="8.99"/>
    <n v="349"/>
    <s v="Kim Weiss"/>
    <x v="2"/>
    <x v="1"/>
    <x v="1"/>
    <x v="2"/>
    <x v="2"/>
    <x v="153"/>
    <n v="0.35"/>
    <x v="0"/>
    <x v="3"/>
    <x v="26"/>
    <x v="95"/>
    <n v="33132"/>
    <x v="22"/>
    <x v="30"/>
    <n v="1916.6757"/>
    <n v="54"/>
    <n v="5555.6"/>
    <n v="11527"/>
    <m/>
    <m/>
  </r>
  <r>
    <n v="20408"/>
    <s v="Critical"/>
    <x v="6"/>
    <x v="41"/>
    <n v="2.64"/>
    <n v="351"/>
    <s v="Juanita Coley Knox"/>
    <x v="0"/>
    <x v="1"/>
    <x v="0"/>
    <x v="12"/>
    <x v="2"/>
    <x v="120"/>
    <n v="0.59"/>
    <x v="0"/>
    <x v="1"/>
    <x v="4"/>
    <x v="98"/>
    <n v="13601"/>
    <x v="62"/>
    <x v="81"/>
    <n v="10.5"/>
    <n v="6"/>
    <n v="55.54"/>
    <n v="88685"/>
    <m/>
    <m/>
  </r>
  <r>
    <n v="19595"/>
    <s v="Medium"/>
    <x v="7"/>
    <x v="129"/>
    <n v="8.99"/>
    <n v="351"/>
    <s v="Juanita Coley Knox"/>
    <x v="2"/>
    <x v="1"/>
    <x v="1"/>
    <x v="2"/>
    <x v="2"/>
    <x v="153"/>
    <n v="0.35"/>
    <x v="0"/>
    <x v="1"/>
    <x v="4"/>
    <x v="98"/>
    <n v="13601"/>
    <x v="22"/>
    <x v="30"/>
    <n v="993.83459999999991"/>
    <n v="14"/>
    <n v="1440.34"/>
    <n v="88686"/>
    <m/>
    <m/>
  </r>
  <r>
    <n v="19107"/>
    <s v="Low"/>
    <x v="4"/>
    <x v="130"/>
    <n v="4.93"/>
    <n v="353"/>
    <s v="Bonnie Chambers"/>
    <x v="0"/>
    <x v="1"/>
    <x v="2"/>
    <x v="13"/>
    <x v="2"/>
    <x v="154"/>
    <n v="0.66"/>
    <x v="0"/>
    <x v="0"/>
    <x v="28"/>
    <x v="99"/>
    <n v="85301"/>
    <x v="50"/>
    <x v="3"/>
    <n v="-165.45"/>
    <n v="17"/>
    <n v="84.76"/>
    <n v="89647"/>
    <m/>
    <m/>
  </r>
  <r>
    <n v="19108"/>
    <s v="Low"/>
    <x v="8"/>
    <x v="131"/>
    <n v="6.92"/>
    <n v="353"/>
    <s v="Bonnie Chambers"/>
    <x v="2"/>
    <x v="1"/>
    <x v="0"/>
    <x v="7"/>
    <x v="3"/>
    <x v="155"/>
    <n v="0.37"/>
    <x v="0"/>
    <x v="0"/>
    <x v="28"/>
    <x v="99"/>
    <n v="85301"/>
    <x v="50"/>
    <x v="110"/>
    <n v="-141.12"/>
    <n v="16"/>
    <n v="104.84"/>
    <n v="89647"/>
    <m/>
    <m/>
  </r>
  <r>
    <n v="20760"/>
    <s v="Critical"/>
    <x v="8"/>
    <x v="132"/>
    <n v="51.94"/>
    <n v="357"/>
    <s v="Barbara McNamara"/>
    <x v="1"/>
    <x v="0"/>
    <x v="1"/>
    <x v="11"/>
    <x v="5"/>
    <x v="156"/>
    <n v="0.63"/>
    <x v="0"/>
    <x v="0"/>
    <x v="28"/>
    <x v="100"/>
    <n v="86401"/>
    <x v="84"/>
    <x v="111"/>
    <n v="1074.44"/>
    <n v="14"/>
    <n v="1714.93"/>
    <n v="91131"/>
    <m/>
    <m/>
  </r>
  <r>
    <n v="24627"/>
    <s v="Low"/>
    <x v="7"/>
    <x v="18"/>
    <n v="8.99"/>
    <n v="358"/>
    <s v="Chris F Brandt"/>
    <x v="2"/>
    <x v="0"/>
    <x v="2"/>
    <x v="5"/>
    <x v="3"/>
    <x v="157"/>
    <n v="0.59"/>
    <x v="0"/>
    <x v="1"/>
    <x v="19"/>
    <x v="101"/>
    <n v="19406"/>
    <x v="85"/>
    <x v="62"/>
    <n v="-627.82191999999998"/>
    <n v="1"/>
    <n v="107.95"/>
    <n v="91130"/>
    <m/>
    <m/>
  </r>
  <r>
    <n v="18278"/>
    <s v="Medium"/>
    <x v="5"/>
    <x v="133"/>
    <n v="91.05"/>
    <n v="366"/>
    <s v="Patrick Rosenthal"/>
    <x v="1"/>
    <x v="2"/>
    <x v="0"/>
    <x v="15"/>
    <x v="1"/>
    <x v="158"/>
    <n v="0.56999999999999995"/>
    <x v="0"/>
    <x v="1"/>
    <x v="31"/>
    <x v="102"/>
    <n v="2910"/>
    <x v="60"/>
    <x v="91"/>
    <n v="411.5172"/>
    <n v="6"/>
    <n v="1967.98"/>
    <n v="87347"/>
    <m/>
    <m/>
  </r>
  <r>
    <n v="24794"/>
    <s v="Low"/>
    <x v="3"/>
    <x v="134"/>
    <n v="6.15"/>
    <n v="369"/>
    <s v="Troy Moon"/>
    <x v="0"/>
    <x v="0"/>
    <x v="1"/>
    <x v="2"/>
    <x v="2"/>
    <x v="159"/>
    <n v="0.44"/>
    <x v="0"/>
    <x v="0"/>
    <x v="1"/>
    <x v="103"/>
    <n v="94601"/>
    <x v="86"/>
    <x v="112"/>
    <n v="211.232"/>
    <n v="21"/>
    <n v="394.1"/>
    <n v="90292"/>
    <m/>
    <m/>
  </r>
  <r>
    <n v="20401"/>
    <s v="Not Specified"/>
    <x v="1"/>
    <x v="135"/>
    <n v="4.8099999999999996"/>
    <n v="370"/>
    <s v="Sam Oh"/>
    <x v="2"/>
    <x v="0"/>
    <x v="2"/>
    <x v="5"/>
    <x v="4"/>
    <x v="160"/>
    <n v="0.57999999999999996"/>
    <x v="0"/>
    <x v="1"/>
    <x v="14"/>
    <x v="104"/>
    <n v="4240"/>
    <x v="87"/>
    <x v="89"/>
    <n v="49.787999999999997"/>
    <n v="15"/>
    <n v="266.39"/>
    <n v="90291"/>
    <m/>
    <m/>
  </r>
  <r>
    <n v="20400"/>
    <s v="Not Specified"/>
    <x v="5"/>
    <x v="85"/>
    <n v="7.78"/>
    <n v="371"/>
    <s v="Roberta Mullins Peters"/>
    <x v="0"/>
    <x v="0"/>
    <x v="0"/>
    <x v="8"/>
    <x v="3"/>
    <x v="97"/>
    <n v="0.37"/>
    <x v="0"/>
    <x v="1"/>
    <x v="15"/>
    <x v="105"/>
    <n v="2149"/>
    <x v="87"/>
    <x v="89"/>
    <n v="-132.62950000000001"/>
    <n v="9"/>
    <n v="51.82"/>
    <n v="90291"/>
    <m/>
    <m/>
  </r>
  <r>
    <n v="3392"/>
    <s v="Not Specified"/>
    <x v="1"/>
    <x v="136"/>
    <n v="55.96"/>
    <n v="373"/>
    <s v="Jeanne Werner"/>
    <x v="1"/>
    <x v="2"/>
    <x v="1"/>
    <x v="14"/>
    <x v="5"/>
    <x v="161"/>
    <n v="0.75"/>
    <x v="0"/>
    <x v="2"/>
    <x v="22"/>
    <x v="56"/>
    <n v="48234"/>
    <x v="88"/>
    <x v="57"/>
    <n v="-163.63"/>
    <n v="45"/>
    <n v="9539.6"/>
    <n v="24193"/>
    <m/>
    <m/>
  </r>
  <r>
    <n v="3393"/>
    <s v="Not Specified"/>
    <x v="1"/>
    <x v="137"/>
    <n v="5.17"/>
    <n v="373"/>
    <s v="Jeanne Werner"/>
    <x v="2"/>
    <x v="2"/>
    <x v="0"/>
    <x v="7"/>
    <x v="3"/>
    <x v="162"/>
    <n v="0.4"/>
    <x v="0"/>
    <x v="2"/>
    <x v="22"/>
    <x v="56"/>
    <n v="48234"/>
    <x v="88"/>
    <x v="32"/>
    <n v="-63.87"/>
    <n v="24"/>
    <n v="109.86"/>
    <n v="24193"/>
    <m/>
    <m/>
  </r>
  <r>
    <n v="3394"/>
    <s v="Not Specified"/>
    <x v="7"/>
    <x v="117"/>
    <n v="0.99"/>
    <n v="373"/>
    <s v="Jeanne Werner"/>
    <x v="2"/>
    <x v="2"/>
    <x v="2"/>
    <x v="5"/>
    <x v="0"/>
    <x v="163"/>
    <n v="0.85"/>
    <x v="0"/>
    <x v="2"/>
    <x v="22"/>
    <x v="56"/>
    <n v="48234"/>
    <x v="88"/>
    <x v="57"/>
    <n v="-175.17500000000001"/>
    <n v="19"/>
    <n v="1426.51"/>
    <n v="24193"/>
    <m/>
    <m/>
  </r>
  <r>
    <n v="21392"/>
    <s v="Not Specified"/>
    <x v="1"/>
    <x v="136"/>
    <n v="55.96"/>
    <n v="375"/>
    <s v="Sandra Sharma"/>
    <x v="1"/>
    <x v="2"/>
    <x v="1"/>
    <x v="14"/>
    <x v="5"/>
    <x v="161"/>
    <n v="0.75"/>
    <x v="0"/>
    <x v="3"/>
    <x v="20"/>
    <x v="106"/>
    <n v="37814"/>
    <x v="88"/>
    <x v="57"/>
    <n v="-224.94779999999997"/>
    <n v="11"/>
    <n v="2331.9"/>
    <n v="90917"/>
    <m/>
    <m/>
  </r>
  <r>
    <n v="21393"/>
    <s v="Not Specified"/>
    <x v="1"/>
    <x v="137"/>
    <n v="5.17"/>
    <n v="375"/>
    <s v="Sandra Sharma"/>
    <x v="2"/>
    <x v="2"/>
    <x v="0"/>
    <x v="7"/>
    <x v="3"/>
    <x v="162"/>
    <n v="0.4"/>
    <x v="0"/>
    <x v="3"/>
    <x v="20"/>
    <x v="106"/>
    <n v="37814"/>
    <x v="88"/>
    <x v="32"/>
    <n v="196.79999999999998"/>
    <n v="6"/>
    <n v="27.47"/>
    <n v="90917"/>
    <m/>
    <m/>
  </r>
  <r>
    <n v="19073"/>
    <s v="Medium"/>
    <x v="9"/>
    <x v="138"/>
    <n v="5.37"/>
    <n v="377"/>
    <s v="Sylvia Bush"/>
    <x v="2"/>
    <x v="3"/>
    <x v="0"/>
    <x v="15"/>
    <x v="4"/>
    <x v="164"/>
    <n v="0.5"/>
    <x v="0"/>
    <x v="2"/>
    <x v="12"/>
    <x v="90"/>
    <n v="60510"/>
    <x v="89"/>
    <x v="113"/>
    <n v="250.03759999999997"/>
    <n v="17"/>
    <n v="460.87"/>
    <n v="89579"/>
    <m/>
    <m/>
  </r>
  <r>
    <n v="22401"/>
    <s v="Not Specified"/>
    <x v="8"/>
    <x v="139"/>
    <n v="11.37"/>
    <n v="381"/>
    <s v="Danielle Watts"/>
    <x v="2"/>
    <x v="0"/>
    <x v="0"/>
    <x v="10"/>
    <x v="3"/>
    <x v="165"/>
    <n v="0.56999999999999995"/>
    <x v="0"/>
    <x v="2"/>
    <x v="12"/>
    <x v="107"/>
    <n v="61701"/>
    <x v="90"/>
    <x v="114"/>
    <n v="-539.59"/>
    <n v="1"/>
    <n v="394.51"/>
    <n v="88929"/>
    <m/>
    <m/>
  </r>
  <r>
    <n v="21281"/>
    <s v="Critical"/>
    <x v="2"/>
    <x v="140"/>
    <n v="5.63"/>
    <n v="383"/>
    <s v="Renee Alston"/>
    <x v="2"/>
    <x v="0"/>
    <x v="0"/>
    <x v="8"/>
    <x v="3"/>
    <x v="166"/>
    <n v="0.39"/>
    <x v="0"/>
    <x v="1"/>
    <x v="19"/>
    <x v="108"/>
    <n v="19026"/>
    <x v="91"/>
    <x v="18"/>
    <n v="-82.822999999999993"/>
    <n v="7"/>
    <n v="38.65"/>
    <n v="88928"/>
    <m/>
    <m/>
  </r>
  <r>
    <n v="21282"/>
    <s v="Critical"/>
    <x v="8"/>
    <x v="64"/>
    <n v="5.26"/>
    <n v="383"/>
    <s v="Renee Alston"/>
    <x v="0"/>
    <x v="0"/>
    <x v="2"/>
    <x v="5"/>
    <x v="3"/>
    <x v="167"/>
    <n v="0.56000000000000005"/>
    <x v="0"/>
    <x v="1"/>
    <x v="19"/>
    <x v="108"/>
    <n v="19026"/>
    <x v="91"/>
    <x v="115"/>
    <n v="107.08200000000001"/>
    <n v="5"/>
    <n v="279.83"/>
    <n v="88928"/>
    <m/>
    <m/>
  </r>
  <r>
    <n v="20919"/>
    <s v="High"/>
    <x v="10"/>
    <x v="141"/>
    <n v="6.28"/>
    <n v="387"/>
    <s v="Angela Howe"/>
    <x v="0"/>
    <x v="0"/>
    <x v="0"/>
    <x v="8"/>
    <x v="3"/>
    <x v="168"/>
    <n v="0.35"/>
    <x v="0"/>
    <x v="2"/>
    <x v="32"/>
    <x v="109"/>
    <n v="68801"/>
    <x v="20"/>
    <x v="25"/>
    <n v="-27.283750000000001"/>
    <n v="15"/>
    <n v="126.9"/>
    <n v="90339"/>
    <m/>
    <m/>
  </r>
  <r>
    <n v="22223"/>
    <s v="Critical"/>
    <x v="9"/>
    <x v="142"/>
    <n v="5.66"/>
    <n v="388"/>
    <s v="Roger Schwartz"/>
    <x v="2"/>
    <x v="0"/>
    <x v="0"/>
    <x v="7"/>
    <x v="3"/>
    <x v="169"/>
    <n v="0.4"/>
    <x v="0"/>
    <x v="2"/>
    <x v="32"/>
    <x v="110"/>
    <n v="68847"/>
    <x v="35"/>
    <x v="70"/>
    <n v="-51.559199999999997"/>
    <n v="4"/>
    <n v="22.82"/>
    <n v="90337"/>
    <m/>
    <m/>
  </r>
  <r>
    <n v="22224"/>
    <s v="Critical"/>
    <x v="0"/>
    <x v="143"/>
    <n v="2.5"/>
    <n v="388"/>
    <s v="Roger Schwartz"/>
    <x v="2"/>
    <x v="0"/>
    <x v="2"/>
    <x v="5"/>
    <x v="3"/>
    <x v="170"/>
    <n v="0.56999999999999995"/>
    <x v="0"/>
    <x v="2"/>
    <x v="32"/>
    <x v="110"/>
    <n v="68847"/>
    <x v="35"/>
    <x v="116"/>
    <n v="-263.56572"/>
    <n v="2"/>
    <n v="188.66"/>
    <n v="90337"/>
    <m/>
    <m/>
  </r>
  <r>
    <n v="23853"/>
    <s v="Low"/>
    <x v="9"/>
    <x v="44"/>
    <n v="30"/>
    <n v="389"/>
    <s v="Joel Buckley"/>
    <x v="1"/>
    <x v="0"/>
    <x v="1"/>
    <x v="1"/>
    <x v="1"/>
    <x v="48"/>
    <n v="0.62"/>
    <x v="0"/>
    <x v="2"/>
    <x v="32"/>
    <x v="111"/>
    <n v="68502"/>
    <x v="92"/>
    <x v="117"/>
    <n v="1273.2086999999999"/>
    <n v="11"/>
    <n v="1845.23"/>
    <n v="90338"/>
    <m/>
    <m/>
  </r>
  <r>
    <n v="25449"/>
    <s v="Medium"/>
    <x v="1"/>
    <x v="144"/>
    <n v="7.53"/>
    <n v="392"/>
    <s v="Erica R Fuller"/>
    <x v="2"/>
    <x v="0"/>
    <x v="2"/>
    <x v="13"/>
    <x v="3"/>
    <x v="171"/>
    <n v="0.76"/>
    <x v="0"/>
    <x v="2"/>
    <x v="33"/>
    <x v="112"/>
    <n v="63105"/>
    <x v="93"/>
    <x v="118"/>
    <n v="-159.68"/>
    <n v="1"/>
    <n v="37.159999999999997"/>
    <n v="86383"/>
    <m/>
    <m/>
  </r>
  <r>
    <n v="25450"/>
    <s v="Medium"/>
    <x v="0"/>
    <x v="145"/>
    <n v="11.17"/>
    <n v="392"/>
    <s v="Erica R Fuller"/>
    <x v="2"/>
    <x v="0"/>
    <x v="1"/>
    <x v="2"/>
    <x v="6"/>
    <x v="172"/>
    <n v="0.6"/>
    <x v="0"/>
    <x v="2"/>
    <x v="33"/>
    <x v="112"/>
    <n v="63105"/>
    <x v="93"/>
    <x v="119"/>
    <n v="27.91"/>
    <n v="2"/>
    <n v="43.65"/>
    <n v="86383"/>
    <m/>
    <m/>
  </r>
  <r>
    <n v="22598"/>
    <s v="Low"/>
    <x v="8"/>
    <x v="146"/>
    <n v="9.4499999999999993"/>
    <n v="393"/>
    <s v="Shawn Combs"/>
    <x v="2"/>
    <x v="0"/>
    <x v="0"/>
    <x v="10"/>
    <x v="3"/>
    <x v="173"/>
    <n v="0.6"/>
    <x v="0"/>
    <x v="1"/>
    <x v="4"/>
    <x v="113"/>
    <n v="13021"/>
    <x v="2"/>
    <x v="83"/>
    <n v="-81.77"/>
    <n v="3"/>
    <n v="31.44"/>
    <n v="86382"/>
    <m/>
    <m/>
  </r>
  <r>
    <n v="24638"/>
    <s v="Critical"/>
    <x v="7"/>
    <x v="147"/>
    <n v="4"/>
    <n v="395"/>
    <s v="Monica McCormick"/>
    <x v="2"/>
    <x v="0"/>
    <x v="2"/>
    <x v="13"/>
    <x v="3"/>
    <x v="174"/>
    <n v="0.37"/>
    <x v="0"/>
    <x v="3"/>
    <x v="24"/>
    <x v="114"/>
    <n v="28001"/>
    <x v="49"/>
    <x v="120"/>
    <n v="-19.208000000000002"/>
    <n v="4"/>
    <n v="64.59"/>
    <n v="86384"/>
    <m/>
    <m/>
  </r>
  <r>
    <n v="24639"/>
    <s v="Critical"/>
    <x v="2"/>
    <x v="57"/>
    <n v="5.47"/>
    <n v="395"/>
    <s v="Monica McCormick"/>
    <x v="2"/>
    <x v="0"/>
    <x v="0"/>
    <x v="7"/>
    <x v="3"/>
    <x v="175"/>
    <n v="0.39"/>
    <x v="0"/>
    <x v="3"/>
    <x v="24"/>
    <x v="114"/>
    <n v="28001"/>
    <x v="49"/>
    <x v="121"/>
    <n v="7.4399999999999995"/>
    <n v="20"/>
    <n v="461.94"/>
    <n v="86384"/>
    <m/>
    <m/>
  </r>
  <r>
    <n v="20693"/>
    <s v="Critical"/>
    <x v="10"/>
    <x v="59"/>
    <n v="69"/>
    <n v="397"/>
    <s v="Denise Carver"/>
    <x v="2"/>
    <x v="0"/>
    <x v="1"/>
    <x v="11"/>
    <x v="6"/>
    <x v="66"/>
    <n v="0.68"/>
    <x v="0"/>
    <x v="1"/>
    <x v="10"/>
    <x v="115"/>
    <n v="44221"/>
    <x v="23"/>
    <x v="33"/>
    <n v="-372.48597100000006"/>
    <n v="8"/>
    <n v="1216.32"/>
    <n v="89319"/>
    <m/>
    <m/>
  </r>
  <r>
    <n v="24471"/>
    <s v="Medium"/>
    <x v="5"/>
    <x v="148"/>
    <n v="14.48"/>
    <n v="398"/>
    <s v="Bruce Stark"/>
    <x v="2"/>
    <x v="0"/>
    <x v="1"/>
    <x v="2"/>
    <x v="3"/>
    <x v="176"/>
    <n v="0.46"/>
    <x v="0"/>
    <x v="1"/>
    <x v="10"/>
    <x v="116"/>
    <n v="45406"/>
    <x v="94"/>
    <x v="111"/>
    <n v="1372.6307999999999"/>
    <n v="31"/>
    <n v="1989.32"/>
    <n v="89320"/>
    <m/>
    <m/>
  </r>
  <r>
    <n v="21570"/>
    <s v="High"/>
    <x v="9"/>
    <x v="42"/>
    <n v="0.8"/>
    <n v="406"/>
    <s v="June Frank Hammond"/>
    <x v="2"/>
    <x v="2"/>
    <x v="0"/>
    <x v="7"/>
    <x v="0"/>
    <x v="177"/>
    <n v="0.36"/>
    <x v="0"/>
    <x v="1"/>
    <x v="2"/>
    <x v="117"/>
    <n v="8360"/>
    <x v="8"/>
    <x v="11"/>
    <n v="50.2044"/>
    <n v="15"/>
    <n v="72.760000000000005"/>
    <n v="87804"/>
    <m/>
    <m/>
  </r>
  <r>
    <n v="19104"/>
    <s v="Low"/>
    <x v="8"/>
    <x v="149"/>
    <n v="6.27"/>
    <n v="408"/>
    <s v="Calvin Parsons Walter"/>
    <x v="2"/>
    <x v="0"/>
    <x v="0"/>
    <x v="8"/>
    <x v="3"/>
    <x v="178"/>
    <n v="0.37"/>
    <x v="0"/>
    <x v="2"/>
    <x v="7"/>
    <x v="118"/>
    <n v="78589"/>
    <x v="10"/>
    <x v="108"/>
    <n v="236.2371"/>
    <n v="14"/>
    <n v="400.47"/>
    <n v="89639"/>
    <m/>
    <m/>
  </r>
  <r>
    <n v="18428"/>
    <s v="High"/>
    <x v="5"/>
    <x v="150"/>
    <n v="19.989999999999998"/>
    <n v="411"/>
    <s v="Carolyn Proctor"/>
    <x v="0"/>
    <x v="3"/>
    <x v="0"/>
    <x v="10"/>
    <x v="3"/>
    <x v="179"/>
    <n v="0.55000000000000004"/>
    <x v="0"/>
    <x v="0"/>
    <x v="1"/>
    <x v="103"/>
    <n v="94601"/>
    <x v="82"/>
    <x v="122"/>
    <n v="943"/>
    <n v="9"/>
    <n v="1531.31"/>
    <n v="87905"/>
    <m/>
    <m/>
  </r>
  <r>
    <n v="21739"/>
    <s v="Critical"/>
    <x v="3"/>
    <x v="151"/>
    <n v="13.99"/>
    <n v="421"/>
    <s v="Scott Feldman"/>
    <x v="2"/>
    <x v="2"/>
    <x v="2"/>
    <x v="6"/>
    <x v="4"/>
    <x v="180"/>
    <n v="0.36"/>
    <x v="0"/>
    <x v="1"/>
    <x v="2"/>
    <x v="119"/>
    <n v="7201"/>
    <x v="92"/>
    <x v="123"/>
    <n v="-2531.4825000000001"/>
    <n v="1"/>
    <n v="919.09"/>
    <n v="87700"/>
    <m/>
    <m/>
  </r>
  <r>
    <n v="22355"/>
    <s v="High"/>
    <x v="1"/>
    <x v="95"/>
    <n v="1.99"/>
    <n v="428"/>
    <s v="Ernest Barber"/>
    <x v="2"/>
    <x v="0"/>
    <x v="2"/>
    <x v="13"/>
    <x v="2"/>
    <x v="108"/>
    <n v="0.42"/>
    <x v="0"/>
    <x v="0"/>
    <x v="34"/>
    <x v="120"/>
    <n v="89701"/>
    <x v="43"/>
    <x v="62"/>
    <n v="163.1574"/>
    <n v="15"/>
    <n v="236.46"/>
    <n v="88479"/>
    <m/>
    <m/>
  </r>
  <r>
    <n v="22356"/>
    <s v="High"/>
    <x v="6"/>
    <x v="117"/>
    <n v="3.3"/>
    <n v="428"/>
    <s v="Ernest Barber"/>
    <x v="2"/>
    <x v="0"/>
    <x v="2"/>
    <x v="5"/>
    <x v="2"/>
    <x v="181"/>
    <n v="0.37"/>
    <x v="0"/>
    <x v="0"/>
    <x v="34"/>
    <x v="120"/>
    <n v="89701"/>
    <x v="43"/>
    <x v="62"/>
    <n v="-302.22500000000002"/>
    <n v="1"/>
    <n v="73.819999999999993"/>
    <n v="88479"/>
    <m/>
    <m/>
  </r>
  <r>
    <n v="25351"/>
    <s v="Not Specified"/>
    <x v="5"/>
    <x v="56"/>
    <n v="4.8"/>
    <n v="428"/>
    <s v="Ernest Barber"/>
    <x v="2"/>
    <x v="0"/>
    <x v="0"/>
    <x v="4"/>
    <x v="3"/>
    <x v="182"/>
    <n v="0.36"/>
    <x v="0"/>
    <x v="0"/>
    <x v="34"/>
    <x v="120"/>
    <n v="89701"/>
    <x v="95"/>
    <x v="124"/>
    <n v="90.62"/>
    <n v="22"/>
    <n v="243.11"/>
    <n v="88480"/>
    <m/>
    <m/>
  </r>
  <r>
    <n v="19988"/>
    <s v="Low"/>
    <x v="5"/>
    <x v="18"/>
    <n v="8.08"/>
    <n v="437"/>
    <s v="Alice Berger McIntyre"/>
    <x v="2"/>
    <x v="2"/>
    <x v="2"/>
    <x v="5"/>
    <x v="3"/>
    <x v="89"/>
    <n v="0.56999999999999995"/>
    <x v="0"/>
    <x v="1"/>
    <x v="15"/>
    <x v="121"/>
    <n v="1462"/>
    <x v="33"/>
    <x v="125"/>
    <n v="427.11840000000001"/>
    <n v="9"/>
    <n v="952.26"/>
    <n v="90695"/>
    <m/>
    <m/>
  </r>
  <r>
    <n v="25813"/>
    <s v="Critical"/>
    <x v="6"/>
    <x v="126"/>
    <n v="4"/>
    <n v="444"/>
    <s v="Thelma Abrams"/>
    <x v="2"/>
    <x v="2"/>
    <x v="1"/>
    <x v="2"/>
    <x v="0"/>
    <x v="150"/>
    <n v="0.42"/>
    <x v="0"/>
    <x v="2"/>
    <x v="12"/>
    <x v="122"/>
    <n v="61801"/>
    <x v="40"/>
    <x v="6"/>
    <n v="86.438000000000002"/>
    <n v="43"/>
    <n v="355.92"/>
    <n v="88085"/>
    <m/>
    <m/>
  </r>
  <r>
    <n v="23153"/>
    <s v="Not Specified"/>
    <x v="9"/>
    <x v="152"/>
    <n v="19.989999999999998"/>
    <n v="445"/>
    <s v="Judy Barrett"/>
    <x v="2"/>
    <x v="2"/>
    <x v="0"/>
    <x v="7"/>
    <x v="3"/>
    <x v="183"/>
    <n v="0.37"/>
    <x v="0"/>
    <x v="2"/>
    <x v="32"/>
    <x v="123"/>
    <n v="68701"/>
    <x v="86"/>
    <x v="112"/>
    <n v="-4.4599999999999937"/>
    <n v="2"/>
    <n v="101.71"/>
    <n v="88083"/>
    <m/>
    <m/>
  </r>
  <r>
    <n v="23862"/>
    <s v="High"/>
    <x v="3"/>
    <x v="136"/>
    <n v="55.96"/>
    <n v="445"/>
    <s v="Judy Barrett"/>
    <x v="1"/>
    <x v="2"/>
    <x v="1"/>
    <x v="14"/>
    <x v="5"/>
    <x v="161"/>
    <n v="0.75"/>
    <x v="0"/>
    <x v="2"/>
    <x v="32"/>
    <x v="123"/>
    <n v="68701"/>
    <x v="96"/>
    <x v="44"/>
    <n v="-512.87200000000007"/>
    <n v="9"/>
    <n v="1766.68"/>
    <n v="88084"/>
    <m/>
    <m/>
  </r>
  <r>
    <n v="23863"/>
    <s v="High"/>
    <x v="3"/>
    <x v="153"/>
    <n v="0.97"/>
    <n v="445"/>
    <s v="Judy Barrett"/>
    <x v="2"/>
    <x v="2"/>
    <x v="0"/>
    <x v="0"/>
    <x v="0"/>
    <x v="184"/>
    <n v="0.59"/>
    <x v="0"/>
    <x v="2"/>
    <x v="32"/>
    <x v="123"/>
    <n v="68701"/>
    <x v="96"/>
    <x v="44"/>
    <n v="-3.7840000000000003"/>
    <n v="11"/>
    <n v="29.02"/>
    <n v="88084"/>
    <m/>
    <m/>
  </r>
  <r>
    <n v="19694"/>
    <s v="Not Specified"/>
    <x v="7"/>
    <x v="114"/>
    <n v="30"/>
    <n v="447"/>
    <s v="Valerie Moon"/>
    <x v="1"/>
    <x v="0"/>
    <x v="1"/>
    <x v="1"/>
    <x v="1"/>
    <x v="185"/>
    <n v="0.78"/>
    <x v="0"/>
    <x v="2"/>
    <x v="3"/>
    <x v="124"/>
    <n v="55113"/>
    <x v="97"/>
    <x v="126"/>
    <n v="-82.903999999999996"/>
    <n v="1"/>
    <n v="159.51"/>
    <n v="90449"/>
    <m/>
    <m/>
  </r>
  <r>
    <n v="19695"/>
    <s v="Not Specified"/>
    <x v="5"/>
    <x v="154"/>
    <n v="4.2"/>
    <n v="447"/>
    <s v="Valerie Moon"/>
    <x v="2"/>
    <x v="0"/>
    <x v="2"/>
    <x v="5"/>
    <x v="3"/>
    <x v="186"/>
    <n v="0.59"/>
    <x v="0"/>
    <x v="2"/>
    <x v="3"/>
    <x v="124"/>
    <n v="55113"/>
    <x v="97"/>
    <x v="127"/>
    <n v="1268.8064999999999"/>
    <n v="11"/>
    <n v="1838.85"/>
    <n v="90449"/>
    <m/>
    <m/>
  </r>
  <r>
    <n v="20851"/>
    <s v="High"/>
    <x v="9"/>
    <x v="155"/>
    <n v="11.28"/>
    <n v="451"/>
    <s v="Joyce Murray"/>
    <x v="2"/>
    <x v="1"/>
    <x v="2"/>
    <x v="6"/>
    <x v="4"/>
    <x v="187"/>
    <n v="0.38"/>
    <x v="0"/>
    <x v="0"/>
    <x v="1"/>
    <x v="125"/>
    <n v="94024"/>
    <x v="98"/>
    <x v="48"/>
    <n v="-53.296199999999999"/>
    <n v="2"/>
    <n v="35.479999999999997"/>
    <n v="86010"/>
    <m/>
    <m/>
  </r>
  <r>
    <n v="21117"/>
    <s v="Critical"/>
    <x v="7"/>
    <x v="156"/>
    <n v="2.99"/>
    <n v="451"/>
    <s v="Joyce Murray"/>
    <x v="2"/>
    <x v="1"/>
    <x v="0"/>
    <x v="8"/>
    <x v="3"/>
    <x v="188"/>
    <n v="0.35"/>
    <x v="0"/>
    <x v="0"/>
    <x v="1"/>
    <x v="125"/>
    <n v="94024"/>
    <x v="87"/>
    <x v="6"/>
    <n v="299.6739"/>
    <n v="12"/>
    <n v="434.31"/>
    <n v="86012"/>
    <m/>
    <m/>
  </r>
  <r>
    <n v="18536"/>
    <s v="Low"/>
    <x v="0"/>
    <x v="141"/>
    <n v="6.28"/>
    <n v="451"/>
    <s v="Joyce Murray"/>
    <x v="2"/>
    <x v="1"/>
    <x v="0"/>
    <x v="8"/>
    <x v="3"/>
    <x v="168"/>
    <n v="0.35"/>
    <x v="0"/>
    <x v="0"/>
    <x v="1"/>
    <x v="125"/>
    <n v="94024"/>
    <x v="99"/>
    <x v="71"/>
    <n v="-15.456"/>
    <n v="2"/>
    <n v="19.86"/>
    <n v="86013"/>
    <m/>
    <m/>
  </r>
  <r>
    <n v="18537"/>
    <s v="Low"/>
    <x v="2"/>
    <x v="47"/>
    <n v="0.99"/>
    <n v="451"/>
    <s v="Joyce Murray"/>
    <x v="2"/>
    <x v="1"/>
    <x v="0"/>
    <x v="9"/>
    <x v="3"/>
    <x v="116"/>
    <n v="0.36"/>
    <x v="0"/>
    <x v="0"/>
    <x v="1"/>
    <x v="125"/>
    <n v="94024"/>
    <x v="99"/>
    <x v="50"/>
    <n v="16.049399999999999"/>
    <n v="8"/>
    <n v="23.26"/>
    <n v="86013"/>
    <m/>
    <m/>
  </r>
  <r>
    <n v="21118"/>
    <s v="Critical"/>
    <x v="0"/>
    <x v="112"/>
    <n v="5"/>
    <n v="452"/>
    <s v="Leslie Rowland"/>
    <x v="2"/>
    <x v="1"/>
    <x v="2"/>
    <x v="5"/>
    <x v="2"/>
    <x v="134"/>
    <n v="0.83"/>
    <x v="0"/>
    <x v="0"/>
    <x v="1"/>
    <x v="126"/>
    <n v="93635"/>
    <x v="87"/>
    <x v="6"/>
    <n v="-235.89500000000001"/>
    <n v="1"/>
    <n v="51.83"/>
    <n v="86012"/>
    <m/>
    <m/>
  </r>
  <r>
    <n v="22318"/>
    <s v="Not Specified"/>
    <x v="9"/>
    <x v="157"/>
    <n v="7.87"/>
    <n v="453"/>
    <s v="George Terry"/>
    <x v="2"/>
    <x v="0"/>
    <x v="1"/>
    <x v="2"/>
    <x v="3"/>
    <x v="189"/>
    <n v="0.54"/>
    <x v="0"/>
    <x v="0"/>
    <x v="1"/>
    <x v="127"/>
    <n v="95032"/>
    <x v="100"/>
    <x v="128"/>
    <n v="-41.32"/>
    <n v="1"/>
    <n v="32.4"/>
    <n v="86011"/>
    <m/>
    <m/>
  </r>
  <r>
    <n v="22874"/>
    <s v="Low"/>
    <x v="8"/>
    <x v="158"/>
    <n v="6.25"/>
    <n v="460"/>
    <s v="Anne Armstrong"/>
    <x v="2"/>
    <x v="1"/>
    <x v="0"/>
    <x v="10"/>
    <x v="3"/>
    <x v="190"/>
    <n v="0.57999999999999996"/>
    <x v="0"/>
    <x v="1"/>
    <x v="2"/>
    <x v="128"/>
    <n v="8332"/>
    <x v="94"/>
    <x v="129"/>
    <n v="7.9000000000000057"/>
    <n v="31"/>
    <n v="492.9"/>
    <n v="86014"/>
    <m/>
    <m/>
  </r>
  <r>
    <n v="18467"/>
    <s v="Low"/>
    <x v="8"/>
    <x v="159"/>
    <n v="19.989999999999998"/>
    <n v="463"/>
    <s v="Debbie Stevenson"/>
    <x v="2"/>
    <x v="2"/>
    <x v="0"/>
    <x v="10"/>
    <x v="3"/>
    <x v="191"/>
    <n v="0.59"/>
    <x v="0"/>
    <x v="0"/>
    <x v="1"/>
    <x v="129"/>
    <n v="90069"/>
    <x v="101"/>
    <x v="62"/>
    <n v="521.69000000000005"/>
    <n v="7"/>
    <n v="1081.54"/>
    <n v="88061"/>
    <m/>
    <m/>
  </r>
  <r>
    <n v="22754"/>
    <s v="Not Specified"/>
    <x v="4"/>
    <x v="160"/>
    <n v="14.7"/>
    <n v="466"/>
    <s v="Marc Nash"/>
    <x v="1"/>
    <x v="2"/>
    <x v="2"/>
    <x v="6"/>
    <x v="1"/>
    <x v="192"/>
    <n v="0.56999999999999995"/>
    <x v="0"/>
    <x v="1"/>
    <x v="15"/>
    <x v="130"/>
    <n v="2019"/>
    <x v="52"/>
    <x v="76"/>
    <n v="496.79679999999996"/>
    <n v="5"/>
    <n v="1132.8399999999999"/>
    <n v="88060"/>
    <m/>
    <m/>
  </r>
  <r>
    <n v="22755"/>
    <s v="Not Specified"/>
    <x v="1"/>
    <x v="11"/>
    <n v="14.37"/>
    <n v="467"/>
    <s v="Maria Thomas"/>
    <x v="2"/>
    <x v="2"/>
    <x v="1"/>
    <x v="2"/>
    <x v="6"/>
    <x v="193"/>
    <n v="0.73"/>
    <x v="0"/>
    <x v="1"/>
    <x v="15"/>
    <x v="131"/>
    <n v="1915"/>
    <x v="52"/>
    <x v="130"/>
    <n v="-556.80960000000005"/>
    <n v="11"/>
    <n v="143.63"/>
    <n v="88060"/>
    <m/>
    <m/>
  </r>
  <r>
    <n v="22756"/>
    <s v="Not Specified"/>
    <x v="2"/>
    <x v="161"/>
    <n v="6.75"/>
    <n v="468"/>
    <s v="Craig Bennett"/>
    <x v="2"/>
    <x v="2"/>
    <x v="0"/>
    <x v="15"/>
    <x v="4"/>
    <x v="194"/>
    <n v="0.52"/>
    <x v="0"/>
    <x v="1"/>
    <x v="15"/>
    <x v="132"/>
    <n v="2341"/>
    <x v="52"/>
    <x v="130"/>
    <n v="-27.738800000000001"/>
    <n v="5"/>
    <n v="73.040000000000006"/>
    <n v="88060"/>
    <m/>
    <m/>
  </r>
  <r>
    <n v="22757"/>
    <s v="Not Specified"/>
    <x v="5"/>
    <x v="15"/>
    <n v="6.6"/>
    <n v="469"/>
    <s v="Marion Bowling"/>
    <x v="0"/>
    <x v="2"/>
    <x v="1"/>
    <x v="2"/>
    <x v="3"/>
    <x v="16"/>
    <n v="0.49"/>
    <x v="0"/>
    <x v="1"/>
    <x v="2"/>
    <x v="133"/>
    <n v="7506"/>
    <x v="52"/>
    <x v="49"/>
    <n v="-128.68719999999999"/>
    <n v="7"/>
    <n v="33.35"/>
    <n v="88060"/>
    <m/>
    <m/>
  </r>
  <r>
    <n v="22758"/>
    <s v="Not Specified"/>
    <x v="9"/>
    <x v="162"/>
    <n v="5.01"/>
    <n v="470"/>
    <s v="Tony Doyle"/>
    <x v="2"/>
    <x v="2"/>
    <x v="0"/>
    <x v="7"/>
    <x v="3"/>
    <x v="195"/>
    <n v="0.36"/>
    <x v="0"/>
    <x v="1"/>
    <x v="2"/>
    <x v="134"/>
    <n v="8601"/>
    <x v="52"/>
    <x v="76"/>
    <n v="23.2028"/>
    <n v="5"/>
    <n v="60.24"/>
    <n v="88060"/>
    <m/>
    <m/>
  </r>
  <r>
    <n v="462"/>
    <s v="Not Specified"/>
    <x v="8"/>
    <x v="163"/>
    <n v="19.989999999999998"/>
    <n v="471"/>
    <s v="Ross Simpson"/>
    <x v="0"/>
    <x v="3"/>
    <x v="2"/>
    <x v="13"/>
    <x v="3"/>
    <x v="196"/>
    <n v="0.48"/>
    <x v="0"/>
    <x v="3"/>
    <x v="29"/>
    <x v="135"/>
    <n v="30318"/>
    <x v="102"/>
    <x v="123"/>
    <n v="-568.53510000000006"/>
    <n v="4"/>
    <n v="718.03"/>
    <n v="3138"/>
    <m/>
    <m/>
  </r>
  <r>
    <n v="18462"/>
    <s v="Not Specified"/>
    <x v="8"/>
    <x v="163"/>
    <n v="19.989999999999998"/>
    <n v="472"/>
    <s v="Donna Craven"/>
    <x v="0"/>
    <x v="3"/>
    <x v="2"/>
    <x v="13"/>
    <x v="3"/>
    <x v="196"/>
    <n v="0.48"/>
    <x v="0"/>
    <x v="1"/>
    <x v="30"/>
    <x v="136"/>
    <n v="21133"/>
    <x v="102"/>
    <x v="123"/>
    <n v="-427.47"/>
    <n v="1"/>
    <n v="179.51"/>
    <n v="88023"/>
    <m/>
    <m/>
  </r>
  <r>
    <n v="20637"/>
    <s v="Critical"/>
    <x v="9"/>
    <x v="164"/>
    <n v="4.9800000000000004"/>
    <n v="483"/>
    <s v="Edgar McKenzie"/>
    <x v="2"/>
    <x v="0"/>
    <x v="0"/>
    <x v="15"/>
    <x v="3"/>
    <x v="197"/>
    <n v="0.57999999999999996"/>
    <x v="0"/>
    <x v="2"/>
    <x v="12"/>
    <x v="137"/>
    <n v="60543"/>
    <x v="39"/>
    <x v="52"/>
    <n v="-18.190000000000001"/>
    <n v="6"/>
    <n v="73.180000000000007"/>
    <n v="90353"/>
    <m/>
    <m/>
  </r>
  <r>
    <n v="22864"/>
    <s v="Not Specified"/>
    <x v="2"/>
    <x v="165"/>
    <n v="6.27"/>
    <n v="483"/>
    <s v="Edgar McKenzie"/>
    <x v="2"/>
    <x v="0"/>
    <x v="0"/>
    <x v="8"/>
    <x v="3"/>
    <x v="198"/>
    <n v="0.4"/>
    <x v="0"/>
    <x v="2"/>
    <x v="12"/>
    <x v="137"/>
    <n v="60543"/>
    <x v="45"/>
    <x v="59"/>
    <n v="-24.057540000000003"/>
    <n v="2"/>
    <n v="8.82"/>
    <n v="90354"/>
    <m/>
    <m/>
  </r>
  <r>
    <n v="22865"/>
    <s v="Not Specified"/>
    <x v="8"/>
    <x v="166"/>
    <n v="24.49"/>
    <n v="483"/>
    <s v="Edgar McKenzie"/>
    <x v="2"/>
    <x v="0"/>
    <x v="2"/>
    <x v="16"/>
    <x v="6"/>
    <x v="199"/>
    <n v="0.41"/>
    <x v="0"/>
    <x v="2"/>
    <x v="12"/>
    <x v="137"/>
    <n v="60543"/>
    <x v="45"/>
    <x v="131"/>
    <n v="2583.5614799999998"/>
    <n v="9"/>
    <n v="5976.09"/>
    <n v="90354"/>
    <m/>
    <m/>
  </r>
  <r>
    <n v="20668"/>
    <s v="Not Specified"/>
    <x v="5"/>
    <x v="47"/>
    <n v="0.5"/>
    <n v="485"/>
    <s v="Edward Leonard"/>
    <x v="2"/>
    <x v="0"/>
    <x v="0"/>
    <x v="9"/>
    <x v="3"/>
    <x v="200"/>
    <n v="0.36"/>
    <x v="0"/>
    <x v="0"/>
    <x v="1"/>
    <x v="138"/>
    <n v="93727"/>
    <x v="103"/>
    <x v="105"/>
    <n v="6.0512999999999995"/>
    <n v="3"/>
    <n v="8.77"/>
    <n v="91062"/>
    <m/>
    <m/>
  </r>
  <r>
    <n v="23394"/>
    <s v="Medium"/>
    <x v="10"/>
    <x v="165"/>
    <n v="6.27"/>
    <n v="487"/>
    <s v="Molly Vincent"/>
    <x v="0"/>
    <x v="0"/>
    <x v="0"/>
    <x v="8"/>
    <x v="3"/>
    <x v="198"/>
    <n v="0.4"/>
    <x v="0"/>
    <x v="1"/>
    <x v="14"/>
    <x v="91"/>
    <n v="4073"/>
    <x v="73"/>
    <x v="41"/>
    <n v="-67.0565"/>
    <n v="5"/>
    <n v="20.87"/>
    <n v="91063"/>
    <m/>
    <m/>
  </r>
  <r>
    <n v="23395"/>
    <s v="Medium"/>
    <x v="8"/>
    <x v="82"/>
    <n v="4.8600000000000003"/>
    <n v="488"/>
    <s v="Ronnie Creech"/>
    <x v="2"/>
    <x v="0"/>
    <x v="0"/>
    <x v="7"/>
    <x v="3"/>
    <x v="94"/>
    <n v="0.38"/>
    <x v="0"/>
    <x v="1"/>
    <x v="14"/>
    <x v="139"/>
    <n v="4106"/>
    <x v="73"/>
    <x v="92"/>
    <n v="-7.94"/>
    <n v="2"/>
    <n v="25.7"/>
    <n v="91063"/>
    <m/>
    <m/>
  </r>
  <r>
    <n v="23393"/>
    <s v="Medium"/>
    <x v="3"/>
    <x v="135"/>
    <n v="0.99"/>
    <n v="489"/>
    <s v="Eileen Cheek"/>
    <x v="2"/>
    <x v="0"/>
    <x v="2"/>
    <x v="5"/>
    <x v="0"/>
    <x v="201"/>
    <n v="0.56999999999999995"/>
    <x v="0"/>
    <x v="1"/>
    <x v="15"/>
    <x v="140"/>
    <n v="2062"/>
    <x v="73"/>
    <x v="38"/>
    <n v="122.292"/>
    <n v="14"/>
    <n v="229.57"/>
    <n v="91063"/>
    <m/>
    <m/>
  </r>
  <r>
    <n v="1147"/>
    <s v="Medium"/>
    <x v="4"/>
    <x v="21"/>
    <n v="0.96"/>
    <n v="491"/>
    <s v="Toni Swanson"/>
    <x v="2"/>
    <x v="3"/>
    <x v="0"/>
    <x v="0"/>
    <x v="0"/>
    <x v="202"/>
    <n v="0.57999999999999996"/>
    <x v="0"/>
    <x v="1"/>
    <x v="4"/>
    <x v="8"/>
    <n v="10154"/>
    <x v="7"/>
    <x v="54"/>
    <n v="-2.12"/>
    <n v="23"/>
    <n v="66.7"/>
    <n v="8353"/>
    <m/>
    <m/>
  </r>
  <r>
    <n v="1450"/>
    <s v="Critical"/>
    <x v="0"/>
    <x v="42"/>
    <n v="6.07"/>
    <n v="491"/>
    <s v="Toni Swanson"/>
    <x v="2"/>
    <x v="3"/>
    <x v="0"/>
    <x v="7"/>
    <x v="3"/>
    <x v="46"/>
    <n v="0.36"/>
    <x v="0"/>
    <x v="1"/>
    <x v="4"/>
    <x v="8"/>
    <n v="10154"/>
    <x v="104"/>
    <x v="132"/>
    <n v="-69.069999999999993"/>
    <n v="41"/>
    <n v="217"/>
    <n v="10464"/>
    <m/>
    <m/>
  </r>
  <r>
    <n v="914"/>
    <s v="Critical"/>
    <x v="1"/>
    <x v="167"/>
    <n v="14.7"/>
    <n v="491"/>
    <s v="Toni Swanson"/>
    <x v="1"/>
    <x v="3"/>
    <x v="2"/>
    <x v="6"/>
    <x v="1"/>
    <x v="203"/>
    <n v="0.59"/>
    <x v="0"/>
    <x v="1"/>
    <x v="4"/>
    <x v="8"/>
    <n v="10154"/>
    <x v="105"/>
    <x v="65"/>
    <n v="2028.12"/>
    <n v="22"/>
    <n v="31670.6"/>
    <n v="6562"/>
    <m/>
    <m/>
  </r>
  <r>
    <n v="6046"/>
    <s v="Not Specified"/>
    <x v="1"/>
    <x v="168"/>
    <n v="9.86"/>
    <n v="491"/>
    <s v="Toni Swanson"/>
    <x v="2"/>
    <x v="3"/>
    <x v="0"/>
    <x v="7"/>
    <x v="3"/>
    <x v="204"/>
    <n v="0.4"/>
    <x v="0"/>
    <x v="1"/>
    <x v="4"/>
    <x v="8"/>
    <n v="10154"/>
    <x v="105"/>
    <x v="65"/>
    <n v="-63.51"/>
    <n v="24"/>
    <n v="239.82"/>
    <n v="42852"/>
    <m/>
    <m/>
  </r>
  <r>
    <n v="18757"/>
    <s v="Not Specified"/>
    <x v="1"/>
    <x v="80"/>
    <n v="6.6"/>
    <n v="493"/>
    <s v="Douglas Buck"/>
    <x v="2"/>
    <x v="3"/>
    <x v="0"/>
    <x v="7"/>
    <x v="3"/>
    <x v="205"/>
    <n v="0.37"/>
    <x v="0"/>
    <x v="0"/>
    <x v="0"/>
    <x v="141"/>
    <n v="98158"/>
    <x v="13"/>
    <x v="17"/>
    <n v="-92.05"/>
    <n v="10"/>
    <n v="66.709999999999994"/>
    <n v="88906"/>
    <m/>
    <m/>
  </r>
  <r>
    <n v="18758"/>
    <s v="Not Specified"/>
    <x v="7"/>
    <x v="169"/>
    <n v="4.96"/>
    <n v="493"/>
    <s v="Douglas Buck"/>
    <x v="2"/>
    <x v="3"/>
    <x v="0"/>
    <x v="10"/>
    <x v="3"/>
    <x v="206"/>
    <n v="0.57999999999999996"/>
    <x v="0"/>
    <x v="0"/>
    <x v="0"/>
    <x v="141"/>
    <n v="98158"/>
    <x v="13"/>
    <x v="79"/>
    <n v="6.11"/>
    <n v="5"/>
    <n v="87.16"/>
    <n v="88906"/>
    <m/>
    <m/>
  </r>
  <r>
    <n v="19146"/>
    <s v="Medium"/>
    <x v="2"/>
    <x v="170"/>
    <n v="2.38"/>
    <n v="494"/>
    <s v="Jimmy Alston Holder"/>
    <x v="2"/>
    <x v="3"/>
    <x v="2"/>
    <x v="13"/>
    <x v="2"/>
    <x v="207"/>
    <n v="0.74"/>
    <x v="0"/>
    <x v="0"/>
    <x v="0"/>
    <x v="33"/>
    <n v="98115"/>
    <x v="7"/>
    <x v="54"/>
    <n v="-36.630000000000003"/>
    <n v="12"/>
    <n v="101.26"/>
    <n v="88905"/>
    <m/>
    <m/>
  </r>
  <r>
    <n v="19147"/>
    <s v="Medium"/>
    <x v="4"/>
    <x v="21"/>
    <n v="0.96"/>
    <n v="494"/>
    <s v="Jimmy Alston Holder"/>
    <x v="2"/>
    <x v="3"/>
    <x v="0"/>
    <x v="0"/>
    <x v="0"/>
    <x v="202"/>
    <n v="0.57999999999999996"/>
    <x v="0"/>
    <x v="0"/>
    <x v="0"/>
    <x v="33"/>
    <n v="98115"/>
    <x v="7"/>
    <x v="54"/>
    <n v="-2.12"/>
    <n v="6"/>
    <n v="17.399999999999999"/>
    <n v="88905"/>
    <m/>
    <m/>
  </r>
  <r>
    <n v="19450"/>
    <s v="Critical"/>
    <x v="0"/>
    <x v="42"/>
    <n v="6.07"/>
    <n v="494"/>
    <s v="Jimmy Alston Holder"/>
    <x v="2"/>
    <x v="3"/>
    <x v="0"/>
    <x v="7"/>
    <x v="3"/>
    <x v="46"/>
    <n v="0.36"/>
    <x v="0"/>
    <x v="0"/>
    <x v="0"/>
    <x v="33"/>
    <n v="98115"/>
    <x v="104"/>
    <x v="132"/>
    <n v="-35.916399999999996"/>
    <n v="10"/>
    <n v="52.93"/>
    <n v="88907"/>
    <m/>
    <m/>
  </r>
  <r>
    <n v="18914"/>
    <s v="Critical"/>
    <x v="1"/>
    <x v="167"/>
    <n v="14.7"/>
    <n v="494"/>
    <s v="Jimmy Alston Holder"/>
    <x v="1"/>
    <x v="3"/>
    <x v="2"/>
    <x v="6"/>
    <x v="1"/>
    <x v="203"/>
    <n v="0.59"/>
    <x v="0"/>
    <x v="0"/>
    <x v="0"/>
    <x v="33"/>
    <n v="98115"/>
    <x v="105"/>
    <x v="65"/>
    <n v="3042.18"/>
    <n v="6"/>
    <n v="8637.44"/>
    <n v="88908"/>
    <m/>
    <m/>
  </r>
  <r>
    <n v="24046"/>
    <s v="Not Specified"/>
    <x v="1"/>
    <x v="168"/>
    <n v="9.86"/>
    <n v="494"/>
    <s v="Jimmy Alston Holder"/>
    <x v="2"/>
    <x v="3"/>
    <x v="0"/>
    <x v="7"/>
    <x v="3"/>
    <x v="204"/>
    <n v="0.4"/>
    <x v="0"/>
    <x v="0"/>
    <x v="0"/>
    <x v="33"/>
    <n v="98115"/>
    <x v="105"/>
    <x v="65"/>
    <n v="-31.754999999999999"/>
    <n v="6"/>
    <n v="59.95"/>
    <n v="88908"/>
    <m/>
    <m/>
  </r>
  <r>
    <n v="26315"/>
    <s v="Critical"/>
    <x v="8"/>
    <x v="171"/>
    <n v="6.5"/>
    <n v="497"/>
    <s v="Steve McKee"/>
    <x v="2"/>
    <x v="2"/>
    <x v="2"/>
    <x v="13"/>
    <x v="3"/>
    <x v="208"/>
    <n v="0.74"/>
    <x v="0"/>
    <x v="3"/>
    <x v="20"/>
    <x v="142"/>
    <n v="37130"/>
    <x v="50"/>
    <x v="9"/>
    <n v="171.83879999999999"/>
    <n v="35"/>
    <n v="5062.49"/>
    <n v="90706"/>
    <m/>
    <m/>
  </r>
  <r>
    <n v="18303"/>
    <s v="Critical"/>
    <x v="0"/>
    <x v="172"/>
    <n v="4.8600000000000003"/>
    <n v="507"/>
    <s v="Carol Saunders"/>
    <x v="0"/>
    <x v="0"/>
    <x v="0"/>
    <x v="7"/>
    <x v="3"/>
    <x v="209"/>
    <n v="0.36"/>
    <x v="0"/>
    <x v="3"/>
    <x v="35"/>
    <x v="143"/>
    <n v="42104"/>
    <x v="106"/>
    <x v="87"/>
    <n v="32.940899999999999"/>
    <n v="11"/>
    <n v="646.97"/>
    <n v="87357"/>
    <m/>
    <m/>
  </r>
  <r>
    <n v="18304"/>
    <s v="Critical"/>
    <x v="7"/>
    <x v="64"/>
    <n v="8.99"/>
    <n v="507"/>
    <s v="Carol Saunders"/>
    <x v="2"/>
    <x v="0"/>
    <x v="2"/>
    <x v="5"/>
    <x v="3"/>
    <x v="210"/>
    <n v="0.56000000000000005"/>
    <x v="0"/>
    <x v="3"/>
    <x v="35"/>
    <x v="143"/>
    <n v="42104"/>
    <x v="106"/>
    <x v="133"/>
    <n v="131.334"/>
    <n v="17"/>
    <n v="946.29"/>
    <n v="87357"/>
    <m/>
    <m/>
  </r>
  <r>
    <n v="21958"/>
    <s v="High"/>
    <x v="0"/>
    <x v="173"/>
    <n v="53.03"/>
    <n v="508"/>
    <s v="Cameron Owens"/>
    <x v="1"/>
    <x v="0"/>
    <x v="0"/>
    <x v="10"/>
    <x v="1"/>
    <x v="211"/>
    <n v="0.78"/>
    <x v="0"/>
    <x v="3"/>
    <x v="35"/>
    <x v="144"/>
    <n v="41011"/>
    <x v="67"/>
    <x v="15"/>
    <n v="-282.08179999999999"/>
    <n v="5"/>
    <n v="123"/>
    <n v="87356"/>
    <m/>
    <m/>
  </r>
  <r>
    <n v="18305"/>
    <s v="Critical"/>
    <x v="0"/>
    <x v="174"/>
    <n v="12.65"/>
    <n v="508"/>
    <s v="Cameron Owens"/>
    <x v="2"/>
    <x v="0"/>
    <x v="1"/>
    <x v="1"/>
    <x v="4"/>
    <x v="212"/>
    <m/>
    <x v="0"/>
    <x v="3"/>
    <x v="35"/>
    <x v="144"/>
    <n v="41011"/>
    <x v="106"/>
    <x v="24"/>
    <n v="140.1354"/>
    <n v="4"/>
    <n v="554.08000000000004"/>
    <n v="87357"/>
    <m/>
    <m/>
  </r>
  <r>
    <n v="19895"/>
    <s v="Low"/>
    <x v="1"/>
    <x v="152"/>
    <n v="5.09"/>
    <n v="510"/>
    <s v="Gregory Rao"/>
    <x v="2"/>
    <x v="0"/>
    <x v="0"/>
    <x v="7"/>
    <x v="3"/>
    <x v="213"/>
    <n v="0.37"/>
    <x v="0"/>
    <x v="0"/>
    <x v="1"/>
    <x v="145"/>
    <n v="95336"/>
    <x v="107"/>
    <x v="49"/>
    <n v="105.25259999999999"/>
    <n v="3"/>
    <n v="152.54"/>
    <n v="90058"/>
    <m/>
    <m/>
  </r>
  <r>
    <n v="20007"/>
    <s v="Critical"/>
    <x v="9"/>
    <x v="175"/>
    <n v="5.19"/>
    <n v="510"/>
    <s v="Gregory Rao"/>
    <x v="2"/>
    <x v="0"/>
    <x v="0"/>
    <x v="8"/>
    <x v="3"/>
    <x v="214"/>
    <n v="0.38"/>
    <x v="0"/>
    <x v="0"/>
    <x v="1"/>
    <x v="145"/>
    <n v="95336"/>
    <x v="108"/>
    <x v="90"/>
    <n v="-29.092700000000001"/>
    <n v="14"/>
    <n v="89.79"/>
    <n v="90059"/>
    <m/>
    <m/>
  </r>
  <r>
    <n v="20216"/>
    <s v="Low"/>
    <x v="8"/>
    <x v="176"/>
    <n v="4.9800000000000004"/>
    <n v="518"/>
    <s v="Mark Ritchie"/>
    <x v="2"/>
    <x v="1"/>
    <x v="1"/>
    <x v="2"/>
    <x v="2"/>
    <x v="215"/>
    <n v="0.48"/>
    <x v="0"/>
    <x v="2"/>
    <x v="33"/>
    <x v="112"/>
    <n v="63105"/>
    <x v="75"/>
    <x v="96"/>
    <n v="113.41499999999999"/>
    <n v="16"/>
    <n v="199.76"/>
    <n v="90867"/>
    <m/>
    <m/>
  </r>
  <r>
    <n v="23200"/>
    <s v="Medium"/>
    <x v="1"/>
    <x v="177"/>
    <n v="13.99"/>
    <n v="522"/>
    <s v="Aaron Riggs"/>
    <x v="0"/>
    <x v="2"/>
    <x v="2"/>
    <x v="6"/>
    <x v="4"/>
    <x v="216"/>
    <n v="0.38"/>
    <x v="0"/>
    <x v="0"/>
    <x v="6"/>
    <x v="13"/>
    <n v="97756"/>
    <x v="33"/>
    <x v="44"/>
    <n v="26.099999999999998"/>
    <n v="3"/>
    <n v="480.37"/>
    <n v="89327"/>
    <m/>
    <m/>
  </r>
  <r>
    <n v="23201"/>
    <s v="Medium"/>
    <x v="10"/>
    <x v="178"/>
    <n v="0.95"/>
    <n v="522"/>
    <s v="Aaron Riggs"/>
    <x v="2"/>
    <x v="2"/>
    <x v="0"/>
    <x v="7"/>
    <x v="0"/>
    <x v="217"/>
    <n v="0.36"/>
    <x v="0"/>
    <x v="0"/>
    <x v="6"/>
    <x v="13"/>
    <n v="97756"/>
    <x v="33"/>
    <x v="44"/>
    <n v="-2.58"/>
    <n v="1"/>
    <n v="5.76"/>
    <n v="89327"/>
    <m/>
    <m/>
  </r>
  <r>
    <n v="23202"/>
    <s v="Medium"/>
    <x v="0"/>
    <x v="179"/>
    <n v="29.21"/>
    <n v="522"/>
    <s v="Aaron Riggs"/>
    <x v="1"/>
    <x v="2"/>
    <x v="1"/>
    <x v="11"/>
    <x v="5"/>
    <x v="218"/>
    <n v="0.74"/>
    <x v="0"/>
    <x v="0"/>
    <x v="6"/>
    <x v="13"/>
    <n v="97756"/>
    <x v="33"/>
    <x v="46"/>
    <n v="2800.12"/>
    <n v="21"/>
    <n v="3112.13"/>
    <n v="89327"/>
    <m/>
    <m/>
  </r>
  <r>
    <n v="21517"/>
    <s v="Not Specified"/>
    <x v="9"/>
    <x v="180"/>
    <n v="19.989999999999998"/>
    <n v="524"/>
    <s v="Gina McKnight"/>
    <x v="2"/>
    <x v="3"/>
    <x v="0"/>
    <x v="8"/>
    <x v="3"/>
    <x v="219"/>
    <n v="0.35"/>
    <x v="0"/>
    <x v="3"/>
    <x v="20"/>
    <x v="146"/>
    <n v="37922"/>
    <x v="13"/>
    <x v="17"/>
    <n v="363.55199999999996"/>
    <n v="2"/>
    <n v="2589.0100000000002"/>
    <n v="91127"/>
    <m/>
    <m/>
  </r>
  <r>
    <n v="21518"/>
    <s v="Not Specified"/>
    <x v="8"/>
    <x v="181"/>
    <n v="14.7"/>
    <n v="524"/>
    <s v="Gina McKnight"/>
    <x v="1"/>
    <x v="3"/>
    <x v="2"/>
    <x v="6"/>
    <x v="1"/>
    <x v="220"/>
    <n v="0.55000000000000004"/>
    <x v="0"/>
    <x v="3"/>
    <x v="20"/>
    <x v="146"/>
    <n v="37922"/>
    <x v="13"/>
    <x v="17"/>
    <n v="-11.536000000000001"/>
    <n v="1"/>
    <n v="1893.93"/>
    <n v="91127"/>
    <m/>
    <m/>
  </r>
  <r>
    <n v="22176"/>
    <s v="High"/>
    <x v="3"/>
    <x v="17"/>
    <n v="8.51"/>
    <n v="526"/>
    <s v="April Hu"/>
    <x v="2"/>
    <x v="1"/>
    <x v="2"/>
    <x v="6"/>
    <x v="4"/>
    <x v="18"/>
    <n v="0.4"/>
    <x v="0"/>
    <x v="0"/>
    <x v="28"/>
    <x v="147"/>
    <n v="85204"/>
    <x v="40"/>
    <x v="134"/>
    <n v="-6.6120000000000108"/>
    <n v="12"/>
    <n v="211.13"/>
    <n v="90026"/>
    <m/>
    <m/>
  </r>
  <r>
    <n v="20494"/>
    <s v="Not Specified"/>
    <x v="6"/>
    <x v="72"/>
    <n v="1.49"/>
    <n v="526"/>
    <s v="April Hu"/>
    <x v="2"/>
    <x v="1"/>
    <x v="0"/>
    <x v="8"/>
    <x v="3"/>
    <x v="83"/>
    <n v="0.37"/>
    <x v="0"/>
    <x v="0"/>
    <x v="28"/>
    <x v="147"/>
    <n v="85204"/>
    <x v="60"/>
    <x v="69"/>
    <n v="-15.5595"/>
    <n v="13"/>
    <n v="25.39"/>
    <n v="90027"/>
    <m/>
    <m/>
  </r>
  <r>
    <n v="20495"/>
    <s v="Not Specified"/>
    <x v="2"/>
    <x v="182"/>
    <n v="5.67"/>
    <n v="526"/>
    <s v="April Hu"/>
    <x v="2"/>
    <x v="1"/>
    <x v="0"/>
    <x v="7"/>
    <x v="3"/>
    <x v="221"/>
    <n v="0.36"/>
    <x v="0"/>
    <x v="0"/>
    <x v="28"/>
    <x v="147"/>
    <n v="85204"/>
    <x v="60"/>
    <x v="69"/>
    <n v="-108.19"/>
    <n v="15"/>
    <n v="87.27"/>
    <n v="90027"/>
    <m/>
    <m/>
  </r>
  <r>
    <n v="26210"/>
    <s v="Low"/>
    <x v="6"/>
    <x v="155"/>
    <n v="13.18"/>
    <n v="535"/>
    <s v="Jill Clements"/>
    <x v="2"/>
    <x v="0"/>
    <x v="0"/>
    <x v="8"/>
    <x v="3"/>
    <x v="222"/>
    <n v="0.37"/>
    <x v="0"/>
    <x v="3"/>
    <x v="8"/>
    <x v="148"/>
    <n v="22025"/>
    <x v="109"/>
    <x v="131"/>
    <n v="46.488"/>
    <n v="23"/>
    <n v="403.25"/>
    <n v="88511"/>
    <m/>
    <m/>
  </r>
  <r>
    <n v="20811"/>
    <s v="Medium"/>
    <x v="5"/>
    <x v="183"/>
    <n v="10.29"/>
    <n v="539"/>
    <s v="Alice Coley"/>
    <x v="2"/>
    <x v="2"/>
    <x v="0"/>
    <x v="8"/>
    <x v="3"/>
    <x v="223"/>
    <n v="0.39"/>
    <x v="0"/>
    <x v="2"/>
    <x v="12"/>
    <x v="122"/>
    <n v="61801"/>
    <x v="50"/>
    <x v="66"/>
    <n v="159.52970000000005"/>
    <n v="7"/>
    <n v="414.49"/>
    <n v="91174"/>
    <m/>
    <m/>
  </r>
  <r>
    <n v="20812"/>
    <s v="Medium"/>
    <x v="4"/>
    <x v="135"/>
    <n v="1.25"/>
    <n v="540"/>
    <s v="Ruth Lamm"/>
    <x v="2"/>
    <x v="2"/>
    <x v="2"/>
    <x v="5"/>
    <x v="2"/>
    <x v="224"/>
    <n v="0.83"/>
    <x v="0"/>
    <x v="2"/>
    <x v="12"/>
    <x v="149"/>
    <n v="60061"/>
    <x v="50"/>
    <x v="9"/>
    <n v="15.371400000000008"/>
    <n v="28"/>
    <n v="469.69"/>
    <n v="91174"/>
    <m/>
    <m/>
  </r>
  <r>
    <n v="24783"/>
    <s v="Medium"/>
    <x v="5"/>
    <x v="184"/>
    <n v="13.99"/>
    <n v="540"/>
    <s v="Ruth Lamm"/>
    <x v="2"/>
    <x v="2"/>
    <x v="2"/>
    <x v="6"/>
    <x v="4"/>
    <x v="225"/>
    <n v="0.37"/>
    <x v="0"/>
    <x v="2"/>
    <x v="12"/>
    <x v="149"/>
    <n v="60061"/>
    <x v="94"/>
    <x v="111"/>
    <n v="5924.1122999999998"/>
    <n v="41"/>
    <n v="8585.67"/>
    <n v="91175"/>
    <m/>
    <m/>
  </r>
  <r>
    <n v="23401"/>
    <s v="Not Specified"/>
    <x v="9"/>
    <x v="185"/>
    <n v="6.85"/>
    <n v="547"/>
    <s v="Henry Ball"/>
    <x v="0"/>
    <x v="0"/>
    <x v="1"/>
    <x v="2"/>
    <x v="0"/>
    <x v="226"/>
    <n v="0.54"/>
    <x v="0"/>
    <x v="1"/>
    <x v="36"/>
    <x v="150"/>
    <n v="26501"/>
    <x v="110"/>
    <x v="1"/>
    <n v="39.585299999999997"/>
    <n v="4"/>
    <n v="57.37"/>
    <n v="86250"/>
    <m/>
    <m/>
  </r>
  <r>
    <n v="25806"/>
    <s v="Not Specified"/>
    <x v="1"/>
    <x v="186"/>
    <n v="6.05"/>
    <n v="549"/>
    <s v="Dennis Boykin Townsend"/>
    <x v="2"/>
    <x v="0"/>
    <x v="0"/>
    <x v="8"/>
    <x v="3"/>
    <x v="227"/>
    <n v="0.39"/>
    <x v="0"/>
    <x v="0"/>
    <x v="27"/>
    <x v="151"/>
    <n v="88201"/>
    <x v="13"/>
    <x v="135"/>
    <n v="-66.378"/>
    <n v="9"/>
    <n v="66.319999999999993"/>
    <n v="90908"/>
    <m/>
    <m/>
  </r>
  <r>
    <n v="24132"/>
    <s v="High"/>
    <x v="5"/>
    <x v="14"/>
    <n v="1.57"/>
    <n v="550"/>
    <s v="Edna Monroe Talley"/>
    <x v="2"/>
    <x v="0"/>
    <x v="0"/>
    <x v="0"/>
    <x v="0"/>
    <x v="15"/>
    <n v="0.59"/>
    <x v="0"/>
    <x v="2"/>
    <x v="7"/>
    <x v="152"/>
    <n v="78155"/>
    <x v="111"/>
    <x v="136"/>
    <n v="-33.340000000000003"/>
    <n v="11"/>
    <n v="18.75"/>
    <n v="90909"/>
    <m/>
    <m/>
  </r>
  <r>
    <n v="24133"/>
    <s v="High"/>
    <x v="10"/>
    <x v="187"/>
    <n v="69.64"/>
    <n v="550"/>
    <s v="Edna Monroe Talley"/>
    <x v="1"/>
    <x v="0"/>
    <x v="1"/>
    <x v="11"/>
    <x v="5"/>
    <x v="228"/>
    <n v="0.77"/>
    <x v="0"/>
    <x v="2"/>
    <x v="7"/>
    <x v="152"/>
    <n v="78155"/>
    <x v="111"/>
    <x v="109"/>
    <n v="-201.27599999999998"/>
    <n v="1"/>
    <n v="188.51"/>
    <n v="90909"/>
    <m/>
    <m/>
  </r>
  <r>
    <n v="23209"/>
    <s v="Medium"/>
    <x v="2"/>
    <x v="188"/>
    <n v="49"/>
    <n v="550"/>
    <s v="Edna Monroe Talley"/>
    <x v="1"/>
    <x v="0"/>
    <x v="2"/>
    <x v="16"/>
    <x v="1"/>
    <x v="229"/>
    <n v="0.35"/>
    <x v="0"/>
    <x v="2"/>
    <x v="7"/>
    <x v="152"/>
    <n v="78155"/>
    <x v="20"/>
    <x v="137"/>
    <n v="4637.4071999999996"/>
    <n v="13"/>
    <n v="6720.88"/>
    <n v="90910"/>
    <m/>
    <m/>
  </r>
  <r>
    <n v="23210"/>
    <s v="Medium"/>
    <x v="4"/>
    <x v="9"/>
    <n v="5.99"/>
    <n v="550"/>
    <s v="Edna Monroe Talley"/>
    <x v="0"/>
    <x v="0"/>
    <x v="2"/>
    <x v="5"/>
    <x v="3"/>
    <x v="230"/>
    <n v="0.56999999999999995"/>
    <x v="0"/>
    <x v="2"/>
    <x v="7"/>
    <x v="152"/>
    <n v="78155"/>
    <x v="20"/>
    <x v="137"/>
    <n v="-239.54149999999998"/>
    <n v="1"/>
    <n v="102.21"/>
    <n v="90910"/>
    <m/>
    <m/>
  </r>
  <r>
    <n v="24134"/>
    <s v="High"/>
    <x v="6"/>
    <x v="189"/>
    <n v="1.97"/>
    <n v="551"/>
    <s v="Peggy Chan"/>
    <x v="2"/>
    <x v="0"/>
    <x v="0"/>
    <x v="7"/>
    <x v="0"/>
    <x v="231"/>
    <n v="0.39"/>
    <x v="0"/>
    <x v="2"/>
    <x v="7"/>
    <x v="153"/>
    <n v="75090"/>
    <x v="111"/>
    <x v="109"/>
    <n v="21.514199999999999"/>
    <n v="2"/>
    <n v="31.18"/>
    <n v="90909"/>
    <m/>
    <m/>
  </r>
  <r>
    <n v="2368"/>
    <s v="Medium"/>
    <x v="6"/>
    <x v="190"/>
    <n v="2"/>
    <n v="553"/>
    <s v="Kristine Connolly"/>
    <x v="0"/>
    <x v="1"/>
    <x v="0"/>
    <x v="7"/>
    <x v="0"/>
    <x v="232"/>
    <n v="0.39"/>
    <x v="0"/>
    <x v="0"/>
    <x v="1"/>
    <x v="154"/>
    <n v="90008"/>
    <x v="9"/>
    <x v="12"/>
    <n v="34.068000000000005"/>
    <n v="36"/>
    <n v="267.52999999999997"/>
    <n v="17155"/>
    <m/>
    <m/>
  </r>
  <r>
    <n v="349"/>
    <s v="Not Specified"/>
    <x v="8"/>
    <x v="181"/>
    <n v="14.7"/>
    <n v="553"/>
    <s v="Kristine Connolly"/>
    <x v="1"/>
    <x v="0"/>
    <x v="2"/>
    <x v="6"/>
    <x v="1"/>
    <x v="220"/>
    <n v="0.55000000000000004"/>
    <x v="0"/>
    <x v="0"/>
    <x v="1"/>
    <x v="154"/>
    <n v="90008"/>
    <x v="54"/>
    <x v="74"/>
    <n v="4073.25"/>
    <n v="25"/>
    <n v="43046.2"/>
    <n v="2433"/>
    <m/>
    <m/>
  </r>
  <r>
    <n v="1115"/>
    <s v="Low"/>
    <x v="0"/>
    <x v="42"/>
    <n v="7.44"/>
    <n v="553"/>
    <s v="Kristine Connolly"/>
    <x v="2"/>
    <x v="0"/>
    <x v="0"/>
    <x v="7"/>
    <x v="3"/>
    <x v="130"/>
    <n v="0.36"/>
    <x v="0"/>
    <x v="0"/>
    <x v="1"/>
    <x v="154"/>
    <n v="90008"/>
    <x v="112"/>
    <x v="59"/>
    <n v="-179.59199999999998"/>
    <n v="63"/>
    <n v="330.21"/>
    <n v="8165"/>
    <m/>
    <m/>
  </r>
  <r>
    <n v="64"/>
    <s v="Medium"/>
    <x v="4"/>
    <x v="132"/>
    <n v="51.94"/>
    <n v="553"/>
    <s v="Kristine Connolly"/>
    <x v="1"/>
    <x v="0"/>
    <x v="1"/>
    <x v="11"/>
    <x v="5"/>
    <x v="156"/>
    <n v="0.63"/>
    <x v="0"/>
    <x v="0"/>
    <x v="1"/>
    <x v="154"/>
    <n v="90008"/>
    <x v="49"/>
    <x v="120"/>
    <n v="-500.38"/>
    <n v="56"/>
    <n v="6831.37"/>
    <n v="359"/>
    <m/>
    <m/>
  </r>
  <r>
    <n v="18349"/>
    <s v="Not Specified"/>
    <x v="8"/>
    <x v="181"/>
    <n v="14.7"/>
    <n v="555"/>
    <s v="Walter Young"/>
    <x v="1"/>
    <x v="0"/>
    <x v="2"/>
    <x v="6"/>
    <x v="1"/>
    <x v="220"/>
    <n v="0.55000000000000004"/>
    <x v="0"/>
    <x v="0"/>
    <x v="17"/>
    <x v="155"/>
    <n v="84062"/>
    <x v="54"/>
    <x v="74"/>
    <n v="6028.41"/>
    <n v="6"/>
    <n v="10331.09"/>
    <n v="86190"/>
    <m/>
    <m/>
  </r>
  <r>
    <n v="19115"/>
    <s v="Low"/>
    <x v="0"/>
    <x v="42"/>
    <n v="7.44"/>
    <n v="555"/>
    <s v="Walter Young"/>
    <x v="2"/>
    <x v="0"/>
    <x v="0"/>
    <x v="7"/>
    <x v="3"/>
    <x v="130"/>
    <n v="0.36"/>
    <x v="0"/>
    <x v="0"/>
    <x v="17"/>
    <x v="155"/>
    <n v="84062"/>
    <x v="112"/>
    <x v="59"/>
    <n v="-161.6328"/>
    <n v="16"/>
    <n v="83.86"/>
    <n v="86191"/>
    <m/>
    <m/>
  </r>
  <r>
    <n v="18064"/>
    <s v="Medium"/>
    <x v="4"/>
    <x v="132"/>
    <n v="51.94"/>
    <n v="555"/>
    <s v="Walter Young"/>
    <x v="1"/>
    <x v="0"/>
    <x v="1"/>
    <x v="11"/>
    <x v="5"/>
    <x v="156"/>
    <n v="0.63"/>
    <x v="0"/>
    <x v="0"/>
    <x v="17"/>
    <x v="155"/>
    <n v="84062"/>
    <x v="49"/>
    <x v="120"/>
    <n v="-250.19"/>
    <n v="14"/>
    <n v="1707.84"/>
    <n v="86192"/>
    <m/>
    <m/>
  </r>
  <r>
    <n v="20368"/>
    <s v="Medium"/>
    <x v="6"/>
    <x v="190"/>
    <n v="2"/>
    <n v="556"/>
    <s v="Kristina Sanders"/>
    <x v="0"/>
    <x v="1"/>
    <x v="0"/>
    <x v="7"/>
    <x v="0"/>
    <x v="232"/>
    <n v="0.39"/>
    <x v="0"/>
    <x v="0"/>
    <x v="17"/>
    <x v="156"/>
    <n v="84604"/>
    <x v="9"/>
    <x v="12"/>
    <n v="46.147199999999991"/>
    <n v="9"/>
    <n v="66.88"/>
    <n v="86189"/>
    <m/>
    <m/>
  </r>
  <r>
    <n v="20369"/>
    <s v="Medium"/>
    <x v="9"/>
    <x v="191"/>
    <n v="35"/>
    <n v="556"/>
    <s v="Kristina Sanders"/>
    <x v="0"/>
    <x v="1"/>
    <x v="0"/>
    <x v="10"/>
    <x v="6"/>
    <x v="233"/>
    <n v="0.81"/>
    <x v="0"/>
    <x v="0"/>
    <x v="17"/>
    <x v="156"/>
    <n v="84604"/>
    <x v="9"/>
    <x v="52"/>
    <n v="-1116.3348000000001"/>
    <n v="8"/>
    <n v="274.91000000000003"/>
    <n v="86189"/>
    <m/>
    <m/>
  </r>
  <r>
    <n v="21966"/>
    <s v="Critical"/>
    <x v="1"/>
    <x v="102"/>
    <n v="57"/>
    <n v="568"/>
    <s v="Peter McConnell"/>
    <x v="1"/>
    <x v="3"/>
    <x v="1"/>
    <x v="1"/>
    <x v="1"/>
    <x v="234"/>
    <n v="0.78"/>
    <x v="0"/>
    <x v="3"/>
    <x v="37"/>
    <x v="94"/>
    <n v="39701"/>
    <x v="30"/>
    <x v="124"/>
    <n v="1141.7939999999999"/>
    <n v="4"/>
    <n v="1128.74"/>
    <n v="88879"/>
    <m/>
    <m/>
  </r>
  <r>
    <n v="22667"/>
    <s v="Not Specified"/>
    <x v="3"/>
    <x v="192"/>
    <n v="3.5"/>
    <n v="568"/>
    <s v="Peter McConnell"/>
    <x v="2"/>
    <x v="3"/>
    <x v="0"/>
    <x v="15"/>
    <x v="3"/>
    <x v="235"/>
    <n v="0.59"/>
    <x v="0"/>
    <x v="3"/>
    <x v="37"/>
    <x v="94"/>
    <n v="39701"/>
    <x v="112"/>
    <x v="73"/>
    <n v="-99.568000000000012"/>
    <n v="12"/>
    <n v="805.99"/>
    <n v="88880"/>
    <m/>
    <m/>
  </r>
  <r>
    <n v="22736"/>
    <s v="Medium"/>
    <x v="4"/>
    <x v="193"/>
    <n v="19.989999999999998"/>
    <n v="568"/>
    <s v="Peter McConnell"/>
    <x v="0"/>
    <x v="3"/>
    <x v="0"/>
    <x v="8"/>
    <x v="3"/>
    <x v="236"/>
    <n v="0.4"/>
    <x v="0"/>
    <x v="3"/>
    <x v="37"/>
    <x v="94"/>
    <n v="39701"/>
    <x v="113"/>
    <x v="82"/>
    <n v="224.85059999999999"/>
    <n v="16"/>
    <n v="1066.54"/>
    <n v="88882"/>
    <m/>
    <m/>
  </r>
  <r>
    <n v="26038"/>
    <s v="Low"/>
    <x v="2"/>
    <x v="121"/>
    <n v="5.03"/>
    <n v="570"/>
    <s v="Katharine Bass"/>
    <x v="2"/>
    <x v="3"/>
    <x v="2"/>
    <x v="5"/>
    <x v="4"/>
    <x v="145"/>
    <n v="0.6"/>
    <x v="0"/>
    <x v="0"/>
    <x v="34"/>
    <x v="157"/>
    <n v="89015"/>
    <x v="107"/>
    <x v="49"/>
    <n v="-122.13300000000001"/>
    <n v="10"/>
    <n v="65.739999999999995"/>
    <n v="88881"/>
    <m/>
    <m/>
  </r>
  <r>
    <n v="23719"/>
    <s v="Critical"/>
    <x v="5"/>
    <x v="113"/>
    <n v="5.04"/>
    <n v="573"/>
    <s v="Vanessa Winstead"/>
    <x v="2"/>
    <x v="1"/>
    <x v="0"/>
    <x v="8"/>
    <x v="3"/>
    <x v="237"/>
    <n v="0.38"/>
    <x v="0"/>
    <x v="2"/>
    <x v="12"/>
    <x v="158"/>
    <n v="61554"/>
    <x v="114"/>
    <x v="138"/>
    <n v="-12.1555"/>
    <n v="1"/>
    <n v="5.84"/>
    <n v="86555"/>
    <m/>
    <m/>
  </r>
  <r>
    <n v="21992"/>
    <s v="High"/>
    <x v="4"/>
    <x v="139"/>
    <n v="11.37"/>
    <n v="573"/>
    <s v="Vanessa Winstead"/>
    <x v="2"/>
    <x v="0"/>
    <x v="0"/>
    <x v="10"/>
    <x v="3"/>
    <x v="165"/>
    <n v="0.56999999999999995"/>
    <x v="0"/>
    <x v="2"/>
    <x v="12"/>
    <x v="158"/>
    <n v="61554"/>
    <x v="115"/>
    <x v="139"/>
    <n v="-269.08440000000002"/>
    <n v="1"/>
    <n v="405.57"/>
    <n v="86556"/>
    <m/>
    <m/>
  </r>
  <r>
    <n v="21325"/>
    <s v="Low"/>
    <x v="2"/>
    <x v="194"/>
    <n v="49"/>
    <n v="576"/>
    <s v="Gordon Lyon"/>
    <x v="2"/>
    <x v="0"/>
    <x v="0"/>
    <x v="15"/>
    <x v="6"/>
    <x v="238"/>
    <n v="0.6"/>
    <x v="0"/>
    <x v="0"/>
    <x v="1"/>
    <x v="159"/>
    <n v="91767"/>
    <x v="107"/>
    <x v="56"/>
    <n v="-566"/>
    <n v="4"/>
    <n v="32.6"/>
    <n v="88645"/>
    <m/>
    <m/>
  </r>
  <r>
    <n v="18664"/>
    <s v="Medium"/>
    <x v="9"/>
    <x v="195"/>
    <n v="19.989999999999998"/>
    <n v="578"/>
    <s v="Evan K Bullard"/>
    <x v="2"/>
    <x v="0"/>
    <x v="0"/>
    <x v="4"/>
    <x v="3"/>
    <x v="239"/>
    <n v="0.39"/>
    <x v="0"/>
    <x v="1"/>
    <x v="18"/>
    <x v="160"/>
    <n v="6770"/>
    <x v="116"/>
    <x v="3"/>
    <n v="293.14"/>
    <n v="3"/>
    <n v="515.88"/>
    <n v="88644"/>
    <m/>
    <m/>
  </r>
  <r>
    <n v="18665"/>
    <s v="Medium"/>
    <x v="0"/>
    <x v="196"/>
    <n v="5.72"/>
    <n v="579"/>
    <s v="Marlene Abrams"/>
    <x v="2"/>
    <x v="0"/>
    <x v="0"/>
    <x v="4"/>
    <x v="3"/>
    <x v="240"/>
    <n v="0.35"/>
    <x v="0"/>
    <x v="1"/>
    <x v="18"/>
    <x v="161"/>
    <n v="6478"/>
    <x v="116"/>
    <x v="66"/>
    <n v="-6.61"/>
    <n v="2"/>
    <n v="25.06"/>
    <n v="88644"/>
    <m/>
    <m/>
  </r>
  <r>
    <n v="18662"/>
    <s v="Medium"/>
    <x v="0"/>
    <x v="112"/>
    <n v="5"/>
    <n v="580"/>
    <s v="Kathryn Patrick"/>
    <x v="2"/>
    <x v="0"/>
    <x v="2"/>
    <x v="5"/>
    <x v="2"/>
    <x v="241"/>
    <n v="0.8"/>
    <x v="0"/>
    <x v="1"/>
    <x v="14"/>
    <x v="113"/>
    <n v="4210"/>
    <x v="116"/>
    <x v="3"/>
    <n v="-57.541000000000004"/>
    <n v="12"/>
    <n v="578.24"/>
    <n v="88644"/>
    <m/>
    <m/>
  </r>
  <r>
    <n v="24180"/>
    <s v="Not Specified"/>
    <x v="7"/>
    <x v="197"/>
    <n v="17.78"/>
    <n v="584"/>
    <s v="Timothy Currie"/>
    <x v="2"/>
    <x v="0"/>
    <x v="0"/>
    <x v="10"/>
    <x v="3"/>
    <x v="242"/>
    <n v="0.59"/>
    <x v="0"/>
    <x v="1"/>
    <x v="15"/>
    <x v="162"/>
    <n v="1801"/>
    <x v="72"/>
    <x v="60"/>
    <n v="-266.22000000000003"/>
    <n v="7"/>
    <n v="116.93"/>
    <n v="88646"/>
    <m/>
    <m/>
  </r>
  <r>
    <n v="18663"/>
    <s v="Medium"/>
    <x v="2"/>
    <x v="198"/>
    <n v="7.59"/>
    <n v="585"/>
    <s v="William Larson"/>
    <x v="2"/>
    <x v="0"/>
    <x v="0"/>
    <x v="12"/>
    <x v="2"/>
    <x v="243"/>
    <n v="0.56000000000000005"/>
    <x v="0"/>
    <x v="1"/>
    <x v="16"/>
    <x v="163"/>
    <n v="3301"/>
    <x v="116"/>
    <x v="3"/>
    <n v="-67.59"/>
    <n v="12"/>
    <n v="170.45"/>
    <n v="88644"/>
    <m/>
    <m/>
  </r>
  <r>
    <n v="19781"/>
    <s v="Critical"/>
    <x v="4"/>
    <x v="199"/>
    <n v="19.989999999999998"/>
    <n v="592"/>
    <s v="Eva Silverman"/>
    <x v="2"/>
    <x v="2"/>
    <x v="0"/>
    <x v="9"/>
    <x v="3"/>
    <x v="244"/>
    <n v="0.39"/>
    <x v="0"/>
    <x v="2"/>
    <x v="12"/>
    <x v="164"/>
    <n v="60091"/>
    <x v="60"/>
    <x v="56"/>
    <n v="-239.8656"/>
    <n v="10"/>
    <n v="285.87"/>
    <n v="86307"/>
    <m/>
    <m/>
  </r>
  <r>
    <n v="19782"/>
    <s v="Critical"/>
    <x v="0"/>
    <x v="14"/>
    <n v="1.57"/>
    <n v="593"/>
    <s v="Joel Huffman"/>
    <x v="2"/>
    <x v="2"/>
    <x v="0"/>
    <x v="0"/>
    <x v="0"/>
    <x v="15"/>
    <n v="0.59"/>
    <x v="0"/>
    <x v="2"/>
    <x v="12"/>
    <x v="165"/>
    <n v="60517"/>
    <x v="60"/>
    <x v="91"/>
    <n v="-53.444000000000003"/>
    <n v="12"/>
    <n v="20.37"/>
    <n v="86307"/>
    <m/>
    <m/>
  </r>
  <r>
    <n v="22996"/>
    <s v="Critical"/>
    <x v="3"/>
    <x v="200"/>
    <n v="8.7799999999999994"/>
    <n v="594"/>
    <s v="Charlie Moore"/>
    <x v="2"/>
    <x v="3"/>
    <x v="1"/>
    <x v="2"/>
    <x v="3"/>
    <x v="245"/>
    <n v="0.43"/>
    <x v="0"/>
    <x v="2"/>
    <x v="38"/>
    <x v="166"/>
    <n v="46016"/>
    <x v="24"/>
    <x v="140"/>
    <n v="-22.12"/>
    <n v="1"/>
    <n v="17.440000000000001"/>
    <n v="86309"/>
    <m/>
    <m/>
  </r>
  <r>
    <n v="21662"/>
    <s v="Critical"/>
    <x v="7"/>
    <x v="201"/>
    <n v="1.99"/>
    <n v="594"/>
    <s v="Charlie Moore"/>
    <x v="2"/>
    <x v="3"/>
    <x v="2"/>
    <x v="13"/>
    <x v="2"/>
    <x v="246"/>
    <n v="0.54"/>
    <x v="0"/>
    <x v="2"/>
    <x v="38"/>
    <x v="166"/>
    <n v="46016"/>
    <x v="117"/>
    <x v="65"/>
    <n v="484.84919999999994"/>
    <n v="18"/>
    <n v="702.68"/>
    <n v="86311"/>
    <m/>
    <m/>
  </r>
  <r>
    <n v="21663"/>
    <s v="Critical"/>
    <x v="7"/>
    <x v="202"/>
    <n v="1.61"/>
    <n v="594"/>
    <s v="Charlie Moore"/>
    <x v="2"/>
    <x v="3"/>
    <x v="1"/>
    <x v="2"/>
    <x v="0"/>
    <x v="247"/>
    <n v="0.44"/>
    <x v="0"/>
    <x v="2"/>
    <x v="38"/>
    <x v="166"/>
    <n v="46016"/>
    <x v="117"/>
    <x v="121"/>
    <n v="18"/>
    <n v="18"/>
    <n v="67.239999999999995"/>
    <n v="86311"/>
    <m/>
    <m/>
  </r>
  <r>
    <n v="24480"/>
    <s v="Critical"/>
    <x v="9"/>
    <x v="25"/>
    <n v="1.49"/>
    <n v="596"/>
    <s v="Doris Fitzpatrick"/>
    <x v="2"/>
    <x v="3"/>
    <x v="0"/>
    <x v="8"/>
    <x v="3"/>
    <x v="27"/>
    <n v="0.38"/>
    <x v="0"/>
    <x v="2"/>
    <x v="38"/>
    <x v="167"/>
    <n v="46032"/>
    <x v="2"/>
    <x v="2"/>
    <n v="15.2745"/>
    <n v="6"/>
    <n v="24.27"/>
    <n v="86308"/>
    <m/>
    <m/>
  </r>
  <r>
    <n v="24481"/>
    <s v="Critical"/>
    <x v="8"/>
    <x v="203"/>
    <n v="1.25"/>
    <n v="596"/>
    <s v="Doris Fitzpatrick"/>
    <x v="2"/>
    <x v="3"/>
    <x v="0"/>
    <x v="7"/>
    <x v="0"/>
    <x v="248"/>
    <n v="0.35"/>
    <x v="0"/>
    <x v="2"/>
    <x v="38"/>
    <x v="167"/>
    <n v="46032"/>
    <x v="2"/>
    <x v="2"/>
    <n v="26.585699999999999"/>
    <n v="5"/>
    <n v="38.53"/>
    <n v="86308"/>
    <m/>
    <m/>
  </r>
  <r>
    <n v="24482"/>
    <s v="Critical"/>
    <x v="8"/>
    <x v="204"/>
    <n v="75.23"/>
    <n v="596"/>
    <s v="Doris Fitzpatrick"/>
    <x v="1"/>
    <x v="3"/>
    <x v="1"/>
    <x v="11"/>
    <x v="5"/>
    <x v="249"/>
    <n v="0.79"/>
    <x v="0"/>
    <x v="2"/>
    <x v="38"/>
    <x v="167"/>
    <n v="46032"/>
    <x v="2"/>
    <x v="103"/>
    <n v="-575.35199999999998"/>
    <n v="12"/>
    <n v="4910.72"/>
    <n v="86308"/>
    <m/>
    <m/>
  </r>
  <r>
    <n v="25949"/>
    <s v="Not Specified"/>
    <x v="10"/>
    <x v="80"/>
    <n v="5.9"/>
    <n v="597"/>
    <s v="Alexandra Wise"/>
    <x v="2"/>
    <x v="2"/>
    <x v="0"/>
    <x v="7"/>
    <x v="3"/>
    <x v="250"/>
    <n v="0.37"/>
    <x v="0"/>
    <x v="2"/>
    <x v="38"/>
    <x v="94"/>
    <n v="47201"/>
    <x v="69"/>
    <x v="95"/>
    <n v="-51.634999999999998"/>
    <n v="19"/>
    <n v="116.8"/>
    <n v="86310"/>
    <m/>
    <m/>
  </r>
  <r>
    <n v="21274"/>
    <s v="Medium"/>
    <x v="2"/>
    <x v="80"/>
    <n v="7.37"/>
    <n v="600"/>
    <s v="Vickie Morse"/>
    <x v="2"/>
    <x v="0"/>
    <x v="0"/>
    <x v="7"/>
    <x v="3"/>
    <x v="251"/>
    <n v="0.37"/>
    <x v="0"/>
    <x v="1"/>
    <x v="30"/>
    <x v="168"/>
    <n v="21136"/>
    <x v="114"/>
    <x v="138"/>
    <n v="-75.44"/>
    <n v="5"/>
    <n v="32.39"/>
    <n v="87579"/>
    <m/>
    <m/>
  </r>
  <r>
    <n v="20929"/>
    <s v="Not Specified"/>
    <x v="1"/>
    <x v="205"/>
    <n v="5"/>
    <n v="603"/>
    <s v="Gretchen Ball"/>
    <x v="2"/>
    <x v="1"/>
    <x v="2"/>
    <x v="5"/>
    <x v="3"/>
    <x v="252"/>
    <n v="0.85"/>
    <x v="0"/>
    <x v="0"/>
    <x v="21"/>
    <x v="169"/>
    <n v="81001"/>
    <x v="118"/>
    <x v="141"/>
    <n v="-120.934"/>
    <n v="7"/>
    <n v="227.79"/>
    <n v="87020"/>
    <m/>
    <m/>
  </r>
  <r>
    <n v="4015"/>
    <s v="Critical"/>
    <x v="3"/>
    <x v="59"/>
    <n v="69"/>
    <n v="604"/>
    <s v="Lindsay P Ashley"/>
    <x v="0"/>
    <x v="0"/>
    <x v="1"/>
    <x v="11"/>
    <x v="6"/>
    <x v="66"/>
    <n v="0.68"/>
    <x v="0"/>
    <x v="0"/>
    <x v="1"/>
    <x v="154"/>
    <n v="90045"/>
    <x v="88"/>
    <x v="32"/>
    <n v="-1763.7477000000003"/>
    <n v="38"/>
    <n v="5679.59"/>
    <n v="28647"/>
    <m/>
    <m/>
  </r>
  <r>
    <n v="4903"/>
    <s v="Critical"/>
    <x v="9"/>
    <x v="72"/>
    <n v="1.49"/>
    <n v="604"/>
    <s v="Lindsay P Ashley"/>
    <x v="2"/>
    <x v="1"/>
    <x v="0"/>
    <x v="8"/>
    <x v="3"/>
    <x v="83"/>
    <n v="0.37"/>
    <x v="0"/>
    <x v="0"/>
    <x v="1"/>
    <x v="154"/>
    <n v="90045"/>
    <x v="76"/>
    <x v="99"/>
    <n v="-15.099500000000001"/>
    <n v="52"/>
    <n v="102.32"/>
    <n v="34882"/>
    <m/>
    <m/>
  </r>
  <r>
    <n v="22015"/>
    <s v="Critical"/>
    <x v="3"/>
    <x v="59"/>
    <n v="69"/>
    <n v="605"/>
    <s v="Alison Peters Wooten"/>
    <x v="0"/>
    <x v="0"/>
    <x v="1"/>
    <x v="11"/>
    <x v="6"/>
    <x v="66"/>
    <n v="0.68"/>
    <x v="0"/>
    <x v="1"/>
    <x v="4"/>
    <x v="170"/>
    <n v="11795"/>
    <x v="88"/>
    <x v="32"/>
    <n v="-1763.7477000000003"/>
    <n v="10"/>
    <n v="1494.63"/>
    <n v="91144"/>
    <m/>
    <m/>
  </r>
  <r>
    <n v="18492"/>
    <s v="Not Specified"/>
    <x v="1"/>
    <x v="206"/>
    <n v="1.39"/>
    <n v="617"/>
    <s v="Brett Schultz"/>
    <x v="2"/>
    <x v="3"/>
    <x v="0"/>
    <x v="4"/>
    <x v="3"/>
    <x v="253"/>
    <n v="0.38"/>
    <x v="0"/>
    <x v="0"/>
    <x v="21"/>
    <x v="169"/>
    <n v="81001"/>
    <x v="119"/>
    <x v="86"/>
    <n v="23.5428"/>
    <n v="3"/>
    <n v="46.23"/>
    <n v="88198"/>
    <m/>
    <m/>
  </r>
  <r>
    <n v="18493"/>
    <s v="Not Specified"/>
    <x v="1"/>
    <x v="207"/>
    <n v="11.52"/>
    <n v="617"/>
    <s v="Brett Schultz"/>
    <x v="2"/>
    <x v="3"/>
    <x v="0"/>
    <x v="10"/>
    <x v="3"/>
    <x v="254"/>
    <n v="0.83"/>
    <x v="0"/>
    <x v="0"/>
    <x v="21"/>
    <x v="169"/>
    <n v="81001"/>
    <x v="119"/>
    <x v="86"/>
    <n v="-276.11279999999999"/>
    <n v="13"/>
    <n v="279.27999999999997"/>
    <n v="88198"/>
    <m/>
    <m/>
  </r>
  <r>
    <n v="22196"/>
    <s v="Critical"/>
    <x v="2"/>
    <x v="17"/>
    <n v="4"/>
    <n v="618"/>
    <s v="Robert Cowan"/>
    <x v="2"/>
    <x v="3"/>
    <x v="2"/>
    <x v="13"/>
    <x v="3"/>
    <x v="49"/>
    <n v="0.79"/>
    <x v="0"/>
    <x v="0"/>
    <x v="21"/>
    <x v="171"/>
    <n v="81007"/>
    <x v="120"/>
    <x v="37"/>
    <n v="-78.13"/>
    <n v="4"/>
    <n v="70.06"/>
    <n v="88197"/>
    <m/>
    <m/>
  </r>
  <r>
    <n v="18490"/>
    <s v="Not Specified"/>
    <x v="2"/>
    <x v="208"/>
    <n v="5.24"/>
    <n v="618"/>
    <s v="Robert Cowan"/>
    <x v="0"/>
    <x v="3"/>
    <x v="0"/>
    <x v="8"/>
    <x v="3"/>
    <x v="255"/>
    <n v="0.36"/>
    <x v="0"/>
    <x v="0"/>
    <x v="21"/>
    <x v="171"/>
    <n v="81007"/>
    <x v="119"/>
    <x v="86"/>
    <n v="-64.670940000000002"/>
    <n v="14"/>
    <n v="81.819999999999993"/>
    <n v="88198"/>
    <m/>
    <m/>
  </r>
  <r>
    <n v="18491"/>
    <s v="Not Specified"/>
    <x v="9"/>
    <x v="209"/>
    <n v="5.96"/>
    <n v="618"/>
    <s v="Robert Cowan"/>
    <x v="2"/>
    <x v="3"/>
    <x v="0"/>
    <x v="7"/>
    <x v="3"/>
    <x v="256"/>
    <n v="0.38"/>
    <x v="0"/>
    <x v="0"/>
    <x v="21"/>
    <x v="171"/>
    <n v="81007"/>
    <x v="119"/>
    <x v="86"/>
    <n v="-11.113199999999999"/>
    <n v="1"/>
    <n v="13.16"/>
    <n v="88198"/>
    <m/>
    <m/>
  </r>
  <r>
    <n v="25539"/>
    <s v="Critical"/>
    <x v="9"/>
    <x v="210"/>
    <n v="5.3"/>
    <n v="619"/>
    <s v="Howard Rogers"/>
    <x v="2"/>
    <x v="3"/>
    <x v="1"/>
    <x v="2"/>
    <x v="0"/>
    <x v="257"/>
    <n v="0.46"/>
    <x v="0"/>
    <x v="2"/>
    <x v="22"/>
    <x v="172"/>
    <n v="48195"/>
    <x v="0"/>
    <x v="0"/>
    <n v="107.02"/>
    <n v="14"/>
    <n v="205.98"/>
    <n v="88196"/>
    <m/>
    <m/>
  </r>
  <r>
    <n v="22248"/>
    <s v="Medium"/>
    <x v="10"/>
    <x v="190"/>
    <n v="2"/>
    <n v="621"/>
    <s v="Heather Stern"/>
    <x v="2"/>
    <x v="1"/>
    <x v="0"/>
    <x v="7"/>
    <x v="0"/>
    <x v="232"/>
    <n v="0.39"/>
    <x v="0"/>
    <x v="1"/>
    <x v="18"/>
    <x v="80"/>
    <n v="6111"/>
    <x v="115"/>
    <x v="139"/>
    <n v="18.420000000000002"/>
    <n v="5"/>
    <n v="31.46"/>
    <n v="91432"/>
    <m/>
    <m/>
  </r>
  <r>
    <n v="22247"/>
    <s v="Medium"/>
    <x v="2"/>
    <x v="211"/>
    <n v="8.99"/>
    <n v="622"/>
    <s v="Hazel Khan"/>
    <x v="2"/>
    <x v="1"/>
    <x v="2"/>
    <x v="5"/>
    <x v="3"/>
    <x v="258"/>
    <n v="0.6"/>
    <x v="0"/>
    <x v="1"/>
    <x v="14"/>
    <x v="113"/>
    <n v="4210"/>
    <x v="115"/>
    <x v="142"/>
    <n v="349.47"/>
    <n v="6"/>
    <n v="948.97"/>
    <n v="91432"/>
    <m/>
    <m/>
  </r>
  <r>
    <n v="24880"/>
    <s v="High"/>
    <x v="5"/>
    <x v="80"/>
    <n v="8.4"/>
    <n v="623"/>
    <s v="Jenny Petty"/>
    <x v="2"/>
    <x v="1"/>
    <x v="0"/>
    <x v="7"/>
    <x v="3"/>
    <x v="259"/>
    <n v="0.37"/>
    <x v="0"/>
    <x v="1"/>
    <x v="16"/>
    <x v="173"/>
    <n v="3101"/>
    <x v="113"/>
    <x v="82"/>
    <n v="-226.34640000000002"/>
    <n v="21"/>
    <n v="136.99"/>
    <n v="91433"/>
    <m/>
    <m/>
  </r>
  <r>
    <n v="24881"/>
    <s v="High"/>
    <x v="5"/>
    <x v="112"/>
    <n v="5"/>
    <n v="624"/>
    <s v="Terry Klein"/>
    <x v="2"/>
    <x v="1"/>
    <x v="2"/>
    <x v="5"/>
    <x v="2"/>
    <x v="241"/>
    <n v="0.8"/>
    <x v="0"/>
    <x v="1"/>
    <x v="9"/>
    <x v="174"/>
    <n v="5701"/>
    <x v="113"/>
    <x v="64"/>
    <n v="-281.17583999999999"/>
    <n v="2"/>
    <n v="99.36"/>
    <n v="91433"/>
    <m/>
    <m/>
  </r>
  <r>
    <n v="21718"/>
    <s v="Medium"/>
    <x v="1"/>
    <x v="212"/>
    <n v="19.989999999999998"/>
    <n v="627"/>
    <s v="Scott McKenna"/>
    <x v="2"/>
    <x v="0"/>
    <x v="0"/>
    <x v="10"/>
    <x v="3"/>
    <x v="260"/>
    <n v="0.57999999999999996"/>
    <x v="0"/>
    <x v="1"/>
    <x v="10"/>
    <x v="175"/>
    <n v="43952"/>
    <x v="109"/>
    <x v="61"/>
    <n v="6610.2"/>
    <n v="22"/>
    <n v="9580"/>
    <n v="90469"/>
    <m/>
    <m/>
  </r>
  <r>
    <n v="19364"/>
    <s v="High"/>
    <x v="0"/>
    <x v="88"/>
    <n v="5.33"/>
    <n v="635"/>
    <s v="Juan Justice"/>
    <x v="2"/>
    <x v="0"/>
    <x v="1"/>
    <x v="2"/>
    <x v="3"/>
    <x v="261"/>
    <n v="0.43"/>
    <x v="0"/>
    <x v="2"/>
    <x v="3"/>
    <x v="176"/>
    <n v="55106"/>
    <x v="121"/>
    <x v="143"/>
    <n v="-103.7124"/>
    <n v="12"/>
    <n v="28.32"/>
    <n v="89284"/>
    <m/>
    <m/>
  </r>
  <r>
    <n v="19365"/>
    <s v="High"/>
    <x v="9"/>
    <x v="213"/>
    <n v="99"/>
    <n v="635"/>
    <s v="Juan Justice"/>
    <x v="1"/>
    <x v="0"/>
    <x v="0"/>
    <x v="10"/>
    <x v="1"/>
    <x v="262"/>
    <n v="0.65"/>
    <x v="0"/>
    <x v="2"/>
    <x v="3"/>
    <x v="176"/>
    <n v="55106"/>
    <x v="121"/>
    <x v="47"/>
    <n v="-124.2864"/>
    <n v="6"/>
    <n v="2309.4899999999998"/>
    <n v="89284"/>
    <m/>
    <m/>
  </r>
  <r>
    <n v="19539"/>
    <s v="Low"/>
    <x v="2"/>
    <x v="44"/>
    <n v="35.020000000000003"/>
    <n v="637"/>
    <s v="Christopher Bryant"/>
    <x v="1"/>
    <x v="3"/>
    <x v="1"/>
    <x v="14"/>
    <x v="5"/>
    <x v="263"/>
    <n v="0.72"/>
    <x v="0"/>
    <x v="0"/>
    <x v="1"/>
    <x v="177"/>
    <n v="95051"/>
    <x v="80"/>
    <x v="144"/>
    <n v="-229.68"/>
    <n v="8"/>
    <n v="1232.01"/>
    <n v="87953"/>
    <m/>
    <m/>
  </r>
  <r>
    <n v="24387"/>
    <s v="Critical"/>
    <x v="2"/>
    <x v="64"/>
    <n v="8.8000000000000007"/>
    <n v="638"/>
    <s v="Brooke Shepherd"/>
    <x v="0"/>
    <x v="3"/>
    <x v="2"/>
    <x v="5"/>
    <x v="3"/>
    <x v="264"/>
    <n v="0.57999999999999996"/>
    <x v="0"/>
    <x v="0"/>
    <x v="1"/>
    <x v="178"/>
    <n v="95062"/>
    <x v="122"/>
    <x v="114"/>
    <n v="288.08999999999997"/>
    <n v="9"/>
    <n v="506.38"/>
    <n v="87954"/>
    <m/>
    <m/>
  </r>
  <r>
    <n v="24388"/>
    <s v="Critical"/>
    <x v="6"/>
    <x v="211"/>
    <n v="4.2"/>
    <n v="638"/>
    <s v="Brooke Shepherd"/>
    <x v="0"/>
    <x v="3"/>
    <x v="2"/>
    <x v="5"/>
    <x v="3"/>
    <x v="265"/>
    <n v="0.56999999999999995"/>
    <x v="0"/>
    <x v="0"/>
    <x v="1"/>
    <x v="178"/>
    <n v="95062"/>
    <x v="122"/>
    <x v="145"/>
    <n v="719.47679999999991"/>
    <n v="6"/>
    <n v="1042.72"/>
    <n v="87954"/>
    <m/>
    <m/>
  </r>
  <r>
    <n v="25893"/>
    <s v="Not Specified"/>
    <x v="6"/>
    <x v="214"/>
    <n v="59.24"/>
    <n v="639"/>
    <s v="Lois Rowland"/>
    <x v="1"/>
    <x v="3"/>
    <x v="1"/>
    <x v="11"/>
    <x v="5"/>
    <x v="266"/>
    <n v="0.61"/>
    <x v="0"/>
    <x v="0"/>
    <x v="1"/>
    <x v="179"/>
    <n v="93454"/>
    <x v="79"/>
    <x v="7"/>
    <n v="1192.04"/>
    <n v="9"/>
    <n v="1769.91"/>
    <n v="87952"/>
    <m/>
    <m/>
  </r>
  <r>
    <n v="7893"/>
    <s v="Not Specified"/>
    <x v="6"/>
    <x v="214"/>
    <n v="59.24"/>
    <n v="640"/>
    <s v="Neal Wolfe"/>
    <x v="1"/>
    <x v="3"/>
    <x v="1"/>
    <x v="11"/>
    <x v="5"/>
    <x v="266"/>
    <n v="0.61"/>
    <x v="0"/>
    <x v="0"/>
    <x v="0"/>
    <x v="33"/>
    <n v="98119"/>
    <x v="79"/>
    <x v="7"/>
    <n v="1192.04"/>
    <n v="34"/>
    <n v="6686.34"/>
    <n v="56452"/>
    <m/>
    <m/>
  </r>
  <r>
    <n v="1539"/>
    <s v="Low"/>
    <x v="2"/>
    <x v="44"/>
    <n v="35.020000000000003"/>
    <n v="640"/>
    <s v="Neal Wolfe"/>
    <x v="1"/>
    <x v="3"/>
    <x v="1"/>
    <x v="14"/>
    <x v="5"/>
    <x v="263"/>
    <n v="0.72"/>
    <x v="0"/>
    <x v="0"/>
    <x v="0"/>
    <x v="33"/>
    <n v="98119"/>
    <x v="80"/>
    <x v="144"/>
    <n v="-229.68"/>
    <n v="30"/>
    <n v="4620.05"/>
    <n v="11077"/>
    <m/>
    <m/>
  </r>
  <r>
    <n v="6387"/>
    <s v="Critical"/>
    <x v="2"/>
    <x v="64"/>
    <n v="8.8000000000000007"/>
    <n v="640"/>
    <s v="Neal Wolfe"/>
    <x v="0"/>
    <x v="3"/>
    <x v="2"/>
    <x v="5"/>
    <x v="3"/>
    <x v="264"/>
    <n v="0.57999999999999996"/>
    <x v="0"/>
    <x v="0"/>
    <x v="0"/>
    <x v="33"/>
    <n v="98119"/>
    <x v="122"/>
    <x v="114"/>
    <n v="288.08999999999997"/>
    <n v="34"/>
    <n v="1912.98"/>
    <n v="45380"/>
    <m/>
    <m/>
  </r>
  <r>
    <n v="6388"/>
    <s v="Critical"/>
    <x v="6"/>
    <x v="211"/>
    <n v="4.2"/>
    <n v="640"/>
    <s v="Neal Wolfe"/>
    <x v="0"/>
    <x v="3"/>
    <x v="2"/>
    <x v="5"/>
    <x v="3"/>
    <x v="265"/>
    <n v="0.56999999999999995"/>
    <x v="0"/>
    <x v="0"/>
    <x v="0"/>
    <x v="33"/>
    <n v="98119"/>
    <x v="122"/>
    <x v="145"/>
    <n v="1030.509"/>
    <n v="24"/>
    <n v="4170.87"/>
    <n v="45380"/>
    <m/>
    <m/>
  </r>
  <r>
    <n v="24869"/>
    <s v="Low"/>
    <x v="9"/>
    <x v="215"/>
    <n v="19.989999999999998"/>
    <n v="646"/>
    <s v="Robin High"/>
    <x v="2"/>
    <x v="0"/>
    <x v="1"/>
    <x v="2"/>
    <x v="3"/>
    <x v="267"/>
    <n v="0.55000000000000004"/>
    <x v="0"/>
    <x v="2"/>
    <x v="3"/>
    <x v="180"/>
    <n v="55379"/>
    <x v="77"/>
    <x v="65"/>
    <n v="261.44400000000002"/>
    <n v="16"/>
    <n v="818.81"/>
    <n v="90735"/>
    <m/>
    <m/>
  </r>
  <r>
    <n v="21760"/>
    <s v="Not Specified"/>
    <x v="1"/>
    <x v="216"/>
    <n v="8.99"/>
    <n v="648"/>
    <s v="Steve O'Brien"/>
    <x v="2"/>
    <x v="1"/>
    <x v="1"/>
    <x v="2"/>
    <x v="2"/>
    <x v="268"/>
    <n v="0.5"/>
    <x v="0"/>
    <x v="2"/>
    <x v="12"/>
    <x v="181"/>
    <n v="60440"/>
    <x v="123"/>
    <x v="65"/>
    <n v="-10.36"/>
    <n v="1"/>
    <n v="34.11"/>
    <n v="91365"/>
    <m/>
    <m/>
  </r>
  <r>
    <n v="23154"/>
    <s v="Medium"/>
    <x v="1"/>
    <x v="217"/>
    <n v="0.71"/>
    <n v="649"/>
    <s v="Roger Meyer"/>
    <x v="2"/>
    <x v="1"/>
    <x v="0"/>
    <x v="3"/>
    <x v="0"/>
    <x v="269"/>
    <n v="0.39"/>
    <x v="0"/>
    <x v="2"/>
    <x v="12"/>
    <x v="182"/>
    <n v="60089"/>
    <x v="124"/>
    <x v="129"/>
    <n v="106.7499"/>
    <n v="40"/>
    <n v="154.71"/>
    <n v="91366"/>
    <m/>
    <m/>
  </r>
  <r>
    <n v="24199"/>
    <s v="High"/>
    <x v="4"/>
    <x v="155"/>
    <n v="13.18"/>
    <n v="651"/>
    <s v="Leah Clapp"/>
    <x v="2"/>
    <x v="3"/>
    <x v="0"/>
    <x v="8"/>
    <x v="3"/>
    <x v="222"/>
    <n v="0.37"/>
    <x v="0"/>
    <x v="0"/>
    <x v="34"/>
    <x v="183"/>
    <n v="89115"/>
    <x v="0"/>
    <x v="0"/>
    <n v="-246.92615999999998"/>
    <n v="12"/>
    <n v="192.33"/>
    <n v="91575"/>
    <m/>
    <m/>
  </r>
  <r>
    <n v="23433"/>
    <s v="Low"/>
    <x v="7"/>
    <x v="218"/>
    <n v="44.55"/>
    <n v="651"/>
    <s v="Leah Clapp"/>
    <x v="1"/>
    <x v="3"/>
    <x v="1"/>
    <x v="14"/>
    <x v="5"/>
    <x v="270"/>
    <n v="0.62"/>
    <x v="0"/>
    <x v="0"/>
    <x v="34"/>
    <x v="183"/>
    <n v="89115"/>
    <x v="2"/>
    <x v="146"/>
    <n v="4233.2587999999996"/>
    <n v="8"/>
    <n v="6901.25"/>
    <n v="91576"/>
    <m/>
    <m/>
  </r>
  <r>
    <n v="23434"/>
    <s v="Low"/>
    <x v="8"/>
    <x v="219"/>
    <n v="4.95"/>
    <n v="651"/>
    <s v="Leah Clapp"/>
    <x v="2"/>
    <x v="3"/>
    <x v="1"/>
    <x v="2"/>
    <x v="2"/>
    <x v="271"/>
    <n v="0.37"/>
    <x v="0"/>
    <x v="0"/>
    <x v="34"/>
    <x v="183"/>
    <n v="89115"/>
    <x v="2"/>
    <x v="39"/>
    <n v="102.76859999999999"/>
    <n v="11"/>
    <n v="148.94"/>
    <n v="91576"/>
    <m/>
    <m/>
  </r>
  <r>
    <n v="23435"/>
    <s v="Low"/>
    <x v="0"/>
    <x v="155"/>
    <n v="11.28"/>
    <n v="651"/>
    <s v="Leah Clapp"/>
    <x v="2"/>
    <x v="3"/>
    <x v="2"/>
    <x v="6"/>
    <x v="4"/>
    <x v="187"/>
    <n v="0.38"/>
    <x v="0"/>
    <x v="0"/>
    <x v="34"/>
    <x v="183"/>
    <n v="89115"/>
    <x v="2"/>
    <x v="83"/>
    <n v="-36.671543999999997"/>
    <n v="12"/>
    <n v="200.68"/>
    <n v="91576"/>
    <m/>
    <m/>
  </r>
  <r>
    <n v="25055"/>
    <s v="Not Specified"/>
    <x v="6"/>
    <x v="153"/>
    <n v="1.49"/>
    <n v="653"/>
    <s v="Ann Katz"/>
    <x v="0"/>
    <x v="3"/>
    <x v="0"/>
    <x v="8"/>
    <x v="3"/>
    <x v="272"/>
    <n v="0.36"/>
    <x v="0"/>
    <x v="0"/>
    <x v="1"/>
    <x v="184"/>
    <n v="91730"/>
    <x v="125"/>
    <x v="113"/>
    <n v="20.6448"/>
    <n v="9"/>
    <n v="29.92"/>
    <n v="91213"/>
    <m/>
    <m/>
  </r>
  <r>
    <n v="20874"/>
    <s v="Critical"/>
    <x v="10"/>
    <x v="55"/>
    <n v="9.0299999999999994"/>
    <n v="657"/>
    <s v="Derek McCormick"/>
    <x v="2"/>
    <x v="3"/>
    <x v="0"/>
    <x v="7"/>
    <x v="3"/>
    <x v="273"/>
    <n v="0.37"/>
    <x v="0"/>
    <x v="1"/>
    <x v="15"/>
    <x v="185"/>
    <n v="1540"/>
    <x v="71"/>
    <x v="79"/>
    <n v="-24.204799999999999"/>
    <n v="1"/>
    <n v="19.73"/>
    <n v="91212"/>
    <m/>
    <m/>
  </r>
  <r>
    <n v="20875"/>
    <s v="Critical"/>
    <x v="6"/>
    <x v="89"/>
    <n v="56.14"/>
    <n v="659"/>
    <s v="Marjorie Arthur"/>
    <x v="1"/>
    <x v="3"/>
    <x v="2"/>
    <x v="6"/>
    <x v="5"/>
    <x v="102"/>
    <n v="0.39"/>
    <x v="0"/>
    <x v="1"/>
    <x v="9"/>
    <x v="186"/>
    <n v="5403"/>
    <x v="71"/>
    <x v="135"/>
    <n v="-126.05777999999999"/>
    <n v="5"/>
    <n v="615.54"/>
    <n v="91212"/>
    <m/>
    <m/>
  </r>
  <r>
    <n v="23487"/>
    <s v="Critical"/>
    <x v="1"/>
    <x v="220"/>
    <n v="7.4"/>
    <n v="663"/>
    <s v="Hilda Bennett"/>
    <x v="2"/>
    <x v="1"/>
    <x v="1"/>
    <x v="2"/>
    <x v="3"/>
    <x v="274"/>
    <n v="0.48"/>
    <x v="0"/>
    <x v="1"/>
    <x v="10"/>
    <x v="175"/>
    <n v="43952"/>
    <x v="124"/>
    <x v="147"/>
    <n v="10.802000000000001"/>
    <n v="17"/>
    <n v="261.33999999999997"/>
    <n v="90922"/>
    <m/>
    <m/>
  </r>
  <r>
    <n v="21086"/>
    <s v="Low"/>
    <x v="7"/>
    <x v="221"/>
    <n v="8.99"/>
    <n v="665"/>
    <s v="Miriam Mueller"/>
    <x v="2"/>
    <x v="0"/>
    <x v="1"/>
    <x v="2"/>
    <x v="2"/>
    <x v="275"/>
    <n v="0.44"/>
    <x v="0"/>
    <x v="3"/>
    <x v="20"/>
    <x v="142"/>
    <n v="37130"/>
    <x v="59"/>
    <x v="135"/>
    <n v="-678.49599999999998"/>
    <n v="9"/>
    <n v="202.41"/>
    <n v="88677"/>
    <m/>
    <m/>
  </r>
  <r>
    <n v="18667"/>
    <s v="Critical"/>
    <x v="1"/>
    <x v="114"/>
    <n v="30"/>
    <n v="665"/>
    <s v="Miriam Mueller"/>
    <x v="1"/>
    <x v="0"/>
    <x v="1"/>
    <x v="1"/>
    <x v="1"/>
    <x v="185"/>
    <n v="0.78"/>
    <x v="0"/>
    <x v="3"/>
    <x v="20"/>
    <x v="142"/>
    <n v="37130"/>
    <x v="106"/>
    <x v="133"/>
    <n v="90.762"/>
    <n v="6"/>
    <n v="793.39"/>
    <n v="88678"/>
    <m/>
    <m/>
  </r>
  <r>
    <n v="24776"/>
    <s v="Low"/>
    <x v="1"/>
    <x v="222"/>
    <n v="5.42"/>
    <n v="666"/>
    <s v="Emily Sims"/>
    <x v="2"/>
    <x v="0"/>
    <x v="0"/>
    <x v="8"/>
    <x v="3"/>
    <x v="276"/>
    <n v="0.37"/>
    <x v="0"/>
    <x v="3"/>
    <x v="20"/>
    <x v="187"/>
    <n v="37211"/>
    <x v="126"/>
    <x v="63"/>
    <n v="-352.81399999999996"/>
    <n v="11"/>
    <n v="54.04"/>
    <n v="88679"/>
    <m/>
    <m/>
  </r>
  <r>
    <n v="3086"/>
    <s v="Low"/>
    <x v="7"/>
    <x v="221"/>
    <n v="8.99"/>
    <n v="667"/>
    <s v="Allison Kirby"/>
    <x v="2"/>
    <x v="0"/>
    <x v="1"/>
    <x v="2"/>
    <x v="2"/>
    <x v="275"/>
    <n v="0.44"/>
    <x v="0"/>
    <x v="2"/>
    <x v="7"/>
    <x v="188"/>
    <n v="75203"/>
    <x v="59"/>
    <x v="135"/>
    <n v="70.028000000000006"/>
    <n v="37"/>
    <n v="832.14"/>
    <n v="22147"/>
    <m/>
    <m/>
  </r>
  <r>
    <n v="6776"/>
    <s v="Low"/>
    <x v="1"/>
    <x v="222"/>
    <n v="5.42"/>
    <n v="667"/>
    <s v="Allison Kirby"/>
    <x v="2"/>
    <x v="0"/>
    <x v="0"/>
    <x v="8"/>
    <x v="3"/>
    <x v="276"/>
    <n v="0.37"/>
    <x v="0"/>
    <x v="2"/>
    <x v="7"/>
    <x v="188"/>
    <n v="75203"/>
    <x v="126"/>
    <x v="63"/>
    <n v="-124.28049999999999"/>
    <n v="45"/>
    <n v="221.06"/>
    <n v="48257"/>
    <m/>
    <m/>
  </r>
  <r>
    <n v="24882"/>
    <s v="Medium"/>
    <x v="3"/>
    <x v="223"/>
    <n v="0.5"/>
    <n v="669"/>
    <s v="Amy Shea"/>
    <x v="2"/>
    <x v="1"/>
    <x v="0"/>
    <x v="9"/>
    <x v="3"/>
    <x v="277"/>
    <n v="0.38"/>
    <x v="0"/>
    <x v="2"/>
    <x v="25"/>
    <x v="189"/>
    <n v="52501"/>
    <x v="80"/>
    <x v="104"/>
    <n v="40.482299999999995"/>
    <n v="22"/>
    <n v="58.67"/>
    <n v="88475"/>
    <m/>
    <m/>
  </r>
  <r>
    <n v="24883"/>
    <s v="Medium"/>
    <x v="1"/>
    <x v="224"/>
    <n v="5.81"/>
    <n v="669"/>
    <s v="Amy Shea"/>
    <x v="2"/>
    <x v="1"/>
    <x v="0"/>
    <x v="7"/>
    <x v="3"/>
    <x v="278"/>
    <n v="0.38"/>
    <x v="0"/>
    <x v="2"/>
    <x v="25"/>
    <x v="189"/>
    <n v="52501"/>
    <x v="80"/>
    <x v="115"/>
    <n v="32.86"/>
    <n v="2"/>
    <n v="101.06"/>
    <n v="88475"/>
    <m/>
    <m/>
  </r>
  <r>
    <n v="18808"/>
    <s v="Low"/>
    <x v="4"/>
    <x v="34"/>
    <n v="54.12"/>
    <n v="670"/>
    <s v="Lewis Baldwin"/>
    <x v="1"/>
    <x v="1"/>
    <x v="1"/>
    <x v="11"/>
    <x v="5"/>
    <x v="37"/>
    <n v="0.76"/>
    <x v="0"/>
    <x v="3"/>
    <x v="8"/>
    <x v="148"/>
    <n v="22025"/>
    <x v="93"/>
    <x v="148"/>
    <n v="-187.22199999999998"/>
    <n v="5"/>
    <n v="1429.81"/>
    <n v="88474"/>
    <m/>
    <m/>
  </r>
  <r>
    <n v="19423"/>
    <s v="Low"/>
    <x v="8"/>
    <x v="47"/>
    <n v="1.01"/>
    <n v="672"/>
    <s v="Brian Leach"/>
    <x v="2"/>
    <x v="2"/>
    <x v="0"/>
    <x v="0"/>
    <x v="0"/>
    <x v="279"/>
    <n v="0.55000000000000004"/>
    <x v="0"/>
    <x v="2"/>
    <x v="25"/>
    <x v="63"/>
    <n v="50208"/>
    <x v="64"/>
    <x v="149"/>
    <n v="9.59"/>
    <n v="12"/>
    <n v="34.97"/>
    <n v="88173"/>
    <m/>
    <m/>
  </r>
  <r>
    <n v="19424"/>
    <s v="Low"/>
    <x v="10"/>
    <x v="211"/>
    <n v="3.99"/>
    <n v="672"/>
    <s v="Brian Leach"/>
    <x v="2"/>
    <x v="2"/>
    <x v="2"/>
    <x v="5"/>
    <x v="3"/>
    <x v="280"/>
    <n v="0.57999999999999996"/>
    <x v="0"/>
    <x v="2"/>
    <x v="25"/>
    <x v="63"/>
    <n v="50208"/>
    <x v="64"/>
    <x v="150"/>
    <n v="-655.42399999999998"/>
    <n v="2"/>
    <n v="308.86"/>
    <n v="88173"/>
    <m/>
    <m/>
  </r>
  <r>
    <n v="25059"/>
    <s v="Critical"/>
    <x v="2"/>
    <x v="37"/>
    <n v="19.989999999999998"/>
    <n v="674"/>
    <s v="Albert Frost"/>
    <x v="2"/>
    <x v="2"/>
    <x v="0"/>
    <x v="10"/>
    <x v="3"/>
    <x v="40"/>
    <n v="0.66"/>
    <x v="0"/>
    <x v="2"/>
    <x v="33"/>
    <x v="190"/>
    <n v="64133"/>
    <x v="22"/>
    <x v="68"/>
    <n v="-7.5800000000000409"/>
    <n v="3"/>
    <n v="485.01"/>
    <n v="88174"/>
    <m/>
    <m/>
  </r>
  <r>
    <n v="19326"/>
    <s v="Medium"/>
    <x v="7"/>
    <x v="120"/>
    <n v="10.68"/>
    <n v="678"/>
    <s v="Edward McKenzie"/>
    <x v="0"/>
    <x v="0"/>
    <x v="0"/>
    <x v="10"/>
    <x v="3"/>
    <x v="144"/>
    <n v="0.57999999999999996"/>
    <x v="0"/>
    <x v="3"/>
    <x v="8"/>
    <x v="191"/>
    <n v="24281"/>
    <x v="126"/>
    <x v="151"/>
    <n v="-109.70400000000001"/>
    <n v="5"/>
    <n v="81.14"/>
    <n v="88889"/>
    <m/>
    <m/>
  </r>
  <r>
    <n v="21609"/>
    <s v="Medium"/>
    <x v="0"/>
    <x v="225"/>
    <n v="5.13"/>
    <n v="679"/>
    <s v="Katie Dougherty"/>
    <x v="2"/>
    <x v="0"/>
    <x v="0"/>
    <x v="15"/>
    <x v="3"/>
    <x v="281"/>
    <n v="0.59"/>
    <x v="0"/>
    <x v="0"/>
    <x v="0"/>
    <x v="192"/>
    <n v="98387"/>
    <x v="30"/>
    <x v="124"/>
    <n v="-19.93"/>
    <n v="2"/>
    <n v="10.11"/>
    <n v="88890"/>
    <m/>
    <m/>
  </r>
  <r>
    <n v="21610"/>
    <s v="Medium"/>
    <x v="1"/>
    <x v="226"/>
    <n v="19.989999999999998"/>
    <n v="679"/>
    <s v="Katie Dougherty"/>
    <x v="2"/>
    <x v="0"/>
    <x v="0"/>
    <x v="8"/>
    <x v="3"/>
    <x v="282"/>
    <n v="0.4"/>
    <x v="0"/>
    <x v="0"/>
    <x v="0"/>
    <x v="192"/>
    <n v="98387"/>
    <x v="30"/>
    <x v="124"/>
    <n v="4568.6072999999997"/>
    <n v="17"/>
    <n v="6621.17"/>
    <n v="88890"/>
    <m/>
    <m/>
  </r>
  <r>
    <n v="21612"/>
    <s v="Medium"/>
    <x v="7"/>
    <x v="66"/>
    <n v="4.9000000000000004"/>
    <n v="680"/>
    <s v="Laurence Poe"/>
    <x v="2"/>
    <x v="0"/>
    <x v="2"/>
    <x v="5"/>
    <x v="3"/>
    <x v="75"/>
    <n v="0.56000000000000005"/>
    <x v="0"/>
    <x v="0"/>
    <x v="0"/>
    <x v="193"/>
    <n v="99207"/>
    <x v="30"/>
    <x v="40"/>
    <n v="-258.22500000000002"/>
    <n v="3"/>
    <n v="253.78"/>
    <n v="88890"/>
    <m/>
    <m/>
  </r>
  <r>
    <n v="18555"/>
    <s v="Medium"/>
    <x v="2"/>
    <x v="227"/>
    <n v="8.99"/>
    <n v="683"/>
    <s v="Seth Merrill"/>
    <x v="0"/>
    <x v="2"/>
    <x v="1"/>
    <x v="2"/>
    <x v="2"/>
    <x v="283"/>
    <n v="0.47"/>
    <x v="0"/>
    <x v="2"/>
    <x v="32"/>
    <x v="194"/>
    <n v="68046"/>
    <x v="74"/>
    <x v="152"/>
    <n v="38.06"/>
    <n v="4"/>
    <n v="69.959999999999994"/>
    <n v="87765"/>
    <m/>
    <m/>
  </r>
  <r>
    <n v="21411"/>
    <s v="Critical"/>
    <x v="8"/>
    <x v="228"/>
    <n v="35"/>
    <n v="688"/>
    <s v="Ashley Reese"/>
    <x v="2"/>
    <x v="2"/>
    <x v="0"/>
    <x v="10"/>
    <x v="6"/>
    <x v="284"/>
    <n v="0.8"/>
    <x v="0"/>
    <x v="2"/>
    <x v="33"/>
    <x v="195"/>
    <n v="63116"/>
    <x v="41"/>
    <x v="9"/>
    <n v="-207.28"/>
    <n v="10"/>
    <n v="2716.09"/>
    <n v="88503"/>
    <m/>
    <m/>
  </r>
  <r>
    <n v="19325"/>
    <s v="Low"/>
    <x v="2"/>
    <x v="229"/>
    <n v="2.99"/>
    <n v="688"/>
    <s v="Ashley Reese"/>
    <x v="2"/>
    <x v="2"/>
    <x v="0"/>
    <x v="8"/>
    <x v="3"/>
    <x v="285"/>
    <n v="0.37"/>
    <x v="0"/>
    <x v="2"/>
    <x v="33"/>
    <x v="195"/>
    <n v="63116"/>
    <x v="127"/>
    <x v="119"/>
    <n v="-12.719000000000001"/>
    <n v="5"/>
    <n v="21.34"/>
    <n v="88504"/>
    <m/>
    <m/>
  </r>
  <r>
    <n v="26321"/>
    <s v="Medium"/>
    <x v="8"/>
    <x v="230"/>
    <n v="1.99"/>
    <n v="689"/>
    <s v="Tommy Honeycutt"/>
    <x v="2"/>
    <x v="2"/>
    <x v="2"/>
    <x v="13"/>
    <x v="2"/>
    <x v="286"/>
    <n v="0.51"/>
    <x v="0"/>
    <x v="2"/>
    <x v="33"/>
    <x v="196"/>
    <n v="63376"/>
    <x v="128"/>
    <x v="141"/>
    <n v="-51.42"/>
    <n v="10"/>
    <n v="17.420000000000002"/>
    <n v="88502"/>
    <m/>
    <m/>
  </r>
  <r>
    <n v="19933"/>
    <s v="High"/>
    <x v="3"/>
    <x v="80"/>
    <n v="6.35"/>
    <n v="691"/>
    <s v="Alicia Curtis"/>
    <x v="2"/>
    <x v="1"/>
    <x v="0"/>
    <x v="7"/>
    <x v="3"/>
    <x v="287"/>
    <n v="0.37"/>
    <x v="0"/>
    <x v="0"/>
    <x v="0"/>
    <x v="197"/>
    <n v="98408"/>
    <x v="68"/>
    <x v="104"/>
    <n v="-88.6"/>
    <n v="8"/>
    <n v="49.81"/>
    <n v="89915"/>
    <m/>
    <m/>
  </r>
  <r>
    <n v="19400"/>
    <s v="Low"/>
    <x v="1"/>
    <x v="1"/>
    <n v="41.44"/>
    <n v="693"/>
    <s v="Richard McClure"/>
    <x v="1"/>
    <x v="2"/>
    <x v="1"/>
    <x v="14"/>
    <x v="5"/>
    <x v="288"/>
    <n v="0.66"/>
    <x v="0"/>
    <x v="0"/>
    <x v="21"/>
    <x v="198"/>
    <n v="80229"/>
    <x v="78"/>
    <x v="37"/>
    <n v="2568.4628999999995"/>
    <n v="7"/>
    <n v="3722.41"/>
    <n v="87811"/>
    <m/>
    <m/>
  </r>
  <r>
    <n v="18736"/>
    <s v="Low"/>
    <x v="3"/>
    <x v="140"/>
    <n v="2.99"/>
    <n v="693"/>
    <s v="Richard McClure"/>
    <x v="0"/>
    <x v="2"/>
    <x v="0"/>
    <x v="8"/>
    <x v="3"/>
    <x v="289"/>
    <n v="0.38"/>
    <x v="0"/>
    <x v="0"/>
    <x v="21"/>
    <x v="198"/>
    <n v="80229"/>
    <x v="129"/>
    <x v="32"/>
    <n v="9.4860000000000007"/>
    <n v="17"/>
    <n v="95.1"/>
    <n v="87812"/>
    <m/>
    <m/>
  </r>
  <r>
    <n v="18737"/>
    <s v="Low"/>
    <x v="8"/>
    <x v="231"/>
    <n v="53.48"/>
    <n v="693"/>
    <s v="Richard McClure"/>
    <x v="1"/>
    <x v="2"/>
    <x v="1"/>
    <x v="14"/>
    <x v="5"/>
    <x v="290"/>
    <n v="0.65"/>
    <x v="0"/>
    <x v="0"/>
    <x v="21"/>
    <x v="198"/>
    <n v="80229"/>
    <x v="129"/>
    <x v="32"/>
    <n v="-263.64999999999998"/>
    <n v="5"/>
    <n v="734.74"/>
    <n v="87812"/>
    <m/>
    <m/>
  </r>
  <r>
    <n v="18738"/>
    <s v="Low"/>
    <x v="2"/>
    <x v="19"/>
    <n v="5.26"/>
    <n v="693"/>
    <s v="Richard McClure"/>
    <x v="2"/>
    <x v="2"/>
    <x v="2"/>
    <x v="5"/>
    <x v="3"/>
    <x v="291"/>
    <n v="0.56000000000000005"/>
    <x v="0"/>
    <x v="0"/>
    <x v="21"/>
    <x v="198"/>
    <n v="80229"/>
    <x v="129"/>
    <x v="32"/>
    <n v="890.18100000000004"/>
    <n v="11"/>
    <n v="1882.87"/>
    <n v="87812"/>
    <m/>
    <m/>
  </r>
  <r>
    <n v="18810"/>
    <s v="High"/>
    <x v="6"/>
    <x v="232"/>
    <n v="23.78"/>
    <n v="693"/>
    <s v="Richard McClure"/>
    <x v="1"/>
    <x v="2"/>
    <x v="1"/>
    <x v="11"/>
    <x v="5"/>
    <x v="292"/>
    <n v="0.6"/>
    <x v="0"/>
    <x v="0"/>
    <x v="21"/>
    <x v="198"/>
    <n v="80229"/>
    <x v="130"/>
    <x v="122"/>
    <n v="6095.8601999999992"/>
    <n v="36"/>
    <n v="8834.58"/>
    <n v="87813"/>
    <m/>
    <m/>
  </r>
  <r>
    <n v="22613"/>
    <s v="Medium"/>
    <x v="2"/>
    <x v="233"/>
    <n v="2.83"/>
    <n v="696"/>
    <s v="Johnny Reid"/>
    <x v="2"/>
    <x v="0"/>
    <x v="2"/>
    <x v="13"/>
    <x v="2"/>
    <x v="293"/>
    <n v="0.77"/>
    <x v="0"/>
    <x v="2"/>
    <x v="38"/>
    <x v="199"/>
    <n v="46307"/>
    <x v="12"/>
    <x v="16"/>
    <n v="-82.83"/>
    <n v="10"/>
    <n v="78.540000000000006"/>
    <n v="89847"/>
    <m/>
    <m/>
  </r>
  <r>
    <n v="22614"/>
    <s v="Medium"/>
    <x v="5"/>
    <x v="234"/>
    <n v="18.45"/>
    <n v="696"/>
    <s v="Johnny Reid"/>
    <x v="2"/>
    <x v="0"/>
    <x v="1"/>
    <x v="2"/>
    <x v="4"/>
    <x v="294"/>
    <n v="0.65"/>
    <x v="0"/>
    <x v="2"/>
    <x v="38"/>
    <x v="199"/>
    <n v="46307"/>
    <x v="12"/>
    <x v="16"/>
    <n v="25.04"/>
    <n v="12"/>
    <n v="605.1"/>
    <n v="89847"/>
    <m/>
    <m/>
  </r>
  <r>
    <n v="19225"/>
    <s v="Low"/>
    <x v="10"/>
    <x v="235"/>
    <n v="19.989999999999998"/>
    <n v="696"/>
    <s v="Johnny Reid"/>
    <x v="2"/>
    <x v="0"/>
    <x v="2"/>
    <x v="13"/>
    <x v="3"/>
    <x v="295"/>
    <n v="0.77"/>
    <x v="0"/>
    <x v="2"/>
    <x v="38"/>
    <x v="199"/>
    <n v="46307"/>
    <x v="74"/>
    <x v="5"/>
    <n v="-580.32000000000005"/>
    <n v="9"/>
    <n v="355.84"/>
    <n v="89848"/>
    <m/>
    <m/>
  </r>
  <r>
    <n v="22616"/>
    <s v="Medium"/>
    <x v="10"/>
    <x v="29"/>
    <n v="8.99"/>
    <n v="697"/>
    <s v="Adam G Sawyer"/>
    <x v="2"/>
    <x v="0"/>
    <x v="2"/>
    <x v="5"/>
    <x v="3"/>
    <x v="44"/>
    <n v="0.56999999999999995"/>
    <x v="0"/>
    <x v="2"/>
    <x v="38"/>
    <x v="200"/>
    <n v="46312"/>
    <x v="12"/>
    <x v="16"/>
    <n v="928.96079999999984"/>
    <n v="10"/>
    <n v="1346.32"/>
    <n v="89847"/>
    <m/>
    <m/>
  </r>
  <r>
    <n v="25480"/>
    <s v="Critical"/>
    <x v="4"/>
    <x v="236"/>
    <n v="13.32"/>
    <n v="697"/>
    <s v="Adam G Sawyer"/>
    <x v="2"/>
    <x v="0"/>
    <x v="0"/>
    <x v="15"/>
    <x v="3"/>
    <x v="296"/>
    <n v="0.43"/>
    <x v="0"/>
    <x v="2"/>
    <x v="38"/>
    <x v="200"/>
    <n v="46312"/>
    <x v="131"/>
    <x v="149"/>
    <n v="-131.61720000000003"/>
    <n v="20"/>
    <n v="292.18"/>
    <n v="89849"/>
    <m/>
    <m/>
  </r>
  <r>
    <n v="4613"/>
    <s v="Medium"/>
    <x v="2"/>
    <x v="233"/>
    <n v="2.83"/>
    <n v="698"/>
    <s v="Nelson Hensley"/>
    <x v="2"/>
    <x v="0"/>
    <x v="2"/>
    <x v="13"/>
    <x v="2"/>
    <x v="293"/>
    <n v="0.77"/>
    <x v="0"/>
    <x v="0"/>
    <x v="0"/>
    <x v="33"/>
    <n v="98105"/>
    <x v="12"/>
    <x v="16"/>
    <n v="-82.83"/>
    <n v="41"/>
    <n v="322.02999999999997"/>
    <n v="32869"/>
    <m/>
    <m/>
  </r>
  <r>
    <n v="4614"/>
    <s v="Medium"/>
    <x v="5"/>
    <x v="234"/>
    <n v="18.45"/>
    <n v="698"/>
    <s v="Nelson Hensley"/>
    <x v="2"/>
    <x v="0"/>
    <x v="1"/>
    <x v="2"/>
    <x v="4"/>
    <x v="294"/>
    <n v="0.65"/>
    <x v="0"/>
    <x v="0"/>
    <x v="0"/>
    <x v="33"/>
    <n v="98105"/>
    <x v="12"/>
    <x v="16"/>
    <n v="25.04"/>
    <n v="49"/>
    <n v="2470.84"/>
    <n v="32869"/>
    <m/>
    <m/>
  </r>
  <r>
    <n v="4616"/>
    <s v="Medium"/>
    <x v="10"/>
    <x v="29"/>
    <n v="8.99"/>
    <n v="698"/>
    <s v="Nelson Hensley"/>
    <x v="2"/>
    <x v="0"/>
    <x v="2"/>
    <x v="5"/>
    <x v="3"/>
    <x v="44"/>
    <n v="0.56999999999999995"/>
    <x v="0"/>
    <x v="0"/>
    <x v="0"/>
    <x v="33"/>
    <n v="98105"/>
    <x v="12"/>
    <x v="16"/>
    <n v="930.98700000000008"/>
    <n v="39"/>
    <n v="5250.66"/>
    <n v="32869"/>
    <m/>
    <m/>
  </r>
  <r>
    <n v="1225"/>
    <s v="Low"/>
    <x v="10"/>
    <x v="235"/>
    <n v="19.989999999999998"/>
    <n v="698"/>
    <s v="Nelson Hensley"/>
    <x v="2"/>
    <x v="0"/>
    <x v="2"/>
    <x v="13"/>
    <x v="3"/>
    <x v="295"/>
    <n v="0.77"/>
    <x v="0"/>
    <x v="0"/>
    <x v="0"/>
    <x v="33"/>
    <n v="98105"/>
    <x v="74"/>
    <x v="5"/>
    <n v="-580.32000000000005"/>
    <n v="36"/>
    <n v="1423.35"/>
    <n v="8994"/>
    <m/>
    <m/>
  </r>
  <r>
    <n v="7480"/>
    <s v="Critical"/>
    <x v="4"/>
    <x v="236"/>
    <n v="13.32"/>
    <n v="698"/>
    <s v="Nelson Hensley"/>
    <x v="2"/>
    <x v="0"/>
    <x v="0"/>
    <x v="15"/>
    <x v="3"/>
    <x v="296"/>
    <n v="0.43"/>
    <x v="0"/>
    <x v="0"/>
    <x v="0"/>
    <x v="33"/>
    <n v="98105"/>
    <x v="131"/>
    <x v="149"/>
    <n v="-253.11"/>
    <n v="79"/>
    <n v="1154.1199999999999"/>
    <n v="53410"/>
    <m/>
    <m/>
  </r>
  <r>
    <n v="6289"/>
    <s v="Medium"/>
    <x v="9"/>
    <x v="142"/>
    <n v="5.61"/>
    <n v="699"/>
    <s v="Jenny Gold"/>
    <x v="2"/>
    <x v="3"/>
    <x v="0"/>
    <x v="7"/>
    <x v="3"/>
    <x v="297"/>
    <n v="0.4"/>
    <x v="0"/>
    <x v="0"/>
    <x v="1"/>
    <x v="154"/>
    <n v="90041"/>
    <x v="45"/>
    <x v="59"/>
    <n v="-16.670000000000002"/>
    <n v="5"/>
    <n v="32.5"/>
    <n v="44517"/>
    <m/>
    <m/>
  </r>
  <r>
    <n v="7733"/>
    <s v="Critical"/>
    <x v="1"/>
    <x v="237"/>
    <n v="1.22"/>
    <n v="699"/>
    <s v="Jenny Gold"/>
    <x v="2"/>
    <x v="3"/>
    <x v="0"/>
    <x v="0"/>
    <x v="0"/>
    <x v="298"/>
    <n v="0.4"/>
    <x v="0"/>
    <x v="0"/>
    <x v="1"/>
    <x v="154"/>
    <n v="90041"/>
    <x v="132"/>
    <x v="97"/>
    <n v="40.200000000000003"/>
    <n v="30"/>
    <n v="193.95"/>
    <n v="55392"/>
    <m/>
    <m/>
  </r>
  <r>
    <n v="7734"/>
    <s v="Critical"/>
    <x v="8"/>
    <x v="0"/>
    <n v="0.93"/>
    <n v="699"/>
    <s v="Jenny Gold"/>
    <x v="2"/>
    <x v="3"/>
    <x v="0"/>
    <x v="0"/>
    <x v="0"/>
    <x v="0"/>
    <n v="0.54"/>
    <x v="0"/>
    <x v="0"/>
    <x v="1"/>
    <x v="154"/>
    <n v="90041"/>
    <x v="132"/>
    <x v="35"/>
    <n v="3.21"/>
    <n v="59"/>
    <n v="158.80000000000001"/>
    <n v="55392"/>
    <m/>
    <m/>
  </r>
  <r>
    <n v="5140"/>
    <s v="High"/>
    <x v="0"/>
    <x v="238"/>
    <n v="2.82"/>
    <n v="699"/>
    <s v="Jenny Gold"/>
    <x v="2"/>
    <x v="3"/>
    <x v="0"/>
    <x v="3"/>
    <x v="0"/>
    <x v="299"/>
    <n v="0.4"/>
    <x v="0"/>
    <x v="0"/>
    <x v="1"/>
    <x v="154"/>
    <n v="90041"/>
    <x v="133"/>
    <x v="153"/>
    <n v="38.700000000000003"/>
    <n v="32"/>
    <n v="274.26"/>
    <n v="36647"/>
    <m/>
    <m/>
  </r>
  <r>
    <n v="5141"/>
    <s v="High"/>
    <x v="3"/>
    <x v="239"/>
    <n v="1.32"/>
    <n v="699"/>
    <s v="Jenny Gold"/>
    <x v="2"/>
    <x v="3"/>
    <x v="0"/>
    <x v="12"/>
    <x v="0"/>
    <x v="300"/>
    <n v="0.83"/>
    <x v="0"/>
    <x v="0"/>
    <x v="1"/>
    <x v="154"/>
    <n v="90041"/>
    <x v="133"/>
    <x v="153"/>
    <n v="-21.91"/>
    <n v="24"/>
    <n v="83.16"/>
    <n v="36647"/>
    <m/>
    <m/>
  </r>
  <r>
    <n v="5142"/>
    <s v="High"/>
    <x v="10"/>
    <x v="146"/>
    <n v="9.4499999999999993"/>
    <n v="699"/>
    <s v="Jenny Gold"/>
    <x v="2"/>
    <x v="3"/>
    <x v="0"/>
    <x v="10"/>
    <x v="3"/>
    <x v="173"/>
    <n v="0.6"/>
    <x v="0"/>
    <x v="0"/>
    <x v="1"/>
    <x v="154"/>
    <n v="90041"/>
    <x v="133"/>
    <x v="154"/>
    <n v="-119.77"/>
    <n v="27"/>
    <n v="261.93"/>
    <n v="36647"/>
    <m/>
    <m/>
  </r>
  <r>
    <n v="4556"/>
    <s v="Medium"/>
    <x v="8"/>
    <x v="240"/>
    <n v="5.14"/>
    <n v="699"/>
    <s v="Jenny Gold"/>
    <x v="2"/>
    <x v="3"/>
    <x v="2"/>
    <x v="13"/>
    <x v="2"/>
    <x v="301"/>
    <n v="0.79"/>
    <x v="0"/>
    <x v="0"/>
    <x v="1"/>
    <x v="154"/>
    <n v="90041"/>
    <x v="134"/>
    <x v="136"/>
    <n v="-168.72"/>
    <n v="42"/>
    <n v="210.1"/>
    <n v="32420"/>
    <m/>
    <m/>
  </r>
  <r>
    <n v="4557"/>
    <s v="Medium"/>
    <x v="8"/>
    <x v="102"/>
    <n v="57"/>
    <n v="699"/>
    <s v="Jenny Gold"/>
    <x v="1"/>
    <x v="3"/>
    <x v="1"/>
    <x v="1"/>
    <x v="1"/>
    <x v="234"/>
    <n v="0.78"/>
    <x v="0"/>
    <x v="0"/>
    <x v="1"/>
    <x v="154"/>
    <n v="90041"/>
    <x v="134"/>
    <x v="136"/>
    <n v="-439.62"/>
    <n v="23"/>
    <n v="6499.87"/>
    <n v="32420"/>
    <m/>
    <m/>
  </r>
  <r>
    <n v="448"/>
    <s v="Medium"/>
    <x v="10"/>
    <x v="48"/>
    <n v="1.2"/>
    <n v="699"/>
    <s v="Jenny Gold"/>
    <x v="2"/>
    <x v="3"/>
    <x v="0"/>
    <x v="0"/>
    <x v="0"/>
    <x v="54"/>
    <n v="0.44"/>
    <x v="0"/>
    <x v="0"/>
    <x v="1"/>
    <x v="154"/>
    <n v="90041"/>
    <x v="135"/>
    <x v="110"/>
    <n v="15.42"/>
    <n v="88"/>
    <n v="351.56"/>
    <n v="3042"/>
    <m/>
    <m/>
  </r>
  <r>
    <n v="18448"/>
    <s v="Medium"/>
    <x v="10"/>
    <x v="48"/>
    <n v="1.2"/>
    <n v="700"/>
    <s v="Joseph Grossman"/>
    <x v="2"/>
    <x v="3"/>
    <x v="0"/>
    <x v="0"/>
    <x v="0"/>
    <x v="54"/>
    <n v="0.44"/>
    <x v="0"/>
    <x v="0"/>
    <x v="1"/>
    <x v="179"/>
    <n v="93454"/>
    <x v="135"/>
    <x v="110"/>
    <n v="33.923999999999999"/>
    <n v="22"/>
    <n v="87.89"/>
    <n v="87980"/>
    <m/>
    <m/>
  </r>
  <r>
    <n v="24289"/>
    <s v="Medium"/>
    <x v="9"/>
    <x v="142"/>
    <n v="5.61"/>
    <n v="702"/>
    <s v="Kelly O'Connor"/>
    <x v="2"/>
    <x v="3"/>
    <x v="0"/>
    <x v="7"/>
    <x v="3"/>
    <x v="297"/>
    <n v="0.4"/>
    <x v="0"/>
    <x v="0"/>
    <x v="1"/>
    <x v="201"/>
    <n v="95404"/>
    <x v="45"/>
    <x v="59"/>
    <n v="-16.670000000000002"/>
    <n v="1"/>
    <n v="6.5"/>
    <n v="87977"/>
    <m/>
    <m/>
  </r>
  <r>
    <n v="23140"/>
    <s v="High"/>
    <x v="0"/>
    <x v="238"/>
    <n v="2.82"/>
    <n v="702"/>
    <s v="Kelly O'Connor"/>
    <x v="2"/>
    <x v="3"/>
    <x v="0"/>
    <x v="3"/>
    <x v="0"/>
    <x v="299"/>
    <n v="0.4"/>
    <x v="0"/>
    <x v="0"/>
    <x v="1"/>
    <x v="201"/>
    <n v="95404"/>
    <x v="133"/>
    <x v="153"/>
    <n v="46.440000000000005"/>
    <n v="8"/>
    <n v="68.56"/>
    <n v="87979"/>
    <m/>
    <m/>
  </r>
  <r>
    <n v="23141"/>
    <s v="High"/>
    <x v="3"/>
    <x v="239"/>
    <n v="1.32"/>
    <n v="702"/>
    <s v="Kelly O'Connor"/>
    <x v="2"/>
    <x v="3"/>
    <x v="0"/>
    <x v="12"/>
    <x v="0"/>
    <x v="300"/>
    <n v="0.83"/>
    <x v="0"/>
    <x v="0"/>
    <x v="1"/>
    <x v="201"/>
    <n v="95404"/>
    <x v="133"/>
    <x v="153"/>
    <n v="-17.527999999999999"/>
    <n v="6"/>
    <n v="20.79"/>
    <n v="87979"/>
    <m/>
    <m/>
  </r>
  <r>
    <n v="23142"/>
    <s v="High"/>
    <x v="10"/>
    <x v="146"/>
    <n v="9.4499999999999993"/>
    <n v="702"/>
    <s v="Kelly O'Connor"/>
    <x v="2"/>
    <x v="3"/>
    <x v="0"/>
    <x v="10"/>
    <x v="3"/>
    <x v="173"/>
    <n v="0.6"/>
    <x v="0"/>
    <x v="0"/>
    <x v="1"/>
    <x v="201"/>
    <n v="95404"/>
    <x v="133"/>
    <x v="154"/>
    <n v="-95.816000000000003"/>
    <n v="7"/>
    <n v="67.91"/>
    <n v="87979"/>
    <m/>
    <m/>
  </r>
  <r>
    <n v="25734"/>
    <s v="Critical"/>
    <x v="8"/>
    <x v="0"/>
    <n v="0.93"/>
    <n v="711"/>
    <s v="Pam Anthony"/>
    <x v="2"/>
    <x v="3"/>
    <x v="0"/>
    <x v="0"/>
    <x v="0"/>
    <x v="0"/>
    <n v="0.54"/>
    <x v="0"/>
    <x v="1"/>
    <x v="15"/>
    <x v="202"/>
    <n v="2152"/>
    <x v="132"/>
    <x v="35"/>
    <n v="3.8519999999999999"/>
    <n v="15"/>
    <n v="40.369999999999997"/>
    <n v="87978"/>
    <m/>
    <m/>
  </r>
  <r>
    <n v="20789"/>
    <s v="Not Specified"/>
    <x v="6"/>
    <x v="241"/>
    <n v="1.99"/>
    <n v="719"/>
    <s v="Stephen Lam"/>
    <x v="2"/>
    <x v="0"/>
    <x v="2"/>
    <x v="13"/>
    <x v="2"/>
    <x v="302"/>
    <n v="0.49"/>
    <x v="0"/>
    <x v="0"/>
    <x v="34"/>
    <x v="203"/>
    <n v="89041"/>
    <x v="136"/>
    <x v="27"/>
    <n v="71.735600000000005"/>
    <n v="14"/>
    <n v="122.25"/>
    <n v="89344"/>
    <m/>
    <m/>
  </r>
  <r>
    <n v="20790"/>
    <s v="Not Specified"/>
    <x v="9"/>
    <x v="242"/>
    <n v="19.989999999999998"/>
    <n v="719"/>
    <s v="Stephen Lam"/>
    <x v="2"/>
    <x v="0"/>
    <x v="0"/>
    <x v="10"/>
    <x v="3"/>
    <x v="303"/>
    <n v="0.79"/>
    <x v="0"/>
    <x v="0"/>
    <x v="34"/>
    <x v="203"/>
    <n v="89041"/>
    <x v="136"/>
    <x v="27"/>
    <n v="-79.320800000000006"/>
    <n v="2"/>
    <n v="206.09"/>
    <n v="89344"/>
    <m/>
    <m/>
  </r>
  <r>
    <n v="20633"/>
    <s v="Not Specified"/>
    <x v="7"/>
    <x v="243"/>
    <n v="5.16"/>
    <n v="721"/>
    <s v="Melvin Duke"/>
    <x v="2"/>
    <x v="0"/>
    <x v="1"/>
    <x v="2"/>
    <x v="3"/>
    <x v="304"/>
    <n v="0.56999999999999995"/>
    <x v="0"/>
    <x v="2"/>
    <x v="38"/>
    <x v="204"/>
    <n v="46041"/>
    <x v="137"/>
    <x v="127"/>
    <n v="24.095999999999997"/>
    <n v="6"/>
    <n v="66.900000000000006"/>
    <n v="91053"/>
    <m/>
    <m/>
  </r>
  <r>
    <n v="20634"/>
    <s v="Not Specified"/>
    <x v="9"/>
    <x v="153"/>
    <n v="1.34"/>
    <n v="721"/>
    <s v="Melvin Duke"/>
    <x v="0"/>
    <x v="0"/>
    <x v="0"/>
    <x v="0"/>
    <x v="0"/>
    <x v="305"/>
    <n v="0.45"/>
    <x v="0"/>
    <x v="2"/>
    <x v="38"/>
    <x v="204"/>
    <n v="46041"/>
    <x v="137"/>
    <x v="155"/>
    <n v="6.9719999999999995"/>
    <n v="15"/>
    <n v="43.13"/>
    <n v="91053"/>
    <m/>
    <m/>
  </r>
  <r>
    <n v="24574"/>
    <s v="Medium"/>
    <x v="0"/>
    <x v="244"/>
    <n v="11.15"/>
    <n v="721"/>
    <s v="Melvin Duke"/>
    <x v="2"/>
    <x v="0"/>
    <x v="0"/>
    <x v="7"/>
    <x v="3"/>
    <x v="306"/>
    <n v="0.37"/>
    <x v="0"/>
    <x v="2"/>
    <x v="38"/>
    <x v="204"/>
    <n v="46041"/>
    <x v="86"/>
    <x v="112"/>
    <n v="-24.245999999999999"/>
    <n v="1"/>
    <n v="11.21"/>
    <n v="91054"/>
    <m/>
    <m/>
  </r>
  <r>
    <n v="19601"/>
    <s v="Medium"/>
    <x v="3"/>
    <x v="18"/>
    <n v="8.99"/>
    <n v="724"/>
    <s v="Beverly Cooke Brooks"/>
    <x v="2"/>
    <x v="3"/>
    <x v="2"/>
    <x v="5"/>
    <x v="3"/>
    <x v="307"/>
    <n v="0.55000000000000004"/>
    <x v="0"/>
    <x v="1"/>
    <x v="18"/>
    <x v="205"/>
    <n v="6614"/>
    <x v="24"/>
    <x v="57"/>
    <n v="-605.37400000000002"/>
    <n v="1"/>
    <n v="100.38"/>
    <n v="90359"/>
    <m/>
    <m/>
  </r>
  <r>
    <n v="19600"/>
    <s v="Medium"/>
    <x v="10"/>
    <x v="17"/>
    <n v="4"/>
    <n v="727"/>
    <s v="Lindsay Link"/>
    <x v="2"/>
    <x v="3"/>
    <x v="2"/>
    <x v="13"/>
    <x v="3"/>
    <x v="49"/>
    <n v="0.79"/>
    <x v="0"/>
    <x v="1"/>
    <x v="14"/>
    <x v="104"/>
    <n v="4240"/>
    <x v="24"/>
    <x v="57"/>
    <n v="-99.55"/>
    <n v="4"/>
    <n v="66.319999999999993"/>
    <n v="90359"/>
    <m/>
    <m/>
  </r>
  <r>
    <n v="23436"/>
    <s v="High"/>
    <x v="3"/>
    <x v="245"/>
    <n v="35"/>
    <n v="731"/>
    <s v="June Herbert"/>
    <x v="2"/>
    <x v="3"/>
    <x v="0"/>
    <x v="10"/>
    <x v="6"/>
    <x v="308"/>
    <n v="0.82"/>
    <x v="0"/>
    <x v="1"/>
    <x v="15"/>
    <x v="19"/>
    <n v="1803"/>
    <x v="138"/>
    <x v="156"/>
    <n v="-801.15479999999991"/>
    <n v="12"/>
    <n v="1178.32"/>
    <n v="90362"/>
    <m/>
    <m/>
  </r>
  <r>
    <n v="21950"/>
    <s v="Not Specified"/>
    <x v="2"/>
    <x v="246"/>
    <n v="30"/>
    <n v="736"/>
    <s v="Meredith Walters"/>
    <x v="1"/>
    <x v="3"/>
    <x v="1"/>
    <x v="1"/>
    <x v="1"/>
    <x v="309"/>
    <n v="0.61"/>
    <x v="0"/>
    <x v="1"/>
    <x v="16"/>
    <x v="17"/>
    <n v="3079"/>
    <x v="15"/>
    <x v="19"/>
    <n v="797.85599999999999"/>
    <n v="6"/>
    <n v="2016.32"/>
    <n v="90361"/>
    <m/>
    <m/>
  </r>
  <r>
    <n v="23613"/>
    <s v="Low"/>
    <x v="1"/>
    <x v="152"/>
    <n v="5.79"/>
    <n v="737"/>
    <s v="Danny Vaughn"/>
    <x v="2"/>
    <x v="3"/>
    <x v="0"/>
    <x v="7"/>
    <x v="3"/>
    <x v="310"/>
    <n v="0.37"/>
    <x v="0"/>
    <x v="1"/>
    <x v="2"/>
    <x v="206"/>
    <n v="7003"/>
    <x v="31"/>
    <x v="25"/>
    <n v="422.45249999999999"/>
    <n v="12"/>
    <n v="612.25"/>
    <n v="90360"/>
    <m/>
    <m/>
  </r>
  <r>
    <n v="21949"/>
    <s v="Not Specified"/>
    <x v="1"/>
    <x v="247"/>
    <n v="46.74"/>
    <n v="738"/>
    <s v="Peggy Rowe"/>
    <x v="1"/>
    <x v="3"/>
    <x v="1"/>
    <x v="14"/>
    <x v="5"/>
    <x v="311"/>
    <n v="0.56000000000000005"/>
    <x v="0"/>
    <x v="1"/>
    <x v="2"/>
    <x v="207"/>
    <n v="7016"/>
    <x v="15"/>
    <x v="20"/>
    <n v="-178.21600000000001"/>
    <n v="4"/>
    <n v="313.63"/>
    <n v="90361"/>
    <m/>
    <m/>
  </r>
  <r>
    <n v="21951"/>
    <s v="Not Specified"/>
    <x v="7"/>
    <x v="248"/>
    <n v="4"/>
    <n v="741"/>
    <s v="Stacey Hale"/>
    <x v="2"/>
    <x v="3"/>
    <x v="2"/>
    <x v="13"/>
    <x v="3"/>
    <x v="312"/>
    <n v="0.75"/>
    <x v="0"/>
    <x v="1"/>
    <x v="2"/>
    <x v="208"/>
    <n v="7901"/>
    <x v="15"/>
    <x v="19"/>
    <n v="-26.655999999999999"/>
    <n v="15"/>
    <n v="397.17"/>
    <n v="90361"/>
    <m/>
    <m/>
  </r>
  <r>
    <n v="19209"/>
    <s v="Low"/>
    <x v="1"/>
    <x v="249"/>
    <n v="3.99"/>
    <n v="744"/>
    <s v="Joy Maxwell"/>
    <x v="2"/>
    <x v="0"/>
    <x v="0"/>
    <x v="15"/>
    <x v="3"/>
    <x v="313"/>
    <n v="0.56999999999999995"/>
    <x v="0"/>
    <x v="0"/>
    <x v="28"/>
    <x v="209"/>
    <n v="85737"/>
    <x v="9"/>
    <x v="84"/>
    <n v="-54.622"/>
    <n v="1"/>
    <n v="63.48"/>
    <n v="87725"/>
    <m/>
    <m/>
  </r>
  <r>
    <n v="19210"/>
    <s v="Low"/>
    <x v="9"/>
    <x v="40"/>
    <n v="5.74"/>
    <n v="744"/>
    <s v="Joy Maxwell"/>
    <x v="2"/>
    <x v="0"/>
    <x v="0"/>
    <x v="8"/>
    <x v="3"/>
    <x v="314"/>
    <n v="0.36"/>
    <x v="0"/>
    <x v="0"/>
    <x v="28"/>
    <x v="209"/>
    <n v="85737"/>
    <x v="9"/>
    <x v="109"/>
    <n v="-126.81418000000001"/>
    <n v="9"/>
    <n v="47.64"/>
    <n v="87725"/>
    <m/>
    <m/>
  </r>
  <r>
    <n v="19638"/>
    <s v="Medium"/>
    <x v="9"/>
    <x v="89"/>
    <n v="56.14"/>
    <n v="744"/>
    <s v="Joy Maxwell"/>
    <x v="1"/>
    <x v="3"/>
    <x v="2"/>
    <x v="6"/>
    <x v="5"/>
    <x v="102"/>
    <n v="0.39"/>
    <x v="0"/>
    <x v="0"/>
    <x v="28"/>
    <x v="209"/>
    <n v="85737"/>
    <x v="60"/>
    <x v="91"/>
    <n v="1400.1"/>
    <n v="13"/>
    <n v="1545.58"/>
    <n v="87726"/>
    <m/>
    <m/>
  </r>
  <r>
    <n v="19505"/>
    <s v="Low"/>
    <x v="3"/>
    <x v="18"/>
    <n v="8.99"/>
    <n v="744"/>
    <s v="Joy Maxwell"/>
    <x v="2"/>
    <x v="3"/>
    <x v="2"/>
    <x v="5"/>
    <x v="3"/>
    <x v="307"/>
    <n v="0.55000000000000004"/>
    <x v="0"/>
    <x v="0"/>
    <x v="28"/>
    <x v="209"/>
    <n v="85737"/>
    <x v="40"/>
    <x v="80"/>
    <n v="916.68060000000014"/>
    <n v="20"/>
    <n v="2104.9899999999998"/>
    <n v="87727"/>
    <m/>
    <m/>
  </r>
  <r>
    <n v="19639"/>
    <s v="Medium"/>
    <x v="5"/>
    <x v="250"/>
    <n v="1.99"/>
    <n v="745"/>
    <s v="Mary Page"/>
    <x v="2"/>
    <x v="3"/>
    <x v="2"/>
    <x v="13"/>
    <x v="2"/>
    <x v="315"/>
    <n v="0.49"/>
    <x v="0"/>
    <x v="0"/>
    <x v="28"/>
    <x v="210"/>
    <n v="85345"/>
    <x v="60"/>
    <x v="91"/>
    <n v="67.599999999999923"/>
    <n v="3"/>
    <n v="353.1"/>
    <n v="87726"/>
    <m/>
    <m/>
  </r>
  <r>
    <n v="20855"/>
    <s v="Not Specified"/>
    <x v="3"/>
    <x v="251"/>
    <n v="19.989999999999998"/>
    <n v="750"/>
    <s v="Jordan Wilkinson"/>
    <x v="2"/>
    <x v="0"/>
    <x v="0"/>
    <x v="10"/>
    <x v="3"/>
    <x v="316"/>
    <n v="0.67"/>
    <x v="0"/>
    <x v="3"/>
    <x v="35"/>
    <x v="211"/>
    <n v="41042"/>
    <x v="38"/>
    <x v="49"/>
    <n v="-224.64400000000001"/>
    <n v="10"/>
    <n v="257.52"/>
    <n v="91200"/>
    <m/>
    <m/>
  </r>
  <r>
    <n v="23629"/>
    <s v="Low"/>
    <x v="2"/>
    <x v="114"/>
    <n v="54.74"/>
    <n v="751"/>
    <s v="David Wrenn"/>
    <x v="1"/>
    <x v="0"/>
    <x v="1"/>
    <x v="14"/>
    <x v="5"/>
    <x v="136"/>
    <n v="0.69"/>
    <x v="0"/>
    <x v="3"/>
    <x v="35"/>
    <x v="212"/>
    <n v="40324"/>
    <x v="139"/>
    <x v="40"/>
    <n v="14.76"/>
    <n v="3"/>
    <n v="411.64"/>
    <n v="91201"/>
    <m/>
    <m/>
  </r>
  <r>
    <n v="19679"/>
    <s v="Critical"/>
    <x v="2"/>
    <x v="252"/>
    <n v="0.5"/>
    <n v="753"/>
    <s v="Elisabeth Massey"/>
    <x v="0"/>
    <x v="0"/>
    <x v="0"/>
    <x v="9"/>
    <x v="3"/>
    <x v="317"/>
    <n v="0.39"/>
    <x v="0"/>
    <x v="0"/>
    <x v="28"/>
    <x v="213"/>
    <n v="86301"/>
    <x v="140"/>
    <x v="23"/>
    <n v="10.85"/>
    <n v="1"/>
    <n v="17.59"/>
    <n v="90438"/>
    <m/>
    <m/>
  </r>
  <r>
    <n v="19680"/>
    <s v="Critical"/>
    <x v="0"/>
    <x v="253"/>
    <n v="1.02"/>
    <n v="753"/>
    <s v="Elisabeth Massey"/>
    <x v="2"/>
    <x v="0"/>
    <x v="0"/>
    <x v="7"/>
    <x v="0"/>
    <x v="318"/>
    <n v="0.39"/>
    <x v="0"/>
    <x v="0"/>
    <x v="28"/>
    <x v="213"/>
    <n v="86301"/>
    <x v="140"/>
    <x v="58"/>
    <n v="97.662599999999983"/>
    <n v="22"/>
    <n v="141.54"/>
    <n v="90438"/>
    <m/>
    <m/>
  </r>
  <r>
    <n v="25291"/>
    <s v="High"/>
    <x v="2"/>
    <x v="187"/>
    <n v="69.64"/>
    <n v="754"/>
    <s v="Helen Lyons"/>
    <x v="1"/>
    <x v="0"/>
    <x v="1"/>
    <x v="11"/>
    <x v="5"/>
    <x v="228"/>
    <n v="0.77"/>
    <x v="0"/>
    <x v="0"/>
    <x v="28"/>
    <x v="214"/>
    <n v="86314"/>
    <x v="141"/>
    <x v="157"/>
    <n v="-453.2"/>
    <n v="4"/>
    <n v="905.4"/>
    <n v="90437"/>
    <m/>
    <m/>
  </r>
  <r>
    <n v="25117"/>
    <s v="Low"/>
    <x v="2"/>
    <x v="89"/>
    <n v="14"/>
    <n v="754"/>
    <s v="Helen Lyons"/>
    <x v="1"/>
    <x v="3"/>
    <x v="2"/>
    <x v="6"/>
    <x v="1"/>
    <x v="319"/>
    <n v="0.36"/>
    <x v="0"/>
    <x v="0"/>
    <x v="28"/>
    <x v="214"/>
    <n v="86314"/>
    <x v="142"/>
    <x v="133"/>
    <n v="-207.679788"/>
    <n v="2"/>
    <n v="243.86"/>
    <n v="90439"/>
    <m/>
    <m/>
  </r>
  <r>
    <n v="25856"/>
    <s v="Not Specified"/>
    <x v="9"/>
    <x v="254"/>
    <n v="5.08"/>
    <n v="757"/>
    <s v="Neil Hogan"/>
    <x v="2"/>
    <x v="1"/>
    <x v="0"/>
    <x v="7"/>
    <x v="0"/>
    <x v="320"/>
    <n v="0.38"/>
    <x v="0"/>
    <x v="0"/>
    <x v="6"/>
    <x v="215"/>
    <n v="97062"/>
    <x v="143"/>
    <x v="75"/>
    <n v="-7.5244000000000009"/>
    <n v="1"/>
    <n v="39.97"/>
    <n v="90258"/>
    <m/>
    <m/>
  </r>
  <r>
    <n v="21110"/>
    <s v="Low"/>
    <x v="6"/>
    <x v="135"/>
    <n v="3.3"/>
    <n v="759"/>
    <s v="Bernice F Day"/>
    <x v="2"/>
    <x v="2"/>
    <x v="2"/>
    <x v="5"/>
    <x v="2"/>
    <x v="321"/>
    <n v="0.81"/>
    <x v="0"/>
    <x v="2"/>
    <x v="12"/>
    <x v="216"/>
    <n v="62301"/>
    <x v="124"/>
    <x v="157"/>
    <n v="-92.961000000000013"/>
    <n v="5"/>
    <n v="92.96"/>
    <n v="86639"/>
    <m/>
    <m/>
  </r>
  <r>
    <n v="20377"/>
    <s v="Not Specified"/>
    <x v="6"/>
    <x v="18"/>
    <n v="8.99"/>
    <n v="762"/>
    <s v="Stuart Holloway"/>
    <x v="2"/>
    <x v="2"/>
    <x v="2"/>
    <x v="5"/>
    <x v="3"/>
    <x v="322"/>
    <n v="0.56999999999999995"/>
    <x v="0"/>
    <x v="0"/>
    <x v="0"/>
    <x v="217"/>
    <n v="98661"/>
    <x v="58"/>
    <x v="158"/>
    <n v="613.89576"/>
    <n v="12"/>
    <n v="1362.2"/>
    <n v="87525"/>
    <m/>
    <m/>
  </r>
  <r>
    <n v="18735"/>
    <s v="Critical"/>
    <x v="10"/>
    <x v="255"/>
    <n v="1.99"/>
    <n v="767"/>
    <s v="Jeffrey Mueller"/>
    <x v="2"/>
    <x v="0"/>
    <x v="2"/>
    <x v="13"/>
    <x v="2"/>
    <x v="323"/>
    <n v="0.42"/>
    <x v="0"/>
    <x v="2"/>
    <x v="12"/>
    <x v="218"/>
    <n v="61201"/>
    <x v="111"/>
    <x v="109"/>
    <n v="232.28159999999997"/>
    <n v="11"/>
    <n v="336.64"/>
    <n v="86279"/>
    <m/>
    <m/>
  </r>
  <r>
    <n v="18659"/>
    <s v="Critical"/>
    <x v="4"/>
    <x v="77"/>
    <n v="4"/>
    <n v="770"/>
    <s v="Geraldine Puckett"/>
    <x v="2"/>
    <x v="2"/>
    <x v="2"/>
    <x v="13"/>
    <x v="3"/>
    <x v="88"/>
    <n v="0.75"/>
    <x v="0"/>
    <x v="0"/>
    <x v="6"/>
    <x v="215"/>
    <n v="97062"/>
    <x v="91"/>
    <x v="18"/>
    <n v="-45.07"/>
    <n v="14"/>
    <n v="429.33"/>
    <n v="88667"/>
    <m/>
    <m/>
  </r>
  <r>
    <n v="18660"/>
    <s v="Critical"/>
    <x v="5"/>
    <x v="256"/>
    <n v="3.5"/>
    <n v="771"/>
    <s v="Deborah Paul"/>
    <x v="2"/>
    <x v="2"/>
    <x v="0"/>
    <x v="15"/>
    <x v="3"/>
    <x v="324"/>
    <n v="0.57999999999999996"/>
    <x v="0"/>
    <x v="0"/>
    <x v="6"/>
    <x v="219"/>
    <n v="97068"/>
    <x v="91"/>
    <x v="115"/>
    <n v="-8.5299999999999994"/>
    <n v="3"/>
    <n v="44.66"/>
    <n v="88667"/>
    <m/>
    <m/>
  </r>
  <r>
    <n v="18661"/>
    <s v="Critical"/>
    <x v="6"/>
    <x v="257"/>
    <n v="11.64"/>
    <n v="771"/>
    <s v="Deborah Paul"/>
    <x v="2"/>
    <x v="2"/>
    <x v="2"/>
    <x v="16"/>
    <x v="6"/>
    <x v="325"/>
    <n v="0.5"/>
    <x v="0"/>
    <x v="0"/>
    <x v="6"/>
    <x v="219"/>
    <n v="97068"/>
    <x v="91"/>
    <x v="115"/>
    <n v="285.95"/>
    <n v="5"/>
    <n v="1619.95"/>
    <n v="88667"/>
    <m/>
    <m/>
  </r>
  <r>
    <n v="22875"/>
    <s v="Critical"/>
    <x v="4"/>
    <x v="125"/>
    <n v="9.23"/>
    <n v="772"/>
    <s v="Jean Webster"/>
    <x v="2"/>
    <x v="2"/>
    <x v="0"/>
    <x v="15"/>
    <x v="3"/>
    <x v="149"/>
    <n v="0.57999999999999996"/>
    <x v="0"/>
    <x v="1"/>
    <x v="19"/>
    <x v="220"/>
    <n v="18103"/>
    <x v="101"/>
    <x v="62"/>
    <n v="-209.25"/>
    <n v="7"/>
    <n v="56.44"/>
    <n v="88666"/>
    <m/>
    <m/>
  </r>
  <r>
    <n v="22877"/>
    <s v="Critical"/>
    <x v="10"/>
    <x v="55"/>
    <n v="9.5399999999999991"/>
    <n v="772"/>
    <s v="Jean Webster"/>
    <x v="0"/>
    <x v="2"/>
    <x v="0"/>
    <x v="7"/>
    <x v="3"/>
    <x v="62"/>
    <n v="0.37"/>
    <x v="0"/>
    <x v="1"/>
    <x v="19"/>
    <x v="220"/>
    <n v="18103"/>
    <x v="101"/>
    <x v="62"/>
    <n v="-9.1635999999999989"/>
    <n v="3"/>
    <n v="56.73"/>
    <n v="88666"/>
    <m/>
    <m/>
  </r>
  <r>
    <n v="20967"/>
    <s v="Low"/>
    <x v="1"/>
    <x v="258"/>
    <n v="6.89"/>
    <n v="772"/>
    <s v="Jean Webster"/>
    <x v="0"/>
    <x v="2"/>
    <x v="0"/>
    <x v="15"/>
    <x v="3"/>
    <x v="326"/>
    <n v="0.6"/>
    <x v="0"/>
    <x v="1"/>
    <x v="19"/>
    <x v="220"/>
    <n v="18103"/>
    <x v="28"/>
    <x v="110"/>
    <n v="12.706000000000017"/>
    <n v="12"/>
    <n v="64.41"/>
    <n v="88668"/>
    <m/>
    <m/>
  </r>
  <r>
    <n v="20968"/>
    <s v="Low"/>
    <x v="8"/>
    <x v="259"/>
    <n v="5.76"/>
    <n v="772"/>
    <s v="Jean Webster"/>
    <x v="2"/>
    <x v="2"/>
    <x v="2"/>
    <x v="6"/>
    <x v="4"/>
    <x v="327"/>
    <n v="0.39"/>
    <x v="0"/>
    <x v="1"/>
    <x v="19"/>
    <x v="220"/>
    <n v="18103"/>
    <x v="28"/>
    <x v="110"/>
    <n v="7.7151600000000045"/>
    <n v="37"/>
    <n v="344.57"/>
    <n v="88668"/>
    <m/>
    <m/>
  </r>
  <r>
    <n v="20434"/>
    <s v="High"/>
    <x v="7"/>
    <x v="260"/>
    <n v="5.49"/>
    <n v="782"/>
    <s v="Sarah N Becker"/>
    <x v="2"/>
    <x v="2"/>
    <x v="0"/>
    <x v="10"/>
    <x v="3"/>
    <x v="328"/>
    <n v="0.6"/>
    <x v="0"/>
    <x v="0"/>
    <x v="1"/>
    <x v="221"/>
    <n v="90604"/>
    <x v="119"/>
    <x v="86"/>
    <n v="192.51689999999999"/>
    <n v="8"/>
    <n v="279.01"/>
    <n v="90962"/>
    <m/>
    <m/>
  </r>
  <r>
    <n v="24773"/>
    <s v="Low"/>
    <x v="1"/>
    <x v="32"/>
    <n v="35.840000000000003"/>
    <n v="783"/>
    <s v="Carlos Byrd"/>
    <x v="1"/>
    <x v="2"/>
    <x v="1"/>
    <x v="14"/>
    <x v="5"/>
    <x v="77"/>
    <n v="0.62"/>
    <x v="0"/>
    <x v="1"/>
    <x v="18"/>
    <x v="222"/>
    <n v="6010"/>
    <x v="61"/>
    <x v="116"/>
    <n v="-134.91200000000001"/>
    <n v="6"/>
    <n v="614.99"/>
    <n v="90961"/>
    <m/>
    <m/>
  </r>
  <r>
    <n v="22969"/>
    <s v="Medium"/>
    <x v="6"/>
    <x v="41"/>
    <n v="4.82"/>
    <n v="786"/>
    <s v="Jason Bray"/>
    <x v="2"/>
    <x v="1"/>
    <x v="0"/>
    <x v="7"/>
    <x v="3"/>
    <x v="329"/>
    <n v="0.4"/>
    <x v="0"/>
    <x v="0"/>
    <x v="1"/>
    <x v="223"/>
    <n v="92691"/>
    <x v="34"/>
    <x v="45"/>
    <n v="-5.05"/>
    <n v="9"/>
    <n v="76.23"/>
    <n v="91513"/>
    <m/>
    <m/>
  </r>
  <r>
    <n v="24629"/>
    <s v="Not Specified"/>
    <x v="3"/>
    <x v="80"/>
    <n v="9.68"/>
    <n v="792"/>
    <s v="Holly Pate"/>
    <x v="2"/>
    <x v="0"/>
    <x v="0"/>
    <x v="7"/>
    <x v="3"/>
    <x v="330"/>
    <n v="0.36"/>
    <x v="0"/>
    <x v="2"/>
    <x v="23"/>
    <x v="224"/>
    <n v="73064"/>
    <x v="123"/>
    <x v="65"/>
    <n v="-204.16"/>
    <n v="16"/>
    <n v="99.92"/>
    <n v="88753"/>
    <m/>
    <m/>
  </r>
  <r>
    <n v="18347"/>
    <s v="Not Specified"/>
    <x v="2"/>
    <x v="261"/>
    <n v="6.19"/>
    <n v="796"/>
    <s v="Amanda Conner"/>
    <x v="2"/>
    <x v="0"/>
    <x v="0"/>
    <x v="8"/>
    <x v="3"/>
    <x v="331"/>
    <n v="0.38"/>
    <x v="0"/>
    <x v="2"/>
    <x v="32"/>
    <x v="194"/>
    <n v="68046"/>
    <x v="140"/>
    <x v="148"/>
    <n v="-46.115000000000002"/>
    <n v="9"/>
    <n v="79.400000000000006"/>
    <n v="86867"/>
    <m/>
    <m/>
  </r>
  <r>
    <n v="18184"/>
    <s v="Not Specified"/>
    <x v="10"/>
    <x v="161"/>
    <n v="6.75"/>
    <n v="796"/>
    <s v="Amanda Conner"/>
    <x v="2"/>
    <x v="0"/>
    <x v="0"/>
    <x v="15"/>
    <x v="4"/>
    <x v="194"/>
    <n v="0.52"/>
    <x v="0"/>
    <x v="2"/>
    <x v="32"/>
    <x v="194"/>
    <n v="68046"/>
    <x v="117"/>
    <x v="65"/>
    <n v="-20.103999999999999"/>
    <n v="1"/>
    <n v="15.49"/>
    <n v="86869"/>
    <m/>
    <m/>
  </r>
  <r>
    <n v="19011"/>
    <s v="Not Specified"/>
    <x v="7"/>
    <x v="262"/>
    <n v="2.25"/>
    <n v="797"/>
    <s v="Eileen Riddle"/>
    <x v="2"/>
    <x v="0"/>
    <x v="0"/>
    <x v="0"/>
    <x v="0"/>
    <x v="332"/>
    <n v="0.52"/>
    <x v="0"/>
    <x v="0"/>
    <x v="17"/>
    <x v="225"/>
    <n v="84067"/>
    <x v="144"/>
    <x v="159"/>
    <n v="-3.496"/>
    <n v="2"/>
    <n v="18.59"/>
    <n v="86868"/>
    <m/>
    <m/>
  </r>
  <r>
    <n v="19012"/>
    <s v="Not Specified"/>
    <x v="8"/>
    <x v="263"/>
    <n v="35"/>
    <n v="797"/>
    <s v="Eileen Riddle"/>
    <x v="2"/>
    <x v="0"/>
    <x v="0"/>
    <x v="10"/>
    <x v="6"/>
    <x v="333"/>
    <n v="0.8"/>
    <x v="0"/>
    <x v="0"/>
    <x v="17"/>
    <x v="225"/>
    <n v="84067"/>
    <x v="144"/>
    <x v="55"/>
    <n v="-717.072"/>
    <n v="13"/>
    <n v="834.08"/>
    <n v="86868"/>
    <m/>
    <m/>
  </r>
  <r>
    <n v="24851"/>
    <s v="Low"/>
    <x v="3"/>
    <x v="80"/>
    <n v="6.86"/>
    <n v="797"/>
    <s v="Eileen Riddle"/>
    <x v="2"/>
    <x v="0"/>
    <x v="0"/>
    <x v="7"/>
    <x v="3"/>
    <x v="334"/>
    <n v="0.37"/>
    <x v="0"/>
    <x v="0"/>
    <x v="17"/>
    <x v="225"/>
    <n v="84067"/>
    <x v="127"/>
    <x v="119"/>
    <n v="-62.23"/>
    <n v="8"/>
    <n v="50.88"/>
    <n v="86870"/>
    <m/>
    <m/>
  </r>
  <r>
    <n v="20001"/>
    <s v="Not Specified"/>
    <x v="0"/>
    <x v="177"/>
    <n v="30"/>
    <n v="799"/>
    <s v="Lee McKenna Gregory"/>
    <x v="1"/>
    <x v="3"/>
    <x v="1"/>
    <x v="1"/>
    <x v="1"/>
    <x v="335"/>
    <n v="0.74"/>
    <x v="0"/>
    <x v="3"/>
    <x v="39"/>
    <x v="226"/>
    <n v="29915"/>
    <x v="61"/>
    <x v="0"/>
    <n v="131.38200000000001"/>
    <n v="6"/>
    <n v="958.46"/>
    <n v="89909"/>
    <m/>
    <m/>
  </r>
  <r>
    <n v="20002"/>
    <s v="Not Specified"/>
    <x v="0"/>
    <x v="264"/>
    <n v="13.99"/>
    <n v="799"/>
    <s v="Lee McKenna Gregory"/>
    <x v="0"/>
    <x v="3"/>
    <x v="0"/>
    <x v="10"/>
    <x v="4"/>
    <x v="336"/>
    <n v="0.57999999999999996"/>
    <x v="0"/>
    <x v="3"/>
    <x v="39"/>
    <x v="226"/>
    <n v="29915"/>
    <x v="61"/>
    <x v="0"/>
    <n v="-89.292000000000002"/>
    <n v="12"/>
    <n v="368.84"/>
    <n v="89909"/>
    <m/>
    <m/>
  </r>
  <r>
    <n v="20003"/>
    <s v="Not Specified"/>
    <x v="9"/>
    <x v="205"/>
    <n v="1.1000000000000001"/>
    <n v="799"/>
    <s v="Lee McKenna Gregory"/>
    <x v="2"/>
    <x v="3"/>
    <x v="2"/>
    <x v="5"/>
    <x v="3"/>
    <x v="337"/>
    <n v="0.55000000000000004"/>
    <x v="0"/>
    <x v="3"/>
    <x v="39"/>
    <x v="226"/>
    <n v="29915"/>
    <x v="61"/>
    <x v="72"/>
    <n v="-211.036"/>
    <n v="1"/>
    <n v="30.86"/>
    <n v="89909"/>
    <m/>
    <m/>
  </r>
  <r>
    <n v="19265"/>
    <s v="Low"/>
    <x v="7"/>
    <x v="265"/>
    <n v="6.5"/>
    <n v="800"/>
    <s v="Cheryl Guthrie"/>
    <x v="2"/>
    <x v="3"/>
    <x v="2"/>
    <x v="13"/>
    <x v="3"/>
    <x v="338"/>
    <n v="0.73"/>
    <x v="0"/>
    <x v="0"/>
    <x v="17"/>
    <x v="225"/>
    <n v="84067"/>
    <x v="145"/>
    <x v="82"/>
    <n v="-13.28"/>
    <n v="11"/>
    <n v="568.25"/>
    <n v="89910"/>
    <m/>
    <m/>
  </r>
  <r>
    <n v="19266"/>
    <s v="Low"/>
    <x v="1"/>
    <x v="80"/>
    <n v="5.14"/>
    <n v="800"/>
    <s v="Cheryl Guthrie"/>
    <x v="2"/>
    <x v="3"/>
    <x v="0"/>
    <x v="7"/>
    <x v="3"/>
    <x v="339"/>
    <n v="0.37"/>
    <x v="0"/>
    <x v="0"/>
    <x v="17"/>
    <x v="225"/>
    <n v="84067"/>
    <x v="145"/>
    <x v="160"/>
    <n v="-48.68"/>
    <n v="19"/>
    <n v="126.66"/>
    <n v="89910"/>
    <m/>
    <m/>
  </r>
  <r>
    <n v="22484"/>
    <s v="Medium"/>
    <x v="9"/>
    <x v="205"/>
    <n v="5"/>
    <n v="803"/>
    <s v="Marianne Goldstein"/>
    <x v="2"/>
    <x v="2"/>
    <x v="2"/>
    <x v="5"/>
    <x v="3"/>
    <x v="252"/>
    <n v="0.85"/>
    <x v="0"/>
    <x v="3"/>
    <x v="26"/>
    <x v="227"/>
    <n v="32168"/>
    <x v="119"/>
    <x v="86"/>
    <n v="-184.548"/>
    <n v="3"/>
    <n v="93.82"/>
    <n v="90048"/>
    <m/>
    <m/>
  </r>
  <r>
    <n v="5722"/>
    <s v="Critical"/>
    <x v="2"/>
    <x v="163"/>
    <n v="13.99"/>
    <n v="806"/>
    <s v="Judy Singer"/>
    <x v="0"/>
    <x v="2"/>
    <x v="2"/>
    <x v="5"/>
    <x v="4"/>
    <x v="340"/>
    <n v="0.56999999999999995"/>
    <x v="0"/>
    <x v="3"/>
    <x v="26"/>
    <x v="95"/>
    <n v="33132"/>
    <x v="85"/>
    <x v="76"/>
    <n v="1220.03784"/>
    <n v="54"/>
    <n v="8332.91"/>
    <n v="40547"/>
    <m/>
    <m/>
  </r>
  <r>
    <n v="21942"/>
    <s v="Low"/>
    <x v="3"/>
    <x v="266"/>
    <n v="0.83"/>
    <n v="820"/>
    <s v="Catherine Mullins"/>
    <x v="2"/>
    <x v="2"/>
    <x v="0"/>
    <x v="0"/>
    <x v="0"/>
    <x v="341"/>
    <n v="0.49"/>
    <x v="0"/>
    <x v="0"/>
    <x v="0"/>
    <x v="228"/>
    <n v="99362"/>
    <x v="8"/>
    <x v="111"/>
    <n v="-2.87"/>
    <n v="1"/>
    <n v="5.9"/>
    <n v="90244"/>
    <m/>
    <m/>
  </r>
  <r>
    <n v="20661"/>
    <s v="Low"/>
    <x v="7"/>
    <x v="267"/>
    <n v="5.22"/>
    <n v="823"/>
    <s v="Christian Albright"/>
    <x v="2"/>
    <x v="2"/>
    <x v="1"/>
    <x v="2"/>
    <x v="3"/>
    <x v="342"/>
    <n v="0.6"/>
    <x v="0"/>
    <x v="3"/>
    <x v="20"/>
    <x v="229"/>
    <n v="37167"/>
    <x v="38"/>
    <x v="56"/>
    <n v="4.3808999999999996"/>
    <n v="13"/>
    <n v="80.23"/>
    <n v="89257"/>
    <m/>
    <m/>
  </r>
  <r>
    <n v="20663"/>
    <s v="Low"/>
    <x v="3"/>
    <x v="268"/>
    <n v="41.91"/>
    <n v="824"/>
    <s v="Joann Moser"/>
    <x v="1"/>
    <x v="2"/>
    <x v="1"/>
    <x v="14"/>
    <x v="5"/>
    <x v="343"/>
    <n v="0.59"/>
    <x v="0"/>
    <x v="3"/>
    <x v="20"/>
    <x v="230"/>
    <n v="37174"/>
    <x v="38"/>
    <x v="91"/>
    <n v="-100.744"/>
    <n v="8"/>
    <n v="2044.9"/>
    <n v="89257"/>
    <m/>
    <m/>
  </r>
  <r>
    <n v="21350"/>
    <s v="Critical"/>
    <x v="6"/>
    <x v="164"/>
    <n v="4.9800000000000004"/>
    <n v="825"/>
    <s v="Marvin Hunt"/>
    <x v="2"/>
    <x v="1"/>
    <x v="0"/>
    <x v="15"/>
    <x v="3"/>
    <x v="197"/>
    <n v="0.57999999999999996"/>
    <x v="0"/>
    <x v="2"/>
    <x v="7"/>
    <x v="231"/>
    <n v="79605"/>
    <x v="8"/>
    <x v="161"/>
    <n v="3.3840000000000039"/>
    <n v="4"/>
    <n v="53.3"/>
    <n v="89258"/>
    <m/>
    <m/>
  </r>
  <r>
    <n v="24842"/>
    <s v="Medium"/>
    <x v="0"/>
    <x v="269"/>
    <n v="1.6"/>
    <n v="827"/>
    <s v="Sheryl Marsh"/>
    <x v="2"/>
    <x v="1"/>
    <x v="0"/>
    <x v="7"/>
    <x v="0"/>
    <x v="344"/>
    <n v="0.38"/>
    <x v="0"/>
    <x v="2"/>
    <x v="7"/>
    <x v="232"/>
    <n v="79109"/>
    <x v="40"/>
    <x v="53"/>
    <n v="0.34600000000000009"/>
    <n v="3"/>
    <n v="21.93"/>
    <n v="89259"/>
    <m/>
    <m/>
  </r>
  <r>
    <n v="24236"/>
    <s v="Not Specified"/>
    <x v="0"/>
    <x v="40"/>
    <n v="2.04"/>
    <n v="829"/>
    <s v="Monica Law Thompson"/>
    <x v="2"/>
    <x v="0"/>
    <x v="0"/>
    <x v="7"/>
    <x v="0"/>
    <x v="43"/>
    <n v="0.36"/>
    <x v="0"/>
    <x v="3"/>
    <x v="40"/>
    <x v="233"/>
    <n v="71854"/>
    <x v="11"/>
    <x v="88"/>
    <n v="-17.654"/>
    <n v="5"/>
    <n v="28.46"/>
    <n v="90271"/>
    <m/>
    <m/>
  </r>
  <r>
    <n v="20664"/>
    <s v="High"/>
    <x v="0"/>
    <x v="161"/>
    <n v="6.75"/>
    <n v="830"/>
    <s v="Douglas Sutton"/>
    <x v="2"/>
    <x v="0"/>
    <x v="0"/>
    <x v="15"/>
    <x v="4"/>
    <x v="194"/>
    <n v="0.52"/>
    <x v="0"/>
    <x v="0"/>
    <x v="21"/>
    <x v="234"/>
    <n v="80033"/>
    <x v="76"/>
    <x v="162"/>
    <n v="-13.826000000000001"/>
    <n v="6"/>
    <n v="89.91"/>
    <n v="90270"/>
    <m/>
    <m/>
  </r>
  <r>
    <n v="19173"/>
    <s v="High"/>
    <x v="6"/>
    <x v="270"/>
    <n v="8.99"/>
    <n v="833"/>
    <s v="Gerald Love"/>
    <x v="0"/>
    <x v="0"/>
    <x v="0"/>
    <x v="0"/>
    <x v="2"/>
    <x v="345"/>
    <n v="0.59"/>
    <x v="0"/>
    <x v="0"/>
    <x v="1"/>
    <x v="235"/>
    <n v="95020"/>
    <x v="85"/>
    <x v="76"/>
    <n v="-203.67000000000002"/>
    <n v="11"/>
    <n v="138.51"/>
    <n v="89770"/>
    <m/>
    <m/>
  </r>
  <r>
    <n v="19383"/>
    <s v="Not Specified"/>
    <x v="8"/>
    <x v="271"/>
    <n v="0.91"/>
    <n v="850"/>
    <s v="Jesse Hutchinson"/>
    <x v="2"/>
    <x v="0"/>
    <x v="0"/>
    <x v="0"/>
    <x v="0"/>
    <x v="346"/>
    <n v="0.51"/>
    <x v="0"/>
    <x v="0"/>
    <x v="1"/>
    <x v="236"/>
    <n v="93117"/>
    <x v="146"/>
    <x v="119"/>
    <n v="19.57"/>
    <n v="7"/>
    <n v="41.96"/>
    <n v="88569"/>
    <m/>
    <m/>
  </r>
  <r>
    <n v="20604"/>
    <s v="Low"/>
    <x v="10"/>
    <x v="265"/>
    <n v="22.24"/>
    <n v="851"/>
    <s v="Helen H Heller"/>
    <x v="2"/>
    <x v="0"/>
    <x v="1"/>
    <x v="2"/>
    <x v="6"/>
    <x v="347"/>
    <n v="0.55000000000000004"/>
    <x v="0"/>
    <x v="0"/>
    <x v="1"/>
    <x v="237"/>
    <n v="91745"/>
    <x v="147"/>
    <x v="139"/>
    <n v="98.12"/>
    <n v="6"/>
    <n v="300.63"/>
    <n v="88568"/>
    <m/>
    <m/>
  </r>
  <r>
    <n v="19384"/>
    <s v="Not Specified"/>
    <x v="4"/>
    <x v="272"/>
    <n v="5.29"/>
    <n v="851"/>
    <s v="Helen H Heller"/>
    <x v="2"/>
    <x v="0"/>
    <x v="0"/>
    <x v="15"/>
    <x v="4"/>
    <x v="348"/>
    <n v="0.4"/>
    <x v="0"/>
    <x v="0"/>
    <x v="1"/>
    <x v="237"/>
    <n v="91745"/>
    <x v="146"/>
    <x v="163"/>
    <n v="107.11"/>
    <n v="13"/>
    <n v="240.46"/>
    <n v="88569"/>
    <m/>
    <m/>
  </r>
  <r>
    <n v="19385"/>
    <s v="Not Specified"/>
    <x v="1"/>
    <x v="165"/>
    <n v="6.27"/>
    <n v="851"/>
    <s v="Helen H Heller"/>
    <x v="2"/>
    <x v="0"/>
    <x v="0"/>
    <x v="8"/>
    <x v="3"/>
    <x v="198"/>
    <n v="0.4"/>
    <x v="0"/>
    <x v="0"/>
    <x v="1"/>
    <x v="237"/>
    <n v="91745"/>
    <x v="146"/>
    <x v="163"/>
    <n v="-216.154"/>
    <n v="21"/>
    <n v="74.08"/>
    <n v="88569"/>
    <m/>
    <m/>
  </r>
  <r>
    <n v="21353"/>
    <s v="Critical"/>
    <x v="2"/>
    <x v="273"/>
    <n v="0.7"/>
    <n v="851"/>
    <s v="Helen H Heller"/>
    <x v="2"/>
    <x v="0"/>
    <x v="0"/>
    <x v="3"/>
    <x v="0"/>
    <x v="349"/>
    <n v="0.81"/>
    <x v="0"/>
    <x v="0"/>
    <x v="1"/>
    <x v="237"/>
    <n v="91745"/>
    <x v="122"/>
    <x v="86"/>
    <n v="-6.6096000000000004"/>
    <n v="4"/>
    <n v="5.28"/>
    <n v="88571"/>
    <m/>
    <m/>
  </r>
  <r>
    <n v="26093"/>
    <s v="High"/>
    <x v="5"/>
    <x v="20"/>
    <n v="5.41"/>
    <n v="853"/>
    <s v="Leah Davenport"/>
    <x v="2"/>
    <x v="2"/>
    <x v="0"/>
    <x v="8"/>
    <x v="3"/>
    <x v="21"/>
    <n v="0.35"/>
    <x v="0"/>
    <x v="0"/>
    <x v="1"/>
    <x v="238"/>
    <n v="92345"/>
    <x v="44"/>
    <x v="107"/>
    <n v="-89.216999999999999"/>
    <n v="12"/>
    <n v="50.83"/>
    <n v="88570"/>
    <m/>
    <m/>
  </r>
  <r>
    <n v="21351"/>
    <s v="Critical"/>
    <x v="2"/>
    <x v="26"/>
    <n v="0.7"/>
    <n v="854"/>
    <s v="Karen Hendricks"/>
    <x v="2"/>
    <x v="0"/>
    <x v="0"/>
    <x v="0"/>
    <x v="0"/>
    <x v="28"/>
    <n v="0.56000000000000005"/>
    <x v="0"/>
    <x v="1"/>
    <x v="18"/>
    <x v="239"/>
    <n v="6405"/>
    <x v="122"/>
    <x v="145"/>
    <n v="1.2236"/>
    <n v="22"/>
    <n v="39.26"/>
    <n v="88571"/>
    <m/>
    <m/>
  </r>
  <r>
    <n v="21352"/>
    <s v="Critical"/>
    <x v="1"/>
    <x v="274"/>
    <n v="8.7899999999999991"/>
    <n v="855"/>
    <s v="Jacob Lanier"/>
    <x v="2"/>
    <x v="0"/>
    <x v="0"/>
    <x v="10"/>
    <x v="3"/>
    <x v="350"/>
    <n v="0.66"/>
    <x v="0"/>
    <x v="1"/>
    <x v="18"/>
    <x v="240"/>
    <n v="6810"/>
    <x v="122"/>
    <x v="114"/>
    <n v="4.3148"/>
    <n v="23"/>
    <n v="606.51"/>
    <n v="88571"/>
    <m/>
    <m/>
  </r>
  <r>
    <n v="21354"/>
    <s v="Critical"/>
    <x v="5"/>
    <x v="205"/>
    <n v="5.99"/>
    <n v="858"/>
    <s v="Arthur Brady"/>
    <x v="0"/>
    <x v="0"/>
    <x v="2"/>
    <x v="5"/>
    <x v="0"/>
    <x v="351"/>
    <n v="0.38"/>
    <x v="0"/>
    <x v="1"/>
    <x v="14"/>
    <x v="104"/>
    <n v="4240"/>
    <x v="122"/>
    <x v="145"/>
    <n v="-125.83296"/>
    <n v="2"/>
    <n v="64.89"/>
    <n v="88571"/>
    <m/>
    <m/>
  </r>
  <r>
    <n v="21214"/>
    <s v="Critical"/>
    <x v="9"/>
    <x v="210"/>
    <n v="5.3"/>
    <n v="865"/>
    <s v="Dana Burgess"/>
    <x v="2"/>
    <x v="0"/>
    <x v="1"/>
    <x v="2"/>
    <x v="0"/>
    <x v="257"/>
    <n v="0.46"/>
    <x v="0"/>
    <x v="2"/>
    <x v="38"/>
    <x v="200"/>
    <n v="46312"/>
    <x v="87"/>
    <x v="6"/>
    <n v="122.21"/>
    <n v="18"/>
    <n v="267.2"/>
    <n v="90674"/>
    <m/>
    <m/>
  </r>
  <r>
    <n v="19947"/>
    <s v="Low"/>
    <x v="7"/>
    <x v="80"/>
    <n v="5.16"/>
    <n v="865"/>
    <s v="Dana Burgess"/>
    <x v="0"/>
    <x v="0"/>
    <x v="0"/>
    <x v="7"/>
    <x v="3"/>
    <x v="352"/>
    <n v="0.37"/>
    <x v="0"/>
    <x v="2"/>
    <x v="38"/>
    <x v="200"/>
    <n v="46312"/>
    <x v="115"/>
    <x v="27"/>
    <n v="-11.1332"/>
    <n v="12"/>
    <n v="86.79"/>
    <n v="90675"/>
    <m/>
    <m/>
  </r>
  <r>
    <n v="24774"/>
    <s v="Not Specified"/>
    <x v="7"/>
    <x v="275"/>
    <n v="8.5500000000000007"/>
    <n v="868"/>
    <s v="Sharon Ellis"/>
    <x v="0"/>
    <x v="0"/>
    <x v="1"/>
    <x v="2"/>
    <x v="3"/>
    <x v="353"/>
    <n v="0.42"/>
    <x v="0"/>
    <x v="2"/>
    <x v="3"/>
    <x v="241"/>
    <n v="55126"/>
    <x v="147"/>
    <x v="139"/>
    <n v="201.7353"/>
    <n v="10"/>
    <n v="292.37"/>
    <n v="91194"/>
    <m/>
    <m/>
  </r>
  <r>
    <n v="24775"/>
    <s v="Not Specified"/>
    <x v="6"/>
    <x v="276"/>
    <n v="35"/>
    <n v="868"/>
    <s v="Sharon Ellis"/>
    <x v="2"/>
    <x v="0"/>
    <x v="0"/>
    <x v="10"/>
    <x v="6"/>
    <x v="354"/>
    <n v="0.83"/>
    <x v="0"/>
    <x v="2"/>
    <x v="3"/>
    <x v="241"/>
    <n v="55126"/>
    <x v="147"/>
    <x v="139"/>
    <n v="-684.78"/>
    <n v="8"/>
    <n v="682.79"/>
    <n v="91194"/>
    <m/>
    <m/>
  </r>
  <r>
    <n v="24763"/>
    <s v="Critical"/>
    <x v="2"/>
    <x v="80"/>
    <n v="8.8800000000000008"/>
    <n v="868"/>
    <s v="Sharon Ellis"/>
    <x v="2"/>
    <x v="0"/>
    <x v="0"/>
    <x v="7"/>
    <x v="3"/>
    <x v="355"/>
    <n v="0.37"/>
    <x v="0"/>
    <x v="2"/>
    <x v="3"/>
    <x v="241"/>
    <n v="55126"/>
    <x v="127"/>
    <x v="118"/>
    <n v="-237.47"/>
    <n v="20"/>
    <n v="125.77"/>
    <n v="91195"/>
    <m/>
    <m/>
  </r>
  <r>
    <n v="24764"/>
    <s v="Critical"/>
    <x v="3"/>
    <x v="277"/>
    <n v="60"/>
    <n v="868"/>
    <s v="Sharon Ellis"/>
    <x v="1"/>
    <x v="0"/>
    <x v="1"/>
    <x v="11"/>
    <x v="1"/>
    <x v="356"/>
    <m/>
    <x v="0"/>
    <x v="2"/>
    <x v="3"/>
    <x v="241"/>
    <n v="55126"/>
    <x v="127"/>
    <x v="118"/>
    <n v="-2946.0509999999999"/>
    <n v="12"/>
    <n v="3918.98"/>
    <n v="91195"/>
    <m/>
    <m/>
  </r>
  <r>
    <n v="25507"/>
    <s v="Not Specified"/>
    <x v="9"/>
    <x v="210"/>
    <n v="5.3"/>
    <n v="871"/>
    <s v="Sandy Ellington"/>
    <x v="2"/>
    <x v="1"/>
    <x v="1"/>
    <x v="2"/>
    <x v="0"/>
    <x v="257"/>
    <n v="0.46"/>
    <x v="0"/>
    <x v="0"/>
    <x v="34"/>
    <x v="242"/>
    <n v="89502"/>
    <x v="24"/>
    <x v="140"/>
    <n v="21.555599999999998"/>
    <n v="2"/>
    <n v="31.24"/>
    <n v="90577"/>
    <m/>
    <m/>
  </r>
  <r>
    <n v="22547"/>
    <s v="Not Specified"/>
    <x v="0"/>
    <x v="99"/>
    <n v="9.92"/>
    <n v="871"/>
    <s v="Sandy Ellington"/>
    <x v="2"/>
    <x v="1"/>
    <x v="0"/>
    <x v="8"/>
    <x v="3"/>
    <x v="113"/>
    <n v="0.38"/>
    <x v="0"/>
    <x v="0"/>
    <x v="34"/>
    <x v="242"/>
    <n v="89502"/>
    <x v="135"/>
    <x v="10"/>
    <n v="-239.315"/>
    <n v="12"/>
    <n v="74.77"/>
    <n v="90578"/>
    <m/>
    <m/>
  </r>
  <r>
    <n v="22548"/>
    <s v="Not Specified"/>
    <x v="6"/>
    <x v="80"/>
    <n v="5.1100000000000003"/>
    <n v="871"/>
    <s v="Sandy Ellington"/>
    <x v="2"/>
    <x v="1"/>
    <x v="0"/>
    <x v="7"/>
    <x v="3"/>
    <x v="357"/>
    <n v="0.37"/>
    <x v="0"/>
    <x v="0"/>
    <x v="34"/>
    <x v="242"/>
    <n v="89502"/>
    <x v="135"/>
    <x v="11"/>
    <n v="-33.31"/>
    <n v="18"/>
    <n v="127.81"/>
    <n v="90578"/>
    <m/>
    <m/>
  </r>
  <r>
    <n v="19262"/>
    <s v="High"/>
    <x v="7"/>
    <x v="278"/>
    <n v="5.15"/>
    <n v="875"/>
    <s v="Erika Fink"/>
    <x v="2"/>
    <x v="2"/>
    <x v="0"/>
    <x v="15"/>
    <x v="3"/>
    <x v="358"/>
    <n v="0.59"/>
    <x v="0"/>
    <x v="0"/>
    <x v="17"/>
    <x v="243"/>
    <n v="84106"/>
    <x v="54"/>
    <x v="83"/>
    <n v="-74.479599999999991"/>
    <n v="18"/>
    <n v="78.59"/>
    <n v="89059"/>
    <m/>
    <m/>
  </r>
  <r>
    <n v="19263"/>
    <s v="High"/>
    <x v="3"/>
    <x v="279"/>
    <n v="8.99"/>
    <n v="875"/>
    <s v="Erika Fink"/>
    <x v="2"/>
    <x v="2"/>
    <x v="2"/>
    <x v="5"/>
    <x v="3"/>
    <x v="359"/>
    <n v="0.57999999999999996"/>
    <x v="0"/>
    <x v="0"/>
    <x v="17"/>
    <x v="243"/>
    <n v="84106"/>
    <x v="54"/>
    <x v="15"/>
    <n v="-232.22056000000003"/>
    <n v="4"/>
    <n v="497.11"/>
    <n v="89059"/>
    <m/>
    <m/>
  </r>
  <r>
    <n v="18054"/>
    <s v="Critical"/>
    <x v="8"/>
    <x v="280"/>
    <n v="1.39"/>
    <n v="880"/>
    <s v="Ellen Beck"/>
    <x v="2"/>
    <x v="2"/>
    <x v="0"/>
    <x v="4"/>
    <x v="3"/>
    <x v="360"/>
    <n v="0.38"/>
    <x v="0"/>
    <x v="0"/>
    <x v="28"/>
    <x v="244"/>
    <n v="85254"/>
    <x v="78"/>
    <x v="164"/>
    <n v="18.643799999999999"/>
    <n v="5"/>
    <n v="27.02"/>
    <n v="86153"/>
    <m/>
    <m/>
  </r>
  <r>
    <n v="18055"/>
    <s v="Critical"/>
    <x v="2"/>
    <x v="57"/>
    <n v="11.54"/>
    <n v="880"/>
    <s v="Ellen Beck"/>
    <x v="2"/>
    <x v="2"/>
    <x v="0"/>
    <x v="7"/>
    <x v="3"/>
    <x v="64"/>
    <n v="0.39"/>
    <x v="0"/>
    <x v="0"/>
    <x v="28"/>
    <x v="244"/>
    <n v="85254"/>
    <x v="78"/>
    <x v="164"/>
    <n v="-31.24"/>
    <n v="1"/>
    <n v="27.67"/>
    <n v="86153"/>
    <m/>
    <m/>
  </r>
  <r>
    <n v="19401"/>
    <s v="Critical"/>
    <x v="2"/>
    <x v="138"/>
    <n v="14.36"/>
    <n v="885"/>
    <s v="Malcolm Robertson"/>
    <x v="1"/>
    <x v="0"/>
    <x v="1"/>
    <x v="1"/>
    <x v="1"/>
    <x v="361"/>
    <n v="0.6"/>
    <x v="0"/>
    <x v="2"/>
    <x v="7"/>
    <x v="232"/>
    <n v="79109"/>
    <x v="84"/>
    <x v="111"/>
    <n v="55.888000000000034"/>
    <n v="41"/>
    <n v="1033.56"/>
    <n v="89537"/>
    <m/>
    <m/>
  </r>
  <r>
    <n v="26011"/>
    <s v="Critical"/>
    <x v="4"/>
    <x v="281"/>
    <n v="0.75"/>
    <n v="890"/>
    <s v="Billie Fowler"/>
    <x v="2"/>
    <x v="3"/>
    <x v="1"/>
    <x v="1"/>
    <x v="1"/>
    <x v="362"/>
    <n v="0.57999999999999996"/>
    <x v="0"/>
    <x v="2"/>
    <x v="7"/>
    <x v="245"/>
    <n v="76021"/>
    <x v="99"/>
    <x v="116"/>
    <n v="1.3224"/>
    <n v="11"/>
    <n v="19.97"/>
    <n v="89536"/>
    <m/>
    <m/>
  </r>
  <r>
    <n v="26015"/>
    <s v="Critical"/>
    <x v="7"/>
    <x v="18"/>
    <n v="5.26"/>
    <n v="890"/>
    <s v="Billie Fowler"/>
    <x v="2"/>
    <x v="3"/>
    <x v="2"/>
    <x v="5"/>
    <x v="3"/>
    <x v="363"/>
    <n v="0.55000000000000004"/>
    <x v="0"/>
    <x v="2"/>
    <x v="7"/>
    <x v="245"/>
    <n v="76021"/>
    <x v="99"/>
    <x v="70"/>
    <n v="455.42069999999995"/>
    <n v="6"/>
    <n v="660.03"/>
    <n v="89536"/>
    <m/>
    <m/>
  </r>
  <r>
    <n v="2045"/>
    <s v="Critical"/>
    <x v="0"/>
    <x v="41"/>
    <n v="0.96"/>
    <n v="894"/>
    <s v="Gail Rankin Cole"/>
    <x v="2"/>
    <x v="0"/>
    <x v="1"/>
    <x v="2"/>
    <x v="0"/>
    <x v="364"/>
    <n v="0.43"/>
    <x v="0"/>
    <x v="1"/>
    <x v="41"/>
    <x v="246"/>
    <n v="20024"/>
    <x v="56"/>
    <x v="130"/>
    <n v="29.332000000000001"/>
    <n v="24"/>
    <n v="199.12"/>
    <n v="14596"/>
    <m/>
    <m/>
  </r>
  <r>
    <n v="2046"/>
    <s v="Critical"/>
    <x v="2"/>
    <x v="4"/>
    <n v="3.97"/>
    <n v="894"/>
    <s v="Gail Rankin Cole"/>
    <x v="2"/>
    <x v="0"/>
    <x v="0"/>
    <x v="0"/>
    <x v="0"/>
    <x v="365"/>
    <n v="0.56000000000000005"/>
    <x v="0"/>
    <x v="1"/>
    <x v="41"/>
    <x v="246"/>
    <n v="20024"/>
    <x v="56"/>
    <x v="76"/>
    <n v="-86"/>
    <n v="19"/>
    <n v="63.14"/>
    <n v="14596"/>
    <m/>
    <m/>
  </r>
  <r>
    <n v="5421"/>
    <s v="Low"/>
    <x v="1"/>
    <x v="282"/>
    <n v="0.7"/>
    <n v="894"/>
    <s v="Gail Rankin Cole"/>
    <x v="2"/>
    <x v="0"/>
    <x v="0"/>
    <x v="3"/>
    <x v="0"/>
    <x v="366"/>
    <n v="0.38"/>
    <x v="0"/>
    <x v="1"/>
    <x v="41"/>
    <x v="246"/>
    <n v="20024"/>
    <x v="23"/>
    <x v="90"/>
    <n v="-0.49"/>
    <n v="38"/>
    <n v="44.85"/>
    <n v="38529"/>
    <m/>
    <m/>
  </r>
  <r>
    <n v="20045"/>
    <s v="Critical"/>
    <x v="0"/>
    <x v="41"/>
    <n v="0.96"/>
    <n v="896"/>
    <s v="Jennifer Siegel"/>
    <x v="2"/>
    <x v="0"/>
    <x v="1"/>
    <x v="2"/>
    <x v="0"/>
    <x v="364"/>
    <n v="0.43"/>
    <x v="0"/>
    <x v="2"/>
    <x v="7"/>
    <x v="247"/>
    <n v="76201"/>
    <x v="56"/>
    <x v="130"/>
    <n v="34.348199999999999"/>
    <n v="6"/>
    <n v="49.78"/>
    <n v="90166"/>
    <m/>
    <m/>
  </r>
  <r>
    <n v="20046"/>
    <s v="Critical"/>
    <x v="2"/>
    <x v="4"/>
    <n v="3.97"/>
    <n v="896"/>
    <s v="Jennifer Siegel"/>
    <x v="2"/>
    <x v="0"/>
    <x v="0"/>
    <x v="0"/>
    <x v="0"/>
    <x v="365"/>
    <n v="0.56000000000000005"/>
    <x v="0"/>
    <x v="2"/>
    <x v="7"/>
    <x v="247"/>
    <n v="76201"/>
    <x v="56"/>
    <x v="76"/>
    <n v="-66.650000000000006"/>
    <n v="5"/>
    <n v="16.62"/>
    <n v="90166"/>
    <m/>
    <m/>
  </r>
  <r>
    <n v="19470"/>
    <s v="Critical"/>
    <x v="2"/>
    <x v="283"/>
    <n v="3.61"/>
    <n v="896"/>
    <s v="Jennifer Siegel"/>
    <x v="2"/>
    <x v="0"/>
    <x v="2"/>
    <x v="13"/>
    <x v="2"/>
    <x v="367"/>
    <n v="0.71"/>
    <x v="0"/>
    <x v="2"/>
    <x v="7"/>
    <x v="247"/>
    <n v="76201"/>
    <x v="105"/>
    <x v="65"/>
    <n v="35.954999999999998"/>
    <n v="11"/>
    <n v="517.67999999999995"/>
    <n v="90167"/>
    <m/>
    <m/>
  </r>
  <r>
    <n v="4724"/>
    <s v="High"/>
    <x v="7"/>
    <x v="284"/>
    <n v="28"/>
    <n v="898"/>
    <s v="Harriet Hodges"/>
    <x v="1"/>
    <x v="2"/>
    <x v="2"/>
    <x v="6"/>
    <x v="1"/>
    <x v="368"/>
    <n v="0.38"/>
    <x v="0"/>
    <x v="1"/>
    <x v="4"/>
    <x v="8"/>
    <n v="10039"/>
    <x v="38"/>
    <x v="49"/>
    <n v="-173.09520000000001"/>
    <n v="6"/>
    <n v="573.30999999999995"/>
    <n v="33635"/>
    <m/>
    <m/>
  </r>
  <r>
    <n v="4725"/>
    <s v="High"/>
    <x v="8"/>
    <x v="106"/>
    <n v="35"/>
    <n v="898"/>
    <s v="Harriet Hodges"/>
    <x v="2"/>
    <x v="2"/>
    <x v="0"/>
    <x v="10"/>
    <x v="6"/>
    <x v="126"/>
    <n v="0.84"/>
    <x v="0"/>
    <x v="1"/>
    <x v="4"/>
    <x v="8"/>
    <n v="10039"/>
    <x v="38"/>
    <x v="49"/>
    <n v="-96.16"/>
    <n v="5"/>
    <n v="140.22999999999999"/>
    <n v="33635"/>
    <m/>
    <m/>
  </r>
  <r>
    <n v="1311"/>
    <s v="Not Specified"/>
    <x v="1"/>
    <x v="285"/>
    <n v="0.49"/>
    <n v="898"/>
    <s v="Harriet Hodges"/>
    <x v="2"/>
    <x v="2"/>
    <x v="0"/>
    <x v="9"/>
    <x v="3"/>
    <x v="369"/>
    <n v="0.38"/>
    <x v="0"/>
    <x v="1"/>
    <x v="4"/>
    <x v="8"/>
    <n v="10039"/>
    <x v="39"/>
    <x v="165"/>
    <n v="263.39999999999998"/>
    <n v="47"/>
    <n v="594.44000000000005"/>
    <n v="9606"/>
    <m/>
    <m/>
  </r>
  <r>
    <n v="1312"/>
    <s v="Not Specified"/>
    <x v="8"/>
    <x v="40"/>
    <n v="2.04"/>
    <n v="898"/>
    <s v="Harriet Hodges"/>
    <x v="0"/>
    <x v="2"/>
    <x v="0"/>
    <x v="7"/>
    <x v="0"/>
    <x v="43"/>
    <n v="0.36"/>
    <x v="0"/>
    <x v="1"/>
    <x v="4"/>
    <x v="8"/>
    <n v="10039"/>
    <x v="39"/>
    <x v="12"/>
    <n v="37.31"/>
    <n v="44"/>
    <n v="228.5"/>
    <n v="9606"/>
    <m/>
    <m/>
  </r>
  <r>
    <n v="22724"/>
    <s v="High"/>
    <x v="7"/>
    <x v="284"/>
    <n v="28"/>
    <n v="899"/>
    <s v="Jordan Berry"/>
    <x v="1"/>
    <x v="2"/>
    <x v="2"/>
    <x v="6"/>
    <x v="1"/>
    <x v="368"/>
    <n v="0.38"/>
    <x v="0"/>
    <x v="1"/>
    <x v="19"/>
    <x v="248"/>
    <n v="16602"/>
    <x v="38"/>
    <x v="49"/>
    <n v="-173.09520000000001"/>
    <n v="2"/>
    <n v="191.1"/>
    <n v="86263"/>
    <m/>
    <m/>
  </r>
  <r>
    <n v="22725"/>
    <s v="High"/>
    <x v="8"/>
    <x v="106"/>
    <n v="35"/>
    <n v="899"/>
    <s v="Jordan Berry"/>
    <x v="2"/>
    <x v="2"/>
    <x v="0"/>
    <x v="10"/>
    <x v="6"/>
    <x v="126"/>
    <n v="0.84"/>
    <x v="0"/>
    <x v="1"/>
    <x v="19"/>
    <x v="248"/>
    <n v="16602"/>
    <x v="38"/>
    <x v="49"/>
    <n v="-96.16"/>
    <n v="1"/>
    <n v="28.05"/>
    <n v="86263"/>
    <m/>
    <m/>
  </r>
  <r>
    <n v="19311"/>
    <s v="Not Specified"/>
    <x v="1"/>
    <x v="285"/>
    <n v="0.49"/>
    <n v="899"/>
    <s v="Jordan Berry"/>
    <x v="2"/>
    <x v="2"/>
    <x v="0"/>
    <x v="9"/>
    <x v="3"/>
    <x v="369"/>
    <n v="0.38"/>
    <x v="0"/>
    <x v="1"/>
    <x v="19"/>
    <x v="248"/>
    <n v="16602"/>
    <x v="39"/>
    <x v="165"/>
    <n v="104.7213"/>
    <n v="12"/>
    <n v="151.77000000000001"/>
    <n v="86264"/>
    <m/>
    <m/>
  </r>
  <r>
    <n v="19312"/>
    <s v="Not Specified"/>
    <x v="8"/>
    <x v="40"/>
    <n v="2.04"/>
    <n v="899"/>
    <s v="Jordan Berry"/>
    <x v="0"/>
    <x v="2"/>
    <x v="0"/>
    <x v="7"/>
    <x v="0"/>
    <x v="43"/>
    <n v="0.36"/>
    <x v="0"/>
    <x v="1"/>
    <x v="19"/>
    <x v="248"/>
    <n v="16602"/>
    <x v="39"/>
    <x v="12"/>
    <n v="37.31"/>
    <n v="11"/>
    <n v="57.13"/>
    <n v="86264"/>
    <m/>
    <m/>
  </r>
  <r>
    <n v="24981"/>
    <s v="Not Specified"/>
    <x v="6"/>
    <x v="24"/>
    <n v="1.49"/>
    <n v="903"/>
    <s v="Francis Spivey"/>
    <x v="2"/>
    <x v="3"/>
    <x v="0"/>
    <x v="8"/>
    <x v="3"/>
    <x v="370"/>
    <n v="0.39"/>
    <x v="0"/>
    <x v="1"/>
    <x v="15"/>
    <x v="249"/>
    <n v="1887"/>
    <x v="14"/>
    <x v="138"/>
    <n v="80.674799999999991"/>
    <n v="18"/>
    <n v="116.92"/>
    <n v="90806"/>
    <m/>
    <m/>
  </r>
  <r>
    <n v="22288"/>
    <s v="Critical"/>
    <x v="3"/>
    <x v="205"/>
    <n v="5.99"/>
    <n v="907"/>
    <s v="Rachel Casey"/>
    <x v="2"/>
    <x v="1"/>
    <x v="2"/>
    <x v="5"/>
    <x v="0"/>
    <x v="351"/>
    <n v="0.38"/>
    <x v="0"/>
    <x v="3"/>
    <x v="35"/>
    <x v="157"/>
    <n v="42420"/>
    <x v="115"/>
    <x v="139"/>
    <n v="114.3165"/>
    <n v="5"/>
    <n v="151.6"/>
    <n v="86459"/>
    <m/>
    <m/>
  </r>
  <r>
    <n v="21345"/>
    <s v="Medium"/>
    <x v="3"/>
    <x v="286"/>
    <n v="2.4"/>
    <n v="907"/>
    <s v="Rachel Casey"/>
    <x v="2"/>
    <x v="1"/>
    <x v="0"/>
    <x v="0"/>
    <x v="0"/>
    <x v="371"/>
    <n v="0.57999999999999996"/>
    <x v="0"/>
    <x v="3"/>
    <x v="35"/>
    <x v="157"/>
    <n v="42420"/>
    <x v="77"/>
    <x v="120"/>
    <n v="1107.4079999999999"/>
    <n v="12"/>
    <n v="31.73"/>
    <n v="86460"/>
    <m/>
    <m/>
  </r>
  <r>
    <n v="19480"/>
    <s v="Critical"/>
    <x v="6"/>
    <x v="142"/>
    <n v="5.61"/>
    <n v="910"/>
    <s v="Carla Hauser"/>
    <x v="2"/>
    <x v="0"/>
    <x v="0"/>
    <x v="7"/>
    <x v="3"/>
    <x v="297"/>
    <n v="0.4"/>
    <x v="0"/>
    <x v="3"/>
    <x v="40"/>
    <x v="233"/>
    <n v="71854"/>
    <x v="50"/>
    <x v="3"/>
    <n v="-149.21199999999999"/>
    <n v="15"/>
    <n v="85.26"/>
    <n v="90187"/>
    <m/>
    <m/>
  </r>
  <r>
    <n v="25356"/>
    <s v="Not Specified"/>
    <x v="5"/>
    <x v="287"/>
    <n v="5.83"/>
    <n v="911"/>
    <s v="Marsha P Joyner"/>
    <x v="2"/>
    <x v="0"/>
    <x v="0"/>
    <x v="7"/>
    <x v="0"/>
    <x v="372"/>
    <n v="0.36"/>
    <x v="0"/>
    <x v="1"/>
    <x v="36"/>
    <x v="250"/>
    <n v="26003"/>
    <x v="70"/>
    <x v="90"/>
    <n v="-21.018000000000001"/>
    <n v="2"/>
    <n v="16.600000000000001"/>
    <n v="90185"/>
    <m/>
    <m/>
  </r>
  <r>
    <n v="25357"/>
    <s v="Not Specified"/>
    <x v="7"/>
    <x v="187"/>
    <n v="69.64"/>
    <n v="911"/>
    <s v="Marsha P Joyner"/>
    <x v="1"/>
    <x v="0"/>
    <x v="1"/>
    <x v="11"/>
    <x v="5"/>
    <x v="228"/>
    <n v="0.72"/>
    <x v="0"/>
    <x v="1"/>
    <x v="36"/>
    <x v="250"/>
    <n v="26003"/>
    <x v="70"/>
    <x v="109"/>
    <n v="-655.52987500000006"/>
    <n v="10"/>
    <n v="2285.41"/>
    <n v="90185"/>
    <m/>
    <m/>
  </r>
  <r>
    <n v="24028"/>
    <s v="High"/>
    <x v="0"/>
    <x v="288"/>
    <n v="9.7100000000000009"/>
    <n v="911"/>
    <s v="Marsha P Joyner"/>
    <x v="2"/>
    <x v="0"/>
    <x v="0"/>
    <x v="10"/>
    <x v="3"/>
    <x v="373"/>
    <n v="0.56999999999999995"/>
    <x v="0"/>
    <x v="1"/>
    <x v="36"/>
    <x v="250"/>
    <n v="26003"/>
    <x v="36"/>
    <x v="47"/>
    <n v="354.32879999999994"/>
    <n v="8"/>
    <n v="513.52"/>
    <n v="90186"/>
    <m/>
    <m/>
  </r>
  <r>
    <n v="24953"/>
    <s v="High"/>
    <x v="2"/>
    <x v="246"/>
    <n v="30"/>
    <n v="915"/>
    <s v="Carol Sherrill"/>
    <x v="1"/>
    <x v="1"/>
    <x v="1"/>
    <x v="1"/>
    <x v="1"/>
    <x v="309"/>
    <n v="0.61"/>
    <x v="0"/>
    <x v="2"/>
    <x v="7"/>
    <x v="251"/>
    <n v="77803"/>
    <x v="148"/>
    <x v="70"/>
    <n v="-489.41559999999998"/>
    <n v="1"/>
    <n v="346.52"/>
    <n v="86356"/>
    <m/>
    <m/>
  </r>
  <r>
    <n v="25833"/>
    <s v="Low"/>
    <x v="5"/>
    <x v="37"/>
    <n v="19.989999999999998"/>
    <n v="916"/>
    <s v="Marion Wilcox"/>
    <x v="2"/>
    <x v="0"/>
    <x v="0"/>
    <x v="10"/>
    <x v="3"/>
    <x v="40"/>
    <n v="0.66"/>
    <x v="0"/>
    <x v="2"/>
    <x v="7"/>
    <x v="252"/>
    <n v="76028"/>
    <x v="148"/>
    <x v="76"/>
    <n v="35.31"/>
    <n v="3"/>
    <n v="499.31"/>
    <n v="86357"/>
    <m/>
    <m/>
  </r>
  <r>
    <n v="25676"/>
    <s v="High"/>
    <x v="5"/>
    <x v="289"/>
    <n v="6.31"/>
    <n v="918"/>
    <s v="Kerry Jernigan"/>
    <x v="2"/>
    <x v="3"/>
    <x v="0"/>
    <x v="10"/>
    <x v="3"/>
    <x v="374"/>
    <n v="0.57999999999999996"/>
    <x v="0"/>
    <x v="0"/>
    <x v="1"/>
    <x v="184"/>
    <n v="91730"/>
    <x v="142"/>
    <x v="94"/>
    <n v="6.11"/>
    <n v="2"/>
    <n v="73.099999999999994"/>
    <n v="90492"/>
    <m/>
    <m/>
  </r>
  <r>
    <n v="19772"/>
    <s v="Critical"/>
    <x v="3"/>
    <x v="290"/>
    <n v="36.61"/>
    <n v="918"/>
    <s v="Kerry Jernigan"/>
    <x v="1"/>
    <x v="0"/>
    <x v="1"/>
    <x v="14"/>
    <x v="5"/>
    <x v="375"/>
    <n v="0.61"/>
    <x v="0"/>
    <x v="0"/>
    <x v="1"/>
    <x v="184"/>
    <n v="91730"/>
    <x v="135"/>
    <x v="110"/>
    <n v="187.41200000000026"/>
    <n v="39"/>
    <n v="2115.06"/>
    <n v="90493"/>
    <m/>
    <m/>
  </r>
  <r>
    <n v="25677"/>
    <s v="High"/>
    <x v="10"/>
    <x v="41"/>
    <n v="2.64"/>
    <n v="919"/>
    <s v="Tracy Livingston"/>
    <x v="2"/>
    <x v="3"/>
    <x v="0"/>
    <x v="12"/>
    <x v="2"/>
    <x v="120"/>
    <n v="0.59"/>
    <x v="0"/>
    <x v="0"/>
    <x v="1"/>
    <x v="253"/>
    <n v="96003"/>
    <x v="142"/>
    <x v="93"/>
    <n v="-6.34"/>
    <n v="6"/>
    <n v="47.95"/>
    <n v="90492"/>
    <m/>
    <m/>
  </r>
  <r>
    <n v="21970"/>
    <s v="Low"/>
    <x v="10"/>
    <x v="147"/>
    <n v="4"/>
    <n v="920"/>
    <s v="Jessie Kelly"/>
    <x v="2"/>
    <x v="0"/>
    <x v="2"/>
    <x v="13"/>
    <x v="3"/>
    <x v="174"/>
    <n v="0.37"/>
    <x v="0"/>
    <x v="0"/>
    <x v="1"/>
    <x v="254"/>
    <n v="92374"/>
    <x v="12"/>
    <x v="64"/>
    <n v="92.722199999999987"/>
    <n v="9"/>
    <n v="134.38"/>
    <n v="90491"/>
    <m/>
    <m/>
  </r>
  <r>
    <n v="25678"/>
    <s v="High"/>
    <x v="9"/>
    <x v="291"/>
    <n v="8.94"/>
    <n v="920"/>
    <s v="Jessie Kelly"/>
    <x v="2"/>
    <x v="3"/>
    <x v="0"/>
    <x v="8"/>
    <x v="3"/>
    <x v="376"/>
    <n v="0.4"/>
    <x v="0"/>
    <x v="0"/>
    <x v="1"/>
    <x v="254"/>
    <n v="92374"/>
    <x v="142"/>
    <x v="94"/>
    <n v="-160.27549999999999"/>
    <n v="9"/>
    <n v="76.77"/>
    <n v="90492"/>
    <m/>
    <m/>
  </r>
  <r>
    <n v="18395"/>
    <s v="Not Specified"/>
    <x v="0"/>
    <x v="64"/>
    <n v="8.99"/>
    <n v="922"/>
    <s v="Dolores Abrams"/>
    <x v="0"/>
    <x v="2"/>
    <x v="2"/>
    <x v="5"/>
    <x v="3"/>
    <x v="377"/>
    <n v="0.56000000000000005"/>
    <x v="0"/>
    <x v="0"/>
    <x v="1"/>
    <x v="184"/>
    <n v="91730"/>
    <x v="135"/>
    <x v="110"/>
    <n v="396.97199999999998"/>
    <n v="14"/>
    <n v="782"/>
    <n v="87135"/>
    <m/>
    <m/>
  </r>
  <r>
    <n v="19973"/>
    <s v="Critical"/>
    <x v="9"/>
    <x v="292"/>
    <n v="1.38"/>
    <n v="925"/>
    <s v="Ruth Dudley"/>
    <x v="2"/>
    <x v="2"/>
    <x v="0"/>
    <x v="3"/>
    <x v="0"/>
    <x v="378"/>
    <n v="0.44"/>
    <x v="0"/>
    <x v="1"/>
    <x v="14"/>
    <x v="255"/>
    <n v="4330"/>
    <x v="34"/>
    <x v="47"/>
    <n v="-7.04"/>
    <n v="7"/>
    <n v="15.73"/>
    <n v="87134"/>
    <m/>
    <m/>
  </r>
  <r>
    <n v="19974"/>
    <s v="Critical"/>
    <x v="0"/>
    <x v="109"/>
    <n v="35.89"/>
    <n v="929"/>
    <s v="Calvin Conway"/>
    <x v="1"/>
    <x v="2"/>
    <x v="1"/>
    <x v="14"/>
    <x v="5"/>
    <x v="379"/>
    <n v="0.66"/>
    <x v="0"/>
    <x v="1"/>
    <x v="2"/>
    <x v="256"/>
    <n v="8857"/>
    <x v="34"/>
    <x v="152"/>
    <n v="538.52"/>
    <n v="10"/>
    <n v="1719.07"/>
    <n v="87134"/>
    <m/>
    <m/>
  </r>
  <r>
    <n v="21077"/>
    <s v="Critical"/>
    <x v="5"/>
    <x v="293"/>
    <n v="2.14"/>
    <n v="936"/>
    <s v="Robyn Garner"/>
    <x v="0"/>
    <x v="0"/>
    <x v="0"/>
    <x v="7"/>
    <x v="0"/>
    <x v="380"/>
    <n v="0.38"/>
    <x v="0"/>
    <x v="0"/>
    <x v="1"/>
    <x v="254"/>
    <n v="92374"/>
    <x v="149"/>
    <x v="146"/>
    <n v="-4.1399999999999997"/>
    <n v="1"/>
    <n v="8.41"/>
    <n v="90588"/>
    <m/>
    <m/>
  </r>
  <r>
    <n v="23716"/>
    <s v="Not Specified"/>
    <x v="5"/>
    <x v="24"/>
    <n v="5.46"/>
    <n v="936"/>
    <s v="Robyn Garner"/>
    <x v="2"/>
    <x v="0"/>
    <x v="0"/>
    <x v="7"/>
    <x v="3"/>
    <x v="381"/>
    <n v="0.36"/>
    <x v="0"/>
    <x v="0"/>
    <x v="1"/>
    <x v="254"/>
    <n v="92374"/>
    <x v="150"/>
    <x v="125"/>
    <n v="-31.885000000000002"/>
    <n v="17"/>
    <n v="104.95"/>
    <n v="90589"/>
    <m/>
    <m/>
  </r>
  <r>
    <n v="23717"/>
    <s v="Not Specified"/>
    <x v="0"/>
    <x v="64"/>
    <n v="3.99"/>
    <n v="937"/>
    <s v="Kelly Shaw"/>
    <x v="2"/>
    <x v="0"/>
    <x v="2"/>
    <x v="5"/>
    <x v="3"/>
    <x v="382"/>
    <n v="0.59"/>
    <x v="0"/>
    <x v="0"/>
    <x v="1"/>
    <x v="257"/>
    <n v="90278"/>
    <x v="150"/>
    <x v="126"/>
    <n v="-95.21050000000001"/>
    <n v="3"/>
    <n v="166.59"/>
    <n v="90589"/>
    <m/>
    <m/>
  </r>
  <r>
    <n v="22638"/>
    <s v="Low"/>
    <x v="3"/>
    <x v="32"/>
    <n v="35.840000000000003"/>
    <n v="940"/>
    <s v="Albert Maxwell"/>
    <x v="1"/>
    <x v="1"/>
    <x v="1"/>
    <x v="14"/>
    <x v="5"/>
    <x v="77"/>
    <n v="0.62"/>
    <x v="0"/>
    <x v="1"/>
    <x v="18"/>
    <x v="258"/>
    <n v="6776"/>
    <x v="81"/>
    <x v="133"/>
    <n v="-193.58"/>
    <n v="4"/>
    <n v="396.19"/>
    <n v="90844"/>
    <m/>
    <m/>
  </r>
  <r>
    <n v="23479"/>
    <s v="Not Specified"/>
    <x v="9"/>
    <x v="294"/>
    <n v="12.62"/>
    <n v="945"/>
    <s v="Stephanie Sun Perry"/>
    <x v="2"/>
    <x v="1"/>
    <x v="0"/>
    <x v="8"/>
    <x v="3"/>
    <x v="383"/>
    <n v="0.37"/>
    <x v="0"/>
    <x v="0"/>
    <x v="1"/>
    <x v="259"/>
    <n v="95070"/>
    <x v="127"/>
    <x v="40"/>
    <n v="-4.3009999999999939"/>
    <n v="3"/>
    <n v="98.7"/>
    <n v="86567"/>
    <m/>
    <m/>
  </r>
  <r>
    <n v="24459"/>
    <s v="Critical"/>
    <x v="3"/>
    <x v="295"/>
    <n v="56.2"/>
    <n v="946"/>
    <s v="Denise Parks"/>
    <x v="0"/>
    <x v="1"/>
    <x v="1"/>
    <x v="2"/>
    <x v="4"/>
    <x v="384"/>
    <n v="0.74"/>
    <x v="0"/>
    <x v="1"/>
    <x v="14"/>
    <x v="113"/>
    <n v="4210"/>
    <x v="151"/>
    <x v="27"/>
    <n v="-1570.32"/>
    <n v="20"/>
    <n v="1782.44"/>
    <n v="86566"/>
    <m/>
    <m/>
  </r>
  <r>
    <n v="24693"/>
    <s v="Critical"/>
    <x v="4"/>
    <x v="210"/>
    <n v="5.3"/>
    <n v="947"/>
    <s v="Dorothy Buchanan"/>
    <x v="0"/>
    <x v="1"/>
    <x v="1"/>
    <x v="2"/>
    <x v="0"/>
    <x v="257"/>
    <n v="0.46"/>
    <x v="0"/>
    <x v="1"/>
    <x v="2"/>
    <x v="260"/>
    <n v="7002"/>
    <x v="52"/>
    <x v="49"/>
    <n v="27.23"/>
    <n v="5"/>
    <n v="72.11"/>
    <n v="86565"/>
    <m/>
    <m/>
  </r>
  <r>
    <n v="1279"/>
    <s v="Critical "/>
    <x v="2"/>
    <x v="296"/>
    <n v="2.99"/>
    <n v="949"/>
    <s v="Ernest Oh"/>
    <x v="2"/>
    <x v="3"/>
    <x v="0"/>
    <x v="8"/>
    <x v="3"/>
    <x v="385"/>
    <n v="0.36"/>
    <x v="0"/>
    <x v="0"/>
    <x v="1"/>
    <x v="154"/>
    <n v="90049"/>
    <x v="22"/>
    <x v="30"/>
    <n v="-19.099200000000003"/>
    <n v="3"/>
    <n v="124.81"/>
    <n v="9285"/>
    <m/>
    <m/>
  </r>
  <r>
    <n v="1128"/>
    <s v="Low"/>
    <x v="1"/>
    <x v="152"/>
    <n v="5.09"/>
    <n v="949"/>
    <s v="Ernest Oh"/>
    <x v="2"/>
    <x v="3"/>
    <x v="0"/>
    <x v="7"/>
    <x v="3"/>
    <x v="213"/>
    <n v="0.37"/>
    <x v="0"/>
    <x v="0"/>
    <x v="1"/>
    <x v="154"/>
    <n v="90049"/>
    <x v="27"/>
    <x v="102"/>
    <n v="373.67"/>
    <n v="18"/>
    <n v="881.32"/>
    <n v="8257"/>
    <m/>
    <m/>
  </r>
  <r>
    <n v="19279"/>
    <s v="Critical"/>
    <x v="2"/>
    <x v="296"/>
    <n v="2.99"/>
    <n v="950"/>
    <s v="Jane Shah"/>
    <x v="2"/>
    <x v="3"/>
    <x v="0"/>
    <x v="8"/>
    <x v="3"/>
    <x v="385"/>
    <n v="0.36"/>
    <x v="0"/>
    <x v="2"/>
    <x v="3"/>
    <x v="3"/>
    <n v="55372"/>
    <x v="22"/>
    <x v="30"/>
    <n v="-14.801880000000001"/>
    <n v="1"/>
    <n v="41.6"/>
    <n v="89083"/>
    <m/>
    <m/>
  </r>
  <r>
    <n v="19127"/>
    <s v="Low"/>
    <x v="5"/>
    <x v="297"/>
    <n v="29.7"/>
    <n v="950"/>
    <s v="Jane Shah"/>
    <x v="1"/>
    <x v="3"/>
    <x v="2"/>
    <x v="6"/>
    <x v="1"/>
    <x v="386"/>
    <n v="0.56999999999999995"/>
    <x v="0"/>
    <x v="2"/>
    <x v="3"/>
    <x v="3"/>
    <n v="55372"/>
    <x v="27"/>
    <x v="104"/>
    <n v="-2561.3235"/>
    <n v="1"/>
    <n v="1497.22"/>
    <n v="89084"/>
    <m/>
    <m/>
  </r>
  <r>
    <n v="19128"/>
    <s v="Low"/>
    <x v="1"/>
    <x v="152"/>
    <n v="5.09"/>
    <n v="950"/>
    <s v="Jane Shah"/>
    <x v="2"/>
    <x v="3"/>
    <x v="0"/>
    <x v="7"/>
    <x v="3"/>
    <x v="213"/>
    <n v="0.37"/>
    <x v="0"/>
    <x v="2"/>
    <x v="3"/>
    <x v="3"/>
    <n v="55372"/>
    <x v="27"/>
    <x v="102"/>
    <n v="168.91889999999998"/>
    <n v="5"/>
    <n v="244.81"/>
    <n v="89084"/>
    <m/>
    <m/>
  </r>
  <r>
    <n v="19129"/>
    <s v="Low"/>
    <x v="9"/>
    <x v="137"/>
    <n v="1.6"/>
    <n v="950"/>
    <s v="Jane Shah"/>
    <x v="2"/>
    <x v="3"/>
    <x v="0"/>
    <x v="0"/>
    <x v="0"/>
    <x v="387"/>
    <n v="0.57999999999999996"/>
    <x v="0"/>
    <x v="2"/>
    <x v="3"/>
    <x v="3"/>
    <n v="55372"/>
    <x v="27"/>
    <x v="85"/>
    <n v="-6.2"/>
    <n v="1"/>
    <n v="4.55"/>
    <n v="89084"/>
    <m/>
    <m/>
  </r>
  <r>
    <n v="20073"/>
    <s v="Low"/>
    <x v="10"/>
    <x v="298"/>
    <n v="0.49"/>
    <n v="954"/>
    <s v="Tony Chandler"/>
    <x v="2"/>
    <x v="2"/>
    <x v="0"/>
    <x v="9"/>
    <x v="3"/>
    <x v="388"/>
    <n v="0.38"/>
    <x v="0"/>
    <x v="2"/>
    <x v="7"/>
    <x v="261"/>
    <n v="75067"/>
    <x v="6"/>
    <x v="74"/>
    <n v="19.064699999999998"/>
    <n v="4"/>
    <n v="27.63"/>
    <n v="90771"/>
    <m/>
    <m/>
  </r>
  <r>
    <n v="20074"/>
    <s v="Low"/>
    <x v="4"/>
    <x v="299"/>
    <n v="1.56"/>
    <n v="954"/>
    <s v="Tony Chandler"/>
    <x v="2"/>
    <x v="2"/>
    <x v="0"/>
    <x v="0"/>
    <x v="0"/>
    <x v="389"/>
    <n v="0.52"/>
    <x v="0"/>
    <x v="2"/>
    <x v="7"/>
    <x v="261"/>
    <n v="75067"/>
    <x v="6"/>
    <x v="150"/>
    <n v="10.56"/>
    <n v="5"/>
    <n v="31.21"/>
    <n v="90771"/>
    <m/>
    <m/>
  </r>
  <r>
    <n v="25795"/>
    <s v="Not Specified"/>
    <x v="0"/>
    <x v="300"/>
    <n v="17.850000000000001"/>
    <n v="959"/>
    <s v="Sally House"/>
    <x v="1"/>
    <x v="0"/>
    <x v="2"/>
    <x v="6"/>
    <x v="1"/>
    <x v="390"/>
    <n v="0.56000000000000005"/>
    <x v="0"/>
    <x v="2"/>
    <x v="7"/>
    <x v="252"/>
    <n v="76028"/>
    <x v="27"/>
    <x v="36"/>
    <n v="837.68069999999989"/>
    <n v="8"/>
    <n v="1214.03"/>
    <n v="91581"/>
    <m/>
    <m/>
  </r>
  <r>
    <n v="20428"/>
    <s v="Low"/>
    <x v="9"/>
    <x v="21"/>
    <n v="0.96"/>
    <n v="960"/>
    <s v="Phillip Chappell"/>
    <x v="2"/>
    <x v="1"/>
    <x v="0"/>
    <x v="0"/>
    <x v="0"/>
    <x v="202"/>
    <n v="0.57999999999999996"/>
    <x v="0"/>
    <x v="0"/>
    <x v="1"/>
    <x v="257"/>
    <n v="90278"/>
    <x v="128"/>
    <x v="123"/>
    <n v="-4.2"/>
    <n v="1"/>
    <n v="3.51"/>
    <n v="89401"/>
    <m/>
    <m/>
  </r>
  <r>
    <n v="20685"/>
    <s v="Not Specified"/>
    <x v="5"/>
    <x v="132"/>
    <n v="51.94"/>
    <n v="961"/>
    <s v="Benjamin Chan"/>
    <x v="1"/>
    <x v="1"/>
    <x v="1"/>
    <x v="11"/>
    <x v="5"/>
    <x v="156"/>
    <n v="0.63"/>
    <x v="0"/>
    <x v="0"/>
    <x v="1"/>
    <x v="262"/>
    <n v="94061"/>
    <x v="152"/>
    <x v="88"/>
    <n v="-44.163600000000002"/>
    <n v="1"/>
    <n v="120.12"/>
    <n v="89402"/>
    <m/>
    <m/>
  </r>
  <r>
    <n v="2428"/>
    <s v="Low"/>
    <x v="9"/>
    <x v="21"/>
    <n v="0.96"/>
    <n v="962"/>
    <s v="Yvonne Clarke"/>
    <x v="2"/>
    <x v="1"/>
    <x v="0"/>
    <x v="0"/>
    <x v="0"/>
    <x v="202"/>
    <n v="0.57999999999999996"/>
    <x v="0"/>
    <x v="2"/>
    <x v="12"/>
    <x v="25"/>
    <n v="60610"/>
    <x v="128"/>
    <x v="123"/>
    <n v="-4.2"/>
    <n v="2"/>
    <n v="7.01"/>
    <n v="17636"/>
    <m/>
    <m/>
  </r>
  <r>
    <n v="25093"/>
    <s v="Medium"/>
    <x v="6"/>
    <x v="109"/>
    <n v="35.89"/>
    <n v="970"/>
    <s v="Lynn Payne"/>
    <x v="1"/>
    <x v="3"/>
    <x v="1"/>
    <x v="14"/>
    <x v="5"/>
    <x v="379"/>
    <n v="0.66"/>
    <x v="0"/>
    <x v="3"/>
    <x v="8"/>
    <x v="191"/>
    <n v="24281"/>
    <x v="18"/>
    <x v="24"/>
    <n v="-102.66200000000001"/>
    <n v="8"/>
    <n v="1452.18"/>
    <n v="86173"/>
    <m/>
    <m/>
  </r>
  <r>
    <n v="20536"/>
    <s v="Low"/>
    <x v="9"/>
    <x v="301"/>
    <n v="69.55"/>
    <n v="972"/>
    <s v="Gregory Holden"/>
    <x v="1"/>
    <x v="0"/>
    <x v="1"/>
    <x v="1"/>
    <x v="1"/>
    <x v="391"/>
    <n v="0.6"/>
    <x v="0"/>
    <x v="0"/>
    <x v="1"/>
    <x v="263"/>
    <n v="92503"/>
    <x v="136"/>
    <x v="124"/>
    <n v="-116.584"/>
    <n v="2"/>
    <n v="619.38"/>
    <n v="87259"/>
    <m/>
    <m/>
  </r>
  <r>
    <n v="20537"/>
    <s v="Low"/>
    <x v="6"/>
    <x v="11"/>
    <n v="14.37"/>
    <n v="972"/>
    <s v="Gregory Holden"/>
    <x v="2"/>
    <x v="0"/>
    <x v="1"/>
    <x v="2"/>
    <x v="6"/>
    <x v="193"/>
    <n v="0.73"/>
    <x v="0"/>
    <x v="0"/>
    <x v="1"/>
    <x v="263"/>
    <n v="92503"/>
    <x v="136"/>
    <x v="142"/>
    <n v="12.896100000000001"/>
    <n v="1"/>
    <n v="18.690000000000001"/>
    <n v="87259"/>
    <m/>
    <m/>
  </r>
  <r>
    <n v="24298"/>
    <s v="Low"/>
    <x v="10"/>
    <x v="302"/>
    <n v="5"/>
    <n v="975"/>
    <s v="Francis Evans"/>
    <x v="2"/>
    <x v="0"/>
    <x v="0"/>
    <x v="15"/>
    <x v="3"/>
    <x v="392"/>
    <n v="0.55000000000000004"/>
    <x v="0"/>
    <x v="1"/>
    <x v="15"/>
    <x v="28"/>
    <n v="2108"/>
    <x v="36"/>
    <x v="5"/>
    <n v="-21.319199999999999"/>
    <n v="3"/>
    <n v="8.8000000000000007"/>
    <n v="87260"/>
    <m/>
    <m/>
  </r>
  <r>
    <n v="22646"/>
    <s v="Medium"/>
    <x v="6"/>
    <x v="303"/>
    <n v="12.9"/>
    <n v="980"/>
    <s v="Howard Burnett"/>
    <x v="2"/>
    <x v="0"/>
    <x v="0"/>
    <x v="10"/>
    <x v="3"/>
    <x v="393"/>
    <n v="0.56999999999999995"/>
    <x v="0"/>
    <x v="1"/>
    <x v="9"/>
    <x v="186"/>
    <n v="5403"/>
    <x v="64"/>
    <x v="84"/>
    <n v="93.846800000000002"/>
    <n v="12"/>
    <n v="477.2"/>
    <n v="87258"/>
    <m/>
    <m/>
  </r>
  <r>
    <n v="20010"/>
    <s v="Low"/>
    <x v="3"/>
    <x v="304"/>
    <n v="7.18"/>
    <n v="983"/>
    <s v="Sue Drake"/>
    <x v="2"/>
    <x v="0"/>
    <x v="2"/>
    <x v="13"/>
    <x v="3"/>
    <x v="394"/>
    <n v="0.48"/>
    <x v="0"/>
    <x v="3"/>
    <x v="40"/>
    <x v="264"/>
    <n v="72143"/>
    <x v="58"/>
    <x v="156"/>
    <n v="17.771999999999998"/>
    <n v="10"/>
    <n v="2848.38"/>
    <n v="90201"/>
    <m/>
    <m/>
  </r>
  <r>
    <n v="25895"/>
    <s v="High"/>
    <x v="5"/>
    <x v="137"/>
    <n v="5.17"/>
    <n v="993"/>
    <s v="Gail Currin"/>
    <x v="2"/>
    <x v="2"/>
    <x v="0"/>
    <x v="7"/>
    <x v="3"/>
    <x v="162"/>
    <n v="0.4"/>
    <x v="0"/>
    <x v="0"/>
    <x v="1"/>
    <x v="265"/>
    <n v="93030"/>
    <x v="153"/>
    <x v="146"/>
    <n v="-104.57"/>
    <n v="9"/>
    <n v="38.58"/>
    <n v="89432"/>
    <m/>
    <m/>
  </r>
  <r>
    <n v="19004"/>
    <s v="High"/>
    <x v="10"/>
    <x v="305"/>
    <n v="76.37"/>
    <n v="994"/>
    <s v="Neal Weber"/>
    <x v="1"/>
    <x v="2"/>
    <x v="1"/>
    <x v="11"/>
    <x v="5"/>
    <x v="395"/>
    <n v="0.6"/>
    <x v="0"/>
    <x v="1"/>
    <x v="14"/>
    <x v="91"/>
    <n v="4073"/>
    <x v="88"/>
    <x v="32"/>
    <n v="-969.0483660000001"/>
    <n v="2"/>
    <n v="810.47"/>
    <n v="89433"/>
    <m/>
    <m/>
  </r>
  <r>
    <n v="23840"/>
    <s v="Low"/>
    <x v="3"/>
    <x v="287"/>
    <n v="5.83"/>
    <n v="995"/>
    <s v="Lloyd Spencer"/>
    <x v="2"/>
    <x v="2"/>
    <x v="0"/>
    <x v="7"/>
    <x v="0"/>
    <x v="372"/>
    <n v="0.36"/>
    <x v="0"/>
    <x v="1"/>
    <x v="14"/>
    <x v="266"/>
    <n v="4070"/>
    <x v="16"/>
    <x v="66"/>
    <n v="4.0320000000000036"/>
    <n v="9"/>
    <n v="72.83"/>
    <n v="89434"/>
    <m/>
    <m/>
  </r>
  <r>
    <n v="22639"/>
    <s v="Low"/>
    <x v="4"/>
    <x v="306"/>
    <n v="0.99"/>
    <n v="997"/>
    <s v="Phillip Pollard"/>
    <x v="2"/>
    <x v="2"/>
    <x v="0"/>
    <x v="15"/>
    <x v="3"/>
    <x v="396"/>
    <n v="0.57999999999999996"/>
    <x v="0"/>
    <x v="1"/>
    <x v="2"/>
    <x v="260"/>
    <n v="7002"/>
    <x v="76"/>
    <x v="12"/>
    <n v="-23.634399999999999"/>
    <n v="1"/>
    <n v="63.66"/>
    <n v="89431"/>
    <m/>
    <m/>
  </r>
  <r>
    <n v="19003"/>
    <s v="High"/>
    <x v="4"/>
    <x v="307"/>
    <n v="1.99"/>
    <n v="999"/>
    <s v="Rita Barton"/>
    <x v="2"/>
    <x v="2"/>
    <x v="2"/>
    <x v="13"/>
    <x v="2"/>
    <x v="397"/>
    <n v="0.55000000000000004"/>
    <x v="0"/>
    <x v="1"/>
    <x v="2"/>
    <x v="267"/>
    <n v="7450"/>
    <x v="88"/>
    <x v="32"/>
    <n v="-71.83"/>
    <n v="3"/>
    <n v="127.22"/>
    <n v="89433"/>
    <m/>
    <m/>
  </r>
  <r>
    <n v="19002"/>
    <s v="High"/>
    <x v="9"/>
    <x v="308"/>
    <n v="19.989999999999998"/>
    <n v="1000"/>
    <s v="Lynn Bell"/>
    <x v="2"/>
    <x v="2"/>
    <x v="1"/>
    <x v="2"/>
    <x v="3"/>
    <x v="398"/>
    <n v="0.55000000000000004"/>
    <x v="0"/>
    <x v="1"/>
    <x v="9"/>
    <x v="268"/>
    <n v="5201"/>
    <x v="88"/>
    <x v="32"/>
    <n v="-0.74000000000000909"/>
    <n v="12"/>
    <n v="432.44"/>
    <n v="89433"/>
    <m/>
    <m/>
  </r>
  <r>
    <n v="19380"/>
    <s v="Low"/>
    <x v="2"/>
    <x v="71"/>
    <n v="2.27"/>
    <n v="1005"/>
    <s v="Lloyd Dickson"/>
    <x v="2"/>
    <x v="2"/>
    <x v="0"/>
    <x v="7"/>
    <x v="0"/>
    <x v="82"/>
    <n v="0.36"/>
    <x v="0"/>
    <x v="2"/>
    <x v="12"/>
    <x v="182"/>
    <n v="60089"/>
    <x v="30"/>
    <x v="26"/>
    <n v="-3.88"/>
    <n v="1"/>
    <n v="12.18"/>
    <n v="90043"/>
    <m/>
    <m/>
  </r>
  <r>
    <n v="20167"/>
    <s v="High"/>
    <x v="1"/>
    <x v="309"/>
    <n v="17.48"/>
    <n v="1005"/>
    <s v="Lloyd Dickson"/>
    <x v="2"/>
    <x v="2"/>
    <x v="0"/>
    <x v="7"/>
    <x v="3"/>
    <x v="399"/>
    <n v="0.36"/>
    <x v="0"/>
    <x v="2"/>
    <x v="12"/>
    <x v="182"/>
    <n v="60089"/>
    <x v="139"/>
    <x v="142"/>
    <n v="551.09280000000001"/>
    <n v="23"/>
    <n v="950.43"/>
    <n v="90044"/>
    <m/>
    <m/>
  </r>
  <r>
    <n v="18529"/>
    <s v="High"/>
    <x v="0"/>
    <x v="310"/>
    <n v="0.49"/>
    <n v="1008"/>
    <s v="Priscilla Frank"/>
    <x v="2"/>
    <x v="1"/>
    <x v="0"/>
    <x v="9"/>
    <x v="3"/>
    <x v="400"/>
    <n v="0.37"/>
    <x v="0"/>
    <x v="1"/>
    <x v="14"/>
    <x v="269"/>
    <n v="4038"/>
    <x v="40"/>
    <x v="134"/>
    <n v="17.505299999999998"/>
    <n v="8"/>
    <n v="25.37"/>
    <n v="88371"/>
    <m/>
    <m/>
  </r>
  <r>
    <n v="18886"/>
    <s v="High"/>
    <x v="10"/>
    <x v="311"/>
    <n v="45.7"/>
    <n v="1009"/>
    <s v="Kristin George"/>
    <x v="1"/>
    <x v="0"/>
    <x v="1"/>
    <x v="11"/>
    <x v="5"/>
    <x v="401"/>
    <n v="0.71"/>
    <x v="0"/>
    <x v="1"/>
    <x v="14"/>
    <x v="270"/>
    <n v="4072"/>
    <x v="117"/>
    <x v="101"/>
    <n v="818.54617499999995"/>
    <n v="14"/>
    <n v="6963.67"/>
    <n v="88372"/>
    <m/>
    <m/>
  </r>
  <r>
    <n v="21184"/>
    <s v="Critical"/>
    <x v="3"/>
    <x v="115"/>
    <n v="1.99"/>
    <n v="1014"/>
    <s v="Theresa Winters"/>
    <x v="2"/>
    <x v="1"/>
    <x v="2"/>
    <x v="13"/>
    <x v="2"/>
    <x v="137"/>
    <n v="0.4"/>
    <x v="0"/>
    <x v="3"/>
    <x v="40"/>
    <x v="271"/>
    <n v="72022"/>
    <x v="151"/>
    <x v="27"/>
    <n v="-17.149999999999999"/>
    <n v="6"/>
    <n v="160.16999999999999"/>
    <n v="88387"/>
    <m/>
    <m/>
  </r>
  <r>
    <n v="21185"/>
    <s v="Critical"/>
    <x v="6"/>
    <x v="88"/>
    <n v="5.33"/>
    <n v="1014"/>
    <s v="Theresa Winters"/>
    <x v="2"/>
    <x v="1"/>
    <x v="1"/>
    <x v="2"/>
    <x v="3"/>
    <x v="261"/>
    <n v="0.43"/>
    <x v="0"/>
    <x v="3"/>
    <x v="40"/>
    <x v="271"/>
    <n v="72022"/>
    <x v="151"/>
    <x v="166"/>
    <n v="-29.540000000000003"/>
    <n v="3"/>
    <n v="7.47"/>
    <n v="88387"/>
    <m/>
    <m/>
  </r>
  <r>
    <n v="21186"/>
    <s v="Critical"/>
    <x v="2"/>
    <x v="312"/>
    <n v="4.99"/>
    <n v="1014"/>
    <s v="Theresa Winters"/>
    <x v="0"/>
    <x v="1"/>
    <x v="2"/>
    <x v="5"/>
    <x v="3"/>
    <x v="402"/>
    <n v="0.56000000000000005"/>
    <x v="0"/>
    <x v="3"/>
    <x v="40"/>
    <x v="271"/>
    <n v="72022"/>
    <x v="151"/>
    <x v="27"/>
    <n v="-329.78399999999999"/>
    <n v="10"/>
    <n v="370.81"/>
    <n v="88387"/>
    <m/>
    <m/>
  </r>
  <r>
    <n v="20880"/>
    <s v="Not Specified"/>
    <x v="4"/>
    <x v="313"/>
    <n v="2.99"/>
    <n v="1014"/>
    <s v="Theresa Winters"/>
    <x v="2"/>
    <x v="1"/>
    <x v="0"/>
    <x v="8"/>
    <x v="3"/>
    <x v="403"/>
    <n v="0.38"/>
    <x v="0"/>
    <x v="3"/>
    <x v="40"/>
    <x v="271"/>
    <n v="72022"/>
    <x v="93"/>
    <x v="40"/>
    <n v="-2.1"/>
    <n v="11"/>
    <n v="119.99"/>
    <n v="88388"/>
    <m/>
    <m/>
  </r>
  <r>
    <n v="20531"/>
    <s v="Medium"/>
    <x v="6"/>
    <x v="314"/>
    <n v="8.99"/>
    <n v="1015"/>
    <s v="Beverly Cameron"/>
    <x v="2"/>
    <x v="1"/>
    <x v="0"/>
    <x v="0"/>
    <x v="2"/>
    <x v="404"/>
    <n v="0.57999999999999996"/>
    <x v="0"/>
    <x v="3"/>
    <x v="24"/>
    <x v="272"/>
    <n v="27502"/>
    <x v="103"/>
    <x v="107"/>
    <n v="829.46699999999998"/>
    <n v="14"/>
    <n v="650.70000000000005"/>
    <n v="88390"/>
    <m/>
    <m/>
  </r>
  <r>
    <n v="24752"/>
    <s v="High"/>
    <x v="1"/>
    <x v="80"/>
    <n v="7.86"/>
    <n v="1016"/>
    <s v="Francis Sherrill"/>
    <x v="0"/>
    <x v="1"/>
    <x v="0"/>
    <x v="7"/>
    <x v="3"/>
    <x v="405"/>
    <n v="0.37"/>
    <x v="0"/>
    <x v="3"/>
    <x v="24"/>
    <x v="273"/>
    <n v="28806"/>
    <x v="20"/>
    <x v="137"/>
    <n v="111.22199999999999"/>
    <n v="1"/>
    <n v="11.41"/>
    <n v="88389"/>
    <m/>
    <m/>
  </r>
  <r>
    <n v="25027"/>
    <s v="Medium"/>
    <x v="5"/>
    <x v="315"/>
    <n v="14.72"/>
    <n v="1018"/>
    <s v="Meredith Humphrey"/>
    <x v="2"/>
    <x v="1"/>
    <x v="0"/>
    <x v="4"/>
    <x v="3"/>
    <x v="406"/>
    <n v="0.4"/>
    <x v="0"/>
    <x v="3"/>
    <x v="24"/>
    <x v="274"/>
    <n v="27511"/>
    <x v="4"/>
    <x v="5"/>
    <n v="22.866"/>
    <n v="19"/>
    <n v="680.39"/>
    <n v="88391"/>
    <m/>
    <m/>
  </r>
  <r>
    <n v="25028"/>
    <s v="Medium"/>
    <x v="6"/>
    <x v="316"/>
    <n v="5.43"/>
    <n v="1018"/>
    <s v="Meredith Humphrey"/>
    <x v="2"/>
    <x v="1"/>
    <x v="0"/>
    <x v="7"/>
    <x v="3"/>
    <x v="407"/>
    <n v="0.36"/>
    <x v="0"/>
    <x v="3"/>
    <x v="24"/>
    <x v="274"/>
    <n v="27511"/>
    <x v="4"/>
    <x v="152"/>
    <n v="115.72799999999999"/>
    <n v="6"/>
    <n v="75.52"/>
    <n v="88391"/>
    <m/>
    <m/>
  </r>
  <r>
    <n v="24926"/>
    <s v="Critical"/>
    <x v="3"/>
    <x v="317"/>
    <n v="16.63"/>
    <n v="1020"/>
    <s v="Julie Porter"/>
    <x v="1"/>
    <x v="2"/>
    <x v="2"/>
    <x v="6"/>
    <x v="5"/>
    <x v="408"/>
    <n v="0.59"/>
    <x v="0"/>
    <x v="2"/>
    <x v="13"/>
    <x v="275"/>
    <n v="66762"/>
    <x v="146"/>
    <x v="118"/>
    <n v="909.36"/>
    <n v="5"/>
    <n v="2354.54"/>
    <n v="88632"/>
    <m/>
    <m/>
  </r>
  <r>
    <n v="23562"/>
    <s v="Critical"/>
    <x v="8"/>
    <x v="113"/>
    <n v="5.04"/>
    <n v="1020"/>
    <s v="Julie Porter"/>
    <x v="2"/>
    <x v="2"/>
    <x v="0"/>
    <x v="8"/>
    <x v="3"/>
    <x v="237"/>
    <n v="0.38"/>
    <x v="0"/>
    <x v="2"/>
    <x v="13"/>
    <x v="275"/>
    <n v="66762"/>
    <x v="92"/>
    <x v="167"/>
    <n v="-76.424400000000006"/>
    <n v="20"/>
    <n v="79.06"/>
    <n v="88634"/>
    <m/>
    <m/>
  </r>
  <r>
    <n v="23563"/>
    <s v="Critical"/>
    <x v="6"/>
    <x v="194"/>
    <n v="2.5"/>
    <n v="1020"/>
    <s v="Julie Porter"/>
    <x v="2"/>
    <x v="2"/>
    <x v="0"/>
    <x v="4"/>
    <x v="3"/>
    <x v="409"/>
    <n v="0.37"/>
    <x v="0"/>
    <x v="2"/>
    <x v="13"/>
    <x v="275"/>
    <n v="66762"/>
    <x v="92"/>
    <x v="123"/>
    <n v="8.7319999999999993"/>
    <n v="14"/>
    <n v="65.14"/>
    <n v="88634"/>
    <m/>
    <m/>
  </r>
  <r>
    <n v="18921"/>
    <s v="Critical"/>
    <x v="1"/>
    <x v="318"/>
    <n v="10.55"/>
    <n v="1023"/>
    <s v="Glen Newman"/>
    <x v="2"/>
    <x v="2"/>
    <x v="0"/>
    <x v="8"/>
    <x v="3"/>
    <x v="410"/>
    <n v="0.37"/>
    <x v="0"/>
    <x v="1"/>
    <x v="19"/>
    <x v="276"/>
    <n v="15221"/>
    <x v="7"/>
    <x v="66"/>
    <n v="442.0899"/>
    <n v="16"/>
    <n v="640.71"/>
    <n v="88633"/>
    <m/>
    <m/>
  </r>
  <r>
    <n v="18922"/>
    <s v="Critical"/>
    <x v="10"/>
    <x v="156"/>
    <n v="2.99"/>
    <n v="1023"/>
    <s v="Glen Newman"/>
    <x v="2"/>
    <x v="2"/>
    <x v="0"/>
    <x v="8"/>
    <x v="3"/>
    <x v="188"/>
    <n v="0.35"/>
    <x v="0"/>
    <x v="1"/>
    <x v="19"/>
    <x v="276"/>
    <n v="15221"/>
    <x v="7"/>
    <x v="9"/>
    <n v="455.12399999999997"/>
    <n v="18"/>
    <n v="659.6"/>
    <n v="88633"/>
    <m/>
    <m/>
  </r>
  <r>
    <n v="21402"/>
    <s v="Not Specified"/>
    <x v="4"/>
    <x v="64"/>
    <n v="5.92"/>
    <n v="1026"/>
    <s v="Eugene Kerr"/>
    <x v="2"/>
    <x v="2"/>
    <x v="2"/>
    <x v="5"/>
    <x v="3"/>
    <x v="411"/>
    <n v="0.57999999999999996"/>
    <x v="0"/>
    <x v="1"/>
    <x v="4"/>
    <x v="277"/>
    <n v="11722"/>
    <x v="131"/>
    <x v="167"/>
    <n v="624.40163999999993"/>
    <n v="22"/>
    <n v="1137.5999999999999"/>
    <n v="89005"/>
    <m/>
    <m/>
  </r>
  <r>
    <n v="20872"/>
    <s v="High"/>
    <x v="10"/>
    <x v="24"/>
    <n v="3.85"/>
    <n v="1026"/>
    <s v="Eugene Kerr"/>
    <x v="2"/>
    <x v="2"/>
    <x v="2"/>
    <x v="13"/>
    <x v="2"/>
    <x v="412"/>
    <n v="0.68"/>
    <x v="0"/>
    <x v="1"/>
    <x v="4"/>
    <x v="277"/>
    <n v="11722"/>
    <x v="124"/>
    <x v="129"/>
    <n v="18.922000000000011"/>
    <n v="26"/>
    <n v="151.55000000000001"/>
    <n v="89008"/>
    <m/>
    <m/>
  </r>
  <r>
    <n v="20873"/>
    <s v="High"/>
    <x v="8"/>
    <x v="252"/>
    <n v="0.5"/>
    <n v="1026"/>
    <s v="Eugene Kerr"/>
    <x v="2"/>
    <x v="2"/>
    <x v="0"/>
    <x v="9"/>
    <x v="3"/>
    <x v="413"/>
    <n v="0.39"/>
    <x v="0"/>
    <x v="1"/>
    <x v="4"/>
    <x v="277"/>
    <n v="11722"/>
    <x v="124"/>
    <x v="147"/>
    <n v="39.350699999999996"/>
    <n v="22"/>
    <n v="57.03"/>
    <n v="89008"/>
    <m/>
    <m/>
  </r>
  <r>
    <n v="22662"/>
    <s v="High"/>
    <x v="10"/>
    <x v="105"/>
    <n v="4"/>
    <n v="1027"/>
    <s v="Brian Bennett"/>
    <x v="2"/>
    <x v="2"/>
    <x v="2"/>
    <x v="13"/>
    <x v="3"/>
    <x v="414"/>
    <n v="0.79"/>
    <x v="0"/>
    <x v="1"/>
    <x v="4"/>
    <x v="278"/>
    <n v="14225"/>
    <x v="14"/>
    <x v="58"/>
    <n v="-229.87"/>
    <n v="5"/>
    <n v="347.23"/>
    <n v="89004"/>
    <m/>
    <m/>
  </r>
  <r>
    <n v="22663"/>
    <s v="High"/>
    <x v="5"/>
    <x v="319"/>
    <n v="10.17"/>
    <n v="1027"/>
    <s v="Brian Bennett"/>
    <x v="2"/>
    <x v="2"/>
    <x v="2"/>
    <x v="6"/>
    <x v="4"/>
    <x v="415"/>
    <n v="0.37"/>
    <x v="0"/>
    <x v="1"/>
    <x v="4"/>
    <x v="278"/>
    <n v="14225"/>
    <x v="14"/>
    <x v="58"/>
    <n v="329.9787"/>
    <n v="9"/>
    <n v="478.23"/>
    <n v="89004"/>
    <m/>
    <m/>
  </r>
  <r>
    <n v="24325"/>
    <s v="Medium"/>
    <x v="8"/>
    <x v="320"/>
    <n v="2.35"/>
    <n v="1028"/>
    <s v="Marguerite Rodgers"/>
    <x v="0"/>
    <x v="2"/>
    <x v="0"/>
    <x v="0"/>
    <x v="0"/>
    <x v="416"/>
    <n v="0.47"/>
    <x v="0"/>
    <x v="1"/>
    <x v="4"/>
    <x v="279"/>
    <n v="11725"/>
    <x v="48"/>
    <x v="160"/>
    <n v="30.49"/>
    <n v="13"/>
    <n v="93.82"/>
    <n v="89006"/>
    <m/>
    <m/>
  </r>
  <r>
    <n v="23398"/>
    <s v="Not Specified"/>
    <x v="5"/>
    <x v="321"/>
    <n v="6.13"/>
    <n v="1028"/>
    <s v="Marguerite Rodgers"/>
    <x v="0"/>
    <x v="2"/>
    <x v="2"/>
    <x v="13"/>
    <x v="3"/>
    <x v="417"/>
    <n v="0.45"/>
    <x v="0"/>
    <x v="1"/>
    <x v="4"/>
    <x v="279"/>
    <n v="11725"/>
    <x v="100"/>
    <x v="168"/>
    <n v="1152.5276999999999"/>
    <n v="20"/>
    <n v="1670.33"/>
    <n v="89007"/>
    <m/>
    <m/>
  </r>
  <r>
    <n v="21959"/>
    <s v="Critical"/>
    <x v="8"/>
    <x v="18"/>
    <n v="2.5"/>
    <n v="1035"/>
    <s v="Kent Burton"/>
    <x v="2"/>
    <x v="1"/>
    <x v="2"/>
    <x v="5"/>
    <x v="3"/>
    <x v="418"/>
    <n v="0.6"/>
    <x v="0"/>
    <x v="1"/>
    <x v="10"/>
    <x v="280"/>
    <n v="43015"/>
    <x v="114"/>
    <x v="58"/>
    <n v="-604.40600000000006"/>
    <n v="1"/>
    <n v="100.59"/>
    <n v="90710"/>
    <m/>
    <m/>
  </r>
  <r>
    <n v="21960"/>
    <s v="Critical"/>
    <x v="9"/>
    <x v="22"/>
    <n v="19.989999999999998"/>
    <n v="1036"/>
    <s v="Jessica Huffman"/>
    <x v="2"/>
    <x v="1"/>
    <x v="2"/>
    <x v="13"/>
    <x v="3"/>
    <x v="419"/>
    <n v="0.52"/>
    <x v="0"/>
    <x v="1"/>
    <x v="10"/>
    <x v="281"/>
    <n v="43017"/>
    <x v="114"/>
    <x v="138"/>
    <n v="293.66000000000003"/>
    <n v="6"/>
    <n v="598.38"/>
    <n v="90710"/>
    <m/>
    <m/>
  </r>
  <r>
    <n v="20669"/>
    <s v="Critical"/>
    <x v="10"/>
    <x v="287"/>
    <n v="5.83"/>
    <n v="1038"/>
    <s v="Jon Hale"/>
    <x v="2"/>
    <x v="0"/>
    <x v="0"/>
    <x v="7"/>
    <x v="0"/>
    <x v="372"/>
    <n v="0.36"/>
    <x v="0"/>
    <x v="3"/>
    <x v="26"/>
    <x v="282"/>
    <n v="33430"/>
    <x v="154"/>
    <x v="19"/>
    <n v="-403.18739999999997"/>
    <n v="5"/>
    <n v="39.36"/>
    <n v="90641"/>
    <m/>
    <m/>
  </r>
  <r>
    <n v="18404"/>
    <s v="Critical"/>
    <x v="2"/>
    <x v="322"/>
    <n v="4"/>
    <n v="1041"/>
    <s v="Mildred Chase"/>
    <x v="2"/>
    <x v="2"/>
    <x v="2"/>
    <x v="13"/>
    <x v="3"/>
    <x v="420"/>
    <n v="0.74"/>
    <x v="0"/>
    <x v="0"/>
    <x v="1"/>
    <x v="283"/>
    <n v="95695"/>
    <x v="89"/>
    <x v="169"/>
    <n v="-13.77"/>
    <n v="6"/>
    <n v="322.77"/>
    <n v="87846"/>
    <m/>
    <m/>
  </r>
  <r>
    <n v="18405"/>
    <s v="Critical"/>
    <x v="8"/>
    <x v="51"/>
    <n v="0.5"/>
    <n v="1041"/>
    <s v="Mildred Chase"/>
    <x v="2"/>
    <x v="2"/>
    <x v="0"/>
    <x v="9"/>
    <x v="3"/>
    <x v="421"/>
    <n v="0.39"/>
    <x v="0"/>
    <x v="0"/>
    <x v="1"/>
    <x v="283"/>
    <n v="95695"/>
    <x v="89"/>
    <x v="113"/>
    <n v="44.912100000000002"/>
    <n v="11"/>
    <n v="65.09"/>
    <n v="87846"/>
    <m/>
    <m/>
  </r>
  <r>
    <n v="20937"/>
    <s v="Critical"/>
    <x v="6"/>
    <x v="161"/>
    <n v="6.75"/>
    <n v="1042"/>
    <s v="Jerome Burch"/>
    <x v="0"/>
    <x v="2"/>
    <x v="0"/>
    <x v="15"/>
    <x v="4"/>
    <x v="194"/>
    <n v="0.52"/>
    <x v="0"/>
    <x v="0"/>
    <x v="1"/>
    <x v="284"/>
    <n v="95991"/>
    <x v="41"/>
    <x v="54"/>
    <n v="9.33"/>
    <n v="6"/>
    <n v="98.96"/>
    <n v="87847"/>
    <m/>
    <m/>
  </r>
  <r>
    <n v="3926"/>
    <s v="Critical"/>
    <x v="1"/>
    <x v="323"/>
    <n v="21.21"/>
    <n v="1044"/>
    <s v="Erin Ballard"/>
    <x v="2"/>
    <x v="1"/>
    <x v="1"/>
    <x v="2"/>
    <x v="6"/>
    <x v="422"/>
    <n v="0.59"/>
    <x v="0"/>
    <x v="0"/>
    <x v="1"/>
    <x v="154"/>
    <n v="90004"/>
    <x v="110"/>
    <x v="25"/>
    <n v="2593.14"/>
    <n v="62"/>
    <n v="13546.94"/>
    <n v="28001"/>
    <m/>
    <m/>
  </r>
  <r>
    <n v="3927"/>
    <s v="Critical"/>
    <x v="0"/>
    <x v="324"/>
    <n v="11.54"/>
    <n v="1044"/>
    <s v="Erin Ballard"/>
    <x v="2"/>
    <x v="1"/>
    <x v="1"/>
    <x v="2"/>
    <x v="6"/>
    <x v="423"/>
    <n v="0.59"/>
    <x v="0"/>
    <x v="0"/>
    <x v="1"/>
    <x v="154"/>
    <n v="90004"/>
    <x v="110"/>
    <x v="20"/>
    <n v="1162.76"/>
    <n v="32"/>
    <n v="6401.65"/>
    <n v="28001"/>
    <m/>
    <m/>
  </r>
  <r>
    <n v="6711"/>
    <s v="High"/>
    <x v="6"/>
    <x v="131"/>
    <n v="5.66"/>
    <n v="1044"/>
    <s v="Erin Ballard"/>
    <x v="2"/>
    <x v="1"/>
    <x v="0"/>
    <x v="7"/>
    <x v="3"/>
    <x v="424"/>
    <n v="0.37"/>
    <x v="0"/>
    <x v="0"/>
    <x v="1"/>
    <x v="154"/>
    <n v="90004"/>
    <x v="139"/>
    <x v="142"/>
    <n v="-76.94"/>
    <n v="90"/>
    <n v="617.4"/>
    <n v="47813"/>
    <m/>
    <m/>
  </r>
  <r>
    <n v="24711"/>
    <s v="High"/>
    <x v="6"/>
    <x v="131"/>
    <n v="5.66"/>
    <n v="1047"/>
    <s v="Gayle Pearson"/>
    <x v="2"/>
    <x v="1"/>
    <x v="0"/>
    <x v="7"/>
    <x v="3"/>
    <x v="424"/>
    <n v="0.37"/>
    <x v="0"/>
    <x v="1"/>
    <x v="15"/>
    <x v="28"/>
    <n v="2109"/>
    <x v="139"/>
    <x v="142"/>
    <n v="-40.008800000000001"/>
    <n v="23"/>
    <n v="157.78"/>
    <n v="89389"/>
    <m/>
    <m/>
  </r>
  <r>
    <n v="26259"/>
    <s v="Not Specified"/>
    <x v="9"/>
    <x v="325"/>
    <n v="7.46"/>
    <n v="1054"/>
    <s v="Keith R Atkinson"/>
    <x v="0"/>
    <x v="0"/>
    <x v="0"/>
    <x v="8"/>
    <x v="3"/>
    <x v="425"/>
    <n v="0.36"/>
    <x v="0"/>
    <x v="0"/>
    <x v="28"/>
    <x v="285"/>
    <n v="85374"/>
    <x v="40"/>
    <x v="134"/>
    <n v="-51.704000000000001"/>
    <n v="4"/>
    <n v="26.31"/>
    <n v="90069"/>
    <m/>
    <m/>
  </r>
  <r>
    <n v="26260"/>
    <s v="Not Specified"/>
    <x v="4"/>
    <x v="326"/>
    <n v="5.58"/>
    <n v="1054"/>
    <s v="Keith R Atkinson"/>
    <x v="2"/>
    <x v="0"/>
    <x v="0"/>
    <x v="7"/>
    <x v="3"/>
    <x v="426"/>
    <n v="0.39"/>
    <x v="0"/>
    <x v="0"/>
    <x v="28"/>
    <x v="285"/>
    <n v="85374"/>
    <x v="40"/>
    <x v="53"/>
    <n v="144.7482"/>
    <n v="8"/>
    <n v="209.78"/>
    <n v="90069"/>
    <m/>
    <m/>
  </r>
  <r>
    <n v="26261"/>
    <s v="Not Specified"/>
    <x v="2"/>
    <x v="135"/>
    <n v="2.5"/>
    <n v="1054"/>
    <s v="Keith R Atkinson"/>
    <x v="2"/>
    <x v="0"/>
    <x v="2"/>
    <x v="5"/>
    <x v="0"/>
    <x v="427"/>
    <n v="0.81"/>
    <x v="0"/>
    <x v="0"/>
    <x v="28"/>
    <x v="285"/>
    <n v="85374"/>
    <x v="40"/>
    <x v="134"/>
    <n v="-112.18899999999999"/>
    <n v="1"/>
    <n v="17.829999999999998"/>
    <n v="90069"/>
    <m/>
    <m/>
  </r>
  <r>
    <n v="8200"/>
    <s v="Medium"/>
    <x v="3"/>
    <x v="327"/>
    <n v="52.42"/>
    <n v="1060"/>
    <s v="Gene Gilliam"/>
    <x v="1"/>
    <x v="2"/>
    <x v="1"/>
    <x v="11"/>
    <x v="5"/>
    <x v="428"/>
    <n v="0.74"/>
    <x v="0"/>
    <x v="3"/>
    <x v="29"/>
    <x v="135"/>
    <n v="30318"/>
    <x v="120"/>
    <x v="37"/>
    <n v="-445.97177625000006"/>
    <n v="23"/>
    <n v="2527.79"/>
    <n v="58628"/>
    <m/>
    <m/>
  </r>
  <r>
    <n v="7980"/>
    <s v="Low"/>
    <x v="8"/>
    <x v="51"/>
    <n v="0.5"/>
    <n v="1060"/>
    <s v="Gene Gilliam"/>
    <x v="2"/>
    <x v="2"/>
    <x v="0"/>
    <x v="9"/>
    <x v="3"/>
    <x v="57"/>
    <n v="0.39"/>
    <x v="0"/>
    <x v="3"/>
    <x v="29"/>
    <x v="135"/>
    <n v="30318"/>
    <x v="155"/>
    <x v="129"/>
    <n v="4.1673999999999998"/>
    <n v="20"/>
    <n v="121.87"/>
    <n v="57061"/>
    <m/>
    <m/>
  </r>
  <r>
    <n v="26200"/>
    <s v="Medium"/>
    <x v="3"/>
    <x v="327"/>
    <n v="52.42"/>
    <n v="1062"/>
    <s v="Willie Robinson"/>
    <x v="1"/>
    <x v="2"/>
    <x v="1"/>
    <x v="11"/>
    <x v="5"/>
    <x v="428"/>
    <n v="0.74"/>
    <x v="0"/>
    <x v="1"/>
    <x v="4"/>
    <x v="286"/>
    <n v="11727"/>
    <x v="120"/>
    <x v="37"/>
    <n v="-335.31712500000003"/>
    <n v="6"/>
    <n v="659.42"/>
    <n v="91354"/>
    <m/>
    <m/>
  </r>
  <r>
    <n v="25979"/>
    <s v="Low"/>
    <x v="7"/>
    <x v="328"/>
    <n v="15.1"/>
    <n v="1062"/>
    <s v="Willie Robinson"/>
    <x v="2"/>
    <x v="2"/>
    <x v="0"/>
    <x v="8"/>
    <x v="3"/>
    <x v="429"/>
    <n v="0.38"/>
    <x v="0"/>
    <x v="1"/>
    <x v="4"/>
    <x v="286"/>
    <n v="11727"/>
    <x v="155"/>
    <x v="97"/>
    <n v="16.021800000000013"/>
    <n v="18"/>
    <n v="403.53"/>
    <n v="91355"/>
    <m/>
    <m/>
  </r>
  <r>
    <n v="25981"/>
    <s v="Low"/>
    <x v="2"/>
    <x v="329"/>
    <n v="5.03"/>
    <n v="1062"/>
    <s v="Willie Robinson"/>
    <x v="2"/>
    <x v="2"/>
    <x v="1"/>
    <x v="2"/>
    <x v="3"/>
    <x v="430"/>
    <n v="0.54"/>
    <x v="0"/>
    <x v="1"/>
    <x v="4"/>
    <x v="286"/>
    <n v="11727"/>
    <x v="155"/>
    <x v="80"/>
    <n v="38.067299999999996"/>
    <n v="3"/>
    <n v="55.17"/>
    <n v="91355"/>
    <m/>
    <m/>
  </r>
  <r>
    <n v="19445"/>
    <s v="Critical"/>
    <x v="0"/>
    <x v="155"/>
    <n v="13.18"/>
    <n v="1065"/>
    <s v="Vicki Bond"/>
    <x v="2"/>
    <x v="0"/>
    <x v="0"/>
    <x v="8"/>
    <x v="3"/>
    <x v="222"/>
    <n v="0.37"/>
    <x v="0"/>
    <x v="2"/>
    <x v="12"/>
    <x v="287"/>
    <n v="60459"/>
    <x v="29"/>
    <x v="39"/>
    <n v="-99.435440000000014"/>
    <n v="23"/>
    <n v="377.44"/>
    <n v="88899"/>
    <m/>
    <m/>
  </r>
  <r>
    <n v="20445"/>
    <s v="Low"/>
    <x v="7"/>
    <x v="57"/>
    <n v="16.87"/>
    <n v="1068"/>
    <s v="Erik Barr"/>
    <x v="2"/>
    <x v="1"/>
    <x v="0"/>
    <x v="7"/>
    <x v="3"/>
    <x v="431"/>
    <n v="0.39"/>
    <x v="0"/>
    <x v="2"/>
    <x v="12"/>
    <x v="288"/>
    <n v="60409"/>
    <x v="44"/>
    <x v="57"/>
    <n v="-97.28"/>
    <n v="12"/>
    <n v="286.39999999999998"/>
    <n v="87109"/>
    <m/>
    <m/>
  </r>
  <r>
    <n v="24737"/>
    <s v="Medium"/>
    <x v="1"/>
    <x v="330"/>
    <n v="5.45"/>
    <n v="1069"/>
    <s v="Pam Bennett"/>
    <x v="2"/>
    <x v="1"/>
    <x v="0"/>
    <x v="0"/>
    <x v="2"/>
    <x v="432"/>
    <n v="0.55000000000000004"/>
    <x v="0"/>
    <x v="2"/>
    <x v="12"/>
    <x v="289"/>
    <n v="62901"/>
    <x v="50"/>
    <x v="66"/>
    <n v="139.61200000000002"/>
    <n v="41"/>
    <n v="664.34"/>
    <n v="87110"/>
    <m/>
    <m/>
  </r>
  <r>
    <n v="22685"/>
    <s v="Not Specified"/>
    <x v="0"/>
    <x v="331"/>
    <n v="60.2"/>
    <n v="1072"/>
    <s v="Marion Owens"/>
    <x v="1"/>
    <x v="0"/>
    <x v="1"/>
    <x v="1"/>
    <x v="1"/>
    <x v="433"/>
    <n v="0.77"/>
    <x v="0"/>
    <x v="1"/>
    <x v="19"/>
    <x v="290"/>
    <n v="18018"/>
    <x v="12"/>
    <x v="160"/>
    <n v="-505.76"/>
    <n v="3"/>
    <n v="473.53"/>
    <n v="89631"/>
    <m/>
    <m/>
  </r>
  <r>
    <n v="26176"/>
    <s v="High"/>
    <x v="7"/>
    <x v="134"/>
    <n v="6.15"/>
    <n v="1075"/>
    <s v="Theodore Tyson"/>
    <x v="2"/>
    <x v="1"/>
    <x v="1"/>
    <x v="2"/>
    <x v="2"/>
    <x v="159"/>
    <n v="0.44"/>
    <x v="0"/>
    <x v="2"/>
    <x v="12"/>
    <x v="291"/>
    <n v="60441"/>
    <x v="156"/>
    <x v="22"/>
    <n v="152.43479999999997"/>
    <n v="11"/>
    <n v="220.92"/>
    <n v="86422"/>
    <m/>
    <m/>
  </r>
  <r>
    <n v="23312"/>
    <s v="Not Specified"/>
    <x v="4"/>
    <x v="198"/>
    <n v="7.59"/>
    <n v="1080"/>
    <s v="Colleen Fletcher"/>
    <x v="2"/>
    <x v="0"/>
    <x v="0"/>
    <x v="12"/>
    <x v="2"/>
    <x v="243"/>
    <n v="0.56000000000000005"/>
    <x v="0"/>
    <x v="2"/>
    <x v="12"/>
    <x v="292"/>
    <n v="60174"/>
    <x v="100"/>
    <x v="168"/>
    <n v="9.862000000000009"/>
    <n v="14"/>
    <n v="196.41"/>
    <n v="88461"/>
    <m/>
    <m/>
  </r>
  <r>
    <n v="24324"/>
    <s v="Not Specified"/>
    <x v="8"/>
    <x v="112"/>
    <n v="5"/>
    <n v="1083"/>
    <s v="Hazel Dale"/>
    <x v="0"/>
    <x v="0"/>
    <x v="2"/>
    <x v="5"/>
    <x v="2"/>
    <x v="134"/>
    <n v="0.83"/>
    <x v="0"/>
    <x v="2"/>
    <x v="12"/>
    <x v="293"/>
    <n v="62701"/>
    <x v="157"/>
    <x v="34"/>
    <n v="-232.99100000000001"/>
    <n v="1"/>
    <n v="54.08"/>
    <n v="88460"/>
    <m/>
    <m/>
  </r>
  <r>
    <n v="18047"/>
    <s v="Not Specified"/>
    <x v="5"/>
    <x v="287"/>
    <n v="5.83"/>
    <n v="1085"/>
    <s v="Ted Dunlap"/>
    <x v="2"/>
    <x v="1"/>
    <x v="0"/>
    <x v="7"/>
    <x v="0"/>
    <x v="372"/>
    <n v="0.36"/>
    <x v="0"/>
    <x v="1"/>
    <x v="4"/>
    <x v="294"/>
    <n v="11729"/>
    <x v="99"/>
    <x v="116"/>
    <n v="-40.275199999999998"/>
    <n v="6"/>
    <n v="47.18"/>
    <n v="86122"/>
    <m/>
    <m/>
  </r>
  <r>
    <n v="25279"/>
    <s v="High"/>
    <x v="7"/>
    <x v="168"/>
    <n v="9.86"/>
    <n v="1085"/>
    <s v="Ted Dunlap"/>
    <x v="2"/>
    <x v="1"/>
    <x v="0"/>
    <x v="7"/>
    <x v="3"/>
    <x v="204"/>
    <n v="0.4"/>
    <x v="0"/>
    <x v="1"/>
    <x v="4"/>
    <x v="294"/>
    <n v="11729"/>
    <x v="158"/>
    <x v="131"/>
    <n v="-53.25"/>
    <n v="3"/>
    <n v="30.87"/>
    <n v="86123"/>
    <m/>
    <m/>
  </r>
  <r>
    <n v="23104"/>
    <s v="Not Specified"/>
    <x v="2"/>
    <x v="332"/>
    <n v="8.65"/>
    <n v="1085"/>
    <s v="Ted Dunlap"/>
    <x v="2"/>
    <x v="0"/>
    <x v="2"/>
    <x v="13"/>
    <x v="3"/>
    <x v="434"/>
    <n v="0.74"/>
    <x v="0"/>
    <x v="1"/>
    <x v="4"/>
    <x v="294"/>
    <n v="11729"/>
    <x v="116"/>
    <x v="66"/>
    <n v="-159.25"/>
    <n v="10"/>
    <n v="309.05"/>
    <n v="86124"/>
    <m/>
    <m/>
  </r>
  <r>
    <n v="23105"/>
    <s v="Not Specified"/>
    <x v="1"/>
    <x v="254"/>
    <n v="5.08"/>
    <n v="1085"/>
    <s v="Ted Dunlap"/>
    <x v="2"/>
    <x v="0"/>
    <x v="0"/>
    <x v="7"/>
    <x v="0"/>
    <x v="320"/>
    <n v="0.38"/>
    <x v="0"/>
    <x v="1"/>
    <x v="4"/>
    <x v="294"/>
    <n v="11729"/>
    <x v="116"/>
    <x v="3"/>
    <n v="206.517"/>
    <n v="8"/>
    <n v="299.3"/>
    <n v="86124"/>
    <m/>
    <m/>
  </r>
  <r>
    <n v="25280"/>
    <s v="High"/>
    <x v="7"/>
    <x v="333"/>
    <n v="7.27"/>
    <n v="1086"/>
    <s v="Leon Peele"/>
    <x v="2"/>
    <x v="1"/>
    <x v="0"/>
    <x v="8"/>
    <x v="3"/>
    <x v="435"/>
    <n v="0.38"/>
    <x v="0"/>
    <x v="1"/>
    <x v="4"/>
    <x v="295"/>
    <n v="11746"/>
    <x v="158"/>
    <x v="131"/>
    <n v="2.125"/>
    <n v="3"/>
    <n v="45.24"/>
    <n v="86123"/>
    <m/>
    <m/>
  </r>
  <r>
    <n v="22537"/>
    <s v="Medium"/>
    <x v="1"/>
    <x v="334"/>
    <n v="4.53"/>
    <n v="1101"/>
    <s v="Kimberly McCarthy"/>
    <x v="2"/>
    <x v="2"/>
    <x v="0"/>
    <x v="10"/>
    <x v="3"/>
    <x v="436"/>
    <n v="0.81"/>
    <x v="0"/>
    <x v="0"/>
    <x v="1"/>
    <x v="265"/>
    <n v="93030"/>
    <x v="130"/>
    <x v="108"/>
    <n v="5.8840000000000074"/>
    <n v="3"/>
    <n v="51.02"/>
    <n v="91488"/>
    <m/>
    <m/>
  </r>
  <r>
    <n v="21847"/>
    <s v="Not Specified"/>
    <x v="5"/>
    <x v="133"/>
    <n v="91.05"/>
    <n v="1103"/>
    <s v="Sidney Bowling"/>
    <x v="1"/>
    <x v="1"/>
    <x v="0"/>
    <x v="15"/>
    <x v="1"/>
    <x v="158"/>
    <n v="0.56999999999999995"/>
    <x v="0"/>
    <x v="2"/>
    <x v="32"/>
    <x v="296"/>
    <n v="68046"/>
    <x v="98"/>
    <x v="48"/>
    <n v="772.04"/>
    <n v="7"/>
    <n v="2291.39"/>
    <n v="90977"/>
    <m/>
    <m/>
  </r>
  <r>
    <n v="3847"/>
    <s v="Not Specified"/>
    <x v="5"/>
    <x v="133"/>
    <n v="91.05"/>
    <n v="1104"/>
    <s v="Timothy Ross"/>
    <x v="1"/>
    <x v="1"/>
    <x v="0"/>
    <x v="15"/>
    <x v="1"/>
    <x v="158"/>
    <n v="0.56999999999999995"/>
    <x v="0"/>
    <x v="1"/>
    <x v="4"/>
    <x v="8"/>
    <n v="10282"/>
    <x v="98"/>
    <x v="48"/>
    <n v="772.04"/>
    <n v="29"/>
    <n v="9492.92"/>
    <n v="27456"/>
    <m/>
    <m/>
  </r>
  <r>
    <n v="2808"/>
    <s v="Medium"/>
    <x v="7"/>
    <x v="253"/>
    <n v="1.02"/>
    <n v="1106"/>
    <s v="Maxine Collier Grady"/>
    <x v="2"/>
    <x v="2"/>
    <x v="0"/>
    <x v="7"/>
    <x v="0"/>
    <x v="318"/>
    <n v="0.39"/>
    <x v="0"/>
    <x v="2"/>
    <x v="7"/>
    <x v="188"/>
    <n v="75220"/>
    <x v="135"/>
    <x v="10"/>
    <n v="81.91"/>
    <n v="52"/>
    <n v="318.47000000000003"/>
    <n v="20261"/>
    <m/>
    <m/>
  </r>
  <r>
    <n v="106"/>
    <s v="High"/>
    <x v="0"/>
    <x v="335"/>
    <n v="3.98"/>
    <n v="1106"/>
    <s v="Maxine Collier Grady"/>
    <x v="2"/>
    <x v="2"/>
    <x v="0"/>
    <x v="12"/>
    <x v="2"/>
    <x v="437"/>
    <n v="0.56000000000000005"/>
    <x v="0"/>
    <x v="2"/>
    <x v="7"/>
    <x v="188"/>
    <n v="75220"/>
    <x v="8"/>
    <x v="11"/>
    <n v="-10.9"/>
    <n v="61"/>
    <n v="586.96"/>
    <n v="646"/>
    <m/>
    <m/>
  </r>
  <r>
    <n v="6443"/>
    <s v="Not Specified"/>
    <x v="4"/>
    <x v="336"/>
    <n v="24.49"/>
    <n v="1106"/>
    <s v="Maxine Collier Grady"/>
    <x v="2"/>
    <x v="3"/>
    <x v="1"/>
    <x v="1"/>
    <x v="6"/>
    <x v="438"/>
    <n v="0.56999999999999995"/>
    <x v="0"/>
    <x v="2"/>
    <x v="7"/>
    <x v="188"/>
    <n v="75220"/>
    <x v="132"/>
    <x v="35"/>
    <n v="1232.79"/>
    <n v="81"/>
    <n v="11272.77"/>
    <n v="45824"/>
    <m/>
    <m/>
  </r>
  <r>
    <n v="18106"/>
    <s v="High"/>
    <x v="0"/>
    <x v="335"/>
    <n v="3.98"/>
    <n v="1107"/>
    <s v="Joanna Keith"/>
    <x v="2"/>
    <x v="2"/>
    <x v="0"/>
    <x v="12"/>
    <x v="2"/>
    <x v="437"/>
    <n v="0.56000000000000005"/>
    <x v="0"/>
    <x v="2"/>
    <x v="7"/>
    <x v="297"/>
    <n v="77566"/>
    <x v="8"/>
    <x v="11"/>
    <n v="2.1800000000000015"/>
    <n v="15"/>
    <n v="144.33000000000001"/>
    <n v="86411"/>
    <m/>
    <m/>
  </r>
  <r>
    <n v="20807"/>
    <s v="Medium"/>
    <x v="3"/>
    <x v="294"/>
    <n v="12.62"/>
    <n v="1108"/>
    <s v="Dwight Bishop"/>
    <x v="0"/>
    <x v="2"/>
    <x v="0"/>
    <x v="8"/>
    <x v="3"/>
    <x v="383"/>
    <n v="0.37"/>
    <x v="0"/>
    <x v="2"/>
    <x v="7"/>
    <x v="298"/>
    <n v="75146"/>
    <x v="135"/>
    <x v="92"/>
    <n v="67.107500000000002"/>
    <n v="9"/>
    <n v="270.55"/>
    <n v="86409"/>
    <m/>
    <m/>
  </r>
  <r>
    <n v="20808"/>
    <s v="Medium"/>
    <x v="7"/>
    <x v="253"/>
    <n v="1.02"/>
    <n v="1108"/>
    <s v="Dwight Bishop"/>
    <x v="2"/>
    <x v="2"/>
    <x v="0"/>
    <x v="7"/>
    <x v="0"/>
    <x v="318"/>
    <n v="0.39"/>
    <x v="0"/>
    <x v="2"/>
    <x v="7"/>
    <x v="298"/>
    <n v="75146"/>
    <x v="135"/>
    <x v="10"/>
    <n v="54.937799999999996"/>
    <n v="13"/>
    <n v="79.62"/>
    <n v="86409"/>
    <m/>
    <m/>
  </r>
  <r>
    <n v="20809"/>
    <s v="Medium"/>
    <x v="1"/>
    <x v="64"/>
    <n v="8.99"/>
    <n v="1108"/>
    <s v="Dwight Bishop"/>
    <x v="0"/>
    <x v="2"/>
    <x v="2"/>
    <x v="5"/>
    <x v="3"/>
    <x v="210"/>
    <n v="0.56000000000000005"/>
    <x v="0"/>
    <x v="2"/>
    <x v="7"/>
    <x v="298"/>
    <n v="75146"/>
    <x v="135"/>
    <x v="110"/>
    <n v="168.23699999999999"/>
    <n v="8"/>
    <n v="479.79"/>
    <n v="86409"/>
    <m/>
    <m/>
  </r>
  <r>
    <n v="22480"/>
    <s v="Medium"/>
    <x v="4"/>
    <x v="337"/>
    <n v="10.16"/>
    <n v="1109"/>
    <s v="Dennis Welch"/>
    <x v="2"/>
    <x v="3"/>
    <x v="1"/>
    <x v="2"/>
    <x v="6"/>
    <x v="439"/>
    <n v="0.59"/>
    <x v="0"/>
    <x v="2"/>
    <x v="7"/>
    <x v="299"/>
    <n v="78041"/>
    <x v="159"/>
    <x v="170"/>
    <n v="-169.232"/>
    <n v="13"/>
    <n v="108.99"/>
    <n v="86410"/>
    <m/>
    <m/>
  </r>
  <r>
    <n v="20176"/>
    <s v="Not Specified"/>
    <x v="9"/>
    <x v="46"/>
    <n v="54.92"/>
    <n v="1112"/>
    <s v="Luis Kerr"/>
    <x v="1"/>
    <x v="0"/>
    <x v="1"/>
    <x v="14"/>
    <x v="5"/>
    <x v="52"/>
    <n v="0.55000000000000004"/>
    <x v="0"/>
    <x v="0"/>
    <x v="1"/>
    <x v="300"/>
    <n v="92399"/>
    <x v="57"/>
    <x v="77"/>
    <n v="1272.5808"/>
    <n v="12"/>
    <n v="3527.82"/>
    <n v="90832"/>
    <m/>
    <m/>
  </r>
  <r>
    <n v="20177"/>
    <s v="Not Specified"/>
    <x v="1"/>
    <x v="338"/>
    <n v="29.7"/>
    <n v="1112"/>
    <s v="Luis Kerr"/>
    <x v="1"/>
    <x v="0"/>
    <x v="2"/>
    <x v="6"/>
    <x v="1"/>
    <x v="440"/>
    <n v="0.56999999999999995"/>
    <x v="0"/>
    <x v="0"/>
    <x v="1"/>
    <x v="300"/>
    <n v="92399"/>
    <x v="57"/>
    <x v="77"/>
    <n v="-5390.7388920000003"/>
    <n v="2"/>
    <n v="4698.21"/>
    <n v="90832"/>
    <m/>
    <m/>
  </r>
  <r>
    <n v="26060"/>
    <s v="Critical"/>
    <x v="0"/>
    <x v="223"/>
    <n v="0.5"/>
    <n v="1113"/>
    <s v="Julia Reynolds"/>
    <x v="2"/>
    <x v="0"/>
    <x v="0"/>
    <x v="9"/>
    <x v="3"/>
    <x v="277"/>
    <n v="0.38"/>
    <x v="0"/>
    <x v="0"/>
    <x v="21"/>
    <x v="301"/>
    <n v="80004"/>
    <x v="34"/>
    <x v="45"/>
    <n v="29.725199999999997"/>
    <n v="14"/>
    <n v="43.08"/>
    <n v="90833"/>
    <m/>
    <m/>
  </r>
  <r>
    <n v="26061"/>
    <s v="Critical"/>
    <x v="6"/>
    <x v="112"/>
    <n v="5"/>
    <n v="1113"/>
    <s v="Julia Reynolds"/>
    <x v="2"/>
    <x v="0"/>
    <x v="2"/>
    <x v="5"/>
    <x v="2"/>
    <x v="241"/>
    <n v="0.8"/>
    <x v="0"/>
    <x v="0"/>
    <x v="21"/>
    <x v="301"/>
    <n v="80004"/>
    <x v="34"/>
    <x v="152"/>
    <n v="-187.11"/>
    <n v="5"/>
    <n v="258.93"/>
    <n v="90833"/>
    <m/>
    <m/>
  </r>
  <r>
    <n v="21579"/>
    <s v="Not Specified"/>
    <x v="2"/>
    <x v="263"/>
    <n v="35"/>
    <n v="1117"/>
    <s v="Samantha Koch"/>
    <x v="2"/>
    <x v="1"/>
    <x v="0"/>
    <x v="10"/>
    <x v="6"/>
    <x v="333"/>
    <n v="0.8"/>
    <x v="0"/>
    <x v="0"/>
    <x v="28"/>
    <x v="302"/>
    <n v="85705"/>
    <x v="64"/>
    <x v="84"/>
    <n v="-139.28720000000001"/>
    <n v="4"/>
    <n v="277.60000000000002"/>
    <n v="86768"/>
    <m/>
    <m/>
  </r>
  <r>
    <n v="21329"/>
    <s v="Low"/>
    <x v="7"/>
    <x v="45"/>
    <n v="8.68"/>
    <n v="1121"/>
    <s v="Tonya Proctor"/>
    <x v="2"/>
    <x v="3"/>
    <x v="0"/>
    <x v="7"/>
    <x v="3"/>
    <x v="441"/>
    <n v="0.37"/>
    <x v="0"/>
    <x v="0"/>
    <x v="1"/>
    <x v="303"/>
    <n v="92592"/>
    <x v="131"/>
    <x v="8"/>
    <n v="108"/>
    <n v="8"/>
    <n v="168.04"/>
    <n v="86767"/>
    <m/>
    <m/>
  </r>
  <r>
    <n v="21330"/>
    <s v="Low"/>
    <x v="4"/>
    <x v="18"/>
    <n v="7.69"/>
    <n v="1121"/>
    <s v="Tonya Proctor"/>
    <x v="2"/>
    <x v="3"/>
    <x v="2"/>
    <x v="5"/>
    <x v="3"/>
    <x v="442"/>
    <n v="0.57999999999999996"/>
    <x v="0"/>
    <x v="0"/>
    <x v="1"/>
    <x v="303"/>
    <n v="92592"/>
    <x v="131"/>
    <x v="149"/>
    <n v="377.154"/>
    <n v="7"/>
    <n v="703.46"/>
    <n v="86767"/>
    <m/>
    <m/>
  </r>
  <r>
    <n v="20612"/>
    <s v="High"/>
    <x v="9"/>
    <x v="339"/>
    <n v="7.72"/>
    <n v="1123"/>
    <s v="Peggy Lanier"/>
    <x v="2"/>
    <x v="2"/>
    <x v="0"/>
    <x v="8"/>
    <x v="3"/>
    <x v="443"/>
    <n v="0.38"/>
    <x v="0"/>
    <x v="0"/>
    <x v="1"/>
    <x v="124"/>
    <n v="95661"/>
    <x v="24"/>
    <x v="107"/>
    <n v="-127.05200000000001"/>
    <n v="14"/>
    <n v="103.61"/>
    <n v="87015"/>
    <m/>
    <m/>
  </r>
  <r>
    <n v="18212"/>
    <s v="High"/>
    <x v="3"/>
    <x v="29"/>
    <n v="4.99"/>
    <n v="1123"/>
    <s v="Peggy Lanier"/>
    <x v="2"/>
    <x v="2"/>
    <x v="2"/>
    <x v="5"/>
    <x v="3"/>
    <x v="32"/>
    <n v="0.59"/>
    <x v="0"/>
    <x v="0"/>
    <x v="1"/>
    <x v="124"/>
    <n v="95661"/>
    <x v="105"/>
    <x v="65"/>
    <n v="2169.7464"/>
    <n v="22"/>
    <n v="3144.56"/>
    <n v="87016"/>
    <m/>
    <m/>
  </r>
  <r>
    <n v="18211"/>
    <s v="High"/>
    <x v="3"/>
    <x v="44"/>
    <n v="35.020000000000003"/>
    <n v="1124"/>
    <s v="Randy Jiang"/>
    <x v="1"/>
    <x v="2"/>
    <x v="1"/>
    <x v="14"/>
    <x v="5"/>
    <x v="263"/>
    <n v="0.72"/>
    <x v="0"/>
    <x v="1"/>
    <x v="18"/>
    <x v="304"/>
    <n v="6360"/>
    <x v="105"/>
    <x v="101"/>
    <n v="-229.93"/>
    <n v="18"/>
    <n v="2653.02"/>
    <n v="87016"/>
    <m/>
    <m/>
  </r>
  <r>
    <n v="22052"/>
    <s v="Medium"/>
    <x v="1"/>
    <x v="258"/>
    <n v="6.89"/>
    <n v="1127"/>
    <s v="Ray Grady"/>
    <x v="2"/>
    <x v="3"/>
    <x v="0"/>
    <x v="15"/>
    <x v="3"/>
    <x v="326"/>
    <n v="0.6"/>
    <x v="0"/>
    <x v="2"/>
    <x v="7"/>
    <x v="305"/>
    <n v="78852"/>
    <x v="152"/>
    <x v="171"/>
    <n v="-93.735199999999992"/>
    <n v="16"/>
    <n v="66.81"/>
    <n v="87221"/>
    <m/>
    <m/>
  </r>
  <r>
    <n v="26377"/>
    <s v="Low"/>
    <x v="7"/>
    <x v="340"/>
    <n v="0.7"/>
    <n v="1127"/>
    <s v="Ray Grady"/>
    <x v="2"/>
    <x v="3"/>
    <x v="0"/>
    <x v="3"/>
    <x v="0"/>
    <x v="444"/>
    <n v="0.8"/>
    <x v="0"/>
    <x v="2"/>
    <x v="7"/>
    <x v="305"/>
    <n v="78852"/>
    <x v="33"/>
    <x v="155"/>
    <n v="4.53"/>
    <n v="19"/>
    <n v="90.52"/>
    <n v="87222"/>
    <m/>
    <m/>
  </r>
  <r>
    <n v="26378"/>
    <s v="Low"/>
    <x v="2"/>
    <x v="341"/>
    <n v="2.2599999999999998"/>
    <n v="1128"/>
    <s v="Kurt O'Connor"/>
    <x v="2"/>
    <x v="3"/>
    <x v="0"/>
    <x v="7"/>
    <x v="0"/>
    <x v="445"/>
    <n v="0.36"/>
    <x v="0"/>
    <x v="2"/>
    <x v="7"/>
    <x v="306"/>
    <n v="78539"/>
    <x v="33"/>
    <x v="125"/>
    <n v="9.7799999999999994"/>
    <n v="13"/>
    <n v="55.97"/>
    <n v="87222"/>
    <m/>
    <m/>
  </r>
  <r>
    <n v="4501"/>
    <s v="Low"/>
    <x v="7"/>
    <x v="261"/>
    <n v="6.19"/>
    <n v="1129"/>
    <s v="Pam Patton"/>
    <x v="2"/>
    <x v="1"/>
    <x v="0"/>
    <x v="8"/>
    <x v="3"/>
    <x v="331"/>
    <n v="0.38"/>
    <x v="0"/>
    <x v="1"/>
    <x v="15"/>
    <x v="28"/>
    <n v="2118"/>
    <x v="160"/>
    <x v="15"/>
    <n v="-63.813500000000005"/>
    <n v="37"/>
    <n v="311.66000000000003"/>
    <n v="32037"/>
    <m/>
    <m/>
  </r>
  <r>
    <n v="4502"/>
    <s v="Low"/>
    <x v="8"/>
    <x v="166"/>
    <n v="24.49"/>
    <n v="1129"/>
    <s v="Pam Patton"/>
    <x v="2"/>
    <x v="1"/>
    <x v="2"/>
    <x v="16"/>
    <x v="6"/>
    <x v="446"/>
    <n v="0.54"/>
    <x v="0"/>
    <x v="1"/>
    <x v="15"/>
    <x v="28"/>
    <n v="2118"/>
    <x v="160"/>
    <x v="39"/>
    <n v="325.29000000000002"/>
    <n v="15"/>
    <n v="9862.51"/>
    <n v="32037"/>
    <m/>
    <m/>
  </r>
  <r>
    <n v="6891"/>
    <s v="Not Specified"/>
    <x v="5"/>
    <x v="182"/>
    <n v="7.64"/>
    <n v="1129"/>
    <s v="Pam Patton"/>
    <x v="0"/>
    <x v="0"/>
    <x v="0"/>
    <x v="7"/>
    <x v="3"/>
    <x v="447"/>
    <n v="0.36"/>
    <x v="0"/>
    <x v="1"/>
    <x v="15"/>
    <x v="28"/>
    <n v="2118"/>
    <x v="48"/>
    <x v="98"/>
    <n v="-116.05"/>
    <n v="29"/>
    <n v="177.41"/>
    <n v="49125"/>
    <m/>
    <m/>
  </r>
  <r>
    <n v="1917"/>
    <s v="Medium"/>
    <x v="1"/>
    <x v="287"/>
    <n v="1.39"/>
    <n v="1129"/>
    <s v="Pam Patton"/>
    <x v="2"/>
    <x v="1"/>
    <x v="0"/>
    <x v="4"/>
    <x v="3"/>
    <x v="448"/>
    <n v="0.36"/>
    <x v="0"/>
    <x v="1"/>
    <x v="15"/>
    <x v="28"/>
    <n v="2118"/>
    <x v="8"/>
    <x v="10"/>
    <n v="117.38"/>
    <n v="52"/>
    <n v="406.91"/>
    <n v="13735"/>
    <m/>
    <m/>
  </r>
  <r>
    <n v="5568"/>
    <s v="Low"/>
    <x v="9"/>
    <x v="342"/>
    <n v="6.5"/>
    <n v="1129"/>
    <s v="Pam Patton"/>
    <x v="2"/>
    <x v="0"/>
    <x v="2"/>
    <x v="13"/>
    <x v="3"/>
    <x v="449"/>
    <n v="0.79"/>
    <x v="0"/>
    <x v="1"/>
    <x v="15"/>
    <x v="28"/>
    <n v="2118"/>
    <x v="1"/>
    <x v="19"/>
    <n v="-144.19999999999999"/>
    <n v="44"/>
    <n v="1332.09"/>
    <n v="39430"/>
    <m/>
    <m/>
  </r>
  <r>
    <n v="8099"/>
    <s v="Low"/>
    <x v="1"/>
    <x v="42"/>
    <n v="6.07"/>
    <n v="1129"/>
    <s v="Pam Patton"/>
    <x v="2"/>
    <x v="1"/>
    <x v="0"/>
    <x v="7"/>
    <x v="3"/>
    <x v="46"/>
    <n v="0.36"/>
    <x v="0"/>
    <x v="1"/>
    <x v="15"/>
    <x v="28"/>
    <n v="2118"/>
    <x v="161"/>
    <x v="52"/>
    <n v="-46.92"/>
    <n v="19"/>
    <n v="105.5"/>
    <n v="57794"/>
    <m/>
    <m/>
  </r>
  <r>
    <n v="19917"/>
    <s v="Medium"/>
    <x v="1"/>
    <x v="287"/>
    <n v="1.39"/>
    <n v="1131"/>
    <s v="Benjamin Strauss"/>
    <x v="2"/>
    <x v="1"/>
    <x v="0"/>
    <x v="4"/>
    <x v="3"/>
    <x v="448"/>
    <n v="0.36"/>
    <x v="0"/>
    <x v="2"/>
    <x v="7"/>
    <x v="307"/>
    <n v="79907"/>
    <x v="8"/>
    <x v="10"/>
    <n v="70.193699999999993"/>
    <n v="13"/>
    <n v="101.73"/>
    <n v="88103"/>
    <m/>
    <m/>
  </r>
  <r>
    <n v="23860"/>
    <s v="Medium"/>
    <x v="2"/>
    <x v="175"/>
    <n v="5.19"/>
    <n v="1132"/>
    <s v="Michael Robbins"/>
    <x v="2"/>
    <x v="0"/>
    <x v="0"/>
    <x v="8"/>
    <x v="3"/>
    <x v="214"/>
    <n v="0.38"/>
    <x v="0"/>
    <x v="2"/>
    <x v="7"/>
    <x v="308"/>
    <n v="76039"/>
    <x v="104"/>
    <x v="132"/>
    <n v="-48.219499999999996"/>
    <n v="6"/>
    <n v="37.700000000000003"/>
    <n v="88101"/>
    <m/>
    <m/>
  </r>
  <r>
    <n v="22501"/>
    <s v="Low"/>
    <x v="7"/>
    <x v="261"/>
    <n v="6.19"/>
    <n v="1132"/>
    <s v="Michael Robbins"/>
    <x v="2"/>
    <x v="1"/>
    <x v="0"/>
    <x v="8"/>
    <x v="3"/>
    <x v="331"/>
    <n v="0.38"/>
    <x v="0"/>
    <x v="2"/>
    <x v="7"/>
    <x v="308"/>
    <n v="76039"/>
    <x v="160"/>
    <x v="15"/>
    <n v="-63.813500000000005"/>
    <n v="9"/>
    <n v="75.81"/>
    <n v="88102"/>
    <m/>
    <m/>
  </r>
  <r>
    <n v="22502"/>
    <s v="Low"/>
    <x v="8"/>
    <x v="166"/>
    <n v="24.49"/>
    <n v="1132"/>
    <s v="Michael Robbins"/>
    <x v="2"/>
    <x v="1"/>
    <x v="2"/>
    <x v="16"/>
    <x v="6"/>
    <x v="446"/>
    <n v="0.54"/>
    <x v="0"/>
    <x v="2"/>
    <x v="7"/>
    <x v="308"/>
    <n v="76039"/>
    <x v="160"/>
    <x v="39"/>
    <n v="325.29000000000002"/>
    <n v="4"/>
    <n v="2630"/>
    <n v="88102"/>
    <m/>
    <m/>
  </r>
  <r>
    <n v="23568"/>
    <s v="Low"/>
    <x v="9"/>
    <x v="342"/>
    <n v="6.5"/>
    <n v="1132"/>
    <s v="Michael Robbins"/>
    <x v="2"/>
    <x v="0"/>
    <x v="2"/>
    <x v="13"/>
    <x v="3"/>
    <x v="449"/>
    <n v="0.79"/>
    <x v="0"/>
    <x v="2"/>
    <x v="7"/>
    <x v="308"/>
    <n v="76039"/>
    <x v="1"/>
    <x v="19"/>
    <n v="-115.35999999999999"/>
    <n v="11"/>
    <n v="333.02"/>
    <n v="88104"/>
    <m/>
    <m/>
  </r>
  <r>
    <n v="26099"/>
    <s v="Low"/>
    <x v="1"/>
    <x v="42"/>
    <n v="6.07"/>
    <n v="1133"/>
    <s v="Marjorie Owens"/>
    <x v="2"/>
    <x v="1"/>
    <x v="0"/>
    <x v="7"/>
    <x v="3"/>
    <x v="46"/>
    <n v="0.36"/>
    <x v="0"/>
    <x v="2"/>
    <x v="7"/>
    <x v="309"/>
    <n v="75234"/>
    <x v="161"/>
    <x v="52"/>
    <n v="-46.92"/>
    <n v="5"/>
    <n v="27.76"/>
    <n v="88105"/>
    <m/>
    <m/>
  </r>
  <r>
    <n v="22119"/>
    <s v="High"/>
    <x v="3"/>
    <x v="343"/>
    <n v="28.06"/>
    <n v="1136"/>
    <s v="Carmen McPherson"/>
    <x v="1"/>
    <x v="3"/>
    <x v="2"/>
    <x v="6"/>
    <x v="1"/>
    <x v="450"/>
    <n v="0.56000000000000005"/>
    <x v="0"/>
    <x v="2"/>
    <x v="12"/>
    <x v="310"/>
    <n v="60188"/>
    <x v="22"/>
    <x v="30"/>
    <n v="2660.1432"/>
    <n v="15"/>
    <n v="3855.28"/>
    <n v="87940"/>
    <m/>
    <m/>
  </r>
  <r>
    <n v="19357"/>
    <s v="Medium"/>
    <x v="1"/>
    <x v="44"/>
    <n v="30"/>
    <n v="1138"/>
    <s v="Malcolm Floyd"/>
    <x v="1"/>
    <x v="1"/>
    <x v="1"/>
    <x v="1"/>
    <x v="1"/>
    <x v="48"/>
    <n v="0.62"/>
    <x v="0"/>
    <x v="2"/>
    <x v="7"/>
    <x v="311"/>
    <n v="75056"/>
    <x v="160"/>
    <x v="146"/>
    <n v="-51.116"/>
    <n v="1"/>
    <n v="192.49"/>
    <n v="86574"/>
    <m/>
    <m/>
  </r>
  <r>
    <n v="25467"/>
    <s v="Medium"/>
    <x v="5"/>
    <x v="344"/>
    <n v="19.989999999999998"/>
    <n v="1142"/>
    <s v="Russell Chan"/>
    <x v="2"/>
    <x v="1"/>
    <x v="0"/>
    <x v="15"/>
    <x v="3"/>
    <x v="451"/>
    <n v="0.56999999999999995"/>
    <x v="0"/>
    <x v="2"/>
    <x v="7"/>
    <x v="312"/>
    <n v="76706"/>
    <x v="148"/>
    <x v="116"/>
    <n v="1766.7795000000001"/>
    <n v="7"/>
    <n v="2560.5500000000002"/>
    <n v="86573"/>
    <m/>
    <m/>
  </r>
  <r>
    <n v="24539"/>
    <s v="Medium"/>
    <x v="0"/>
    <x v="55"/>
    <n v="9.5399999999999991"/>
    <n v="1142"/>
    <s v="Russell Chan"/>
    <x v="2"/>
    <x v="1"/>
    <x v="0"/>
    <x v="7"/>
    <x v="3"/>
    <x v="62"/>
    <n v="0.37"/>
    <x v="0"/>
    <x v="2"/>
    <x v="7"/>
    <x v="312"/>
    <n v="76706"/>
    <x v="132"/>
    <x v="42"/>
    <n v="85.875"/>
    <n v="11"/>
    <n v="227.67"/>
    <n v="86575"/>
    <m/>
    <m/>
  </r>
  <r>
    <n v="25179"/>
    <s v="Low"/>
    <x v="5"/>
    <x v="126"/>
    <n v="4"/>
    <n v="1151"/>
    <s v="Edna Huang"/>
    <x v="2"/>
    <x v="0"/>
    <x v="1"/>
    <x v="2"/>
    <x v="0"/>
    <x v="150"/>
    <n v="0.42"/>
    <x v="0"/>
    <x v="1"/>
    <x v="15"/>
    <x v="313"/>
    <n v="1075"/>
    <x v="62"/>
    <x v="42"/>
    <n v="6.0926999999999998"/>
    <n v="1"/>
    <n v="8.83"/>
    <n v="91344"/>
    <m/>
    <m/>
  </r>
  <r>
    <n v="24224"/>
    <s v="Critical"/>
    <x v="3"/>
    <x v="262"/>
    <n v="2.15"/>
    <n v="1155"/>
    <s v="Alex Nicholson"/>
    <x v="0"/>
    <x v="3"/>
    <x v="0"/>
    <x v="7"/>
    <x v="0"/>
    <x v="452"/>
    <n v="0.4"/>
    <x v="0"/>
    <x v="0"/>
    <x v="1"/>
    <x v="314"/>
    <n v="90640"/>
    <x v="22"/>
    <x v="30"/>
    <n v="20.299600000000002"/>
    <n v="4"/>
    <n v="34.409999999999997"/>
    <n v="90853"/>
    <m/>
    <m/>
  </r>
  <r>
    <n v="24225"/>
    <s v="Critical"/>
    <x v="4"/>
    <x v="189"/>
    <n v="1.97"/>
    <n v="1155"/>
    <s v="Alex Nicholson"/>
    <x v="2"/>
    <x v="3"/>
    <x v="0"/>
    <x v="7"/>
    <x v="0"/>
    <x v="231"/>
    <n v="0.39"/>
    <x v="0"/>
    <x v="0"/>
    <x v="1"/>
    <x v="314"/>
    <n v="90640"/>
    <x v="22"/>
    <x v="29"/>
    <n v="108.5163"/>
    <n v="11"/>
    <n v="157.27000000000001"/>
    <n v="90853"/>
    <m/>
    <m/>
  </r>
  <r>
    <n v="20212"/>
    <s v="High"/>
    <x v="2"/>
    <x v="29"/>
    <n v="8.99"/>
    <n v="1156"/>
    <s v="Edith Forbes"/>
    <x v="2"/>
    <x v="3"/>
    <x v="2"/>
    <x v="5"/>
    <x v="3"/>
    <x v="44"/>
    <n v="0.56999999999999995"/>
    <x v="0"/>
    <x v="1"/>
    <x v="15"/>
    <x v="315"/>
    <n v="1876"/>
    <x v="79"/>
    <x v="7"/>
    <n v="48.47148"/>
    <n v="7"/>
    <n v="1013.84"/>
    <n v="90855"/>
    <m/>
    <m/>
  </r>
  <r>
    <n v="20897"/>
    <s v="High"/>
    <x v="7"/>
    <x v="32"/>
    <n v="35.840000000000003"/>
    <n v="1159"/>
    <s v="Arlene Weeks"/>
    <x v="1"/>
    <x v="3"/>
    <x v="1"/>
    <x v="14"/>
    <x v="5"/>
    <x v="77"/>
    <n v="0.62"/>
    <x v="0"/>
    <x v="1"/>
    <x v="2"/>
    <x v="316"/>
    <n v="7086"/>
    <x v="135"/>
    <x v="110"/>
    <n v="-152.76"/>
    <n v="1"/>
    <n v="110.75"/>
    <n v="90854"/>
    <m/>
    <m/>
  </r>
  <r>
    <n v="18860"/>
    <s v="Not Specified"/>
    <x v="3"/>
    <x v="345"/>
    <n v="1.39"/>
    <n v="1170"/>
    <s v="Jessie Houston"/>
    <x v="2"/>
    <x v="3"/>
    <x v="0"/>
    <x v="4"/>
    <x v="3"/>
    <x v="453"/>
    <n v="0.39"/>
    <x v="0"/>
    <x v="1"/>
    <x v="42"/>
    <x v="82"/>
    <n v="19711"/>
    <x v="42"/>
    <x v="55"/>
    <n v="125.20739999999999"/>
    <n v="19"/>
    <n v="181.46"/>
    <n v="87520"/>
    <m/>
    <m/>
  </r>
  <r>
    <n v="18861"/>
    <s v="Not Specified"/>
    <x v="6"/>
    <x v="154"/>
    <n v="8.08"/>
    <n v="1170"/>
    <s v="Jessie Houston"/>
    <x v="2"/>
    <x v="3"/>
    <x v="2"/>
    <x v="5"/>
    <x v="3"/>
    <x v="454"/>
    <n v="0.59"/>
    <x v="0"/>
    <x v="1"/>
    <x v="42"/>
    <x v="82"/>
    <n v="19711"/>
    <x v="42"/>
    <x v="159"/>
    <n v="281.53440000000001"/>
    <n v="6"/>
    <n v="1076.3"/>
    <n v="87520"/>
    <m/>
    <m/>
  </r>
  <r>
    <n v="19182"/>
    <s v="High"/>
    <x v="9"/>
    <x v="194"/>
    <n v="49"/>
    <n v="1178"/>
    <s v="Sandy Hunt"/>
    <x v="2"/>
    <x v="3"/>
    <x v="0"/>
    <x v="15"/>
    <x v="6"/>
    <x v="238"/>
    <n v="0.6"/>
    <x v="0"/>
    <x v="3"/>
    <x v="26"/>
    <x v="317"/>
    <n v="32701"/>
    <x v="37"/>
    <x v="48"/>
    <n v="64.265999999999991"/>
    <n v="2"/>
    <n v="21.46"/>
    <n v="89787"/>
    <m/>
    <m/>
  </r>
  <r>
    <n v="19183"/>
    <s v="High"/>
    <x v="2"/>
    <x v="346"/>
    <n v="39"/>
    <n v="1178"/>
    <s v="Sandy Hunt"/>
    <x v="1"/>
    <x v="3"/>
    <x v="1"/>
    <x v="1"/>
    <x v="1"/>
    <x v="455"/>
    <n v="0.55000000000000004"/>
    <x v="0"/>
    <x v="3"/>
    <x v="26"/>
    <x v="317"/>
    <n v="32701"/>
    <x v="37"/>
    <x v="48"/>
    <n v="-302.61559999999997"/>
    <n v="10"/>
    <n v="3506.78"/>
    <n v="89787"/>
    <m/>
    <m/>
  </r>
  <r>
    <n v="19184"/>
    <s v="High"/>
    <x v="3"/>
    <x v="296"/>
    <n v="6.5"/>
    <n v="1178"/>
    <s v="Sandy Hunt"/>
    <x v="0"/>
    <x v="3"/>
    <x v="2"/>
    <x v="13"/>
    <x v="3"/>
    <x v="456"/>
    <n v="0.74"/>
    <x v="0"/>
    <x v="3"/>
    <x v="26"/>
    <x v="317"/>
    <n v="32701"/>
    <x v="37"/>
    <x v="48"/>
    <n v="5.6916000000000002"/>
    <n v="7"/>
    <n v="267.69"/>
    <n v="89787"/>
    <m/>
    <m/>
  </r>
  <r>
    <n v="19185"/>
    <s v="High"/>
    <x v="3"/>
    <x v="277"/>
    <n v="60"/>
    <n v="1178"/>
    <s v="Sandy Hunt"/>
    <x v="1"/>
    <x v="3"/>
    <x v="1"/>
    <x v="11"/>
    <x v="1"/>
    <x v="356"/>
    <m/>
    <x v="0"/>
    <x v="3"/>
    <x v="26"/>
    <x v="317"/>
    <n v="32701"/>
    <x v="37"/>
    <x v="51"/>
    <n v="-369.10999999999996"/>
    <n v="7"/>
    <n v="2307.2600000000002"/>
    <n v="89787"/>
    <m/>
    <m/>
  </r>
  <r>
    <n v="19484"/>
    <s v="High"/>
    <x v="8"/>
    <x v="252"/>
    <n v="0.5"/>
    <n v="1182"/>
    <s v="Jesse Williamson"/>
    <x v="2"/>
    <x v="1"/>
    <x v="0"/>
    <x v="9"/>
    <x v="3"/>
    <x v="413"/>
    <n v="0.39"/>
    <x v="0"/>
    <x v="0"/>
    <x v="17"/>
    <x v="318"/>
    <n v="84660"/>
    <x v="94"/>
    <x v="10"/>
    <n v="27.013499999999997"/>
    <n v="15"/>
    <n v="39.15"/>
    <n v="86913"/>
    <m/>
    <m/>
  </r>
  <r>
    <n v="21522"/>
    <s v="Not Specified"/>
    <x v="7"/>
    <x v="205"/>
    <n v="3.3"/>
    <n v="1183"/>
    <s v="Becky O'Brien"/>
    <x v="2"/>
    <x v="1"/>
    <x v="2"/>
    <x v="5"/>
    <x v="2"/>
    <x v="457"/>
    <n v="0.39"/>
    <x v="0"/>
    <x v="0"/>
    <x v="17"/>
    <x v="319"/>
    <n v="84663"/>
    <x v="159"/>
    <x v="170"/>
    <n v="184.19549999999998"/>
    <n v="9"/>
    <n v="266.95"/>
    <n v="86914"/>
    <m/>
    <m/>
  </r>
  <r>
    <n v="22190"/>
    <s v="Medium"/>
    <x v="6"/>
    <x v="347"/>
    <n v="24.49"/>
    <n v="1185"/>
    <s v="Lee Xu"/>
    <x v="2"/>
    <x v="3"/>
    <x v="2"/>
    <x v="6"/>
    <x v="6"/>
    <x v="458"/>
    <n v="0.39"/>
    <x v="0"/>
    <x v="3"/>
    <x v="43"/>
    <x v="320"/>
    <n v="35756"/>
    <x v="68"/>
    <x v="104"/>
    <n v="4.1099999999999994"/>
    <n v="3"/>
    <n v="20552.55"/>
    <n v="85938"/>
    <m/>
    <m/>
  </r>
  <r>
    <n v="20764"/>
    <s v="Not Specified"/>
    <x v="4"/>
    <x v="348"/>
    <n v="6.96"/>
    <n v="1185"/>
    <s v="Lee Xu"/>
    <x v="2"/>
    <x v="3"/>
    <x v="0"/>
    <x v="15"/>
    <x v="4"/>
    <x v="459"/>
    <n v="0.5"/>
    <x v="0"/>
    <x v="3"/>
    <x v="43"/>
    <x v="320"/>
    <n v="35756"/>
    <x v="98"/>
    <x v="112"/>
    <n v="28.565999999999999"/>
    <n v="8"/>
    <n v="87.8"/>
    <n v="85940"/>
    <m/>
    <m/>
  </r>
  <r>
    <n v="24358"/>
    <s v="Critical"/>
    <x v="8"/>
    <x v="349"/>
    <n v="48.26"/>
    <n v="1186"/>
    <s v="Glenda Herbert"/>
    <x v="1"/>
    <x v="3"/>
    <x v="2"/>
    <x v="6"/>
    <x v="5"/>
    <x v="460"/>
    <n v="0.36"/>
    <x v="0"/>
    <x v="0"/>
    <x v="1"/>
    <x v="321"/>
    <n v="92646"/>
    <x v="37"/>
    <x v="51"/>
    <n v="2581.5590999999995"/>
    <n v="10"/>
    <n v="3741.39"/>
    <n v="85939"/>
    <m/>
    <m/>
  </r>
  <r>
    <n v="18829"/>
    <s v="Low"/>
    <x v="2"/>
    <x v="67"/>
    <n v="4.5"/>
    <n v="1189"/>
    <s v="Dwight Stephenson"/>
    <x v="2"/>
    <x v="3"/>
    <x v="0"/>
    <x v="15"/>
    <x v="3"/>
    <x v="76"/>
    <n v="0.59"/>
    <x v="0"/>
    <x v="0"/>
    <x v="1"/>
    <x v="321"/>
    <n v="92646"/>
    <x v="77"/>
    <x v="65"/>
    <n v="-25.112000000000002"/>
    <n v="14"/>
    <n v="149.32"/>
    <n v="87584"/>
    <m/>
    <m/>
  </r>
  <r>
    <n v="18830"/>
    <s v="Low"/>
    <x v="9"/>
    <x v="243"/>
    <n v="5.16"/>
    <n v="1189"/>
    <s v="Dwight Stephenson"/>
    <x v="2"/>
    <x v="3"/>
    <x v="1"/>
    <x v="2"/>
    <x v="3"/>
    <x v="304"/>
    <n v="0.56999999999999995"/>
    <x v="0"/>
    <x v="0"/>
    <x v="1"/>
    <x v="321"/>
    <n v="92646"/>
    <x v="77"/>
    <x v="65"/>
    <n v="17.376000000000001"/>
    <n v="16"/>
    <n v="177.01"/>
    <n v="87584"/>
    <m/>
    <m/>
  </r>
  <r>
    <n v="18831"/>
    <s v="Low"/>
    <x v="9"/>
    <x v="350"/>
    <n v="4.95"/>
    <n v="1189"/>
    <s v="Dwight Stephenson"/>
    <x v="2"/>
    <x v="3"/>
    <x v="1"/>
    <x v="2"/>
    <x v="3"/>
    <x v="461"/>
    <n v="0.41"/>
    <x v="0"/>
    <x v="0"/>
    <x v="1"/>
    <x v="321"/>
    <n v="92646"/>
    <x v="77"/>
    <x v="120"/>
    <n v="24.260399999999997"/>
    <n v="4"/>
    <n v="35.159999999999997"/>
    <n v="87584"/>
    <m/>
    <m/>
  </r>
  <r>
    <n v="19553"/>
    <s v="Low"/>
    <x v="9"/>
    <x v="94"/>
    <n v="1.49"/>
    <n v="1191"/>
    <s v="John Morse"/>
    <x v="2"/>
    <x v="2"/>
    <x v="0"/>
    <x v="8"/>
    <x v="3"/>
    <x v="107"/>
    <n v="0.38"/>
    <x v="0"/>
    <x v="1"/>
    <x v="18"/>
    <x v="322"/>
    <n v="6050"/>
    <x v="162"/>
    <x v="153"/>
    <n v="59.440499999999993"/>
    <n v="3"/>
    <n v="88.84"/>
    <n v="87587"/>
    <m/>
    <m/>
  </r>
  <r>
    <n v="830"/>
    <s v="Low"/>
    <x v="9"/>
    <x v="243"/>
    <n v="5.16"/>
    <n v="1193"/>
    <s v="Louis Parrish"/>
    <x v="2"/>
    <x v="3"/>
    <x v="1"/>
    <x v="2"/>
    <x v="3"/>
    <x v="304"/>
    <n v="0.56999999999999995"/>
    <x v="0"/>
    <x v="1"/>
    <x v="41"/>
    <x v="246"/>
    <n v="20016"/>
    <x v="77"/>
    <x v="65"/>
    <n v="14.48"/>
    <n v="63"/>
    <n v="696.96"/>
    <n v="5984"/>
    <m/>
    <m/>
  </r>
  <r>
    <n v="831"/>
    <s v="Low"/>
    <x v="9"/>
    <x v="350"/>
    <n v="4.95"/>
    <n v="1193"/>
    <s v="Louis Parrish"/>
    <x v="2"/>
    <x v="3"/>
    <x v="1"/>
    <x v="2"/>
    <x v="3"/>
    <x v="461"/>
    <n v="0.41"/>
    <x v="0"/>
    <x v="1"/>
    <x v="41"/>
    <x v="246"/>
    <n v="20016"/>
    <x v="77"/>
    <x v="120"/>
    <n v="22.25"/>
    <n v="17"/>
    <n v="149.41"/>
    <n v="5984"/>
    <m/>
    <m/>
  </r>
  <r>
    <n v="4131"/>
    <s v="High"/>
    <x v="5"/>
    <x v="351"/>
    <n v="16.11"/>
    <n v="1193"/>
    <s v="Louis Parrish"/>
    <x v="2"/>
    <x v="3"/>
    <x v="0"/>
    <x v="8"/>
    <x v="3"/>
    <x v="462"/>
    <n v="0.39"/>
    <x v="0"/>
    <x v="1"/>
    <x v="41"/>
    <x v="246"/>
    <n v="20016"/>
    <x v="147"/>
    <x v="139"/>
    <n v="592.52650000000006"/>
    <n v="85"/>
    <n v="4556.63"/>
    <n v="29350"/>
    <m/>
    <m/>
  </r>
  <r>
    <n v="4133"/>
    <s v="High"/>
    <x v="5"/>
    <x v="352"/>
    <n v="13.89"/>
    <n v="1193"/>
    <s v="Louis Parrish"/>
    <x v="0"/>
    <x v="3"/>
    <x v="0"/>
    <x v="0"/>
    <x v="0"/>
    <x v="463"/>
    <n v="0.41"/>
    <x v="0"/>
    <x v="1"/>
    <x v="41"/>
    <x v="246"/>
    <n v="20016"/>
    <x v="147"/>
    <x v="171"/>
    <n v="232.8"/>
    <n v="83"/>
    <n v="2948.61"/>
    <n v="29350"/>
    <m/>
    <m/>
  </r>
  <r>
    <n v="5468"/>
    <s v="Not Specified"/>
    <x v="9"/>
    <x v="24"/>
    <n v="1.49"/>
    <n v="1193"/>
    <s v="Louis Parrish"/>
    <x v="2"/>
    <x v="2"/>
    <x v="0"/>
    <x v="8"/>
    <x v="3"/>
    <x v="370"/>
    <n v="0.39"/>
    <x v="0"/>
    <x v="1"/>
    <x v="41"/>
    <x v="246"/>
    <n v="20016"/>
    <x v="90"/>
    <x v="172"/>
    <n v="38.08"/>
    <n v="85"/>
    <n v="517.85"/>
    <n v="38852"/>
    <m/>
    <m/>
  </r>
  <r>
    <n v="1552"/>
    <s v="Low"/>
    <x v="3"/>
    <x v="73"/>
    <n v="19.989999999999998"/>
    <n v="1193"/>
    <s v="Louis Parrish"/>
    <x v="2"/>
    <x v="2"/>
    <x v="2"/>
    <x v="13"/>
    <x v="3"/>
    <x v="84"/>
    <n v="0.41"/>
    <x v="0"/>
    <x v="1"/>
    <x v="41"/>
    <x v="246"/>
    <n v="20016"/>
    <x v="162"/>
    <x v="173"/>
    <n v="-17.03"/>
    <n v="48"/>
    <n v="2373.3200000000002"/>
    <n v="11206"/>
    <m/>
    <m/>
  </r>
  <r>
    <n v="1553"/>
    <s v="Low"/>
    <x v="9"/>
    <x v="94"/>
    <n v="1.49"/>
    <n v="1193"/>
    <s v="Louis Parrish"/>
    <x v="2"/>
    <x v="2"/>
    <x v="0"/>
    <x v="8"/>
    <x v="3"/>
    <x v="107"/>
    <n v="0.38"/>
    <x v="0"/>
    <x v="1"/>
    <x v="41"/>
    <x v="246"/>
    <n v="20016"/>
    <x v="162"/>
    <x v="153"/>
    <n v="39.626999999999995"/>
    <n v="11"/>
    <n v="325.73"/>
    <n v="11206"/>
    <m/>
    <m/>
  </r>
  <r>
    <n v="23468"/>
    <s v="Not Specified"/>
    <x v="9"/>
    <x v="24"/>
    <n v="1.49"/>
    <n v="1194"/>
    <s v="Sidney Brewer"/>
    <x v="2"/>
    <x v="2"/>
    <x v="0"/>
    <x v="8"/>
    <x v="3"/>
    <x v="370"/>
    <n v="0.39"/>
    <x v="0"/>
    <x v="3"/>
    <x v="26"/>
    <x v="323"/>
    <n v="34142"/>
    <x v="90"/>
    <x v="172"/>
    <n v="20.495999999999995"/>
    <n v="21"/>
    <n v="127.94"/>
    <n v="87586"/>
    <m/>
    <m/>
  </r>
  <r>
    <n v="19358"/>
    <s v="High"/>
    <x v="4"/>
    <x v="353"/>
    <n v="58.92"/>
    <n v="1197"/>
    <s v="Grace McNeill Hunt"/>
    <x v="1"/>
    <x v="2"/>
    <x v="1"/>
    <x v="1"/>
    <x v="1"/>
    <x v="464"/>
    <n v="0.64"/>
    <x v="0"/>
    <x v="1"/>
    <x v="15"/>
    <x v="324"/>
    <n v="1776"/>
    <x v="103"/>
    <x v="105"/>
    <n v="103.83"/>
    <n v="4"/>
    <n v="1350.94"/>
    <n v="87583"/>
    <m/>
    <m/>
  </r>
  <r>
    <n v="22132"/>
    <s v="High"/>
    <x v="10"/>
    <x v="334"/>
    <n v="4.53"/>
    <n v="1199"/>
    <s v="Edward Lamm"/>
    <x v="2"/>
    <x v="3"/>
    <x v="0"/>
    <x v="10"/>
    <x v="3"/>
    <x v="436"/>
    <n v="0.81"/>
    <x v="0"/>
    <x v="1"/>
    <x v="16"/>
    <x v="325"/>
    <n v="3060"/>
    <x v="147"/>
    <x v="142"/>
    <n v="-24.897600000000001"/>
    <n v="5"/>
    <n v="75.17"/>
    <n v="87585"/>
    <m/>
    <m/>
  </r>
  <r>
    <n v="22131"/>
    <s v="High"/>
    <x v="5"/>
    <x v="351"/>
    <n v="16.11"/>
    <n v="1200"/>
    <s v="Beth English"/>
    <x v="2"/>
    <x v="3"/>
    <x v="0"/>
    <x v="8"/>
    <x v="3"/>
    <x v="462"/>
    <n v="0.39"/>
    <x v="0"/>
    <x v="1"/>
    <x v="2"/>
    <x v="326"/>
    <n v="7407"/>
    <x v="147"/>
    <x v="139"/>
    <n v="776.7743999999999"/>
    <n v="21"/>
    <n v="1125.76"/>
    <n v="87585"/>
    <m/>
    <m/>
  </r>
  <r>
    <n v="22133"/>
    <s v="High"/>
    <x v="5"/>
    <x v="352"/>
    <n v="13.89"/>
    <n v="1202"/>
    <s v="Faye Wolf"/>
    <x v="0"/>
    <x v="3"/>
    <x v="0"/>
    <x v="0"/>
    <x v="0"/>
    <x v="463"/>
    <n v="0.41"/>
    <x v="0"/>
    <x v="1"/>
    <x v="2"/>
    <x v="327"/>
    <n v="7079"/>
    <x v="147"/>
    <x v="171"/>
    <n v="344.54399999999998"/>
    <n v="21"/>
    <n v="746.03"/>
    <n v="87585"/>
    <m/>
    <m/>
  </r>
  <r>
    <n v="19552"/>
    <s v="Low"/>
    <x v="3"/>
    <x v="73"/>
    <n v="19.989999999999998"/>
    <n v="1203"/>
    <s v="Judy Merritt"/>
    <x v="2"/>
    <x v="2"/>
    <x v="2"/>
    <x v="13"/>
    <x v="3"/>
    <x v="84"/>
    <n v="0.41"/>
    <x v="0"/>
    <x v="1"/>
    <x v="31"/>
    <x v="102"/>
    <n v="2920"/>
    <x v="162"/>
    <x v="173"/>
    <n v="-8.5150000000000006"/>
    <n v="12"/>
    <n v="593.33000000000004"/>
    <n v="87587"/>
    <m/>
    <m/>
  </r>
  <r>
    <n v="18636"/>
    <s v="Low"/>
    <x v="0"/>
    <x v="354"/>
    <n v="0.5"/>
    <n v="1211"/>
    <s v="Debra Proctor"/>
    <x v="2"/>
    <x v="0"/>
    <x v="0"/>
    <x v="9"/>
    <x v="3"/>
    <x v="465"/>
    <n v="0.37"/>
    <x v="0"/>
    <x v="2"/>
    <x v="38"/>
    <x v="328"/>
    <n v="46806"/>
    <x v="108"/>
    <x v="84"/>
    <n v="9.0045000000000002"/>
    <n v="4"/>
    <n v="13.05"/>
    <n v="88598"/>
    <m/>
    <m/>
  </r>
  <r>
    <n v="22528"/>
    <s v="High"/>
    <x v="4"/>
    <x v="38"/>
    <n v="4.97"/>
    <n v="1212"/>
    <s v="Eileen Fletcher"/>
    <x v="2"/>
    <x v="0"/>
    <x v="0"/>
    <x v="8"/>
    <x v="3"/>
    <x v="466"/>
    <n v="0.38"/>
    <x v="0"/>
    <x v="2"/>
    <x v="38"/>
    <x v="329"/>
    <n v="46404"/>
    <x v="43"/>
    <x v="62"/>
    <n v="-99.762500000000003"/>
    <n v="12"/>
    <n v="58.95"/>
    <n v="88600"/>
    <m/>
    <m/>
  </r>
  <r>
    <n v="22529"/>
    <s v="High"/>
    <x v="0"/>
    <x v="355"/>
    <n v="24.49"/>
    <n v="1212"/>
    <s v="Eileen Fletcher"/>
    <x v="2"/>
    <x v="0"/>
    <x v="2"/>
    <x v="16"/>
    <x v="6"/>
    <x v="467"/>
    <n v="0.37"/>
    <x v="0"/>
    <x v="2"/>
    <x v="38"/>
    <x v="329"/>
    <n v="46404"/>
    <x v="43"/>
    <x v="62"/>
    <n v="-3061.82"/>
    <n v="1"/>
    <n v="3672.89"/>
    <n v="88600"/>
    <m/>
    <m/>
  </r>
  <r>
    <n v="24270"/>
    <s v="Low"/>
    <x v="8"/>
    <x v="356"/>
    <n v="1.99"/>
    <n v="1213"/>
    <s v="Jeremy Pratt"/>
    <x v="0"/>
    <x v="0"/>
    <x v="2"/>
    <x v="13"/>
    <x v="2"/>
    <x v="468"/>
    <n v="0.5"/>
    <x v="0"/>
    <x v="2"/>
    <x v="38"/>
    <x v="330"/>
    <n v="46530"/>
    <x v="128"/>
    <x v="149"/>
    <n v="258.6189"/>
    <n v="13"/>
    <n v="374.81"/>
    <n v="88599"/>
    <m/>
    <m/>
  </r>
  <r>
    <n v="24271"/>
    <s v="Low"/>
    <x v="9"/>
    <x v="41"/>
    <n v="4.82"/>
    <n v="1213"/>
    <s v="Jeremy Pratt"/>
    <x v="2"/>
    <x v="0"/>
    <x v="0"/>
    <x v="7"/>
    <x v="3"/>
    <x v="329"/>
    <n v="0.4"/>
    <x v="0"/>
    <x v="2"/>
    <x v="38"/>
    <x v="330"/>
    <n v="46530"/>
    <x v="128"/>
    <x v="123"/>
    <n v="-6.71"/>
    <n v="5"/>
    <n v="43.27"/>
    <n v="88599"/>
    <m/>
    <m/>
  </r>
  <r>
    <n v="22530"/>
    <s v="High"/>
    <x v="9"/>
    <x v="266"/>
    <n v="1.2"/>
    <n v="1213"/>
    <s v="Jeremy Pratt"/>
    <x v="2"/>
    <x v="0"/>
    <x v="0"/>
    <x v="0"/>
    <x v="0"/>
    <x v="469"/>
    <n v="0.55000000000000004"/>
    <x v="0"/>
    <x v="2"/>
    <x v="38"/>
    <x v="330"/>
    <n v="46530"/>
    <x v="43"/>
    <x v="56"/>
    <n v="-9.9999999999997868E-3"/>
    <n v="2"/>
    <n v="11.74"/>
    <n v="88600"/>
    <m/>
    <m/>
  </r>
  <r>
    <n v="7632"/>
    <s v="Medium"/>
    <x v="3"/>
    <x v="114"/>
    <n v="30"/>
    <n v="1217"/>
    <s v="Billy Perry Browning"/>
    <x v="1"/>
    <x v="2"/>
    <x v="1"/>
    <x v="1"/>
    <x v="1"/>
    <x v="185"/>
    <n v="0.78"/>
    <x v="0"/>
    <x v="1"/>
    <x v="15"/>
    <x v="28"/>
    <n v="2112"/>
    <x v="65"/>
    <x v="114"/>
    <n v="-421.76"/>
    <n v="41"/>
    <n v="5258.94"/>
    <n v="54595"/>
    <m/>
    <m/>
  </r>
  <r>
    <n v="25631"/>
    <s v="Medium"/>
    <x v="1"/>
    <x v="41"/>
    <n v="2.64"/>
    <n v="1226"/>
    <s v="Ken Cash"/>
    <x v="2"/>
    <x v="2"/>
    <x v="0"/>
    <x v="12"/>
    <x v="2"/>
    <x v="120"/>
    <n v="0.59"/>
    <x v="0"/>
    <x v="1"/>
    <x v="31"/>
    <x v="331"/>
    <n v="2861"/>
    <x v="65"/>
    <x v="86"/>
    <n v="6.79"/>
    <n v="8"/>
    <n v="66.739999999999995"/>
    <n v="90800"/>
    <m/>
    <m/>
  </r>
  <r>
    <n v="25632"/>
    <s v="Medium"/>
    <x v="3"/>
    <x v="114"/>
    <n v="30"/>
    <n v="1227"/>
    <s v="Elsie Hwang"/>
    <x v="1"/>
    <x v="2"/>
    <x v="1"/>
    <x v="1"/>
    <x v="1"/>
    <x v="185"/>
    <n v="0.78"/>
    <x v="0"/>
    <x v="1"/>
    <x v="9"/>
    <x v="186"/>
    <n v="5403"/>
    <x v="65"/>
    <x v="114"/>
    <n v="-421.76"/>
    <n v="10"/>
    <n v="1282.67"/>
    <n v="90800"/>
    <m/>
    <m/>
  </r>
  <r>
    <n v="7810"/>
    <s v="Medium"/>
    <x v="6"/>
    <x v="186"/>
    <n v="6.05"/>
    <n v="1228"/>
    <s v="Hazel Jennings"/>
    <x v="2"/>
    <x v="2"/>
    <x v="0"/>
    <x v="8"/>
    <x v="3"/>
    <x v="227"/>
    <n v="0.39"/>
    <x v="0"/>
    <x v="1"/>
    <x v="19"/>
    <x v="332"/>
    <n v="19140"/>
    <x v="160"/>
    <x v="2"/>
    <n v="-60.145000000000003"/>
    <n v="28"/>
    <n v="208.83"/>
    <n v="55874"/>
    <m/>
    <m/>
  </r>
  <r>
    <n v="7811"/>
    <s v="Medium"/>
    <x v="0"/>
    <x v="42"/>
    <n v="4.62"/>
    <n v="1228"/>
    <s v="Hazel Jennings"/>
    <x v="0"/>
    <x v="2"/>
    <x v="2"/>
    <x v="13"/>
    <x v="2"/>
    <x v="139"/>
    <n v="0.64"/>
    <x v="0"/>
    <x v="1"/>
    <x v="19"/>
    <x v="332"/>
    <n v="19140"/>
    <x v="160"/>
    <x v="174"/>
    <n v="-111.72"/>
    <n v="41"/>
    <n v="228.3"/>
    <n v="55874"/>
    <m/>
    <m/>
  </r>
  <r>
    <n v="7812"/>
    <s v="Medium"/>
    <x v="2"/>
    <x v="280"/>
    <n v="1.39"/>
    <n v="1228"/>
    <s v="Hazel Jennings"/>
    <x v="2"/>
    <x v="2"/>
    <x v="0"/>
    <x v="4"/>
    <x v="3"/>
    <x v="360"/>
    <n v="0.38"/>
    <x v="0"/>
    <x v="1"/>
    <x v="19"/>
    <x v="332"/>
    <n v="19140"/>
    <x v="160"/>
    <x v="103"/>
    <n v="33.01"/>
    <n v="24"/>
    <n v="129.53"/>
    <n v="55874"/>
    <m/>
    <m/>
  </r>
  <r>
    <n v="25811"/>
    <s v="Medium"/>
    <x v="0"/>
    <x v="42"/>
    <n v="4.62"/>
    <n v="1229"/>
    <s v="Patrick Byrne"/>
    <x v="0"/>
    <x v="2"/>
    <x v="2"/>
    <x v="13"/>
    <x v="2"/>
    <x v="139"/>
    <n v="0.64"/>
    <x v="0"/>
    <x v="2"/>
    <x v="7"/>
    <x v="333"/>
    <n v="75482"/>
    <x v="160"/>
    <x v="174"/>
    <n v="-111.72"/>
    <n v="10"/>
    <n v="55.68"/>
    <n v="90378"/>
    <m/>
    <m/>
  </r>
  <r>
    <n v="21206"/>
    <s v="Critical"/>
    <x v="10"/>
    <x v="357"/>
    <n v="9.07"/>
    <n v="1233"/>
    <s v="Gary Hester"/>
    <x v="0"/>
    <x v="3"/>
    <x v="0"/>
    <x v="8"/>
    <x v="3"/>
    <x v="470"/>
    <n v="0.35"/>
    <x v="0"/>
    <x v="2"/>
    <x v="7"/>
    <x v="334"/>
    <n v="75028"/>
    <x v="37"/>
    <x v="48"/>
    <n v="297.45715999999999"/>
    <n v="5"/>
    <n v="568.24"/>
    <n v="89375"/>
    <m/>
    <m/>
  </r>
  <r>
    <n v="21207"/>
    <s v="Critical"/>
    <x v="1"/>
    <x v="171"/>
    <n v="6.5"/>
    <n v="1233"/>
    <s v="Gary Hester"/>
    <x v="0"/>
    <x v="3"/>
    <x v="2"/>
    <x v="13"/>
    <x v="3"/>
    <x v="208"/>
    <n v="0.74"/>
    <x v="0"/>
    <x v="2"/>
    <x v="7"/>
    <x v="334"/>
    <n v="75028"/>
    <x v="37"/>
    <x v="48"/>
    <n v="-564.60239999999999"/>
    <n v="1"/>
    <n v="162.91"/>
    <n v="89375"/>
    <m/>
    <m/>
  </r>
  <r>
    <n v="19874"/>
    <s v="High"/>
    <x v="3"/>
    <x v="22"/>
    <n v="19.989999999999998"/>
    <n v="1233"/>
    <s v="Gary Hester"/>
    <x v="2"/>
    <x v="3"/>
    <x v="2"/>
    <x v="13"/>
    <x v="3"/>
    <x v="419"/>
    <n v="0.52"/>
    <x v="0"/>
    <x v="2"/>
    <x v="7"/>
    <x v="334"/>
    <n v="75028"/>
    <x v="141"/>
    <x v="175"/>
    <n v="-161.47499999999999"/>
    <n v="1"/>
    <n v="97.65"/>
    <n v="89376"/>
    <m/>
    <m/>
  </r>
  <r>
    <n v="19875"/>
    <s v="High"/>
    <x v="7"/>
    <x v="19"/>
    <n v="5.26"/>
    <n v="1233"/>
    <s v="Gary Hester"/>
    <x v="2"/>
    <x v="3"/>
    <x v="2"/>
    <x v="5"/>
    <x v="3"/>
    <x v="291"/>
    <n v="0.56000000000000005"/>
    <x v="0"/>
    <x v="2"/>
    <x v="7"/>
    <x v="334"/>
    <n v="75028"/>
    <x v="141"/>
    <x v="157"/>
    <n v="-0.81400000000001005"/>
    <n v="6"/>
    <n v="1018.61"/>
    <n v="89376"/>
    <m/>
    <m/>
  </r>
  <r>
    <n v="20592"/>
    <s v="Medium"/>
    <x v="9"/>
    <x v="174"/>
    <n v="12.65"/>
    <n v="1237"/>
    <s v="Eva Simpson"/>
    <x v="2"/>
    <x v="0"/>
    <x v="1"/>
    <x v="1"/>
    <x v="4"/>
    <x v="212"/>
    <m/>
    <x v="0"/>
    <x v="2"/>
    <x v="7"/>
    <x v="335"/>
    <n v="75007"/>
    <x v="70"/>
    <x v="90"/>
    <n v="790.46399999999983"/>
    <n v="9"/>
    <n v="1145.5999999999999"/>
    <n v="86075"/>
    <m/>
    <m/>
  </r>
  <r>
    <n v="18625"/>
    <s v="Not Specified"/>
    <x v="1"/>
    <x v="119"/>
    <n v="5.21"/>
    <n v="1237"/>
    <s v="Eva Simpson"/>
    <x v="2"/>
    <x v="0"/>
    <x v="1"/>
    <x v="2"/>
    <x v="3"/>
    <x v="143"/>
    <n v="0.56000000000000005"/>
    <x v="0"/>
    <x v="2"/>
    <x v="7"/>
    <x v="335"/>
    <n v="75007"/>
    <x v="48"/>
    <x v="160"/>
    <n v="7.74"/>
    <n v="3"/>
    <n v="24.52"/>
    <n v="86076"/>
    <m/>
    <m/>
  </r>
  <r>
    <n v="20432"/>
    <s v="Medium"/>
    <x v="5"/>
    <x v="46"/>
    <n v="13.99"/>
    <n v="1237"/>
    <s v="Eva Simpson"/>
    <x v="2"/>
    <x v="0"/>
    <x v="2"/>
    <x v="6"/>
    <x v="4"/>
    <x v="471"/>
    <n v="0.39"/>
    <x v="0"/>
    <x v="2"/>
    <x v="7"/>
    <x v="335"/>
    <n v="75007"/>
    <x v="40"/>
    <x v="53"/>
    <n v="3985.3089"/>
    <n v="20"/>
    <n v="5775.81"/>
    <n v="86077"/>
    <m/>
    <m/>
  </r>
  <r>
    <n v="20433"/>
    <s v="Medium"/>
    <x v="7"/>
    <x v="19"/>
    <n v="5"/>
    <n v="1237"/>
    <s v="Eva Simpson"/>
    <x v="0"/>
    <x v="0"/>
    <x v="2"/>
    <x v="5"/>
    <x v="3"/>
    <x v="472"/>
    <n v="0.59"/>
    <x v="0"/>
    <x v="2"/>
    <x v="7"/>
    <x v="335"/>
    <n v="75007"/>
    <x v="40"/>
    <x v="53"/>
    <n v="13.956800000000015"/>
    <n v="11"/>
    <n v="1878.24"/>
    <n v="86077"/>
    <m/>
    <m/>
  </r>
  <r>
    <n v="20593"/>
    <s v="Medium"/>
    <x v="0"/>
    <x v="44"/>
    <n v="30"/>
    <n v="1238"/>
    <s v="April Bowers"/>
    <x v="1"/>
    <x v="0"/>
    <x v="1"/>
    <x v="1"/>
    <x v="1"/>
    <x v="48"/>
    <n v="0.62"/>
    <x v="0"/>
    <x v="2"/>
    <x v="7"/>
    <x v="336"/>
    <n v="75104"/>
    <x v="70"/>
    <x v="90"/>
    <n v="788.79"/>
    <n v="10"/>
    <n v="1634.67"/>
    <n v="86075"/>
    <m/>
    <m/>
  </r>
  <r>
    <n v="20920"/>
    <s v="Not Specified"/>
    <x v="6"/>
    <x v="358"/>
    <n v="19.989999999999998"/>
    <n v="1241"/>
    <s v="Bradley Schroeder"/>
    <x v="2"/>
    <x v="0"/>
    <x v="0"/>
    <x v="8"/>
    <x v="3"/>
    <x v="473"/>
    <n v="0.38"/>
    <x v="0"/>
    <x v="3"/>
    <x v="43"/>
    <x v="113"/>
    <n v="36830"/>
    <x v="44"/>
    <x v="140"/>
    <n v="-70.14"/>
    <n v="23"/>
    <n v="9280.7199999999993"/>
    <n v="90880"/>
    <m/>
    <m/>
  </r>
  <r>
    <n v="20233"/>
    <s v="Critical"/>
    <x v="2"/>
    <x v="359"/>
    <n v="15.59"/>
    <n v="1241"/>
    <s v="Bradley Schroeder"/>
    <x v="1"/>
    <x v="2"/>
    <x v="2"/>
    <x v="6"/>
    <x v="1"/>
    <x v="474"/>
    <n v="0.36"/>
    <x v="0"/>
    <x v="3"/>
    <x v="43"/>
    <x v="113"/>
    <n v="36830"/>
    <x v="78"/>
    <x v="37"/>
    <n v="531.61799999999994"/>
    <n v="7"/>
    <n v="1348.83"/>
    <n v="90881"/>
    <m/>
    <m/>
  </r>
  <r>
    <n v="5117"/>
    <s v="High"/>
    <x v="10"/>
    <x v="328"/>
    <n v="15.1"/>
    <n v="1246"/>
    <s v="Lois Hansen"/>
    <x v="2"/>
    <x v="1"/>
    <x v="0"/>
    <x v="8"/>
    <x v="3"/>
    <x v="429"/>
    <n v="0.38"/>
    <x v="0"/>
    <x v="1"/>
    <x v="4"/>
    <x v="8"/>
    <n v="10009"/>
    <x v="121"/>
    <x v="47"/>
    <n v="-107.51349999999999"/>
    <n v="26"/>
    <n v="564.98"/>
    <n v="36452"/>
    <m/>
    <m/>
  </r>
  <r>
    <n v="5118"/>
    <s v="High"/>
    <x v="7"/>
    <x v="269"/>
    <n v="2.83"/>
    <n v="1246"/>
    <s v="Lois Hansen"/>
    <x v="2"/>
    <x v="1"/>
    <x v="1"/>
    <x v="2"/>
    <x v="2"/>
    <x v="475"/>
    <n v="0.37"/>
    <x v="0"/>
    <x v="1"/>
    <x v="4"/>
    <x v="8"/>
    <n v="10009"/>
    <x v="121"/>
    <x v="45"/>
    <n v="46.01"/>
    <n v="18"/>
    <n v="129.47999999999999"/>
    <n v="36452"/>
    <m/>
    <m/>
  </r>
  <r>
    <n v="6581"/>
    <s v="Low"/>
    <x v="9"/>
    <x v="360"/>
    <n v="11.25"/>
    <n v="1246"/>
    <s v="Lois Hansen"/>
    <x v="2"/>
    <x v="1"/>
    <x v="2"/>
    <x v="13"/>
    <x v="3"/>
    <x v="476"/>
    <n v="0.51"/>
    <x v="0"/>
    <x v="1"/>
    <x v="4"/>
    <x v="8"/>
    <n v="10009"/>
    <x v="55"/>
    <x v="11"/>
    <n v="1489.8"/>
    <n v="32"/>
    <n v="8216.2800000000007"/>
    <n v="46853"/>
    <m/>
    <m/>
  </r>
  <r>
    <n v="23117"/>
    <s v="High"/>
    <x v="10"/>
    <x v="328"/>
    <n v="15.1"/>
    <n v="1247"/>
    <s v="Henry O'Connell"/>
    <x v="2"/>
    <x v="1"/>
    <x v="0"/>
    <x v="8"/>
    <x v="3"/>
    <x v="429"/>
    <n v="0.38"/>
    <x v="0"/>
    <x v="2"/>
    <x v="7"/>
    <x v="337"/>
    <n v="78641"/>
    <x v="121"/>
    <x v="47"/>
    <n v="-107.51349999999999"/>
    <n v="7"/>
    <n v="152.11000000000001"/>
    <n v="91555"/>
    <m/>
    <m/>
  </r>
  <r>
    <n v="23118"/>
    <s v="High"/>
    <x v="7"/>
    <x v="269"/>
    <n v="2.83"/>
    <n v="1247"/>
    <s v="Henry O'Connell"/>
    <x v="2"/>
    <x v="1"/>
    <x v="1"/>
    <x v="2"/>
    <x v="2"/>
    <x v="475"/>
    <n v="0.37"/>
    <x v="0"/>
    <x v="2"/>
    <x v="7"/>
    <x v="337"/>
    <n v="78641"/>
    <x v="121"/>
    <x v="45"/>
    <n v="24.819299999999998"/>
    <n v="5"/>
    <n v="35.97"/>
    <n v="91555"/>
    <m/>
    <m/>
  </r>
  <r>
    <n v="18413"/>
    <s v="High"/>
    <x v="6"/>
    <x v="361"/>
    <n v="7.01"/>
    <n v="1250"/>
    <s v="Kara Patton"/>
    <x v="2"/>
    <x v="0"/>
    <x v="0"/>
    <x v="8"/>
    <x v="3"/>
    <x v="477"/>
    <n v="0.37"/>
    <x v="0"/>
    <x v="2"/>
    <x v="12"/>
    <x v="338"/>
    <n v="60110"/>
    <x v="37"/>
    <x v="5"/>
    <n v="-255.16890000000001"/>
    <n v="21"/>
    <n v="85.64"/>
    <n v="87877"/>
    <m/>
    <m/>
  </r>
  <r>
    <n v="18414"/>
    <s v="High"/>
    <x v="3"/>
    <x v="357"/>
    <n v="30"/>
    <n v="1250"/>
    <s v="Kara Patton"/>
    <x v="1"/>
    <x v="0"/>
    <x v="1"/>
    <x v="1"/>
    <x v="1"/>
    <x v="478"/>
    <n v="0.64"/>
    <x v="0"/>
    <x v="2"/>
    <x v="12"/>
    <x v="338"/>
    <n v="60110"/>
    <x v="37"/>
    <x v="48"/>
    <n v="74.004800000000003"/>
    <n v="22"/>
    <n v="2508.15"/>
    <n v="87877"/>
    <m/>
    <m/>
  </r>
  <r>
    <n v="18415"/>
    <s v="High"/>
    <x v="10"/>
    <x v="342"/>
    <n v="5.76"/>
    <n v="1250"/>
    <s v="Kara Patton"/>
    <x v="2"/>
    <x v="0"/>
    <x v="0"/>
    <x v="7"/>
    <x v="3"/>
    <x v="479"/>
    <n v="0.4"/>
    <x v="0"/>
    <x v="2"/>
    <x v="12"/>
    <x v="338"/>
    <n v="60110"/>
    <x v="37"/>
    <x v="51"/>
    <n v="109.42479999999999"/>
    <n v="8"/>
    <n v="225.62"/>
    <n v="87877"/>
    <m/>
    <m/>
  </r>
  <r>
    <n v="19322"/>
    <s v="Low"/>
    <x v="1"/>
    <x v="362"/>
    <n v="5.0999999999999996"/>
    <n v="1253"/>
    <s v="Vickie Coates"/>
    <x v="2"/>
    <x v="1"/>
    <x v="0"/>
    <x v="15"/>
    <x v="4"/>
    <x v="480"/>
    <n v="0.46"/>
    <x v="0"/>
    <x v="2"/>
    <x v="7"/>
    <x v="339"/>
    <n v="78613"/>
    <x v="45"/>
    <x v="151"/>
    <n v="421.34849999999994"/>
    <n v="13"/>
    <n v="610.65"/>
    <n v="89981"/>
    <m/>
    <m/>
  </r>
  <r>
    <n v="19323"/>
    <s v="Low"/>
    <x v="5"/>
    <x v="231"/>
    <n v="36.090000000000003"/>
    <n v="1253"/>
    <s v="Vickie Coates"/>
    <x v="1"/>
    <x v="1"/>
    <x v="1"/>
    <x v="14"/>
    <x v="5"/>
    <x v="481"/>
    <n v="0.77"/>
    <x v="0"/>
    <x v="2"/>
    <x v="7"/>
    <x v="339"/>
    <n v="78613"/>
    <x v="45"/>
    <x v="131"/>
    <n v="-373.09"/>
    <n v="5"/>
    <n v="699.24"/>
    <n v="89981"/>
    <m/>
    <m/>
  </r>
  <r>
    <n v="19324"/>
    <s v="Low"/>
    <x v="10"/>
    <x v="363"/>
    <n v="110.2"/>
    <n v="1253"/>
    <s v="Vickie Coates"/>
    <x v="1"/>
    <x v="1"/>
    <x v="1"/>
    <x v="11"/>
    <x v="5"/>
    <x v="482"/>
    <n v="0.73"/>
    <x v="0"/>
    <x v="2"/>
    <x v="7"/>
    <x v="339"/>
    <n v="78613"/>
    <x v="45"/>
    <x v="131"/>
    <n v="-3465.0720000000001"/>
    <n v="12"/>
    <n v="2346.0300000000002"/>
    <n v="89981"/>
    <m/>
    <m/>
  </r>
  <r>
    <n v="23455"/>
    <s v="Medium"/>
    <x v="7"/>
    <x v="88"/>
    <n v="1.49"/>
    <n v="1254"/>
    <s v="Anne Bland"/>
    <x v="2"/>
    <x v="1"/>
    <x v="0"/>
    <x v="8"/>
    <x v="3"/>
    <x v="483"/>
    <n v="0.36"/>
    <x v="0"/>
    <x v="2"/>
    <x v="7"/>
    <x v="340"/>
    <n v="77530"/>
    <x v="8"/>
    <x v="10"/>
    <n v="-11.281500000000001"/>
    <n v="16"/>
    <n v="33.770000000000003"/>
    <n v="89982"/>
    <m/>
    <m/>
  </r>
  <r>
    <n v="23815"/>
    <s v="Critical"/>
    <x v="2"/>
    <x v="276"/>
    <n v="35"/>
    <n v="1254"/>
    <s v="Anne Bland"/>
    <x v="2"/>
    <x v="1"/>
    <x v="0"/>
    <x v="10"/>
    <x v="6"/>
    <x v="484"/>
    <n v="0.81"/>
    <x v="0"/>
    <x v="2"/>
    <x v="7"/>
    <x v="340"/>
    <n v="77530"/>
    <x v="14"/>
    <x v="58"/>
    <n v="-218.77"/>
    <n v="2"/>
    <n v="172.79"/>
    <n v="89983"/>
    <m/>
    <m/>
  </r>
  <r>
    <n v="23926"/>
    <s v="Medium"/>
    <x v="2"/>
    <x v="225"/>
    <n v="2"/>
    <n v="1254"/>
    <s v="Anne Bland"/>
    <x v="2"/>
    <x v="1"/>
    <x v="0"/>
    <x v="3"/>
    <x v="0"/>
    <x v="485"/>
    <n v="0.53"/>
    <x v="0"/>
    <x v="2"/>
    <x v="7"/>
    <x v="340"/>
    <n v="77530"/>
    <x v="120"/>
    <x v="37"/>
    <n v="-9.68"/>
    <n v="5"/>
    <n v="19.66"/>
    <n v="89984"/>
    <m/>
    <m/>
  </r>
  <r>
    <n v="18131"/>
    <s v="Medium"/>
    <x v="0"/>
    <x v="9"/>
    <n v="56.14"/>
    <n v="1257"/>
    <s v="Ryan Foster"/>
    <x v="1"/>
    <x v="1"/>
    <x v="2"/>
    <x v="6"/>
    <x v="1"/>
    <x v="486"/>
    <n v="0.4"/>
    <x v="0"/>
    <x v="0"/>
    <x v="21"/>
    <x v="53"/>
    <n v="80013"/>
    <x v="55"/>
    <x v="10"/>
    <n v="-164.39520000000002"/>
    <n v="5"/>
    <n v="604.35"/>
    <n v="86535"/>
    <m/>
    <m/>
  </r>
  <r>
    <n v="18693"/>
    <s v="Critical"/>
    <x v="7"/>
    <x v="364"/>
    <n v="1.92"/>
    <n v="1257"/>
    <s v="Ryan Foster"/>
    <x v="2"/>
    <x v="1"/>
    <x v="0"/>
    <x v="12"/>
    <x v="0"/>
    <x v="487"/>
    <n v="0.82"/>
    <x v="0"/>
    <x v="0"/>
    <x v="21"/>
    <x v="53"/>
    <n v="80013"/>
    <x v="158"/>
    <x v="59"/>
    <n v="-8.2080000000000002"/>
    <n v="1"/>
    <n v="3.13"/>
    <n v="86536"/>
    <m/>
    <m/>
  </r>
  <r>
    <n v="24939"/>
    <s v="High"/>
    <x v="9"/>
    <x v="28"/>
    <n v="2.5"/>
    <n v="1259"/>
    <s v="Keith Hobbs"/>
    <x v="0"/>
    <x v="1"/>
    <x v="0"/>
    <x v="4"/>
    <x v="3"/>
    <x v="488"/>
    <n v="0.39"/>
    <x v="0"/>
    <x v="3"/>
    <x v="35"/>
    <x v="341"/>
    <n v="40422"/>
    <x v="18"/>
    <x v="87"/>
    <n v="-2196.6840000000002"/>
    <n v="9"/>
    <n v="38.65"/>
    <n v="86534"/>
    <m/>
    <m/>
  </r>
  <r>
    <n v="21771"/>
    <s v="Critical"/>
    <x v="1"/>
    <x v="105"/>
    <n v="14.52"/>
    <n v="1261"/>
    <s v="Vickie Gonzalez"/>
    <x v="2"/>
    <x v="1"/>
    <x v="2"/>
    <x v="13"/>
    <x v="3"/>
    <x v="414"/>
    <n v="0.65"/>
    <x v="0"/>
    <x v="0"/>
    <x v="21"/>
    <x v="342"/>
    <n v="80020"/>
    <x v="163"/>
    <x v="128"/>
    <n v="43.538000000000011"/>
    <n v="5"/>
    <n v="378.23"/>
    <n v="89730"/>
    <m/>
    <m/>
  </r>
  <r>
    <n v="24559"/>
    <s v="Critical"/>
    <x v="5"/>
    <x v="142"/>
    <n v="6.26"/>
    <n v="1265"/>
    <s v="Danielle Kramer"/>
    <x v="2"/>
    <x v="1"/>
    <x v="0"/>
    <x v="7"/>
    <x v="3"/>
    <x v="489"/>
    <n v="0.4"/>
    <x v="0"/>
    <x v="2"/>
    <x v="23"/>
    <x v="343"/>
    <n v="73521"/>
    <x v="164"/>
    <x v="96"/>
    <n v="-11.376000000000001"/>
    <n v="1"/>
    <n v="7.15"/>
    <n v="89729"/>
    <m/>
    <m/>
  </r>
  <r>
    <n v="22363"/>
    <s v="Critical"/>
    <x v="0"/>
    <x v="365"/>
    <n v="7.51"/>
    <n v="1267"/>
    <s v="Rosemary Branch"/>
    <x v="2"/>
    <x v="0"/>
    <x v="2"/>
    <x v="6"/>
    <x v="4"/>
    <x v="490"/>
    <n v="0.39"/>
    <x v="0"/>
    <x v="3"/>
    <x v="26"/>
    <x v="344"/>
    <n v="33433"/>
    <x v="104"/>
    <x v="132"/>
    <n v="533.74199999999996"/>
    <n v="2"/>
    <n v="29.85"/>
    <n v="89514"/>
    <m/>
    <m/>
  </r>
  <r>
    <n v="21848"/>
    <s v="Not Specified"/>
    <x v="4"/>
    <x v="174"/>
    <n v="12.65"/>
    <n v="1267"/>
    <s v="Rosemary Branch"/>
    <x v="2"/>
    <x v="0"/>
    <x v="1"/>
    <x v="1"/>
    <x v="4"/>
    <x v="212"/>
    <m/>
    <x v="0"/>
    <x v="3"/>
    <x v="26"/>
    <x v="344"/>
    <n v="33433"/>
    <x v="3"/>
    <x v="4"/>
    <n v="-379.34399999999999"/>
    <n v="3"/>
    <n v="366.44"/>
    <n v="89515"/>
    <m/>
    <m/>
  </r>
  <r>
    <n v="21849"/>
    <s v="Not Specified"/>
    <x v="7"/>
    <x v="24"/>
    <n v="4.38"/>
    <n v="1267"/>
    <s v="Rosemary Branch"/>
    <x v="2"/>
    <x v="0"/>
    <x v="2"/>
    <x v="13"/>
    <x v="2"/>
    <x v="491"/>
    <n v="0.75"/>
    <x v="0"/>
    <x v="3"/>
    <x v="26"/>
    <x v="344"/>
    <n v="33433"/>
    <x v="3"/>
    <x v="3"/>
    <n v="-1522.3039999999999"/>
    <n v="11"/>
    <n v="69.75"/>
    <n v="89515"/>
    <m/>
    <m/>
  </r>
  <r>
    <n v="19550"/>
    <s v="Medium"/>
    <x v="8"/>
    <x v="18"/>
    <n v="7.69"/>
    <n v="1271"/>
    <s v="Joanne Church"/>
    <x v="2"/>
    <x v="0"/>
    <x v="2"/>
    <x v="5"/>
    <x v="3"/>
    <x v="19"/>
    <n v="0.59"/>
    <x v="0"/>
    <x v="0"/>
    <x v="1"/>
    <x v="345"/>
    <n v="91941"/>
    <x v="37"/>
    <x v="51"/>
    <n v="588.24569999999994"/>
    <n v="8"/>
    <n v="852.53"/>
    <n v="88410"/>
    <m/>
    <m/>
  </r>
  <r>
    <n v="19398"/>
    <s v="Low"/>
    <x v="10"/>
    <x v="366"/>
    <n v="5.0199999999999996"/>
    <n v="1271"/>
    <s v="Joanne Church"/>
    <x v="2"/>
    <x v="0"/>
    <x v="1"/>
    <x v="2"/>
    <x v="3"/>
    <x v="492"/>
    <n v="0.55000000000000004"/>
    <x v="0"/>
    <x v="0"/>
    <x v="1"/>
    <x v="345"/>
    <n v="91941"/>
    <x v="90"/>
    <x v="108"/>
    <n v="151.56539999999998"/>
    <n v="7"/>
    <n v="219.66"/>
    <n v="88411"/>
    <m/>
    <m/>
  </r>
  <r>
    <n v="20628"/>
    <s v="Critical"/>
    <x v="8"/>
    <x v="296"/>
    <n v="7.47"/>
    <n v="1279"/>
    <s v="Josephine Rao"/>
    <x v="2"/>
    <x v="0"/>
    <x v="0"/>
    <x v="8"/>
    <x v="3"/>
    <x v="493"/>
    <n v="0.37"/>
    <x v="0"/>
    <x v="2"/>
    <x v="38"/>
    <x v="346"/>
    <n v="46324"/>
    <x v="151"/>
    <x v="27"/>
    <n v="54.901500000000006"/>
    <n v="2"/>
    <n v="81.900000000000006"/>
    <n v="90114"/>
    <m/>
    <m/>
  </r>
  <r>
    <n v="25005"/>
    <s v="Not Specified"/>
    <x v="6"/>
    <x v="97"/>
    <n v="14.7"/>
    <n v="1279"/>
    <s v="Josephine Rao"/>
    <x v="1"/>
    <x v="0"/>
    <x v="2"/>
    <x v="6"/>
    <x v="1"/>
    <x v="110"/>
    <n v="0.56000000000000005"/>
    <x v="0"/>
    <x v="2"/>
    <x v="38"/>
    <x v="346"/>
    <n v="46324"/>
    <x v="93"/>
    <x v="124"/>
    <n v="501.51"/>
    <n v="5"/>
    <n v="2343.34"/>
    <n v="90115"/>
    <m/>
    <m/>
  </r>
  <r>
    <n v="2628"/>
    <s v="Critical"/>
    <x v="8"/>
    <x v="296"/>
    <n v="7.47"/>
    <n v="1280"/>
    <s v="Harold Albright"/>
    <x v="2"/>
    <x v="0"/>
    <x v="0"/>
    <x v="8"/>
    <x v="3"/>
    <x v="493"/>
    <n v="0.37"/>
    <x v="0"/>
    <x v="0"/>
    <x v="0"/>
    <x v="33"/>
    <n v="98119"/>
    <x v="151"/>
    <x v="27"/>
    <n v="54.901500000000006"/>
    <n v="8"/>
    <n v="327.61"/>
    <n v="19042"/>
    <m/>
    <m/>
  </r>
  <r>
    <n v="22125"/>
    <s v="Low"/>
    <x v="10"/>
    <x v="367"/>
    <n v="24.49"/>
    <n v="1281"/>
    <s v="Pauline Denton"/>
    <x v="2"/>
    <x v="2"/>
    <x v="1"/>
    <x v="1"/>
    <x v="6"/>
    <x v="494"/>
    <m/>
    <x v="0"/>
    <x v="2"/>
    <x v="38"/>
    <x v="347"/>
    <n v="47591"/>
    <x v="76"/>
    <x v="67"/>
    <n v="875.28440000000001"/>
    <n v="8"/>
    <n v="1774.5"/>
    <n v="89112"/>
    <m/>
    <m/>
  </r>
  <r>
    <n v="22126"/>
    <s v="Low"/>
    <x v="9"/>
    <x v="368"/>
    <n v="24.49"/>
    <n v="1281"/>
    <s v="Pauline Denton"/>
    <x v="0"/>
    <x v="2"/>
    <x v="2"/>
    <x v="16"/>
    <x v="6"/>
    <x v="495"/>
    <n v="0.46"/>
    <x v="0"/>
    <x v="2"/>
    <x v="38"/>
    <x v="347"/>
    <n v="47591"/>
    <x v="76"/>
    <x v="67"/>
    <n v="727.73609999999996"/>
    <n v="5"/>
    <n v="1054.69"/>
    <n v="89112"/>
    <m/>
    <m/>
  </r>
  <r>
    <n v="4125"/>
    <s v="Low"/>
    <x v="10"/>
    <x v="367"/>
    <n v="24.49"/>
    <n v="1282"/>
    <s v="Dana Sharpe"/>
    <x v="2"/>
    <x v="2"/>
    <x v="1"/>
    <x v="1"/>
    <x v="6"/>
    <x v="494"/>
    <m/>
    <x v="0"/>
    <x v="1"/>
    <x v="19"/>
    <x v="332"/>
    <n v="19134"/>
    <x v="76"/>
    <x v="67"/>
    <n v="460.67600000000004"/>
    <n v="30"/>
    <n v="6654.39"/>
    <n v="29319"/>
    <m/>
    <m/>
  </r>
  <r>
    <n v="4126"/>
    <s v="Low"/>
    <x v="9"/>
    <x v="368"/>
    <n v="24.49"/>
    <n v="1282"/>
    <s v="Dana Sharpe"/>
    <x v="0"/>
    <x v="2"/>
    <x v="2"/>
    <x v="16"/>
    <x v="6"/>
    <x v="495"/>
    <n v="0.46"/>
    <x v="0"/>
    <x v="1"/>
    <x v="19"/>
    <x v="332"/>
    <n v="19134"/>
    <x v="76"/>
    <x v="67"/>
    <n v="393.41999999999996"/>
    <n v="21"/>
    <n v="4429.6899999999996"/>
    <n v="29319"/>
    <m/>
    <m/>
  </r>
  <r>
    <n v="19990"/>
    <s v="Not Specified"/>
    <x v="7"/>
    <x v="177"/>
    <n v="13.99"/>
    <n v="1298"/>
    <s v="Herbert Beard"/>
    <x v="2"/>
    <x v="1"/>
    <x v="2"/>
    <x v="6"/>
    <x v="4"/>
    <x v="216"/>
    <n v="0.38"/>
    <x v="0"/>
    <x v="2"/>
    <x v="7"/>
    <x v="333"/>
    <n v="75482"/>
    <x v="6"/>
    <x v="7"/>
    <n v="606.05459999999994"/>
    <n v="6"/>
    <n v="878.34"/>
    <n v="90662"/>
    <m/>
    <m/>
  </r>
  <r>
    <n v="19991"/>
    <s v="Not Specified"/>
    <x v="7"/>
    <x v="369"/>
    <n v="11.87"/>
    <n v="1298"/>
    <s v="Herbert Beard"/>
    <x v="2"/>
    <x v="1"/>
    <x v="0"/>
    <x v="10"/>
    <x v="3"/>
    <x v="496"/>
    <n v="0.62"/>
    <x v="0"/>
    <x v="2"/>
    <x v="7"/>
    <x v="333"/>
    <n v="75482"/>
    <x v="6"/>
    <x v="8"/>
    <n v="320.10000000000002"/>
    <n v="4"/>
    <n v="676.57"/>
    <n v="90662"/>
    <m/>
    <m/>
  </r>
  <r>
    <n v="23120"/>
    <s v="High"/>
    <x v="9"/>
    <x v="201"/>
    <n v="1.99"/>
    <n v="1303"/>
    <s v="Cindy Harvey"/>
    <x v="2"/>
    <x v="3"/>
    <x v="2"/>
    <x v="13"/>
    <x v="2"/>
    <x v="246"/>
    <n v="0.54"/>
    <x v="0"/>
    <x v="0"/>
    <x v="17"/>
    <x v="348"/>
    <n v="84074"/>
    <x v="153"/>
    <x v="74"/>
    <n v="317.08949999999999"/>
    <n v="12"/>
    <n v="459.55"/>
    <n v="87003"/>
    <m/>
    <m/>
  </r>
  <r>
    <n v="20652"/>
    <s v="Low"/>
    <x v="0"/>
    <x v="64"/>
    <n v="5.31"/>
    <n v="1303"/>
    <s v="Cindy Harvey"/>
    <x v="2"/>
    <x v="3"/>
    <x v="2"/>
    <x v="5"/>
    <x v="3"/>
    <x v="497"/>
    <n v="0.56999999999999995"/>
    <x v="0"/>
    <x v="0"/>
    <x v="17"/>
    <x v="348"/>
    <n v="84074"/>
    <x v="153"/>
    <x v="171"/>
    <n v="250.36272000000002"/>
    <n v="9"/>
    <n v="536.9"/>
    <n v="87005"/>
    <m/>
    <m/>
  </r>
  <r>
    <n v="25092"/>
    <s v="Medium"/>
    <x v="4"/>
    <x v="47"/>
    <n v="0.5"/>
    <n v="1304"/>
    <s v="Sherri McIntosh"/>
    <x v="2"/>
    <x v="3"/>
    <x v="0"/>
    <x v="9"/>
    <x v="3"/>
    <x v="498"/>
    <n v="0.39"/>
    <x v="0"/>
    <x v="0"/>
    <x v="17"/>
    <x v="349"/>
    <n v="84084"/>
    <x v="45"/>
    <x v="59"/>
    <n v="6.0305999999999997"/>
    <n v="3"/>
    <n v="8.74"/>
    <n v="87004"/>
    <m/>
    <m/>
  </r>
  <r>
    <n v="26274"/>
    <s v="High"/>
    <x v="7"/>
    <x v="370"/>
    <n v="10.84"/>
    <n v="1305"/>
    <s v="Chris Pritchard"/>
    <x v="2"/>
    <x v="3"/>
    <x v="1"/>
    <x v="2"/>
    <x v="4"/>
    <x v="499"/>
    <n v="0.63"/>
    <x v="0"/>
    <x v="0"/>
    <x v="17"/>
    <x v="350"/>
    <n v="84120"/>
    <x v="149"/>
    <x v="146"/>
    <n v="125.8077"/>
    <n v="3"/>
    <n v="182.33"/>
    <n v="87002"/>
    <m/>
    <m/>
  </r>
  <r>
    <n v="22832"/>
    <s v="Low"/>
    <x v="7"/>
    <x v="116"/>
    <n v="1.99"/>
    <n v="1307"/>
    <s v="Teresa Hill"/>
    <x v="2"/>
    <x v="2"/>
    <x v="2"/>
    <x v="13"/>
    <x v="2"/>
    <x v="140"/>
    <n v="0.52"/>
    <x v="0"/>
    <x v="0"/>
    <x v="6"/>
    <x v="351"/>
    <n v="97420"/>
    <x v="133"/>
    <x v="176"/>
    <n v="44.891999999999996"/>
    <n v="16"/>
    <n v="131.26"/>
    <n v="91451"/>
    <m/>
    <m/>
  </r>
  <r>
    <n v="3167"/>
    <s v="Medium"/>
    <x v="7"/>
    <x v="140"/>
    <n v="2.99"/>
    <n v="1314"/>
    <s v="Keith Marsh"/>
    <x v="2"/>
    <x v="1"/>
    <x v="0"/>
    <x v="8"/>
    <x v="3"/>
    <x v="289"/>
    <n v="0.38"/>
    <x v="0"/>
    <x v="0"/>
    <x v="1"/>
    <x v="154"/>
    <n v="90058"/>
    <x v="25"/>
    <x v="64"/>
    <n v="3.4509999999999996"/>
    <n v="45"/>
    <n v="240.6"/>
    <n v="22755"/>
    <m/>
    <m/>
  </r>
  <r>
    <n v="3168"/>
    <s v="Medium"/>
    <x v="2"/>
    <x v="112"/>
    <n v="5"/>
    <n v="1314"/>
    <s v="Keith Marsh"/>
    <x v="2"/>
    <x v="1"/>
    <x v="2"/>
    <x v="5"/>
    <x v="2"/>
    <x v="241"/>
    <n v="0.8"/>
    <x v="0"/>
    <x v="0"/>
    <x v="1"/>
    <x v="154"/>
    <n v="90058"/>
    <x v="25"/>
    <x v="64"/>
    <n v="-275.25299999999999"/>
    <n v="5"/>
    <n v="236.88"/>
    <n v="22755"/>
    <m/>
    <m/>
  </r>
  <r>
    <n v="3791"/>
    <s v="Low"/>
    <x v="5"/>
    <x v="276"/>
    <n v="35"/>
    <n v="1314"/>
    <s v="Keith Marsh"/>
    <x v="2"/>
    <x v="1"/>
    <x v="0"/>
    <x v="10"/>
    <x v="6"/>
    <x v="484"/>
    <n v="0.81"/>
    <x v="0"/>
    <x v="0"/>
    <x v="1"/>
    <x v="154"/>
    <n v="90058"/>
    <x v="99"/>
    <x v="28"/>
    <n v="-746.44"/>
    <n v="34"/>
    <n v="2710.47"/>
    <n v="27013"/>
    <m/>
    <m/>
  </r>
  <r>
    <n v="3792"/>
    <s v="Low"/>
    <x v="5"/>
    <x v="228"/>
    <n v="35"/>
    <n v="1314"/>
    <s v="Keith Marsh"/>
    <x v="2"/>
    <x v="1"/>
    <x v="0"/>
    <x v="10"/>
    <x v="6"/>
    <x v="284"/>
    <n v="0.8"/>
    <x v="0"/>
    <x v="0"/>
    <x v="1"/>
    <x v="154"/>
    <n v="90058"/>
    <x v="99"/>
    <x v="70"/>
    <n v="-274.95"/>
    <n v="31"/>
    <n v="8354.73"/>
    <n v="27013"/>
    <m/>
    <m/>
  </r>
  <r>
    <n v="21166"/>
    <s v="Medium"/>
    <x v="6"/>
    <x v="38"/>
    <n v="5.68"/>
    <n v="1315"/>
    <s v="Adam Saunders Gray"/>
    <x v="2"/>
    <x v="1"/>
    <x v="0"/>
    <x v="8"/>
    <x v="3"/>
    <x v="500"/>
    <n v="0.36"/>
    <x v="0"/>
    <x v="0"/>
    <x v="21"/>
    <x v="352"/>
    <n v="80906"/>
    <x v="25"/>
    <x v="98"/>
    <n v="-95.047499999999999"/>
    <n v="9"/>
    <n v="48.3"/>
    <n v="87602"/>
    <m/>
    <m/>
  </r>
  <r>
    <n v="21167"/>
    <s v="Medium"/>
    <x v="7"/>
    <x v="140"/>
    <n v="2.99"/>
    <n v="1316"/>
    <s v="Marion Lindsey"/>
    <x v="2"/>
    <x v="1"/>
    <x v="0"/>
    <x v="8"/>
    <x v="3"/>
    <x v="289"/>
    <n v="0.38"/>
    <x v="0"/>
    <x v="0"/>
    <x v="21"/>
    <x v="353"/>
    <n v="80022"/>
    <x v="25"/>
    <x v="64"/>
    <n v="3.4509999999999996"/>
    <n v="11"/>
    <n v="58.81"/>
    <n v="87602"/>
    <m/>
    <m/>
  </r>
  <r>
    <n v="21168"/>
    <s v="Medium"/>
    <x v="2"/>
    <x v="112"/>
    <n v="5"/>
    <n v="1316"/>
    <s v="Marion Lindsey"/>
    <x v="2"/>
    <x v="1"/>
    <x v="2"/>
    <x v="5"/>
    <x v="2"/>
    <x v="241"/>
    <n v="0.8"/>
    <x v="0"/>
    <x v="0"/>
    <x v="21"/>
    <x v="353"/>
    <n v="80022"/>
    <x v="25"/>
    <x v="64"/>
    <n v="-275.25299999999999"/>
    <n v="1"/>
    <n v="47.38"/>
    <n v="87602"/>
    <m/>
    <m/>
  </r>
  <r>
    <n v="21791"/>
    <s v="Low"/>
    <x v="5"/>
    <x v="276"/>
    <n v="35"/>
    <n v="1316"/>
    <s v="Marion Lindsey"/>
    <x v="2"/>
    <x v="1"/>
    <x v="0"/>
    <x v="10"/>
    <x v="6"/>
    <x v="484"/>
    <n v="0.81"/>
    <x v="0"/>
    <x v="0"/>
    <x v="21"/>
    <x v="353"/>
    <n v="80022"/>
    <x v="99"/>
    <x v="28"/>
    <n v="-746.44"/>
    <n v="8"/>
    <n v="637.76"/>
    <n v="87603"/>
    <m/>
    <m/>
  </r>
  <r>
    <n v="21792"/>
    <s v="Low"/>
    <x v="5"/>
    <x v="228"/>
    <n v="35"/>
    <n v="1316"/>
    <s v="Marion Lindsey"/>
    <x v="2"/>
    <x v="1"/>
    <x v="0"/>
    <x v="10"/>
    <x v="6"/>
    <x v="284"/>
    <n v="0.8"/>
    <x v="0"/>
    <x v="0"/>
    <x v="21"/>
    <x v="353"/>
    <n v="80022"/>
    <x v="99"/>
    <x v="70"/>
    <n v="-274.95"/>
    <n v="8"/>
    <n v="2156.06"/>
    <n v="87603"/>
    <m/>
    <m/>
  </r>
  <r>
    <n v="21006"/>
    <s v="Low"/>
    <x v="1"/>
    <x v="112"/>
    <n v="3.3"/>
    <n v="1338"/>
    <s v="Denise McIntosh"/>
    <x v="2"/>
    <x v="1"/>
    <x v="2"/>
    <x v="5"/>
    <x v="2"/>
    <x v="501"/>
    <n v="0.59"/>
    <x v="0"/>
    <x v="2"/>
    <x v="12"/>
    <x v="25"/>
    <n v="60623"/>
    <x v="104"/>
    <x v="117"/>
    <n v="525.20039999999995"/>
    <n v="16"/>
    <n v="761.16"/>
    <n v="91244"/>
    <m/>
    <m/>
  </r>
  <r>
    <n v="3004"/>
    <s v="Low"/>
    <x v="6"/>
    <x v="328"/>
    <n v="15.1"/>
    <n v="1340"/>
    <s v="Marie Bass"/>
    <x v="0"/>
    <x v="1"/>
    <x v="0"/>
    <x v="8"/>
    <x v="3"/>
    <x v="429"/>
    <n v="0.38"/>
    <x v="0"/>
    <x v="1"/>
    <x v="4"/>
    <x v="8"/>
    <n v="10170"/>
    <x v="104"/>
    <x v="2"/>
    <n v="-52.646999999999998"/>
    <n v="29"/>
    <n v="682.68"/>
    <n v="21636"/>
    <m/>
    <m/>
  </r>
  <r>
    <n v="3005"/>
    <s v="Low"/>
    <x v="8"/>
    <x v="24"/>
    <n v="4.6900000000000004"/>
    <n v="1340"/>
    <s v="Marie Bass"/>
    <x v="2"/>
    <x v="1"/>
    <x v="0"/>
    <x v="10"/>
    <x v="3"/>
    <x v="502"/>
    <n v="0.68"/>
    <x v="0"/>
    <x v="1"/>
    <x v="4"/>
    <x v="8"/>
    <n v="10170"/>
    <x v="104"/>
    <x v="7"/>
    <n v="-24.44"/>
    <n v="11"/>
    <n v="73.44"/>
    <n v="21636"/>
    <m/>
    <m/>
  </r>
  <r>
    <n v="3006"/>
    <s v="Low"/>
    <x v="1"/>
    <x v="112"/>
    <n v="3.3"/>
    <n v="1340"/>
    <s v="Marie Bass"/>
    <x v="2"/>
    <x v="1"/>
    <x v="2"/>
    <x v="5"/>
    <x v="2"/>
    <x v="501"/>
    <n v="0.59"/>
    <x v="0"/>
    <x v="1"/>
    <x v="4"/>
    <x v="8"/>
    <n v="10170"/>
    <x v="104"/>
    <x v="117"/>
    <n v="366.50700000000001"/>
    <n v="63"/>
    <n v="2997.07"/>
    <n v="21636"/>
    <m/>
    <m/>
  </r>
  <r>
    <n v="3431"/>
    <s v="Not Specified"/>
    <x v="8"/>
    <x v="371"/>
    <n v="0.83"/>
    <n v="1340"/>
    <s v="Marie Bass"/>
    <x v="2"/>
    <x v="1"/>
    <x v="0"/>
    <x v="0"/>
    <x v="0"/>
    <x v="503"/>
    <n v="0.51"/>
    <x v="0"/>
    <x v="1"/>
    <x v="4"/>
    <x v="8"/>
    <n v="10170"/>
    <x v="132"/>
    <x v="42"/>
    <n v="27.38"/>
    <n v="76"/>
    <n v="282.85000000000002"/>
    <n v="24455"/>
    <m/>
    <m/>
  </r>
  <r>
    <n v="21005"/>
    <s v="Low"/>
    <x v="8"/>
    <x v="24"/>
    <n v="4.6900000000000004"/>
    <n v="1341"/>
    <s v="Edward Bynum"/>
    <x v="2"/>
    <x v="1"/>
    <x v="0"/>
    <x v="10"/>
    <x v="3"/>
    <x v="502"/>
    <n v="0.68"/>
    <x v="0"/>
    <x v="1"/>
    <x v="19"/>
    <x v="354"/>
    <n v="17201"/>
    <x v="104"/>
    <x v="7"/>
    <n v="-12.708800000000002"/>
    <n v="3"/>
    <n v="20.03"/>
    <n v="91244"/>
    <m/>
    <m/>
  </r>
  <r>
    <n v="21430"/>
    <s v="Not Specified"/>
    <x v="6"/>
    <x v="207"/>
    <n v="1.99"/>
    <n v="1341"/>
    <s v="Edward Bynum"/>
    <x v="2"/>
    <x v="1"/>
    <x v="2"/>
    <x v="13"/>
    <x v="2"/>
    <x v="504"/>
    <n v="0.48"/>
    <x v="0"/>
    <x v="1"/>
    <x v="19"/>
    <x v="354"/>
    <n v="17201"/>
    <x v="132"/>
    <x v="35"/>
    <n v="-5.2949999999999999"/>
    <n v="4"/>
    <n v="84.56"/>
    <n v="91245"/>
    <m/>
    <m/>
  </r>
  <r>
    <n v="21431"/>
    <s v="Not Specified"/>
    <x v="8"/>
    <x v="371"/>
    <n v="0.83"/>
    <n v="1341"/>
    <s v="Edward Bynum"/>
    <x v="2"/>
    <x v="1"/>
    <x v="0"/>
    <x v="0"/>
    <x v="0"/>
    <x v="503"/>
    <n v="0.51"/>
    <x v="0"/>
    <x v="1"/>
    <x v="19"/>
    <x v="354"/>
    <n v="17201"/>
    <x v="132"/>
    <x v="42"/>
    <n v="41.07"/>
    <n v="19"/>
    <n v="70.709999999999994"/>
    <n v="91245"/>
    <m/>
    <m/>
  </r>
  <r>
    <n v="20804"/>
    <s v="Low"/>
    <x v="10"/>
    <x v="372"/>
    <n v="0.8"/>
    <n v="1347"/>
    <s v="Vivian Goldstein"/>
    <x v="2"/>
    <x v="1"/>
    <x v="0"/>
    <x v="3"/>
    <x v="0"/>
    <x v="505"/>
    <n v="0.39"/>
    <x v="0"/>
    <x v="3"/>
    <x v="26"/>
    <x v="355"/>
    <n v="33511"/>
    <x v="122"/>
    <x v="108"/>
    <n v="-94.490899999999996"/>
    <n v="21"/>
    <n v="51.86"/>
    <n v="89686"/>
    <m/>
    <m/>
  </r>
  <r>
    <n v="22414"/>
    <s v="High"/>
    <x v="6"/>
    <x v="373"/>
    <n v="6.02"/>
    <n v="1350"/>
    <s v="Jackie Burke"/>
    <x v="0"/>
    <x v="1"/>
    <x v="1"/>
    <x v="2"/>
    <x v="2"/>
    <x v="506"/>
    <n v="0.43"/>
    <x v="0"/>
    <x v="3"/>
    <x v="26"/>
    <x v="356"/>
    <n v="33055"/>
    <x v="89"/>
    <x v="169"/>
    <n v="-172.298"/>
    <n v="4"/>
    <n v="56.24"/>
    <n v="88233"/>
    <m/>
    <m/>
  </r>
  <r>
    <n v="18499"/>
    <s v="Not Specified"/>
    <x v="10"/>
    <x v="143"/>
    <n v="8.99"/>
    <n v="1351"/>
    <s v="Janet McCullough"/>
    <x v="0"/>
    <x v="1"/>
    <x v="2"/>
    <x v="5"/>
    <x v="3"/>
    <x v="507"/>
    <n v="0.56999999999999995"/>
    <x v="0"/>
    <x v="3"/>
    <x v="26"/>
    <x v="357"/>
    <n v="33063"/>
    <x v="39"/>
    <x v="12"/>
    <n v="3285.48"/>
    <n v="7"/>
    <n v="627.78"/>
    <n v="88232"/>
    <m/>
    <m/>
  </r>
  <r>
    <n v="24232"/>
    <s v="High"/>
    <x v="5"/>
    <x v="227"/>
    <n v="8.99"/>
    <n v="1352"/>
    <s v="Vivian Clarke"/>
    <x v="2"/>
    <x v="1"/>
    <x v="1"/>
    <x v="2"/>
    <x v="2"/>
    <x v="283"/>
    <n v="0.47"/>
    <x v="0"/>
    <x v="1"/>
    <x v="30"/>
    <x v="358"/>
    <n v="20746"/>
    <x v="122"/>
    <x v="114"/>
    <n v="46.036799999999999"/>
    <n v="16"/>
    <n v="283.44"/>
    <n v="88234"/>
    <m/>
    <m/>
  </r>
  <r>
    <n v="20870"/>
    <s v="High"/>
    <x v="10"/>
    <x v="113"/>
    <n v="0.99"/>
    <n v="1354"/>
    <s v="Aaron Dillon"/>
    <x v="2"/>
    <x v="3"/>
    <x v="0"/>
    <x v="9"/>
    <x v="3"/>
    <x v="508"/>
    <n v="0.39"/>
    <x v="0"/>
    <x v="2"/>
    <x v="7"/>
    <x v="359"/>
    <n v="76086"/>
    <x v="143"/>
    <x v="132"/>
    <n v="-1.0712000000000002"/>
    <n v="2"/>
    <n v="8.3000000000000007"/>
    <n v="91209"/>
    <m/>
    <m/>
  </r>
  <r>
    <n v="20871"/>
    <s v="High"/>
    <x v="7"/>
    <x v="42"/>
    <n v="0.49"/>
    <n v="1354"/>
    <s v="Aaron Dillon"/>
    <x v="2"/>
    <x v="3"/>
    <x v="0"/>
    <x v="9"/>
    <x v="3"/>
    <x v="509"/>
    <n v="0.39"/>
    <x v="0"/>
    <x v="2"/>
    <x v="7"/>
    <x v="359"/>
    <n v="76086"/>
    <x v="143"/>
    <x v="75"/>
    <n v="4.4104000000000001"/>
    <n v="2"/>
    <n v="10.039999999999999"/>
    <n v="91209"/>
    <m/>
    <m/>
  </r>
  <r>
    <n v="18733"/>
    <s v="Medium"/>
    <x v="9"/>
    <x v="18"/>
    <n v="7.69"/>
    <n v="1357"/>
    <s v="Marguerite Yu"/>
    <x v="2"/>
    <x v="1"/>
    <x v="2"/>
    <x v="5"/>
    <x v="3"/>
    <x v="442"/>
    <n v="0.57999999999999996"/>
    <x v="0"/>
    <x v="2"/>
    <x v="7"/>
    <x v="360"/>
    <n v="78596"/>
    <x v="26"/>
    <x v="157"/>
    <n v="500.95799999999997"/>
    <n v="9"/>
    <n v="981.65"/>
    <n v="88184"/>
    <m/>
    <m/>
  </r>
  <r>
    <n v="18645"/>
    <s v="High"/>
    <x v="8"/>
    <x v="89"/>
    <n v="16.8"/>
    <n v="1357"/>
    <s v="Marguerite Yu"/>
    <x v="1"/>
    <x v="1"/>
    <x v="2"/>
    <x v="6"/>
    <x v="5"/>
    <x v="510"/>
    <n v="0.35"/>
    <x v="0"/>
    <x v="2"/>
    <x v="7"/>
    <x v="360"/>
    <n v="78596"/>
    <x v="162"/>
    <x v="173"/>
    <n v="1206.5961"/>
    <n v="15"/>
    <n v="1748.69"/>
    <n v="88185"/>
    <m/>
    <m/>
  </r>
  <r>
    <n v="20830"/>
    <s v="High"/>
    <x v="9"/>
    <x v="374"/>
    <n v="5"/>
    <n v="1360"/>
    <s v="Arlene Gibbons"/>
    <x v="2"/>
    <x v="3"/>
    <x v="1"/>
    <x v="2"/>
    <x v="2"/>
    <x v="511"/>
    <n v="0.49"/>
    <x v="0"/>
    <x v="2"/>
    <x v="25"/>
    <x v="361"/>
    <n v="52761"/>
    <x v="161"/>
    <x v="165"/>
    <n v="82.310099999999991"/>
    <n v="8"/>
    <n v="119.29"/>
    <n v="89595"/>
    <m/>
    <m/>
  </r>
  <r>
    <n v="20829"/>
    <s v="High"/>
    <x v="0"/>
    <x v="223"/>
    <n v="0.5"/>
    <n v="1361"/>
    <s v="Kristina Collier"/>
    <x v="2"/>
    <x v="3"/>
    <x v="0"/>
    <x v="9"/>
    <x v="3"/>
    <x v="277"/>
    <n v="0.38"/>
    <x v="0"/>
    <x v="2"/>
    <x v="22"/>
    <x v="362"/>
    <n v="48101"/>
    <x v="161"/>
    <x v="52"/>
    <n v="1.2236"/>
    <n v="1"/>
    <n v="3.08"/>
    <n v="89595"/>
    <m/>
    <m/>
  </r>
  <r>
    <n v="24432"/>
    <s v="Critical"/>
    <x v="0"/>
    <x v="80"/>
    <n v="6.22"/>
    <n v="1361"/>
    <s v="Kristina Collier"/>
    <x v="0"/>
    <x v="3"/>
    <x v="0"/>
    <x v="7"/>
    <x v="3"/>
    <x v="512"/>
    <n v="0.37"/>
    <x v="0"/>
    <x v="2"/>
    <x v="22"/>
    <x v="362"/>
    <n v="48101"/>
    <x v="104"/>
    <x v="132"/>
    <n v="-15.6312"/>
    <n v="9"/>
    <n v="69.459999999999994"/>
    <n v="89596"/>
    <m/>
    <m/>
  </r>
  <r>
    <n v="24433"/>
    <s v="Critical"/>
    <x v="9"/>
    <x v="117"/>
    <n v="3.3"/>
    <n v="1361"/>
    <s v="Kristina Collier"/>
    <x v="2"/>
    <x v="3"/>
    <x v="2"/>
    <x v="5"/>
    <x v="2"/>
    <x v="181"/>
    <n v="0.37"/>
    <x v="0"/>
    <x v="2"/>
    <x v="22"/>
    <x v="362"/>
    <n v="48101"/>
    <x v="104"/>
    <x v="150"/>
    <n v="790.54679999999996"/>
    <n v="16"/>
    <n v="1145.72"/>
    <n v="89596"/>
    <m/>
    <m/>
  </r>
  <r>
    <n v="23011"/>
    <s v="Medium"/>
    <x v="5"/>
    <x v="375"/>
    <n v="1.49"/>
    <n v="1363"/>
    <s v="Earl Roy"/>
    <x v="2"/>
    <x v="3"/>
    <x v="0"/>
    <x v="8"/>
    <x v="3"/>
    <x v="513"/>
    <n v="0.35"/>
    <x v="0"/>
    <x v="3"/>
    <x v="26"/>
    <x v="363"/>
    <n v="32707"/>
    <x v="128"/>
    <x v="84"/>
    <n v="5.4659999999999993"/>
    <n v="2"/>
    <n v="26.37"/>
    <n v="89993"/>
    <m/>
    <m/>
  </r>
  <r>
    <n v="23012"/>
    <s v="Medium"/>
    <x v="2"/>
    <x v="91"/>
    <n v="3.37"/>
    <n v="1363"/>
    <s v="Earl Roy"/>
    <x v="2"/>
    <x v="3"/>
    <x v="0"/>
    <x v="3"/>
    <x v="0"/>
    <x v="514"/>
    <n v="0.54"/>
    <x v="0"/>
    <x v="3"/>
    <x v="26"/>
    <x v="363"/>
    <n v="32707"/>
    <x v="128"/>
    <x v="84"/>
    <n v="-149.1182"/>
    <n v="9"/>
    <n v="53.44"/>
    <n v="89993"/>
    <m/>
    <m/>
  </r>
  <r>
    <n v="19333"/>
    <s v="Not Specified"/>
    <x v="10"/>
    <x v="24"/>
    <n v="5.35"/>
    <n v="1364"/>
    <s v="Chris Ford"/>
    <x v="2"/>
    <x v="1"/>
    <x v="0"/>
    <x v="7"/>
    <x v="3"/>
    <x v="515"/>
    <n v="0.4"/>
    <x v="0"/>
    <x v="1"/>
    <x v="30"/>
    <x v="358"/>
    <n v="20746"/>
    <x v="83"/>
    <x v="140"/>
    <n v="-90.26"/>
    <n v="10"/>
    <n v="57.34"/>
    <n v="89994"/>
    <m/>
    <m/>
  </r>
  <r>
    <n v="20539"/>
    <s v="Medium"/>
    <x v="9"/>
    <x v="105"/>
    <n v="14.52"/>
    <n v="1367"/>
    <s v="James Hunter"/>
    <x v="2"/>
    <x v="3"/>
    <x v="2"/>
    <x v="13"/>
    <x v="3"/>
    <x v="414"/>
    <n v="0.65"/>
    <x v="0"/>
    <x v="2"/>
    <x v="7"/>
    <x v="364"/>
    <n v="79424"/>
    <x v="0"/>
    <x v="71"/>
    <n v="-326.23159999999996"/>
    <n v="1"/>
    <n v="79.02"/>
    <n v="90513"/>
    <m/>
    <m/>
  </r>
  <r>
    <n v="26034"/>
    <s v="Medium"/>
    <x v="3"/>
    <x v="376"/>
    <n v="1.49"/>
    <n v="1368"/>
    <s v="Patsy Harmon"/>
    <x v="2"/>
    <x v="3"/>
    <x v="0"/>
    <x v="8"/>
    <x v="3"/>
    <x v="516"/>
    <n v="0.35"/>
    <x v="0"/>
    <x v="2"/>
    <x v="7"/>
    <x v="365"/>
    <n v="75901"/>
    <x v="165"/>
    <x v="37"/>
    <n v="16.898"/>
    <n v="6"/>
    <n v="25.45"/>
    <n v="90514"/>
    <m/>
    <m/>
  </r>
  <r>
    <n v="26035"/>
    <s v="Medium"/>
    <x v="8"/>
    <x v="345"/>
    <n v="5.76"/>
    <n v="1369"/>
    <s v="Joe D Dean"/>
    <x v="0"/>
    <x v="3"/>
    <x v="0"/>
    <x v="4"/>
    <x v="3"/>
    <x v="453"/>
    <n v="0.35"/>
    <x v="0"/>
    <x v="2"/>
    <x v="7"/>
    <x v="366"/>
    <n v="76063"/>
    <x v="165"/>
    <x v="37"/>
    <n v="20.14"/>
    <n v="11"/>
    <n v="110.72"/>
    <n v="90514"/>
    <m/>
    <m/>
  </r>
  <r>
    <n v="24534"/>
    <s v="Critical"/>
    <x v="2"/>
    <x v="377"/>
    <n v="3.5"/>
    <n v="1374"/>
    <s v="Earl Buck"/>
    <x v="2"/>
    <x v="1"/>
    <x v="0"/>
    <x v="15"/>
    <x v="3"/>
    <x v="517"/>
    <n v="0.59"/>
    <x v="0"/>
    <x v="0"/>
    <x v="1"/>
    <x v="367"/>
    <n v="95207"/>
    <x v="31"/>
    <x v="35"/>
    <n v="-21.231999999999999"/>
    <n v="1"/>
    <n v="46.94"/>
    <n v="88212"/>
    <m/>
    <m/>
  </r>
  <r>
    <n v="19932"/>
    <s v="Low"/>
    <x v="5"/>
    <x v="223"/>
    <n v="0.5"/>
    <n v="1380"/>
    <s v="Jeanne Walker"/>
    <x v="2"/>
    <x v="1"/>
    <x v="0"/>
    <x v="9"/>
    <x v="3"/>
    <x v="277"/>
    <n v="0.38"/>
    <x v="0"/>
    <x v="1"/>
    <x v="16"/>
    <x v="368"/>
    <n v="3801"/>
    <x v="150"/>
    <x v="154"/>
    <n v="18.0642"/>
    <n v="9"/>
    <n v="26.18"/>
    <n v="88213"/>
    <m/>
    <m/>
  </r>
  <r>
    <n v="19018"/>
    <s v="Medium"/>
    <x v="9"/>
    <x v="378"/>
    <n v="4.57"/>
    <n v="1383"/>
    <s v="Christina Hanna"/>
    <x v="2"/>
    <x v="3"/>
    <x v="1"/>
    <x v="2"/>
    <x v="2"/>
    <x v="518"/>
    <n v="0.41"/>
    <x v="0"/>
    <x v="0"/>
    <x v="17"/>
    <x v="350"/>
    <n v="84120"/>
    <x v="90"/>
    <x v="145"/>
    <n v="-93.25"/>
    <n v="12"/>
    <n v="28.66"/>
    <n v="89406"/>
    <m/>
    <m/>
  </r>
  <r>
    <n v="25790"/>
    <s v="Not Specified"/>
    <x v="8"/>
    <x v="379"/>
    <n v="5.03"/>
    <n v="1384"/>
    <s v="George McLamb"/>
    <x v="2"/>
    <x v="3"/>
    <x v="0"/>
    <x v="10"/>
    <x v="3"/>
    <x v="519"/>
    <n v="0.59"/>
    <x v="0"/>
    <x v="3"/>
    <x v="8"/>
    <x v="369"/>
    <n v="22304"/>
    <x v="133"/>
    <x v="177"/>
    <n v="-163.03"/>
    <n v="11"/>
    <n v="123.18"/>
    <n v="89407"/>
    <m/>
    <m/>
  </r>
  <r>
    <n v="22984"/>
    <s v="Low"/>
    <x v="1"/>
    <x v="192"/>
    <n v="3.5"/>
    <n v="1384"/>
    <s v="George McLamb"/>
    <x v="2"/>
    <x v="3"/>
    <x v="0"/>
    <x v="15"/>
    <x v="3"/>
    <x v="235"/>
    <n v="0.59"/>
    <x v="0"/>
    <x v="3"/>
    <x v="8"/>
    <x v="369"/>
    <n v="22304"/>
    <x v="31"/>
    <x v="25"/>
    <n v="23.61599999999995"/>
    <n v="21"/>
    <n v="1533.59"/>
    <n v="89408"/>
    <m/>
    <m/>
  </r>
  <r>
    <n v="18970"/>
    <s v="Critical"/>
    <x v="2"/>
    <x v="53"/>
    <n v="4.08"/>
    <n v="1389"/>
    <s v="Jean Khan"/>
    <x v="2"/>
    <x v="0"/>
    <x v="1"/>
    <x v="2"/>
    <x v="2"/>
    <x v="60"/>
    <n v="0.53"/>
    <x v="0"/>
    <x v="0"/>
    <x v="1"/>
    <x v="370"/>
    <n v="94025"/>
    <x v="51"/>
    <x v="67"/>
    <n v="-11.0732"/>
    <n v="1"/>
    <n v="2.77"/>
    <n v="88726"/>
    <m/>
    <m/>
  </r>
  <r>
    <n v="19852"/>
    <s v="High"/>
    <x v="4"/>
    <x v="372"/>
    <n v="0.8"/>
    <n v="1389"/>
    <s v="Jean Khan"/>
    <x v="0"/>
    <x v="2"/>
    <x v="0"/>
    <x v="3"/>
    <x v="0"/>
    <x v="505"/>
    <n v="0.39"/>
    <x v="0"/>
    <x v="0"/>
    <x v="1"/>
    <x v="370"/>
    <n v="94025"/>
    <x v="116"/>
    <x v="66"/>
    <n v="21.769499999999997"/>
    <n v="12"/>
    <n v="31.55"/>
    <n v="88728"/>
    <m/>
    <m/>
  </r>
  <r>
    <n v="19111"/>
    <s v="High"/>
    <x v="3"/>
    <x v="252"/>
    <n v="0.5"/>
    <n v="1389"/>
    <s v="Jean Khan"/>
    <x v="2"/>
    <x v="3"/>
    <x v="0"/>
    <x v="9"/>
    <x v="3"/>
    <x v="413"/>
    <n v="0.39"/>
    <x v="0"/>
    <x v="0"/>
    <x v="1"/>
    <x v="370"/>
    <n v="94025"/>
    <x v="26"/>
    <x v="157"/>
    <n v="29.380199999999995"/>
    <n v="17"/>
    <n v="42.58"/>
    <n v="88729"/>
    <m/>
    <m/>
  </r>
  <r>
    <n v="18702"/>
    <s v="Critical"/>
    <x v="10"/>
    <x v="380"/>
    <n v="1.69"/>
    <n v="1390"/>
    <s v="Hazel Jones"/>
    <x v="2"/>
    <x v="0"/>
    <x v="0"/>
    <x v="7"/>
    <x v="0"/>
    <x v="520"/>
    <n v="0.38"/>
    <x v="0"/>
    <x v="0"/>
    <x v="1"/>
    <x v="367"/>
    <n v="95207"/>
    <x v="41"/>
    <x v="9"/>
    <n v="100.2984"/>
    <n v="19"/>
    <n v="145.36000000000001"/>
    <n v="88731"/>
    <m/>
    <m/>
  </r>
  <r>
    <n v="18703"/>
    <s v="Critical"/>
    <x v="9"/>
    <x v="143"/>
    <n v="2.5"/>
    <n v="1390"/>
    <s v="Hazel Jones"/>
    <x v="2"/>
    <x v="0"/>
    <x v="2"/>
    <x v="5"/>
    <x v="3"/>
    <x v="170"/>
    <n v="0.56999999999999995"/>
    <x v="0"/>
    <x v="0"/>
    <x v="1"/>
    <x v="367"/>
    <n v="95207"/>
    <x v="41"/>
    <x v="38"/>
    <n v="2495.3987999999999"/>
    <n v="38"/>
    <n v="3616.52"/>
    <n v="88731"/>
    <m/>
    <m/>
  </r>
  <r>
    <n v="20523"/>
    <s v="Not Specified"/>
    <x v="6"/>
    <x v="47"/>
    <n v="0.7"/>
    <n v="1391"/>
    <s v="Carolyn Greer"/>
    <x v="0"/>
    <x v="3"/>
    <x v="0"/>
    <x v="0"/>
    <x v="0"/>
    <x v="122"/>
    <n v="0.56000000000000005"/>
    <x v="0"/>
    <x v="0"/>
    <x v="1"/>
    <x v="371"/>
    <n v="94086"/>
    <x v="158"/>
    <x v="59"/>
    <n v="-0.10999999999999943"/>
    <n v="1"/>
    <n v="7.96"/>
    <n v="88727"/>
    <m/>
    <m/>
  </r>
  <r>
    <n v="20163"/>
    <s v="Low"/>
    <x v="8"/>
    <x v="82"/>
    <n v="6.13"/>
    <n v="1391"/>
    <s v="Carolyn Greer"/>
    <x v="2"/>
    <x v="2"/>
    <x v="0"/>
    <x v="10"/>
    <x v="3"/>
    <x v="521"/>
    <n v="0.56999999999999995"/>
    <x v="0"/>
    <x v="0"/>
    <x v="1"/>
    <x v="371"/>
    <n v="94086"/>
    <x v="32"/>
    <x v="128"/>
    <n v="15.236000000000018"/>
    <n v="33"/>
    <n v="389.59"/>
    <n v="88730"/>
    <m/>
    <m/>
  </r>
  <r>
    <n v="5297"/>
    <s v="Not Specified"/>
    <x v="6"/>
    <x v="261"/>
    <n v="6.19"/>
    <n v="1402"/>
    <s v="Wesley Tate"/>
    <x v="2"/>
    <x v="0"/>
    <x v="0"/>
    <x v="8"/>
    <x v="3"/>
    <x v="331"/>
    <n v="0.38"/>
    <x v="0"/>
    <x v="2"/>
    <x v="12"/>
    <x v="25"/>
    <n v="60653"/>
    <x v="43"/>
    <x v="178"/>
    <n v="-42.8536"/>
    <n v="48"/>
    <n v="447.89"/>
    <n v="37729"/>
    <m/>
    <m/>
  </r>
  <r>
    <n v="6080"/>
    <s v="Medium"/>
    <x v="7"/>
    <x v="77"/>
    <n v="4"/>
    <n v="1402"/>
    <s v="Wesley Tate"/>
    <x v="2"/>
    <x v="1"/>
    <x v="2"/>
    <x v="13"/>
    <x v="3"/>
    <x v="88"/>
    <n v="0.75"/>
    <x v="0"/>
    <x v="2"/>
    <x v="12"/>
    <x v="25"/>
    <n v="60653"/>
    <x v="72"/>
    <x v="17"/>
    <n v="-20.79"/>
    <n v="48"/>
    <n v="1420.84"/>
    <n v="43079"/>
    <m/>
    <m/>
  </r>
  <r>
    <n v="23297"/>
    <s v="Not Specified"/>
    <x v="6"/>
    <x v="261"/>
    <n v="6.19"/>
    <n v="1405"/>
    <s v="Crystal Floyd"/>
    <x v="2"/>
    <x v="0"/>
    <x v="0"/>
    <x v="8"/>
    <x v="3"/>
    <x v="331"/>
    <n v="0.38"/>
    <x v="0"/>
    <x v="2"/>
    <x v="22"/>
    <x v="372"/>
    <n v="49017"/>
    <x v="43"/>
    <x v="178"/>
    <n v="-33.211539999999999"/>
    <n v="12"/>
    <n v="111.97"/>
    <n v="86144"/>
    <m/>
    <m/>
  </r>
  <r>
    <n v="24080"/>
    <s v="Medium"/>
    <x v="7"/>
    <x v="77"/>
    <n v="4"/>
    <n v="1405"/>
    <s v="Crystal Floyd"/>
    <x v="2"/>
    <x v="1"/>
    <x v="2"/>
    <x v="13"/>
    <x v="3"/>
    <x v="88"/>
    <n v="0.75"/>
    <x v="0"/>
    <x v="2"/>
    <x v="22"/>
    <x v="372"/>
    <n v="49017"/>
    <x v="72"/>
    <x v="17"/>
    <n v="-20.79"/>
    <n v="12"/>
    <n v="355.21"/>
    <n v="86145"/>
    <m/>
    <m/>
  </r>
  <r>
    <n v="19417"/>
    <s v="Medium"/>
    <x v="6"/>
    <x v="64"/>
    <n v="5.26"/>
    <n v="1410"/>
    <s v="Charles Ward"/>
    <x v="2"/>
    <x v="0"/>
    <x v="2"/>
    <x v="5"/>
    <x v="3"/>
    <x v="522"/>
    <n v="0.59"/>
    <x v="0"/>
    <x v="0"/>
    <x v="1"/>
    <x v="373"/>
    <n v="92553"/>
    <x v="74"/>
    <x v="152"/>
    <n v="369.99869999999999"/>
    <n v="9"/>
    <n v="536.23"/>
    <n v="87086"/>
    <m/>
    <m/>
  </r>
  <r>
    <n v="24407"/>
    <s v="Not Specified"/>
    <x v="4"/>
    <x v="381"/>
    <n v="0.85"/>
    <n v="1412"/>
    <s v="Marc Ray"/>
    <x v="2"/>
    <x v="0"/>
    <x v="0"/>
    <x v="0"/>
    <x v="0"/>
    <x v="523"/>
    <n v="0.48"/>
    <x v="0"/>
    <x v="0"/>
    <x v="1"/>
    <x v="374"/>
    <n v="94043"/>
    <x v="23"/>
    <x v="31"/>
    <n v="20.453600000000002"/>
    <n v="12"/>
    <n v="38.81"/>
    <n v="87087"/>
    <m/>
    <m/>
  </r>
  <r>
    <n v="1417"/>
    <s v="Medium"/>
    <x v="6"/>
    <x v="64"/>
    <n v="5.26"/>
    <n v="1413"/>
    <s v="Pamela Wiley"/>
    <x v="2"/>
    <x v="0"/>
    <x v="2"/>
    <x v="5"/>
    <x v="3"/>
    <x v="522"/>
    <n v="0.59"/>
    <x v="0"/>
    <x v="1"/>
    <x v="15"/>
    <x v="28"/>
    <n v="2113"/>
    <x v="74"/>
    <x v="152"/>
    <n v="542.25"/>
    <n v="36"/>
    <n v="2144.92"/>
    <n v="10277"/>
    <m/>
    <m/>
  </r>
  <r>
    <n v="6406"/>
    <s v="Not Specified"/>
    <x v="1"/>
    <x v="382"/>
    <n v="1.99"/>
    <n v="1413"/>
    <s v="Pamela Wiley"/>
    <x v="0"/>
    <x v="0"/>
    <x v="2"/>
    <x v="13"/>
    <x v="2"/>
    <x v="524"/>
    <n v="0.42"/>
    <x v="0"/>
    <x v="1"/>
    <x v="15"/>
    <x v="28"/>
    <n v="2113"/>
    <x v="23"/>
    <x v="31"/>
    <n v="69.61"/>
    <n v="27"/>
    <n v="484.56"/>
    <n v="45539"/>
    <m/>
    <m/>
  </r>
  <r>
    <n v="25129"/>
    <s v="Critical"/>
    <x v="1"/>
    <x v="204"/>
    <n v="75.23"/>
    <n v="1416"/>
    <s v="Betsy Gibson"/>
    <x v="1"/>
    <x v="2"/>
    <x v="1"/>
    <x v="11"/>
    <x v="5"/>
    <x v="249"/>
    <n v="0.79"/>
    <x v="0"/>
    <x v="2"/>
    <x v="38"/>
    <x v="375"/>
    <n v="46203"/>
    <x v="166"/>
    <x v="122"/>
    <n v="-634.86540000000002"/>
    <n v="1"/>
    <n v="471.21"/>
    <n v="90538"/>
    <m/>
    <m/>
  </r>
  <r>
    <n v="24722"/>
    <s v="High"/>
    <x v="7"/>
    <x v="362"/>
    <n v="5.0999999999999996"/>
    <n v="1416"/>
    <s v="Betsy Gibson"/>
    <x v="2"/>
    <x v="2"/>
    <x v="0"/>
    <x v="15"/>
    <x v="4"/>
    <x v="480"/>
    <n v="0.46"/>
    <x v="0"/>
    <x v="2"/>
    <x v="38"/>
    <x v="375"/>
    <n v="46203"/>
    <x v="97"/>
    <x v="125"/>
    <n v="87.12"/>
    <n v="4"/>
    <n v="182.61"/>
    <n v="90540"/>
    <m/>
    <m/>
  </r>
  <r>
    <n v="22823"/>
    <s v="Low"/>
    <x v="8"/>
    <x v="383"/>
    <n v="0.71"/>
    <n v="1418"/>
    <s v="Rebecca Lindsey"/>
    <x v="2"/>
    <x v="2"/>
    <x v="0"/>
    <x v="0"/>
    <x v="0"/>
    <x v="525"/>
    <n v="0.52"/>
    <x v="0"/>
    <x v="2"/>
    <x v="38"/>
    <x v="376"/>
    <n v="46901"/>
    <x v="167"/>
    <x v="68"/>
    <n v="25.240199999999998"/>
    <n v="8"/>
    <n v="36.58"/>
    <n v="90539"/>
    <m/>
    <m/>
  </r>
  <r>
    <n v="24295"/>
    <s v="Not Specified"/>
    <x v="0"/>
    <x v="132"/>
    <n v="51.94"/>
    <n v="1419"/>
    <s v="Brooke Lancaster"/>
    <x v="1"/>
    <x v="2"/>
    <x v="1"/>
    <x v="11"/>
    <x v="5"/>
    <x v="156"/>
    <n v="0.63"/>
    <x v="0"/>
    <x v="2"/>
    <x v="38"/>
    <x v="377"/>
    <n v="47905"/>
    <x v="97"/>
    <x v="155"/>
    <n v="-94.674644999999998"/>
    <n v="18"/>
    <n v="2376.12"/>
    <n v="90540"/>
    <m/>
    <m/>
  </r>
  <r>
    <n v="19024"/>
    <s v="Low"/>
    <x v="5"/>
    <x v="346"/>
    <n v="39"/>
    <n v="1424"/>
    <s v="Robyn Zhou"/>
    <x v="1"/>
    <x v="1"/>
    <x v="1"/>
    <x v="1"/>
    <x v="1"/>
    <x v="455"/>
    <n v="0.55000000000000004"/>
    <x v="0"/>
    <x v="0"/>
    <x v="21"/>
    <x v="378"/>
    <n v="80112"/>
    <x v="38"/>
    <x v="50"/>
    <n v="451.28039999999999"/>
    <n v="3"/>
    <n v="1020.08"/>
    <n v="89448"/>
    <m/>
    <m/>
  </r>
  <r>
    <n v="19025"/>
    <s v="Low"/>
    <x v="6"/>
    <x v="384"/>
    <n v="1.39"/>
    <n v="1424"/>
    <s v="Robyn Zhou"/>
    <x v="2"/>
    <x v="1"/>
    <x v="0"/>
    <x v="4"/>
    <x v="3"/>
    <x v="526"/>
    <n v="0.38"/>
    <x v="0"/>
    <x v="0"/>
    <x v="21"/>
    <x v="378"/>
    <n v="80112"/>
    <x v="38"/>
    <x v="62"/>
    <n v="44.988"/>
    <n v="7"/>
    <n v="65.2"/>
    <n v="89448"/>
    <m/>
    <m/>
  </r>
  <r>
    <n v="19026"/>
    <s v="Low"/>
    <x v="1"/>
    <x v="111"/>
    <n v="0.7"/>
    <n v="1424"/>
    <s v="Robyn Zhou"/>
    <x v="2"/>
    <x v="1"/>
    <x v="0"/>
    <x v="3"/>
    <x v="0"/>
    <x v="133"/>
    <n v="0.83"/>
    <x v="0"/>
    <x v="0"/>
    <x v="21"/>
    <x v="378"/>
    <n v="80112"/>
    <x v="38"/>
    <x v="62"/>
    <n v="-20.732799999999997"/>
    <n v="11"/>
    <n v="22.59"/>
    <n v="89448"/>
    <m/>
    <m/>
  </r>
  <r>
    <n v="23620"/>
    <s v="Not Specified"/>
    <x v="5"/>
    <x v="291"/>
    <n v="8.94"/>
    <n v="1424"/>
    <s v="Robyn Zhou"/>
    <x v="2"/>
    <x v="1"/>
    <x v="0"/>
    <x v="8"/>
    <x v="3"/>
    <x v="376"/>
    <n v="0.4"/>
    <x v="0"/>
    <x v="0"/>
    <x v="21"/>
    <x v="378"/>
    <n v="80112"/>
    <x v="105"/>
    <x v="65"/>
    <n v="-164.39479999999998"/>
    <n v="15"/>
    <n v="121.36"/>
    <n v="89449"/>
    <m/>
    <m/>
  </r>
  <r>
    <n v="22824"/>
    <s v="Low"/>
    <x v="7"/>
    <x v="181"/>
    <n v="14.7"/>
    <n v="1425"/>
    <s v="Gregory Crane"/>
    <x v="1"/>
    <x v="2"/>
    <x v="2"/>
    <x v="6"/>
    <x v="1"/>
    <x v="220"/>
    <n v="0.55000000000000004"/>
    <x v="0"/>
    <x v="0"/>
    <x v="21"/>
    <x v="44"/>
    <n v="80525"/>
    <x v="167"/>
    <x v="116"/>
    <n v="-4793.0039999999999"/>
    <n v="1"/>
    <n v="2013.67"/>
    <n v="89450"/>
    <m/>
    <m/>
  </r>
  <r>
    <n v="22407"/>
    <s v="Low"/>
    <x v="3"/>
    <x v="18"/>
    <n v="2.5"/>
    <n v="1427"/>
    <s v="Stacy Gould"/>
    <x v="2"/>
    <x v="1"/>
    <x v="2"/>
    <x v="5"/>
    <x v="3"/>
    <x v="418"/>
    <n v="0.6"/>
    <x v="0"/>
    <x v="2"/>
    <x v="22"/>
    <x v="379"/>
    <n v="48708"/>
    <x v="64"/>
    <x v="149"/>
    <n v="1258.7876999999999"/>
    <n v="18"/>
    <n v="1824.33"/>
    <n v="90905"/>
    <m/>
    <m/>
  </r>
  <r>
    <n v="19810"/>
    <s v="Not Specified"/>
    <x v="5"/>
    <x v="345"/>
    <n v="1.39"/>
    <n v="1432"/>
    <s v="Kerry Green"/>
    <x v="2"/>
    <x v="0"/>
    <x v="0"/>
    <x v="4"/>
    <x v="3"/>
    <x v="453"/>
    <n v="0.39"/>
    <x v="0"/>
    <x v="2"/>
    <x v="38"/>
    <x v="375"/>
    <n v="46203"/>
    <x v="93"/>
    <x v="40"/>
    <n v="74.278499999999994"/>
    <n v="11"/>
    <n v="107.65"/>
    <n v="86826"/>
    <m/>
    <m/>
  </r>
  <r>
    <n v="18762"/>
    <s v="Low"/>
    <x v="8"/>
    <x v="56"/>
    <n v="4.8"/>
    <n v="1432"/>
    <s v="Kerry Green"/>
    <x v="2"/>
    <x v="0"/>
    <x v="0"/>
    <x v="4"/>
    <x v="3"/>
    <x v="182"/>
    <n v="0.36"/>
    <x v="0"/>
    <x v="2"/>
    <x v="38"/>
    <x v="375"/>
    <n v="46203"/>
    <x v="105"/>
    <x v="125"/>
    <n v="52.92"/>
    <n v="16"/>
    <n v="165.21"/>
    <n v="86827"/>
    <m/>
    <m/>
  </r>
  <r>
    <n v="19811"/>
    <s v="Not Specified"/>
    <x v="1"/>
    <x v="4"/>
    <n v="3.97"/>
    <n v="1433"/>
    <s v="Frances Jackson"/>
    <x v="0"/>
    <x v="0"/>
    <x v="0"/>
    <x v="0"/>
    <x v="0"/>
    <x v="365"/>
    <n v="0.56000000000000005"/>
    <x v="0"/>
    <x v="2"/>
    <x v="38"/>
    <x v="380"/>
    <n v="47130"/>
    <x v="93"/>
    <x v="40"/>
    <n v="-66.349999999999994"/>
    <n v="7"/>
    <n v="25.15"/>
    <n v="86826"/>
    <m/>
    <m/>
  </r>
  <r>
    <n v="20124"/>
    <s v="High"/>
    <x v="8"/>
    <x v="46"/>
    <n v="64.73"/>
    <n v="1433"/>
    <s v="Frances Jackson"/>
    <x v="1"/>
    <x v="0"/>
    <x v="1"/>
    <x v="1"/>
    <x v="1"/>
    <x v="527"/>
    <n v="0.56000000000000005"/>
    <x v="0"/>
    <x v="2"/>
    <x v="38"/>
    <x v="380"/>
    <n v="47130"/>
    <x v="168"/>
    <x v="110"/>
    <n v="1399.6400000000003"/>
    <n v="14"/>
    <n v="4285.5600000000004"/>
    <n v="86828"/>
    <m/>
    <m/>
  </r>
  <r>
    <n v="20125"/>
    <s v="High"/>
    <x v="0"/>
    <x v="173"/>
    <n v="45"/>
    <n v="1433"/>
    <s v="Frances Jackson"/>
    <x v="1"/>
    <x v="0"/>
    <x v="0"/>
    <x v="10"/>
    <x v="1"/>
    <x v="528"/>
    <n v="0.61"/>
    <x v="0"/>
    <x v="2"/>
    <x v="38"/>
    <x v="380"/>
    <n v="47130"/>
    <x v="168"/>
    <x v="41"/>
    <n v="232.64200000000028"/>
    <n v="28"/>
    <n v="631.37"/>
    <n v="86828"/>
    <m/>
    <m/>
  </r>
  <r>
    <n v="21955"/>
    <s v="Critical"/>
    <x v="0"/>
    <x v="276"/>
    <n v="35"/>
    <n v="1438"/>
    <s v="Jean Weiss Diaz"/>
    <x v="2"/>
    <x v="0"/>
    <x v="0"/>
    <x v="10"/>
    <x v="6"/>
    <x v="354"/>
    <n v="0.83"/>
    <x v="0"/>
    <x v="1"/>
    <x v="10"/>
    <x v="381"/>
    <n v="44035"/>
    <x v="46"/>
    <x v="162"/>
    <n v="-409.37360000000001"/>
    <n v="3"/>
    <n v="267.83"/>
    <n v="90120"/>
    <m/>
    <m/>
  </r>
  <r>
    <n v="23415"/>
    <s v="Critical"/>
    <x v="5"/>
    <x v="80"/>
    <n v="6.22"/>
    <n v="1439"/>
    <s v="Kyle Kaufman"/>
    <x v="2"/>
    <x v="0"/>
    <x v="0"/>
    <x v="7"/>
    <x v="3"/>
    <x v="512"/>
    <n v="0.37"/>
    <x v="0"/>
    <x v="1"/>
    <x v="10"/>
    <x v="382"/>
    <n v="44117"/>
    <x v="65"/>
    <x v="158"/>
    <n v="-29.07"/>
    <n v="3"/>
    <n v="21.46"/>
    <n v="90121"/>
    <m/>
    <m/>
  </r>
  <r>
    <n v="22672"/>
    <s v="Not Specified"/>
    <x v="7"/>
    <x v="385"/>
    <n v="0.99"/>
    <n v="1442"/>
    <s v="Rodney Field"/>
    <x v="2"/>
    <x v="0"/>
    <x v="0"/>
    <x v="15"/>
    <x v="3"/>
    <x v="529"/>
    <n v="0.56000000000000005"/>
    <x v="0"/>
    <x v="2"/>
    <x v="33"/>
    <x v="293"/>
    <n v="65807"/>
    <x v="97"/>
    <x v="125"/>
    <n v="1909.8854999999996"/>
    <n v="15"/>
    <n v="2767.95"/>
    <n v="89076"/>
    <m/>
    <m/>
  </r>
  <r>
    <n v="21945"/>
    <s v="Low"/>
    <x v="1"/>
    <x v="155"/>
    <n v="13.18"/>
    <n v="1442"/>
    <s v="Rodney Field"/>
    <x v="0"/>
    <x v="0"/>
    <x v="0"/>
    <x v="8"/>
    <x v="3"/>
    <x v="222"/>
    <n v="0.37"/>
    <x v="0"/>
    <x v="2"/>
    <x v="33"/>
    <x v="293"/>
    <n v="65807"/>
    <x v="111"/>
    <x v="33"/>
    <n v="-76.992500000000007"/>
    <n v="7"/>
    <n v="123.03"/>
    <n v="89077"/>
    <m/>
    <m/>
  </r>
  <r>
    <n v="21946"/>
    <s v="Low"/>
    <x v="3"/>
    <x v="386"/>
    <n v="6.77"/>
    <n v="1442"/>
    <s v="Rodney Field"/>
    <x v="0"/>
    <x v="0"/>
    <x v="1"/>
    <x v="2"/>
    <x v="3"/>
    <x v="530"/>
    <n v="0.44"/>
    <x v="0"/>
    <x v="2"/>
    <x v="33"/>
    <x v="293"/>
    <n v="65807"/>
    <x v="111"/>
    <x v="13"/>
    <n v="297.96959999999996"/>
    <n v="10"/>
    <n v="431.84"/>
    <n v="89077"/>
    <m/>
    <m/>
  </r>
  <r>
    <n v="23793"/>
    <s v="Medium"/>
    <x v="10"/>
    <x v="387"/>
    <n v="18.059999999999999"/>
    <n v="1450"/>
    <s v="Veronica Peck"/>
    <x v="0"/>
    <x v="3"/>
    <x v="1"/>
    <x v="1"/>
    <x v="6"/>
    <x v="531"/>
    <n v="0.56999999999999995"/>
    <x v="0"/>
    <x v="0"/>
    <x v="1"/>
    <x v="383"/>
    <n v="96150"/>
    <x v="84"/>
    <x v="111"/>
    <n v="1318.83"/>
    <n v="12"/>
    <n v="2366.5100000000002"/>
    <n v="86735"/>
    <m/>
    <m/>
  </r>
  <r>
    <n v="25006"/>
    <s v="High"/>
    <x v="5"/>
    <x v="117"/>
    <n v="0.99"/>
    <n v="1459"/>
    <s v="Steve Raynor"/>
    <x v="2"/>
    <x v="3"/>
    <x v="2"/>
    <x v="5"/>
    <x v="0"/>
    <x v="141"/>
    <n v="0.55000000000000004"/>
    <x v="0"/>
    <x v="3"/>
    <x v="39"/>
    <x v="384"/>
    <n v="29687"/>
    <x v="121"/>
    <x v="45"/>
    <n v="36.215999999999994"/>
    <n v="4"/>
    <n v="291.64"/>
    <n v="86734"/>
    <m/>
    <m/>
  </r>
  <r>
    <n v="18105"/>
    <s v="High"/>
    <x v="5"/>
    <x v="388"/>
    <n v="4.9800000000000004"/>
    <n v="1461"/>
    <s v="Norman Adams"/>
    <x v="2"/>
    <x v="3"/>
    <x v="0"/>
    <x v="8"/>
    <x v="3"/>
    <x v="532"/>
    <n v="0.4"/>
    <x v="0"/>
    <x v="2"/>
    <x v="38"/>
    <x v="377"/>
    <n v="47905"/>
    <x v="42"/>
    <x v="159"/>
    <n v="134.16825"/>
    <n v="19"/>
    <n v="252.36"/>
    <n v="86397"/>
    <m/>
    <m/>
  </r>
  <r>
    <n v="23735"/>
    <s v="High"/>
    <x v="6"/>
    <x v="64"/>
    <n v="8.99"/>
    <n v="1466"/>
    <s v="Wesley Reid"/>
    <x v="2"/>
    <x v="2"/>
    <x v="2"/>
    <x v="5"/>
    <x v="3"/>
    <x v="377"/>
    <n v="0.56000000000000005"/>
    <x v="0"/>
    <x v="2"/>
    <x v="32"/>
    <x v="94"/>
    <n v="68601"/>
    <x v="164"/>
    <x v="137"/>
    <n v="253.30319999999998"/>
    <n v="10"/>
    <n v="575.07000000000005"/>
    <n v="91115"/>
    <m/>
    <m/>
  </r>
  <r>
    <n v="25917"/>
    <s v="Low"/>
    <x v="7"/>
    <x v="114"/>
    <n v="54.74"/>
    <n v="1466"/>
    <s v="Wesley Reid"/>
    <x v="1"/>
    <x v="2"/>
    <x v="1"/>
    <x v="14"/>
    <x v="5"/>
    <x v="136"/>
    <n v="0.69"/>
    <x v="0"/>
    <x v="2"/>
    <x v="32"/>
    <x v="94"/>
    <n v="68601"/>
    <x v="20"/>
    <x v="96"/>
    <n v="-723.78399999999999"/>
    <n v="14"/>
    <n v="1781.66"/>
    <n v="91116"/>
    <m/>
    <m/>
  </r>
  <r>
    <n v="25915"/>
    <s v="Low"/>
    <x v="7"/>
    <x v="389"/>
    <n v="10.119999999999999"/>
    <n v="1469"/>
    <s v="Vicki Zhu Daniels"/>
    <x v="2"/>
    <x v="2"/>
    <x v="1"/>
    <x v="2"/>
    <x v="6"/>
    <x v="533"/>
    <n v="0.79"/>
    <x v="0"/>
    <x v="0"/>
    <x v="17"/>
    <x v="385"/>
    <n v="84015"/>
    <x v="20"/>
    <x v="20"/>
    <n v="589.18799999999999"/>
    <n v="9"/>
    <n v="940.64"/>
    <n v="91116"/>
    <m/>
    <m/>
  </r>
  <r>
    <n v="25916"/>
    <s v="Low"/>
    <x v="8"/>
    <x v="104"/>
    <n v="45.51"/>
    <n v="1469"/>
    <s v="Vicki Zhu Daniels"/>
    <x v="1"/>
    <x v="2"/>
    <x v="1"/>
    <x v="11"/>
    <x v="5"/>
    <x v="123"/>
    <n v="0.65"/>
    <x v="0"/>
    <x v="0"/>
    <x v="17"/>
    <x v="385"/>
    <n v="84015"/>
    <x v="20"/>
    <x v="25"/>
    <n v="-1314.992"/>
    <n v="18"/>
    <n v="439.27"/>
    <n v="91116"/>
    <m/>
    <m/>
  </r>
  <r>
    <n v="21710"/>
    <s v="High"/>
    <x v="9"/>
    <x v="390"/>
    <n v="19.989999999999998"/>
    <n v="1471"/>
    <s v="Danielle Daniel"/>
    <x v="2"/>
    <x v="1"/>
    <x v="0"/>
    <x v="8"/>
    <x v="3"/>
    <x v="534"/>
    <n v="0.35"/>
    <x v="0"/>
    <x v="1"/>
    <x v="10"/>
    <x v="386"/>
    <n v="43081"/>
    <x v="68"/>
    <x v="104"/>
    <n v="3043.0310999999997"/>
    <n v="10"/>
    <n v="4410.1899999999996"/>
    <n v="87077"/>
    <m/>
    <m/>
  </r>
  <r>
    <n v="23958"/>
    <s v="Not Specified"/>
    <x v="1"/>
    <x v="342"/>
    <n v="6.5"/>
    <n v="1472"/>
    <s v="Tommy Ellis Ritchie"/>
    <x v="0"/>
    <x v="1"/>
    <x v="2"/>
    <x v="13"/>
    <x v="3"/>
    <x v="449"/>
    <n v="0.79"/>
    <x v="0"/>
    <x v="1"/>
    <x v="10"/>
    <x v="387"/>
    <n v="44145"/>
    <x v="133"/>
    <x v="153"/>
    <n v="-44.624000000000002"/>
    <n v="17"/>
    <n v="552.89"/>
    <n v="87078"/>
    <m/>
    <m/>
  </r>
  <r>
    <n v="22313"/>
    <s v="Medium"/>
    <x v="5"/>
    <x v="391"/>
    <n v="3.99"/>
    <n v="1472"/>
    <s v="Tommy Ellis Ritchie"/>
    <x v="2"/>
    <x v="1"/>
    <x v="0"/>
    <x v="15"/>
    <x v="3"/>
    <x v="535"/>
    <n v="0.56999999999999995"/>
    <x v="0"/>
    <x v="1"/>
    <x v="10"/>
    <x v="387"/>
    <n v="44145"/>
    <x v="40"/>
    <x v="53"/>
    <n v="309.25400000000002"/>
    <n v="30"/>
    <n v="621.55999999999995"/>
    <n v="87079"/>
    <m/>
    <m/>
  </r>
  <r>
    <n v="24937"/>
    <s v="Critical"/>
    <x v="7"/>
    <x v="345"/>
    <n v="1.99"/>
    <n v="1473"/>
    <s v="Paul Puckett"/>
    <x v="0"/>
    <x v="1"/>
    <x v="2"/>
    <x v="13"/>
    <x v="2"/>
    <x v="536"/>
    <n v="0.43"/>
    <x v="0"/>
    <x v="1"/>
    <x v="10"/>
    <x v="388"/>
    <n v="44691"/>
    <x v="72"/>
    <x v="17"/>
    <n v="61.292699999999996"/>
    <n v="9"/>
    <n v="88.83"/>
    <n v="87076"/>
    <m/>
    <m/>
  </r>
  <r>
    <n v="7544"/>
    <s v="Not Specified"/>
    <x v="8"/>
    <x v="392"/>
    <n v="2.0099999999999998"/>
    <n v="1481"/>
    <s v="Marvin MacDonald"/>
    <x v="2"/>
    <x v="0"/>
    <x v="0"/>
    <x v="7"/>
    <x v="0"/>
    <x v="537"/>
    <n v="0.39"/>
    <x v="0"/>
    <x v="0"/>
    <x v="1"/>
    <x v="154"/>
    <n v="90049"/>
    <x v="12"/>
    <x v="16"/>
    <n v="91.73"/>
    <n v="36"/>
    <n v="307.64999999999998"/>
    <n v="53953"/>
    <m/>
    <m/>
  </r>
  <r>
    <n v="25544"/>
    <s v="Not Specified"/>
    <x v="8"/>
    <x v="392"/>
    <n v="2.0099999999999998"/>
    <n v="1482"/>
    <s v="Michael Tanner"/>
    <x v="2"/>
    <x v="0"/>
    <x v="0"/>
    <x v="7"/>
    <x v="0"/>
    <x v="537"/>
    <n v="0.39"/>
    <x v="0"/>
    <x v="2"/>
    <x v="22"/>
    <x v="379"/>
    <n v="48708"/>
    <x v="12"/>
    <x v="16"/>
    <n v="53.067899999999995"/>
    <n v="9"/>
    <n v="76.91"/>
    <n v="91362"/>
    <m/>
    <m/>
  </r>
  <r>
    <n v="22745"/>
    <s v="Not Specified"/>
    <x v="5"/>
    <x v="92"/>
    <n v="6.22"/>
    <n v="1482"/>
    <s v="Michael Tanner"/>
    <x v="2"/>
    <x v="0"/>
    <x v="1"/>
    <x v="2"/>
    <x v="3"/>
    <x v="105"/>
    <n v="0.55000000000000004"/>
    <x v="0"/>
    <x v="2"/>
    <x v="22"/>
    <x v="379"/>
    <n v="48708"/>
    <x v="136"/>
    <x v="142"/>
    <n v="-14.6432"/>
    <n v="15"/>
    <n v="151.34"/>
    <n v="91363"/>
    <m/>
    <m/>
  </r>
  <r>
    <n v="21806"/>
    <s v="High"/>
    <x v="2"/>
    <x v="22"/>
    <n v="19.989999999999998"/>
    <n v="1484"/>
    <s v="Alison Stewart"/>
    <x v="2"/>
    <x v="1"/>
    <x v="2"/>
    <x v="13"/>
    <x v="3"/>
    <x v="419"/>
    <n v="0.52"/>
    <x v="0"/>
    <x v="2"/>
    <x v="12"/>
    <x v="389"/>
    <n v="60016"/>
    <x v="140"/>
    <x v="138"/>
    <n v="-127.56"/>
    <n v="3"/>
    <n v="290.24"/>
    <n v="91235"/>
    <m/>
    <m/>
  </r>
  <r>
    <n v="21807"/>
    <s v="High"/>
    <x v="6"/>
    <x v="393"/>
    <n v="19.989999999999998"/>
    <n v="1484"/>
    <s v="Alison Stewart"/>
    <x v="2"/>
    <x v="1"/>
    <x v="0"/>
    <x v="10"/>
    <x v="3"/>
    <x v="538"/>
    <n v="0.71"/>
    <x v="0"/>
    <x v="2"/>
    <x v="12"/>
    <x v="389"/>
    <n v="60016"/>
    <x v="140"/>
    <x v="148"/>
    <n v="282.18"/>
    <n v="5"/>
    <n v="971.4"/>
    <n v="91235"/>
    <m/>
    <m/>
  </r>
  <r>
    <n v="21808"/>
    <s v="High"/>
    <x v="4"/>
    <x v="135"/>
    <n v="3.3"/>
    <n v="1484"/>
    <s v="Alison Stewart"/>
    <x v="0"/>
    <x v="1"/>
    <x v="2"/>
    <x v="5"/>
    <x v="2"/>
    <x v="321"/>
    <n v="0.81"/>
    <x v="0"/>
    <x v="2"/>
    <x v="12"/>
    <x v="389"/>
    <n v="60016"/>
    <x v="140"/>
    <x v="23"/>
    <n v="-96.337999999999994"/>
    <n v="11"/>
    <n v="193.51"/>
    <n v="91235"/>
    <m/>
    <m/>
  </r>
  <r>
    <n v="22763"/>
    <s v="Not Specified"/>
    <x v="7"/>
    <x v="394"/>
    <n v="7.19"/>
    <n v="1485"/>
    <s v="Wayne Sutherland"/>
    <x v="2"/>
    <x v="1"/>
    <x v="0"/>
    <x v="8"/>
    <x v="3"/>
    <x v="539"/>
    <n v="0.4"/>
    <x v="0"/>
    <x v="2"/>
    <x v="12"/>
    <x v="390"/>
    <n v="60516"/>
    <x v="63"/>
    <x v="15"/>
    <n v="-23.357880000000002"/>
    <n v="14"/>
    <n v="157.81"/>
    <n v="91236"/>
    <m/>
    <m/>
  </r>
  <r>
    <n v="22764"/>
    <s v="Not Specified"/>
    <x v="1"/>
    <x v="395"/>
    <n v="11.25"/>
    <n v="1485"/>
    <s v="Wayne Sutherland"/>
    <x v="2"/>
    <x v="1"/>
    <x v="0"/>
    <x v="10"/>
    <x v="3"/>
    <x v="540"/>
    <n v="0.6"/>
    <x v="0"/>
    <x v="2"/>
    <x v="12"/>
    <x v="390"/>
    <n v="60516"/>
    <x v="63"/>
    <x v="74"/>
    <n v="-18.241599999999998"/>
    <n v="1"/>
    <n v="19.440000000000001"/>
    <n v="91236"/>
    <m/>
    <m/>
  </r>
  <r>
    <n v="22765"/>
    <s v="Not Specified"/>
    <x v="5"/>
    <x v="396"/>
    <n v="28.66"/>
    <n v="1485"/>
    <s v="Wayne Sutherland"/>
    <x v="1"/>
    <x v="1"/>
    <x v="0"/>
    <x v="10"/>
    <x v="1"/>
    <x v="541"/>
    <n v="0.72"/>
    <x v="0"/>
    <x v="2"/>
    <x v="12"/>
    <x v="390"/>
    <n v="60516"/>
    <x v="63"/>
    <x v="83"/>
    <n v="1428.9104"/>
    <n v="21"/>
    <n v="4636.63"/>
    <n v="91236"/>
    <m/>
    <m/>
  </r>
  <r>
    <n v="18460"/>
    <s v="High"/>
    <x v="7"/>
    <x v="89"/>
    <n v="14"/>
    <n v="1492"/>
    <s v="Don Beard"/>
    <x v="1"/>
    <x v="0"/>
    <x v="2"/>
    <x v="6"/>
    <x v="1"/>
    <x v="319"/>
    <n v="0.36"/>
    <x v="0"/>
    <x v="2"/>
    <x v="33"/>
    <x v="391"/>
    <n v="65721"/>
    <x v="154"/>
    <x v="100"/>
    <n v="509.95830000000001"/>
    <n v="6"/>
    <n v="739.07"/>
    <n v="88004"/>
    <m/>
    <m/>
  </r>
  <r>
    <n v="19472"/>
    <s v="Critical"/>
    <x v="2"/>
    <x v="337"/>
    <n v="10.16"/>
    <n v="1494"/>
    <s v="Kate Lehman"/>
    <x v="2"/>
    <x v="0"/>
    <x v="1"/>
    <x v="2"/>
    <x v="6"/>
    <x v="439"/>
    <n v="0.59"/>
    <x v="0"/>
    <x v="1"/>
    <x v="30"/>
    <x v="392"/>
    <n v="21222"/>
    <x v="140"/>
    <x v="58"/>
    <n v="-255.65"/>
    <n v="18"/>
    <n v="157.63999999999999"/>
    <n v="85880"/>
    <m/>
    <m/>
  </r>
  <r>
    <n v="19473"/>
    <s v="Critical"/>
    <x v="3"/>
    <x v="80"/>
    <n v="9.17"/>
    <n v="1494"/>
    <s v="Kate Lehman"/>
    <x v="0"/>
    <x v="0"/>
    <x v="0"/>
    <x v="7"/>
    <x v="3"/>
    <x v="92"/>
    <n v="0.37"/>
    <x v="0"/>
    <x v="1"/>
    <x v="30"/>
    <x v="392"/>
    <n v="21222"/>
    <x v="140"/>
    <x v="58"/>
    <n v="-76.540000000000006"/>
    <n v="6"/>
    <n v="42.16"/>
    <n v="85880"/>
    <m/>
    <m/>
  </r>
  <r>
    <n v="24286"/>
    <s v="Critical"/>
    <x v="3"/>
    <x v="124"/>
    <n v="5.29"/>
    <n v="1497"/>
    <s v="Gloria Jacobs"/>
    <x v="2"/>
    <x v="0"/>
    <x v="1"/>
    <x v="2"/>
    <x v="3"/>
    <x v="148"/>
    <n v="0.43"/>
    <x v="0"/>
    <x v="1"/>
    <x v="4"/>
    <x v="393"/>
    <n v="14901"/>
    <x v="140"/>
    <x v="148"/>
    <n v="-10.09"/>
    <n v="2"/>
    <n v="14.08"/>
    <n v="85880"/>
    <m/>
    <m/>
  </r>
  <r>
    <n v="24287"/>
    <s v="Critical"/>
    <x v="9"/>
    <x v="334"/>
    <n v="4.53"/>
    <n v="1497"/>
    <s v="Gloria Jacobs"/>
    <x v="2"/>
    <x v="0"/>
    <x v="0"/>
    <x v="10"/>
    <x v="3"/>
    <x v="436"/>
    <n v="0.81"/>
    <x v="0"/>
    <x v="1"/>
    <x v="4"/>
    <x v="393"/>
    <n v="14901"/>
    <x v="140"/>
    <x v="58"/>
    <n v="-92.87"/>
    <n v="17"/>
    <n v="256.73"/>
    <n v="85880"/>
    <m/>
    <m/>
  </r>
  <r>
    <n v="20016"/>
    <s v="Medium"/>
    <x v="5"/>
    <x v="397"/>
    <n v="6.05"/>
    <n v="1499"/>
    <s v="Charlotte L Doyle"/>
    <x v="2"/>
    <x v="1"/>
    <x v="0"/>
    <x v="8"/>
    <x v="3"/>
    <x v="542"/>
    <n v="0.37"/>
    <x v="0"/>
    <x v="3"/>
    <x v="26"/>
    <x v="394"/>
    <n v="33134"/>
    <x v="128"/>
    <x v="141"/>
    <n v="-298.88600000000002"/>
    <n v="8"/>
    <n v="18.59"/>
    <n v="90731"/>
    <m/>
    <m/>
  </r>
  <r>
    <n v="20017"/>
    <s v="Medium"/>
    <x v="9"/>
    <x v="80"/>
    <n v="6.6"/>
    <n v="1499"/>
    <s v="Charlotte L Doyle"/>
    <x v="2"/>
    <x v="1"/>
    <x v="0"/>
    <x v="7"/>
    <x v="3"/>
    <x v="205"/>
    <n v="0.37"/>
    <x v="0"/>
    <x v="3"/>
    <x v="26"/>
    <x v="394"/>
    <n v="33134"/>
    <x v="128"/>
    <x v="141"/>
    <n v="-145.852"/>
    <n v="9"/>
    <n v="58.83"/>
    <n v="90731"/>
    <m/>
    <m/>
  </r>
  <r>
    <n v="20018"/>
    <s v="Medium"/>
    <x v="4"/>
    <x v="100"/>
    <n v="80.2"/>
    <n v="1499"/>
    <s v="Charlotte L Doyle"/>
    <x v="1"/>
    <x v="1"/>
    <x v="1"/>
    <x v="11"/>
    <x v="5"/>
    <x v="115"/>
    <n v="0.71"/>
    <x v="0"/>
    <x v="3"/>
    <x v="26"/>
    <x v="394"/>
    <n v="33134"/>
    <x v="128"/>
    <x v="141"/>
    <n v="-27.951000000000001"/>
    <n v="11"/>
    <n v="1557.66"/>
    <n v="90731"/>
    <m/>
    <m/>
  </r>
  <r>
    <n v="21682"/>
    <s v="Critical"/>
    <x v="4"/>
    <x v="28"/>
    <n v="0.5"/>
    <n v="1502"/>
    <s v="Renee Huang"/>
    <x v="2"/>
    <x v="2"/>
    <x v="0"/>
    <x v="9"/>
    <x v="3"/>
    <x v="543"/>
    <n v="0.38"/>
    <x v="0"/>
    <x v="3"/>
    <x v="26"/>
    <x v="395"/>
    <n v="33065"/>
    <x v="163"/>
    <x v="128"/>
    <n v="-3.6547000000000001"/>
    <n v="38"/>
    <n v="129.43"/>
    <n v="89193"/>
    <m/>
    <m/>
  </r>
  <r>
    <n v="18868"/>
    <s v="Low"/>
    <x v="4"/>
    <x v="266"/>
    <n v="1"/>
    <n v="1502"/>
    <s v="Renee Huang"/>
    <x v="0"/>
    <x v="2"/>
    <x v="0"/>
    <x v="0"/>
    <x v="0"/>
    <x v="544"/>
    <n v="0.38"/>
    <x v="0"/>
    <x v="3"/>
    <x v="26"/>
    <x v="395"/>
    <n v="33065"/>
    <x v="159"/>
    <x v="154"/>
    <n v="731.92199999999991"/>
    <n v="11"/>
    <n v="61.39"/>
    <n v="89194"/>
    <m/>
    <m/>
  </r>
  <r>
    <n v="18869"/>
    <s v="Low"/>
    <x v="6"/>
    <x v="19"/>
    <n v="8.99"/>
    <n v="1502"/>
    <s v="Renee Huang"/>
    <x v="2"/>
    <x v="2"/>
    <x v="2"/>
    <x v="5"/>
    <x v="3"/>
    <x v="545"/>
    <n v="0.6"/>
    <x v="0"/>
    <x v="3"/>
    <x v="26"/>
    <x v="395"/>
    <n v="33065"/>
    <x v="159"/>
    <x v="177"/>
    <n v="186.55799999999999"/>
    <n v="13"/>
    <n v="2435.52"/>
    <n v="89194"/>
    <m/>
    <m/>
  </r>
  <r>
    <n v="18061"/>
    <s v="Low"/>
    <x v="6"/>
    <x v="117"/>
    <n v="0.99"/>
    <n v="1505"/>
    <s v="Kay Schultz"/>
    <x v="2"/>
    <x v="2"/>
    <x v="2"/>
    <x v="5"/>
    <x v="0"/>
    <x v="163"/>
    <n v="0.85"/>
    <x v="0"/>
    <x v="2"/>
    <x v="7"/>
    <x v="396"/>
    <n v="77840"/>
    <x v="1"/>
    <x v="100"/>
    <n v="-138.03680000000003"/>
    <n v="6"/>
    <n v="464.86"/>
    <n v="86181"/>
    <m/>
    <m/>
  </r>
  <r>
    <n v="23329"/>
    <s v="Critical"/>
    <x v="3"/>
    <x v="173"/>
    <n v="1.49"/>
    <n v="1511"/>
    <s v="Joseph Dawson"/>
    <x v="2"/>
    <x v="0"/>
    <x v="0"/>
    <x v="8"/>
    <x v="3"/>
    <x v="546"/>
    <n v="0.35"/>
    <x v="0"/>
    <x v="2"/>
    <x v="38"/>
    <x v="397"/>
    <n v="47302"/>
    <x v="33"/>
    <x v="44"/>
    <n v="199.1823"/>
    <n v="14"/>
    <n v="288.67"/>
    <n v="90303"/>
    <m/>
    <m/>
  </r>
  <r>
    <n v="23470"/>
    <s v="Critical"/>
    <x v="2"/>
    <x v="13"/>
    <n v="4.8499999999999996"/>
    <n v="1519"/>
    <s v="Randall Boykin"/>
    <x v="2"/>
    <x v="3"/>
    <x v="0"/>
    <x v="7"/>
    <x v="3"/>
    <x v="547"/>
    <n v="0.37"/>
    <x v="0"/>
    <x v="1"/>
    <x v="14"/>
    <x v="113"/>
    <n v="4210"/>
    <x v="110"/>
    <x v="25"/>
    <n v="711.05189999999993"/>
    <n v="19"/>
    <n v="1030.51"/>
    <n v="89957"/>
    <m/>
    <m/>
  </r>
  <r>
    <n v="23471"/>
    <s v="Critical"/>
    <x v="10"/>
    <x v="33"/>
    <n v="70.2"/>
    <n v="1522"/>
    <s v="Earl Watts"/>
    <x v="1"/>
    <x v="3"/>
    <x v="1"/>
    <x v="1"/>
    <x v="1"/>
    <x v="36"/>
    <n v="0.74"/>
    <x v="0"/>
    <x v="2"/>
    <x v="3"/>
    <x v="398"/>
    <n v="55305"/>
    <x v="110"/>
    <x v="1"/>
    <n v="-899.67499999999995"/>
    <n v="17"/>
    <n v="2026.91"/>
    <n v="89957"/>
    <m/>
    <m/>
  </r>
  <r>
    <n v="19269"/>
    <s v="High"/>
    <x v="7"/>
    <x v="162"/>
    <n v="5.01"/>
    <n v="1526"/>
    <s v="Larry Hall"/>
    <x v="2"/>
    <x v="1"/>
    <x v="0"/>
    <x v="7"/>
    <x v="3"/>
    <x v="195"/>
    <n v="0.36"/>
    <x v="0"/>
    <x v="3"/>
    <x v="43"/>
    <x v="399"/>
    <n v="35211"/>
    <x v="104"/>
    <x v="132"/>
    <n v="-189.22399999999999"/>
    <n v="10"/>
    <n v="115.53"/>
    <n v="86812"/>
    <m/>
    <m/>
  </r>
  <r>
    <n v="24974"/>
    <s v="Critical"/>
    <x v="9"/>
    <x v="342"/>
    <n v="8.99"/>
    <n v="1527"/>
    <s v="Neil Parker"/>
    <x v="0"/>
    <x v="2"/>
    <x v="0"/>
    <x v="0"/>
    <x v="2"/>
    <x v="548"/>
    <n v="0.57999999999999996"/>
    <x v="0"/>
    <x v="3"/>
    <x v="43"/>
    <x v="400"/>
    <n v="35601"/>
    <x v="85"/>
    <x v="76"/>
    <n v="0.50999999999999868"/>
    <n v="5"/>
    <n v="162.38999999999999"/>
    <n v="86813"/>
    <m/>
    <m/>
  </r>
  <r>
    <n v="22253"/>
    <s v="Low"/>
    <x v="9"/>
    <x v="64"/>
    <n v="5.26"/>
    <n v="1527"/>
    <s v="Neil Parker"/>
    <x v="2"/>
    <x v="1"/>
    <x v="2"/>
    <x v="5"/>
    <x v="3"/>
    <x v="167"/>
    <n v="0.56000000000000005"/>
    <x v="0"/>
    <x v="3"/>
    <x v="43"/>
    <x v="400"/>
    <n v="35601"/>
    <x v="25"/>
    <x v="5"/>
    <n v="-52.248000000000005"/>
    <n v="23"/>
    <n v="1316.03"/>
    <n v="86814"/>
    <m/>
    <m/>
  </r>
  <r>
    <n v="21455"/>
    <s v="Low"/>
    <x v="3"/>
    <x v="265"/>
    <n v="6.5"/>
    <n v="1527"/>
    <s v="Neil Parker"/>
    <x v="2"/>
    <x v="1"/>
    <x v="2"/>
    <x v="13"/>
    <x v="3"/>
    <x v="338"/>
    <n v="0.73"/>
    <x v="0"/>
    <x v="3"/>
    <x v="43"/>
    <x v="400"/>
    <n v="35601"/>
    <x v="8"/>
    <x v="6"/>
    <n v="70.175999999999988"/>
    <n v="28"/>
    <n v="1395.41"/>
    <n v="86815"/>
    <m/>
    <m/>
  </r>
  <r>
    <n v="24975"/>
    <s v="Critical"/>
    <x v="0"/>
    <x v="398"/>
    <n v="19.989999999999998"/>
    <n v="1528"/>
    <s v="Brad Stark"/>
    <x v="2"/>
    <x v="2"/>
    <x v="0"/>
    <x v="8"/>
    <x v="3"/>
    <x v="549"/>
    <n v="0.37"/>
    <x v="0"/>
    <x v="3"/>
    <x v="24"/>
    <x v="401"/>
    <n v="27288"/>
    <x v="85"/>
    <x v="76"/>
    <n v="-161.92400000000001"/>
    <n v="9"/>
    <n v="4920.8100000000004"/>
    <n v="86813"/>
    <m/>
    <m/>
  </r>
  <r>
    <n v="21199"/>
    <s v="Critical"/>
    <x v="8"/>
    <x v="38"/>
    <n v="0.5"/>
    <n v="1531"/>
    <s v="Jon Ayers"/>
    <x v="2"/>
    <x v="3"/>
    <x v="0"/>
    <x v="9"/>
    <x v="3"/>
    <x v="550"/>
    <n v="0.36"/>
    <x v="0"/>
    <x v="3"/>
    <x v="26"/>
    <x v="402"/>
    <n v="32137"/>
    <x v="60"/>
    <x v="69"/>
    <n v="-157.696"/>
    <n v="6"/>
    <n v="28.22"/>
    <n v="88852"/>
    <m/>
    <m/>
  </r>
  <r>
    <n v="21596"/>
    <s v="High"/>
    <x v="1"/>
    <x v="130"/>
    <n v="4.93"/>
    <n v="1533"/>
    <s v="Nicole Reid"/>
    <x v="2"/>
    <x v="0"/>
    <x v="2"/>
    <x v="13"/>
    <x v="2"/>
    <x v="154"/>
    <n v="0.66"/>
    <x v="0"/>
    <x v="2"/>
    <x v="33"/>
    <x v="403"/>
    <n v="63130"/>
    <x v="92"/>
    <x v="167"/>
    <n v="-56.445999999999998"/>
    <n v="14"/>
    <n v="74.010000000000005"/>
    <n v="91328"/>
    <m/>
    <m/>
  </r>
  <r>
    <n v="21597"/>
    <s v="High"/>
    <x v="8"/>
    <x v="74"/>
    <n v="2.06"/>
    <n v="1533"/>
    <s v="Nicole Reid"/>
    <x v="2"/>
    <x v="0"/>
    <x v="0"/>
    <x v="7"/>
    <x v="0"/>
    <x v="85"/>
    <n v="0.39"/>
    <x v="0"/>
    <x v="2"/>
    <x v="33"/>
    <x v="403"/>
    <n v="63130"/>
    <x v="92"/>
    <x v="167"/>
    <n v="33.189"/>
    <n v="5"/>
    <n v="48.1"/>
    <n v="91328"/>
    <m/>
    <m/>
  </r>
  <r>
    <n v="23147"/>
    <s v="Low"/>
    <x v="6"/>
    <x v="399"/>
    <n v="24.49"/>
    <n v="1548"/>
    <s v="John Bray"/>
    <x v="2"/>
    <x v="0"/>
    <x v="2"/>
    <x v="16"/>
    <x v="6"/>
    <x v="551"/>
    <n v="0.44"/>
    <x v="0"/>
    <x v="2"/>
    <x v="38"/>
    <x v="404"/>
    <n v="47374"/>
    <x v="96"/>
    <x v="127"/>
    <n v="-367.16500000000002"/>
    <n v="18"/>
    <n v="11015.82"/>
    <n v="88487"/>
    <m/>
    <m/>
  </r>
  <r>
    <n v="19627"/>
    <s v="Low"/>
    <x v="8"/>
    <x v="400"/>
    <n v="9.4700000000000006"/>
    <n v="1551"/>
    <s v="Laurence Flowers"/>
    <x v="2"/>
    <x v="3"/>
    <x v="0"/>
    <x v="10"/>
    <x v="3"/>
    <x v="552"/>
    <n v="0.59"/>
    <x v="0"/>
    <x v="3"/>
    <x v="37"/>
    <x v="405"/>
    <n v="39530"/>
    <x v="97"/>
    <x v="153"/>
    <n v="-243.54400000000001"/>
    <n v="18"/>
    <n v="300.67"/>
    <n v="87488"/>
    <m/>
    <m/>
  </r>
  <r>
    <n v="20993"/>
    <s v="Critical"/>
    <x v="0"/>
    <x v="401"/>
    <n v="40.19"/>
    <n v="1552"/>
    <s v="Gary Koch"/>
    <x v="1"/>
    <x v="2"/>
    <x v="1"/>
    <x v="11"/>
    <x v="5"/>
    <x v="553"/>
    <n v="0.62"/>
    <x v="0"/>
    <x v="3"/>
    <x v="37"/>
    <x v="406"/>
    <n v="39056"/>
    <x v="167"/>
    <x v="30"/>
    <n v="-337.09199999999998"/>
    <n v="2"/>
    <n v="723.54"/>
    <n v="87486"/>
    <m/>
    <m/>
  </r>
  <r>
    <n v="24862"/>
    <s v="Not Specified"/>
    <x v="9"/>
    <x v="82"/>
    <n v="6.35"/>
    <n v="1553"/>
    <s v="Tara Powers Underwood"/>
    <x v="2"/>
    <x v="2"/>
    <x v="0"/>
    <x v="7"/>
    <x v="3"/>
    <x v="554"/>
    <n v="0.38"/>
    <x v="0"/>
    <x v="3"/>
    <x v="37"/>
    <x v="407"/>
    <n v="38701"/>
    <x v="27"/>
    <x v="144"/>
    <n v="68.675999999999988"/>
    <n v="7"/>
    <n v="87.53"/>
    <n v="87484"/>
    <m/>
    <m/>
  </r>
  <r>
    <n v="26135"/>
    <s v="High"/>
    <x v="7"/>
    <x v="56"/>
    <n v="3.99"/>
    <n v="1554"/>
    <s v="Joan Floyd"/>
    <x v="2"/>
    <x v="2"/>
    <x v="0"/>
    <x v="15"/>
    <x v="3"/>
    <x v="555"/>
    <n v="0.57999999999999996"/>
    <x v="0"/>
    <x v="3"/>
    <x v="37"/>
    <x v="408"/>
    <n v="39503"/>
    <x v="73"/>
    <x v="38"/>
    <n v="481.03199999999998"/>
    <n v="15"/>
    <n v="172.22"/>
    <n v="87485"/>
    <m/>
    <m/>
  </r>
  <r>
    <n v="25409"/>
    <s v="High"/>
    <x v="9"/>
    <x v="132"/>
    <n v="51.94"/>
    <n v="1554"/>
    <s v="Joan Floyd"/>
    <x v="1"/>
    <x v="3"/>
    <x v="1"/>
    <x v="11"/>
    <x v="5"/>
    <x v="156"/>
    <n v="0.63"/>
    <x v="0"/>
    <x v="3"/>
    <x v="37"/>
    <x v="408"/>
    <n v="39503"/>
    <x v="169"/>
    <x v="8"/>
    <n v="-4.0180000000000007"/>
    <n v="7"/>
    <n v="894.88"/>
    <n v="87487"/>
    <m/>
    <m/>
  </r>
  <r>
    <n v="18294"/>
    <s v="Not Specified"/>
    <x v="2"/>
    <x v="223"/>
    <n v="0.99"/>
    <n v="1556"/>
    <s v="Carol Wood"/>
    <x v="2"/>
    <x v="3"/>
    <x v="0"/>
    <x v="9"/>
    <x v="3"/>
    <x v="556"/>
    <n v="0.38"/>
    <x v="0"/>
    <x v="3"/>
    <x v="8"/>
    <x v="369"/>
    <n v="22304"/>
    <x v="144"/>
    <x v="55"/>
    <n v="-2.0097"/>
    <n v="6"/>
    <n v="16.670000000000002"/>
    <n v="87425"/>
    <m/>
    <m/>
  </r>
  <r>
    <n v="18295"/>
    <s v="Not Specified"/>
    <x v="4"/>
    <x v="57"/>
    <n v="11.54"/>
    <n v="1556"/>
    <s v="Carol Wood"/>
    <x v="2"/>
    <x v="3"/>
    <x v="0"/>
    <x v="7"/>
    <x v="3"/>
    <x v="64"/>
    <n v="0.39"/>
    <x v="0"/>
    <x v="3"/>
    <x v="8"/>
    <x v="369"/>
    <n v="22304"/>
    <x v="144"/>
    <x v="55"/>
    <n v="-477.37200000000007"/>
    <n v="9"/>
    <n v="195.16"/>
    <n v="87425"/>
    <m/>
    <m/>
  </r>
  <r>
    <n v="18511"/>
    <s v="Low"/>
    <x v="3"/>
    <x v="402"/>
    <n v="49"/>
    <n v="1557"/>
    <s v="James Nicholson"/>
    <x v="2"/>
    <x v="3"/>
    <x v="0"/>
    <x v="15"/>
    <x v="6"/>
    <x v="557"/>
    <n v="0.59"/>
    <x v="0"/>
    <x v="3"/>
    <x v="8"/>
    <x v="409"/>
    <n v="22003"/>
    <x v="78"/>
    <x v="34"/>
    <n v="-954.75800000000004"/>
    <n v="15"/>
    <n v="879.62"/>
    <n v="87426"/>
    <m/>
    <m/>
  </r>
  <r>
    <n v="18512"/>
    <s v="Low"/>
    <x v="5"/>
    <x v="356"/>
    <n v="1.99"/>
    <n v="1557"/>
    <s v="James Nicholson"/>
    <x v="2"/>
    <x v="3"/>
    <x v="2"/>
    <x v="13"/>
    <x v="2"/>
    <x v="468"/>
    <n v="0.5"/>
    <x v="0"/>
    <x v="3"/>
    <x v="8"/>
    <x v="409"/>
    <n v="22003"/>
    <x v="78"/>
    <x v="164"/>
    <n v="219.4734"/>
    <n v="12"/>
    <n v="361.19"/>
    <n v="87426"/>
    <m/>
    <m/>
  </r>
  <r>
    <n v="26229"/>
    <s v="Critical"/>
    <x v="10"/>
    <x v="403"/>
    <n v="28.16"/>
    <n v="1559"/>
    <s v="Zachary Maynard"/>
    <x v="1"/>
    <x v="3"/>
    <x v="1"/>
    <x v="1"/>
    <x v="1"/>
    <x v="558"/>
    <n v="0.59"/>
    <x v="0"/>
    <x v="3"/>
    <x v="8"/>
    <x v="410"/>
    <n v="24060"/>
    <x v="112"/>
    <x v="113"/>
    <n v="-390.76800000000003"/>
    <n v="5"/>
    <n v="1088.26"/>
    <n v="87424"/>
    <m/>
    <m/>
  </r>
  <r>
    <n v="19130"/>
    <s v="High"/>
    <x v="1"/>
    <x v="162"/>
    <n v="11.25"/>
    <n v="1561"/>
    <s v="Edwin Coley"/>
    <x v="2"/>
    <x v="0"/>
    <x v="0"/>
    <x v="7"/>
    <x v="3"/>
    <x v="559"/>
    <n v="0.36"/>
    <x v="0"/>
    <x v="2"/>
    <x v="7"/>
    <x v="366"/>
    <n v="76063"/>
    <x v="151"/>
    <x v="27"/>
    <n v="-155.21"/>
    <n v="9"/>
    <n v="105.75"/>
    <n v="88093"/>
    <m/>
    <m/>
  </r>
  <r>
    <n v="19208"/>
    <s v="Critical"/>
    <x v="5"/>
    <x v="373"/>
    <n v="6.02"/>
    <n v="1561"/>
    <s v="Edwin Coley"/>
    <x v="2"/>
    <x v="0"/>
    <x v="1"/>
    <x v="2"/>
    <x v="2"/>
    <x v="506"/>
    <n v="0.43"/>
    <x v="0"/>
    <x v="2"/>
    <x v="7"/>
    <x v="366"/>
    <n v="76063"/>
    <x v="53"/>
    <x v="94"/>
    <n v="-6.6420000000000003"/>
    <n v="5"/>
    <n v="63.93"/>
    <n v="88094"/>
    <m/>
    <m/>
  </r>
  <r>
    <n v="20464"/>
    <s v="Medium"/>
    <x v="8"/>
    <x v="404"/>
    <n v="5.99"/>
    <n v="1574"/>
    <s v="Sherry Hurley"/>
    <x v="2"/>
    <x v="3"/>
    <x v="2"/>
    <x v="13"/>
    <x v="3"/>
    <x v="560"/>
    <n v="0.65"/>
    <x v="0"/>
    <x v="3"/>
    <x v="24"/>
    <x v="411"/>
    <n v="28314"/>
    <x v="170"/>
    <x v="117"/>
    <n v="27.233999999999998"/>
    <n v="19"/>
    <n v="391.4"/>
    <n v="86966"/>
    <m/>
    <m/>
  </r>
  <r>
    <n v="22127"/>
    <s v="Low"/>
    <x v="10"/>
    <x v="196"/>
    <n v="6.97"/>
    <n v="1580"/>
    <s v="Ronnie Nolan"/>
    <x v="2"/>
    <x v="0"/>
    <x v="0"/>
    <x v="4"/>
    <x v="3"/>
    <x v="240"/>
    <n v="0.35"/>
    <x v="0"/>
    <x v="1"/>
    <x v="14"/>
    <x v="412"/>
    <n v="4901"/>
    <x v="160"/>
    <x v="39"/>
    <n v="-8.3979999999999997"/>
    <n v="1"/>
    <n v="14.53"/>
    <n v="90934"/>
    <m/>
    <m/>
  </r>
  <r>
    <n v="25013"/>
    <s v="Medium"/>
    <x v="9"/>
    <x v="405"/>
    <n v="6.38"/>
    <n v="1590"/>
    <s v="Lucille Buchanan"/>
    <x v="0"/>
    <x v="0"/>
    <x v="1"/>
    <x v="2"/>
    <x v="3"/>
    <x v="561"/>
    <n v="0.56000000000000005"/>
    <x v="0"/>
    <x v="1"/>
    <x v="10"/>
    <x v="413"/>
    <n v="44094"/>
    <x v="36"/>
    <x v="77"/>
    <n v="83.793599999999998"/>
    <n v="7"/>
    <n v="144.03"/>
    <n v="86668"/>
    <m/>
    <m/>
  </r>
  <r>
    <n v="25011"/>
    <s v="Medium"/>
    <x v="1"/>
    <x v="406"/>
    <n v="6.98"/>
    <n v="1593"/>
    <s v="Ronald O'Neill"/>
    <x v="2"/>
    <x v="0"/>
    <x v="0"/>
    <x v="8"/>
    <x v="3"/>
    <x v="562"/>
    <n v="0.39"/>
    <x v="0"/>
    <x v="2"/>
    <x v="23"/>
    <x v="57"/>
    <n v="74006"/>
    <x v="36"/>
    <x v="47"/>
    <n v="-77.823719999999994"/>
    <n v="8"/>
    <n v="48.81"/>
    <n v="86668"/>
    <m/>
    <m/>
  </r>
  <r>
    <n v="21059"/>
    <s v="High"/>
    <x v="0"/>
    <x v="1"/>
    <n v="26"/>
    <n v="1595"/>
    <s v="Chad Henson"/>
    <x v="1"/>
    <x v="0"/>
    <x v="1"/>
    <x v="1"/>
    <x v="1"/>
    <x v="1"/>
    <n v="0.6"/>
    <x v="0"/>
    <x v="1"/>
    <x v="36"/>
    <x v="414"/>
    <n v="25705"/>
    <x v="171"/>
    <x v="179"/>
    <n v="5078.5379999999996"/>
    <n v="14"/>
    <n v="7360.2"/>
    <n v="90796"/>
    <m/>
    <m/>
  </r>
  <r>
    <n v="21060"/>
    <s v="High"/>
    <x v="4"/>
    <x v="407"/>
    <n v="6.02"/>
    <n v="1595"/>
    <s v="Chad Henson"/>
    <x v="2"/>
    <x v="0"/>
    <x v="1"/>
    <x v="2"/>
    <x v="4"/>
    <x v="563"/>
    <n v="0.48"/>
    <x v="0"/>
    <x v="1"/>
    <x v="36"/>
    <x v="414"/>
    <n v="25705"/>
    <x v="171"/>
    <x v="179"/>
    <n v="23.276000000000003"/>
    <n v="9"/>
    <n v="89.06"/>
    <n v="90796"/>
    <m/>
    <m/>
  </r>
  <r>
    <n v="21061"/>
    <s v="High"/>
    <x v="3"/>
    <x v="4"/>
    <n v="0.98"/>
    <n v="1595"/>
    <s v="Chad Henson"/>
    <x v="2"/>
    <x v="0"/>
    <x v="0"/>
    <x v="0"/>
    <x v="0"/>
    <x v="564"/>
    <n v="0.59"/>
    <x v="0"/>
    <x v="1"/>
    <x v="36"/>
    <x v="414"/>
    <n v="25705"/>
    <x v="171"/>
    <x v="4"/>
    <n v="17.754000000000001"/>
    <n v="42"/>
    <n v="134.97"/>
    <n v="90796"/>
    <m/>
    <m/>
  </r>
  <r>
    <n v="21928"/>
    <s v="Critical"/>
    <x v="10"/>
    <x v="262"/>
    <n v="2.15"/>
    <n v="1602"/>
    <s v="Frank Hess"/>
    <x v="2"/>
    <x v="1"/>
    <x v="0"/>
    <x v="7"/>
    <x v="0"/>
    <x v="452"/>
    <n v="0.4"/>
    <x v="0"/>
    <x v="1"/>
    <x v="30"/>
    <x v="415"/>
    <n v="20601"/>
    <x v="98"/>
    <x v="93"/>
    <n v="-3.9312"/>
    <n v="2"/>
    <n v="17.420000000000002"/>
    <n v="89680"/>
    <m/>
    <m/>
  </r>
  <r>
    <n v="23533"/>
    <s v="Critical"/>
    <x v="3"/>
    <x v="292"/>
    <n v="0.78"/>
    <n v="1603"/>
    <s v="Alex Watkins"/>
    <x v="2"/>
    <x v="2"/>
    <x v="0"/>
    <x v="3"/>
    <x v="0"/>
    <x v="565"/>
    <n v="0.52"/>
    <x v="0"/>
    <x v="1"/>
    <x v="4"/>
    <x v="416"/>
    <n v="11598"/>
    <x v="59"/>
    <x v="69"/>
    <n v="2.4548000000000001"/>
    <n v="9"/>
    <n v="19.12"/>
    <n v="89679"/>
    <m/>
    <m/>
  </r>
  <r>
    <n v="23534"/>
    <s v="Critical"/>
    <x v="5"/>
    <x v="179"/>
    <n v="29.21"/>
    <n v="1603"/>
    <s v="Alex Watkins"/>
    <x v="1"/>
    <x v="2"/>
    <x v="1"/>
    <x v="11"/>
    <x v="5"/>
    <x v="218"/>
    <n v="0.76"/>
    <x v="0"/>
    <x v="1"/>
    <x v="4"/>
    <x v="416"/>
    <n v="11598"/>
    <x v="59"/>
    <x v="69"/>
    <n v="-537.27977732000011"/>
    <n v="1"/>
    <n v="186.64"/>
    <n v="89679"/>
    <m/>
    <m/>
  </r>
  <r>
    <n v="18450"/>
    <s v="Medium"/>
    <x v="5"/>
    <x v="111"/>
    <n v="4.7699999999999996"/>
    <n v="1606"/>
    <s v="Don Rogers"/>
    <x v="2"/>
    <x v="1"/>
    <x v="0"/>
    <x v="8"/>
    <x v="3"/>
    <x v="566"/>
    <n v="0.4"/>
    <x v="0"/>
    <x v="1"/>
    <x v="4"/>
    <x v="417"/>
    <n v="11010"/>
    <x v="0"/>
    <x v="0"/>
    <n v="-14.359820000000001"/>
    <n v="1"/>
    <n v="3.53"/>
    <n v="87993"/>
    <m/>
    <m/>
  </r>
  <r>
    <n v="18451"/>
    <s v="Medium"/>
    <x v="8"/>
    <x v="166"/>
    <n v="24.49"/>
    <n v="1606"/>
    <s v="Don Rogers"/>
    <x v="0"/>
    <x v="1"/>
    <x v="2"/>
    <x v="16"/>
    <x v="6"/>
    <x v="199"/>
    <n v="0.41"/>
    <x v="0"/>
    <x v="1"/>
    <x v="4"/>
    <x v="417"/>
    <n v="11010"/>
    <x v="0"/>
    <x v="0"/>
    <n v="-2870.2775999999994"/>
    <n v="1"/>
    <n v="706.56"/>
    <n v="87993"/>
    <m/>
    <m/>
  </r>
  <r>
    <n v="18452"/>
    <s v="Medium"/>
    <x v="8"/>
    <x v="347"/>
    <n v="24.49"/>
    <n v="1606"/>
    <s v="Don Rogers"/>
    <x v="2"/>
    <x v="1"/>
    <x v="2"/>
    <x v="6"/>
    <x v="6"/>
    <x v="458"/>
    <n v="0.39"/>
    <x v="0"/>
    <x v="1"/>
    <x v="4"/>
    <x v="417"/>
    <n v="11010"/>
    <x v="0"/>
    <x v="0"/>
    <n v="77.983599999997679"/>
    <n v="2"/>
    <n v="13121.07"/>
    <n v="87993"/>
    <m/>
    <m/>
  </r>
  <r>
    <n v="22921"/>
    <s v="Not Specified"/>
    <x v="0"/>
    <x v="408"/>
    <n v="15.09"/>
    <n v="1607"/>
    <s v="Kathleen Huang Hall"/>
    <x v="2"/>
    <x v="1"/>
    <x v="0"/>
    <x v="8"/>
    <x v="3"/>
    <x v="567"/>
    <n v="0.39"/>
    <x v="0"/>
    <x v="1"/>
    <x v="4"/>
    <x v="418"/>
    <n v="11520"/>
    <x v="112"/>
    <x v="73"/>
    <n v="-200.85899999999998"/>
    <n v="7"/>
    <n v="110.93"/>
    <n v="87994"/>
    <m/>
    <m/>
  </r>
  <r>
    <n v="24951"/>
    <s v="Low"/>
    <x v="10"/>
    <x v="280"/>
    <n v="3.6"/>
    <n v="1607"/>
    <s v="Kathleen Huang Hall"/>
    <x v="0"/>
    <x v="1"/>
    <x v="0"/>
    <x v="12"/>
    <x v="2"/>
    <x v="568"/>
    <n v="0.56000000000000005"/>
    <x v="0"/>
    <x v="1"/>
    <x v="4"/>
    <x v="418"/>
    <n v="11520"/>
    <x v="92"/>
    <x v="117"/>
    <n v="-33.2956"/>
    <n v="21"/>
    <n v="118.35"/>
    <n v="87995"/>
    <m/>
    <m/>
  </r>
  <r>
    <n v="22682"/>
    <s v="High"/>
    <x v="9"/>
    <x v="397"/>
    <n v="6.05"/>
    <n v="1609"/>
    <s v="Jerry Ennis"/>
    <x v="2"/>
    <x v="3"/>
    <x v="0"/>
    <x v="8"/>
    <x v="3"/>
    <x v="542"/>
    <n v="0.37"/>
    <x v="0"/>
    <x v="0"/>
    <x v="1"/>
    <x v="419"/>
    <n v="95823"/>
    <x v="171"/>
    <x v="179"/>
    <n v="-90.585499999999996"/>
    <n v="7"/>
    <n v="17.309999999999999"/>
    <n v="87824"/>
    <m/>
    <m/>
  </r>
  <r>
    <n v="22683"/>
    <s v="High"/>
    <x v="9"/>
    <x v="146"/>
    <n v="9.4499999999999993"/>
    <n v="1609"/>
    <s v="Jerry Ennis"/>
    <x v="2"/>
    <x v="3"/>
    <x v="0"/>
    <x v="10"/>
    <x v="3"/>
    <x v="173"/>
    <n v="0.6"/>
    <x v="0"/>
    <x v="0"/>
    <x v="1"/>
    <x v="419"/>
    <n v="95823"/>
    <x v="171"/>
    <x v="21"/>
    <n v="-36.9"/>
    <n v="2"/>
    <n v="23.56"/>
    <n v="87824"/>
    <m/>
    <m/>
  </r>
  <r>
    <n v="18394"/>
    <s v="Low"/>
    <x v="2"/>
    <x v="409"/>
    <n v="1.99"/>
    <n v="1614"/>
    <s v="Wayne Lutz"/>
    <x v="2"/>
    <x v="3"/>
    <x v="2"/>
    <x v="13"/>
    <x v="2"/>
    <x v="569"/>
    <n v="0.42"/>
    <x v="0"/>
    <x v="1"/>
    <x v="15"/>
    <x v="420"/>
    <n v="1748"/>
    <x v="4"/>
    <x v="93"/>
    <n v="341.19809999999995"/>
    <n v="12"/>
    <n v="494.49"/>
    <n v="87823"/>
    <m/>
    <m/>
  </r>
  <r>
    <n v="19501"/>
    <s v="High"/>
    <x v="3"/>
    <x v="410"/>
    <n v="4.59"/>
    <n v="1618"/>
    <s v="June Roberts"/>
    <x v="2"/>
    <x v="3"/>
    <x v="0"/>
    <x v="12"/>
    <x v="0"/>
    <x v="570"/>
    <n v="0.82"/>
    <x v="0"/>
    <x v="2"/>
    <x v="38"/>
    <x v="421"/>
    <n v="46322"/>
    <x v="34"/>
    <x v="47"/>
    <n v="-175.13"/>
    <n v="13"/>
    <n v="158.13"/>
    <n v="90248"/>
    <m/>
    <m/>
  </r>
  <r>
    <n v="19502"/>
    <s v="High"/>
    <x v="1"/>
    <x v="312"/>
    <n v="4.99"/>
    <n v="1620"/>
    <s v="Gerald Petty"/>
    <x v="0"/>
    <x v="3"/>
    <x v="2"/>
    <x v="5"/>
    <x v="3"/>
    <x v="571"/>
    <n v="0.56999999999999995"/>
    <x v="0"/>
    <x v="1"/>
    <x v="19"/>
    <x v="298"/>
    <n v="17602"/>
    <x v="34"/>
    <x v="45"/>
    <n v="3.96"/>
    <n v="4"/>
    <n v="163.01"/>
    <n v="90248"/>
    <m/>
    <m/>
  </r>
  <r>
    <n v="23750"/>
    <s v="High"/>
    <x v="2"/>
    <x v="411"/>
    <n v="8.4"/>
    <n v="1623"/>
    <s v="Patrick Adcock"/>
    <x v="2"/>
    <x v="2"/>
    <x v="0"/>
    <x v="8"/>
    <x v="3"/>
    <x v="572"/>
    <n v="0.39"/>
    <x v="0"/>
    <x v="2"/>
    <x v="38"/>
    <x v="422"/>
    <n v="46375"/>
    <x v="84"/>
    <x v="53"/>
    <n v="1.6169000000000011"/>
    <n v="22"/>
    <n v="333.04"/>
    <n v="87611"/>
    <m/>
    <m/>
  </r>
  <r>
    <n v="23751"/>
    <s v="High"/>
    <x v="3"/>
    <x v="235"/>
    <n v="19.989999999999998"/>
    <n v="1623"/>
    <s v="Patrick Adcock"/>
    <x v="2"/>
    <x v="2"/>
    <x v="2"/>
    <x v="13"/>
    <x v="3"/>
    <x v="295"/>
    <n v="0.77"/>
    <x v="0"/>
    <x v="2"/>
    <x v="38"/>
    <x v="422"/>
    <n v="46375"/>
    <x v="84"/>
    <x v="53"/>
    <n v="65.394000000000062"/>
    <n v="12"/>
    <n v="472.44"/>
    <n v="87611"/>
    <m/>
    <m/>
  </r>
  <r>
    <n v="23752"/>
    <s v="High"/>
    <x v="5"/>
    <x v="82"/>
    <n v="6.13"/>
    <n v="1623"/>
    <s v="Patrick Adcock"/>
    <x v="2"/>
    <x v="2"/>
    <x v="0"/>
    <x v="10"/>
    <x v="3"/>
    <x v="521"/>
    <n v="0.56999999999999995"/>
    <x v="0"/>
    <x v="2"/>
    <x v="38"/>
    <x v="422"/>
    <n v="46375"/>
    <x v="84"/>
    <x v="111"/>
    <n v="1.3360000000000003"/>
    <n v="1"/>
    <n v="18.73"/>
    <n v="87611"/>
    <m/>
    <m/>
  </r>
  <r>
    <n v="21145"/>
    <s v="Medium"/>
    <x v="4"/>
    <x v="78"/>
    <n v="14.7"/>
    <n v="1625"/>
    <s v="Molly Browning"/>
    <x v="1"/>
    <x v="1"/>
    <x v="2"/>
    <x v="6"/>
    <x v="1"/>
    <x v="90"/>
    <n v="0.59"/>
    <x v="0"/>
    <x v="1"/>
    <x v="4"/>
    <x v="423"/>
    <n v="11542"/>
    <x v="12"/>
    <x v="85"/>
    <n v="1674.7541999999999"/>
    <n v="12"/>
    <n v="2427.1799999999998"/>
    <n v="90600"/>
    <m/>
    <m/>
  </r>
  <r>
    <n v="21146"/>
    <s v="Medium"/>
    <x v="10"/>
    <x v="172"/>
    <n v="13.88"/>
    <n v="1625"/>
    <s v="Molly Browning"/>
    <x v="2"/>
    <x v="1"/>
    <x v="0"/>
    <x v="7"/>
    <x v="3"/>
    <x v="573"/>
    <n v="0.36"/>
    <x v="0"/>
    <x v="1"/>
    <x v="4"/>
    <x v="423"/>
    <n v="11542"/>
    <x v="12"/>
    <x v="85"/>
    <n v="300.04649999999998"/>
    <n v="8"/>
    <n v="434.85"/>
    <n v="90600"/>
    <m/>
    <m/>
  </r>
  <r>
    <n v="21147"/>
    <s v="Medium"/>
    <x v="6"/>
    <x v="412"/>
    <n v="8.34"/>
    <n v="1625"/>
    <s v="Molly Browning"/>
    <x v="2"/>
    <x v="1"/>
    <x v="0"/>
    <x v="10"/>
    <x v="3"/>
    <x v="574"/>
    <n v="0.59"/>
    <x v="0"/>
    <x v="1"/>
    <x v="4"/>
    <x v="423"/>
    <n v="11542"/>
    <x v="12"/>
    <x v="16"/>
    <n v="-28.09"/>
    <n v="1"/>
    <n v="19.16"/>
    <n v="90600"/>
    <m/>
    <m/>
  </r>
  <r>
    <n v="21270"/>
    <s v="Medium"/>
    <x v="6"/>
    <x v="413"/>
    <n v="69"/>
    <n v="1625"/>
    <s v="Molly Browning"/>
    <x v="2"/>
    <x v="1"/>
    <x v="1"/>
    <x v="11"/>
    <x v="6"/>
    <x v="575"/>
    <n v="0.79"/>
    <x v="0"/>
    <x v="1"/>
    <x v="4"/>
    <x v="423"/>
    <n v="11542"/>
    <x v="160"/>
    <x v="174"/>
    <n v="-263.1119290800001"/>
    <n v="11"/>
    <n v="1959.88"/>
    <n v="90601"/>
    <m/>
    <m/>
  </r>
  <r>
    <n v="23604"/>
    <s v="High"/>
    <x v="2"/>
    <x v="414"/>
    <n v="16.36"/>
    <n v="1627"/>
    <s v="Aaron Day"/>
    <x v="2"/>
    <x v="0"/>
    <x v="0"/>
    <x v="10"/>
    <x v="3"/>
    <x v="576"/>
    <n v="0.55000000000000004"/>
    <x v="0"/>
    <x v="3"/>
    <x v="20"/>
    <x v="424"/>
    <n v="37743"/>
    <x v="5"/>
    <x v="129"/>
    <n v="-38.808"/>
    <n v="17"/>
    <n v="710.16"/>
    <n v="90602"/>
    <m/>
    <m/>
  </r>
  <r>
    <n v="19769"/>
    <s v="High"/>
    <x v="4"/>
    <x v="35"/>
    <n v="7.96"/>
    <n v="1632"/>
    <s v="Lori Wolfe"/>
    <x v="0"/>
    <x v="1"/>
    <x v="1"/>
    <x v="2"/>
    <x v="3"/>
    <x v="38"/>
    <n v="0.49"/>
    <x v="0"/>
    <x v="3"/>
    <x v="37"/>
    <x v="425"/>
    <n v="39401"/>
    <x v="43"/>
    <x v="62"/>
    <n v="15.984"/>
    <n v="6"/>
    <n v="48.25"/>
    <n v="90530"/>
    <m/>
    <m/>
  </r>
  <r>
    <n v="20359"/>
    <s v="High"/>
    <x v="1"/>
    <x v="415"/>
    <n v="5.37"/>
    <n v="1632"/>
    <s v="Lori Wolfe"/>
    <x v="2"/>
    <x v="1"/>
    <x v="0"/>
    <x v="0"/>
    <x v="3"/>
    <x v="577"/>
    <n v="0.56000000000000005"/>
    <x v="0"/>
    <x v="3"/>
    <x v="37"/>
    <x v="425"/>
    <n v="39401"/>
    <x v="112"/>
    <x v="113"/>
    <n v="-88.158000000000001"/>
    <n v="9"/>
    <n v="243.24"/>
    <n v="90533"/>
    <m/>
    <m/>
  </r>
  <r>
    <n v="24786"/>
    <s v="Not Specified"/>
    <x v="9"/>
    <x v="24"/>
    <n v="3.85"/>
    <n v="1633"/>
    <s v="Gerald Raynor"/>
    <x v="2"/>
    <x v="1"/>
    <x v="2"/>
    <x v="13"/>
    <x v="2"/>
    <x v="412"/>
    <n v="0.68"/>
    <x v="0"/>
    <x v="3"/>
    <x v="37"/>
    <x v="426"/>
    <n v="38637"/>
    <x v="104"/>
    <x v="150"/>
    <n v="-76.106800000000007"/>
    <n v="6"/>
    <n v="38.54"/>
    <n v="90531"/>
    <m/>
    <m/>
  </r>
  <r>
    <n v="26340"/>
    <s v="Not Specified"/>
    <x v="4"/>
    <x v="416"/>
    <n v="14"/>
    <n v="1634"/>
    <s v="Katherine W Epstein"/>
    <x v="1"/>
    <x v="1"/>
    <x v="2"/>
    <x v="6"/>
    <x v="1"/>
    <x v="578"/>
    <n v="0.37"/>
    <x v="0"/>
    <x v="3"/>
    <x v="37"/>
    <x v="427"/>
    <n v="39212"/>
    <x v="37"/>
    <x v="51"/>
    <n v="-73.494119999999938"/>
    <n v="15"/>
    <n v="1483.16"/>
    <n v="90532"/>
    <m/>
    <m/>
  </r>
  <r>
    <n v="19144"/>
    <s v="Critical"/>
    <x v="4"/>
    <x v="9"/>
    <n v="56.14"/>
    <n v="1636"/>
    <s v="Sidney Greenberg"/>
    <x v="1"/>
    <x v="1"/>
    <x v="2"/>
    <x v="6"/>
    <x v="1"/>
    <x v="486"/>
    <n v="0.4"/>
    <x v="0"/>
    <x v="0"/>
    <x v="1"/>
    <x v="428"/>
    <n v="93905"/>
    <x v="101"/>
    <x v="62"/>
    <n v="-272.860884"/>
    <n v="5"/>
    <n v="562.92999999999995"/>
    <n v="89704"/>
    <m/>
    <m/>
  </r>
  <r>
    <n v="19145"/>
    <s v="Critical"/>
    <x v="4"/>
    <x v="137"/>
    <n v="0.94"/>
    <n v="1636"/>
    <s v="Sidney Greenberg"/>
    <x v="2"/>
    <x v="1"/>
    <x v="0"/>
    <x v="0"/>
    <x v="0"/>
    <x v="579"/>
    <n v="0.56000000000000005"/>
    <x v="0"/>
    <x v="0"/>
    <x v="1"/>
    <x v="428"/>
    <n v="93905"/>
    <x v="101"/>
    <x v="56"/>
    <n v="10.5792"/>
    <n v="7"/>
    <n v="29.18"/>
    <n v="89704"/>
    <m/>
    <m/>
  </r>
  <r>
    <n v="20869"/>
    <s v="High"/>
    <x v="7"/>
    <x v="417"/>
    <n v="24.49"/>
    <n v="1636"/>
    <s v="Sidney Greenberg"/>
    <x v="0"/>
    <x v="1"/>
    <x v="1"/>
    <x v="2"/>
    <x v="6"/>
    <x v="580"/>
    <n v="0.59"/>
    <x v="0"/>
    <x v="0"/>
    <x v="1"/>
    <x v="428"/>
    <n v="93905"/>
    <x v="38"/>
    <x v="50"/>
    <n v="1127.5497"/>
    <n v="12"/>
    <n v="1634.13"/>
    <n v="89706"/>
    <m/>
    <m/>
  </r>
  <r>
    <n v="26109"/>
    <s v="Critical"/>
    <x v="4"/>
    <x v="13"/>
    <n v="6.79"/>
    <n v="1639"/>
    <s v="Marvin Rollins"/>
    <x v="2"/>
    <x v="1"/>
    <x v="0"/>
    <x v="7"/>
    <x v="3"/>
    <x v="581"/>
    <n v="0.37"/>
    <x v="0"/>
    <x v="1"/>
    <x v="18"/>
    <x v="429"/>
    <n v="6901"/>
    <x v="115"/>
    <x v="142"/>
    <n v="147.75659999999999"/>
    <n v="4"/>
    <n v="214.14"/>
    <n v="89705"/>
    <m/>
    <m/>
  </r>
  <r>
    <n v="18274"/>
    <s v="Low"/>
    <x v="3"/>
    <x v="418"/>
    <n v="5.81"/>
    <n v="1644"/>
    <s v="Sam Woodward"/>
    <x v="2"/>
    <x v="2"/>
    <x v="1"/>
    <x v="2"/>
    <x v="4"/>
    <x v="582"/>
    <n v="0.65"/>
    <x v="0"/>
    <x v="2"/>
    <x v="7"/>
    <x v="430"/>
    <n v="77546"/>
    <x v="110"/>
    <x v="20"/>
    <n v="69.545100000000005"/>
    <n v="1"/>
    <n v="100.79"/>
    <n v="87342"/>
    <m/>
    <m/>
  </r>
  <r>
    <n v="24265"/>
    <s v="Not Specified"/>
    <x v="2"/>
    <x v="81"/>
    <n v="1.35"/>
    <n v="1646"/>
    <s v="Eugene Brewer Knox"/>
    <x v="2"/>
    <x v="2"/>
    <x v="0"/>
    <x v="3"/>
    <x v="0"/>
    <x v="93"/>
    <n v="0.4"/>
    <x v="0"/>
    <x v="1"/>
    <x v="4"/>
    <x v="431"/>
    <n v="11714"/>
    <x v="24"/>
    <x v="140"/>
    <n v="8.5299999999999994"/>
    <n v="11"/>
    <n v="35.97"/>
    <n v="90932"/>
    <m/>
    <m/>
  </r>
  <r>
    <n v="21947"/>
    <s v="Critical"/>
    <x v="4"/>
    <x v="362"/>
    <n v="5.0999999999999996"/>
    <n v="1648"/>
    <s v="Nina Bowles"/>
    <x v="2"/>
    <x v="0"/>
    <x v="0"/>
    <x v="15"/>
    <x v="4"/>
    <x v="480"/>
    <n v="0.46"/>
    <x v="0"/>
    <x v="2"/>
    <x v="12"/>
    <x v="432"/>
    <n v="60098"/>
    <x v="78"/>
    <x v="164"/>
    <n v="507.63299999999998"/>
    <n v="17"/>
    <n v="735.7"/>
    <n v="91043"/>
    <m/>
    <m/>
  </r>
  <r>
    <n v="21948"/>
    <s v="Critical"/>
    <x v="5"/>
    <x v="43"/>
    <n v="3.14"/>
    <n v="1648"/>
    <s v="Nina Bowles"/>
    <x v="2"/>
    <x v="0"/>
    <x v="0"/>
    <x v="12"/>
    <x v="2"/>
    <x v="47"/>
    <n v="0.6"/>
    <x v="0"/>
    <x v="2"/>
    <x v="12"/>
    <x v="432"/>
    <n v="60098"/>
    <x v="78"/>
    <x v="37"/>
    <n v="38.229999999999997"/>
    <n v="18"/>
    <n v="225.59"/>
    <n v="91043"/>
    <m/>
    <m/>
  </r>
  <r>
    <n v="20603"/>
    <s v="Critical"/>
    <x v="9"/>
    <x v="419"/>
    <n v="3.99"/>
    <n v="1649"/>
    <s v="Roy Hardison"/>
    <x v="0"/>
    <x v="0"/>
    <x v="0"/>
    <x v="15"/>
    <x v="3"/>
    <x v="583"/>
    <n v="0.56000000000000005"/>
    <x v="0"/>
    <x v="1"/>
    <x v="4"/>
    <x v="416"/>
    <n v="11598"/>
    <x v="152"/>
    <x v="171"/>
    <n v="100.13279999999999"/>
    <n v="3"/>
    <n v="145.12"/>
    <n v="91041"/>
    <m/>
    <m/>
  </r>
  <r>
    <n v="24016"/>
    <s v="High"/>
    <x v="5"/>
    <x v="80"/>
    <n v="2.74"/>
    <n v="1650"/>
    <s v="Dan Lamm"/>
    <x v="2"/>
    <x v="0"/>
    <x v="2"/>
    <x v="13"/>
    <x v="2"/>
    <x v="584"/>
    <n v="0.71"/>
    <x v="0"/>
    <x v="3"/>
    <x v="24"/>
    <x v="433"/>
    <n v="27203"/>
    <x v="19"/>
    <x v="168"/>
    <n v="15.096"/>
    <n v="15"/>
    <n v="94.27"/>
    <n v="91042"/>
    <m/>
    <m/>
  </r>
  <r>
    <n v="24017"/>
    <s v="High"/>
    <x v="3"/>
    <x v="285"/>
    <n v="0.5"/>
    <n v="1650"/>
    <s v="Dan Lamm"/>
    <x v="2"/>
    <x v="0"/>
    <x v="0"/>
    <x v="9"/>
    <x v="3"/>
    <x v="585"/>
    <n v="0.38"/>
    <x v="0"/>
    <x v="3"/>
    <x v="24"/>
    <x v="433"/>
    <n v="27203"/>
    <x v="19"/>
    <x v="128"/>
    <n v="14.912399999999998"/>
    <n v="7"/>
    <n v="82.21"/>
    <n v="91042"/>
    <m/>
    <m/>
  </r>
  <r>
    <n v="24019"/>
    <s v="High"/>
    <x v="4"/>
    <x v="64"/>
    <n v="8.99"/>
    <n v="1650"/>
    <s v="Dan Lamm"/>
    <x v="0"/>
    <x v="0"/>
    <x v="2"/>
    <x v="5"/>
    <x v="3"/>
    <x v="586"/>
    <n v="0.55000000000000004"/>
    <x v="0"/>
    <x v="3"/>
    <x v="24"/>
    <x v="433"/>
    <n v="27203"/>
    <x v="19"/>
    <x v="21"/>
    <n v="-135.226"/>
    <n v="8"/>
    <n v="417.47"/>
    <n v="91042"/>
    <m/>
    <m/>
  </r>
  <r>
    <n v="19251"/>
    <s v="Not Specified"/>
    <x v="6"/>
    <x v="245"/>
    <n v="35"/>
    <n v="1653"/>
    <s v="Charles Cline"/>
    <x v="0"/>
    <x v="0"/>
    <x v="0"/>
    <x v="10"/>
    <x v="6"/>
    <x v="308"/>
    <n v="0.82"/>
    <x v="0"/>
    <x v="0"/>
    <x v="1"/>
    <x v="434"/>
    <n v="91360"/>
    <x v="76"/>
    <x v="99"/>
    <n v="-457.73"/>
    <n v="10"/>
    <n v="1104.32"/>
    <n v="89885"/>
    <m/>
    <m/>
  </r>
  <r>
    <n v="19252"/>
    <s v="Not Specified"/>
    <x v="10"/>
    <x v="66"/>
    <n v="4.9000000000000004"/>
    <n v="1653"/>
    <s v="Charles Cline"/>
    <x v="2"/>
    <x v="0"/>
    <x v="2"/>
    <x v="5"/>
    <x v="3"/>
    <x v="75"/>
    <n v="0.56000000000000005"/>
    <x v="0"/>
    <x v="0"/>
    <x v="1"/>
    <x v="434"/>
    <n v="91360"/>
    <x v="76"/>
    <x v="99"/>
    <n v="-268.66399999999999"/>
    <n v="2"/>
    <n v="149.80000000000001"/>
    <n v="89885"/>
    <m/>
    <m/>
  </r>
  <r>
    <n v="24187"/>
    <s v="High"/>
    <x v="10"/>
    <x v="420"/>
    <n v="2.2000000000000002"/>
    <n v="1665"/>
    <s v="Elsie Pridgen"/>
    <x v="2"/>
    <x v="3"/>
    <x v="0"/>
    <x v="7"/>
    <x v="0"/>
    <x v="587"/>
    <n v="0.39"/>
    <x v="0"/>
    <x v="0"/>
    <x v="1"/>
    <x v="435"/>
    <n v="92653"/>
    <x v="115"/>
    <x v="139"/>
    <n v="-8.2799999999999994"/>
    <n v="2"/>
    <n v="6.97"/>
    <n v="90678"/>
    <m/>
    <m/>
  </r>
  <r>
    <n v="21491"/>
    <s v="Low"/>
    <x v="9"/>
    <x v="421"/>
    <n v="1.99"/>
    <n v="1670"/>
    <s v="Carolyn Bowling"/>
    <x v="2"/>
    <x v="2"/>
    <x v="2"/>
    <x v="13"/>
    <x v="2"/>
    <x v="588"/>
    <n v="0.43"/>
    <x v="0"/>
    <x v="3"/>
    <x v="8"/>
    <x v="410"/>
    <n v="24060"/>
    <x v="158"/>
    <x v="63"/>
    <n v="1912.4219999999998"/>
    <n v="10"/>
    <n v="367.52"/>
    <n v="86722"/>
    <m/>
    <m/>
  </r>
  <r>
    <n v="21492"/>
    <s v="Low"/>
    <x v="6"/>
    <x v="422"/>
    <n v="19.989999999999998"/>
    <n v="1670"/>
    <s v="Carolyn Bowling"/>
    <x v="2"/>
    <x v="2"/>
    <x v="0"/>
    <x v="10"/>
    <x v="3"/>
    <x v="589"/>
    <n v="0.56000000000000005"/>
    <x v="0"/>
    <x v="3"/>
    <x v="8"/>
    <x v="410"/>
    <n v="24060"/>
    <x v="158"/>
    <x v="172"/>
    <n v="-739.32600000000002"/>
    <n v="11"/>
    <n v="1576.35"/>
    <n v="86722"/>
    <m/>
    <m/>
  </r>
  <r>
    <n v="23578"/>
    <s v="Low"/>
    <x v="10"/>
    <x v="113"/>
    <n v="0.99"/>
    <n v="1671"/>
    <s v="Mitchell Ross"/>
    <x v="2"/>
    <x v="2"/>
    <x v="0"/>
    <x v="9"/>
    <x v="3"/>
    <x v="508"/>
    <n v="0.39"/>
    <x v="0"/>
    <x v="3"/>
    <x v="8"/>
    <x v="436"/>
    <n v="22015"/>
    <x v="170"/>
    <x v="75"/>
    <n v="-40.53"/>
    <n v="13"/>
    <n v="52.16"/>
    <n v="86724"/>
    <m/>
    <m/>
  </r>
  <r>
    <n v="22007"/>
    <s v="Critical"/>
    <x v="9"/>
    <x v="423"/>
    <n v="15.01"/>
    <n v="1671"/>
    <s v="Mitchell Ross"/>
    <x v="2"/>
    <x v="2"/>
    <x v="0"/>
    <x v="8"/>
    <x v="3"/>
    <x v="590"/>
    <n v="0.38"/>
    <x v="0"/>
    <x v="3"/>
    <x v="8"/>
    <x v="436"/>
    <n v="22015"/>
    <x v="3"/>
    <x v="4"/>
    <n v="0.69599999999999995"/>
    <n v="21"/>
    <n v="4881.84"/>
    <n v="86725"/>
    <m/>
    <m/>
  </r>
  <r>
    <n v="25066"/>
    <s v="Low"/>
    <x v="1"/>
    <x v="301"/>
    <n v="69.55"/>
    <n v="1672"/>
    <s v="Sidney Scarborough"/>
    <x v="1"/>
    <x v="2"/>
    <x v="1"/>
    <x v="1"/>
    <x v="1"/>
    <x v="391"/>
    <n v="0.6"/>
    <x v="0"/>
    <x v="3"/>
    <x v="8"/>
    <x v="437"/>
    <n v="22901"/>
    <x v="31"/>
    <x v="96"/>
    <n v="15.527999999999999"/>
    <n v="3"/>
    <n v="926.3"/>
    <n v="86723"/>
    <m/>
    <m/>
  </r>
  <r>
    <n v="25067"/>
    <s v="Low"/>
    <x v="4"/>
    <x v="13"/>
    <n v="14.3"/>
    <n v="1672"/>
    <s v="Sidney Scarborough"/>
    <x v="2"/>
    <x v="2"/>
    <x v="0"/>
    <x v="7"/>
    <x v="3"/>
    <x v="14"/>
    <n v="0.37"/>
    <x v="0"/>
    <x v="3"/>
    <x v="8"/>
    <x v="437"/>
    <n v="22901"/>
    <x v="31"/>
    <x v="42"/>
    <n v="-225.56379999999999"/>
    <n v="17"/>
    <n v="942.53"/>
    <n v="86723"/>
    <m/>
    <m/>
  </r>
  <r>
    <n v="18150"/>
    <s v="Medium"/>
    <x v="8"/>
    <x v="185"/>
    <n v="6.85"/>
    <n v="1679"/>
    <s v="Jeanne Nguyen"/>
    <x v="2"/>
    <x v="3"/>
    <x v="1"/>
    <x v="2"/>
    <x v="0"/>
    <x v="226"/>
    <n v="0.54"/>
    <x v="0"/>
    <x v="1"/>
    <x v="10"/>
    <x v="438"/>
    <n v="45324"/>
    <x v="80"/>
    <x v="115"/>
    <n v="-22.72"/>
    <n v="21"/>
    <n v="276.64"/>
    <n v="86646"/>
    <m/>
    <m/>
  </r>
  <r>
    <n v="23524"/>
    <s v="Low"/>
    <x v="3"/>
    <x v="342"/>
    <n v="19.510000000000002"/>
    <n v="1680"/>
    <s v="Esther Whitaker"/>
    <x v="2"/>
    <x v="3"/>
    <x v="0"/>
    <x v="4"/>
    <x v="3"/>
    <x v="591"/>
    <n v="0.36"/>
    <x v="0"/>
    <x v="1"/>
    <x v="10"/>
    <x v="79"/>
    <n v="45014"/>
    <x v="32"/>
    <x v="43"/>
    <n v="-163.53"/>
    <n v="18"/>
    <n v="514.62"/>
    <n v="86645"/>
    <m/>
    <m/>
  </r>
  <r>
    <n v="23525"/>
    <s v="Low"/>
    <x v="9"/>
    <x v="424"/>
    <n v="10.25"/>
    <n v="1680"/>
    <s v="Esther Whitaker"/>
    <x v="2"/>
    <x v="3"/>
    <x v="1"/>
    <x v="2"/>
    <x v="6"/>
    <x v="592"/>
    <n v="0.56999999999999995"/>
    <x v="0"/>
    <x v="1"/>
    <x v="10"/>
    <x v="79"/>
    <n v="45014"/>
    <x v="32"/>
    <x v="43"/>
    <n v="554.77"/>
    <n v="17"/>
    <n v="817.32"/>
    <n v="86645"/>
    <m/>
    <m/>
  </r>
  <r>
    <n v="1976"/>
    <s v="Not Specified"/>
    <x v="7"/>
    <x v="124"/>
    <n v="5.41"/>
    <n v="1682"/>
    <s v="Julie Edwards"/>
    <x v="2"/>
    <x v="3"/>
    <x v="1"/>
    <x v="2"/>
    <x v="3"/>
    <x v="593"/>
    <n v="0.53"/>
    <x v="0"/>
    <x v="2"/>
    <x v="12"/>
    <x v="25"/>
    <n v="60611"/>
    <x v="79"/>
    <x v="103"/>
    <n v="-38.380000000000003"/>
    <n v="43"/>
    <n v="284.48"/>
    <n v="14115"/>
    <m/>
    <m/>
  </r>
  <r>
    <n v="5358"/>
    <s v="Not Specified"/>
    <x v="4"/>
    <x v="42"/>
    <n v="4.7"/>
    <n v="1682"/>
    <s v="Julie Edwards"/>
    <x v="2"/>
    <x v="3"/>
    <x v="0"/>
    <x v="7"/>
    <x v="3"/>
    <x v="594"/>
    <n v="0.38"/>
    <x v="0"/>
    <x v="2"/>
    <x v="12"/>
    <x v="25"/>
    <n v="60611"/>
    <x v="88"/>
    <x v="32"/>
    <n v="-56.35"/>
    <n v="47"/>
    <n v="225.98"/>
    <n v="38080"/>
    <m/>
    <m/>
  </r>
  <r>
    <n v="19976"/>
    <s v="Not Specified"/>
    <x v="7"/>
    <x v="124"/>
    <n v="5.41"/>
    <n v="1683"/>
    <s v="Wesley Corbett"/>
    <x v="2"/>
    <x v="3"/>
    <x v="1"/>
    <x v="2"/>
    <x v="3"/>
    <x v="593"/>
    <n v="0.53"/>
    <x v="0"/>
    <x v="2"/>
    <x v="7"/>
    <x v="439"/>
    <n v="77301"/>
    <x v="79"/>
    <x v="103"/>
    <n v="-19.957600000000003"/>
    <n v="11"/>
    <n v="72.77"/>
    <n v="90612"/>
    <m/>
    <m/>
  </r>
  <r>
    <n v="23358"/>
    <s v="Not Specified"/>
    <x v="4"/>
    <x v="42"/>
    <n v="4.7"/>
    <n v="1683"/>
    <s v="Wesley Corbett"/>
    <x v="2"/>
    <x v="3"/>
    <x v="0"/>
    <x v="7"/>
    <x v="3"/>
    <x v="594"/>
    <n v="0.38"/>
    <x v="0"/>
    <x v="2"/>
    <x v="7"/>
    <x v="439"/>
    <n v="77301"/>
    <x v="88"/>
    <x v="32"/>
    <n v="-56.35"/>
    <n v="12"/>
    <n v="57.7"/>
    <n v="90613"/>
    <m/>
    <m/>
  </r>
  <r>
    <n v="19751"/>
    <s v="Low"/>
    <x v="4"/>
    <x v="88"/>
    <n v="5.33"/>
    <n v="1686"/>
    <s v="Lynn O'Donnell"/>
    <x v="2"/>
    <x v="0"/>
    <x v="1"/>
    <x v="2"/>
    <x v="3"/>
    <x v="261"/>
    <n v="0.43"/>
    <x v="0"/>
    <x v="2"/>
    <x v="12"/>
    <x v="440"/>
    <n v="60123"/>
    <x v="95"/>
    <x v="22"/>
    <n v="-129.01"/>
    <n v="9"/>
    <n v="19.670000000000002"/>
    <n v="86973"/>
    <m/>
    <m/>
  </r>
  <r>
    <n v="25690"/>
    <s v="High"/>
    <x v="6"/>
    <x v="224"/>
    <n v="35"/>
    <n v="1689"/>
    <s v="Larry Church"/>
    <x v="2"/>
    <x v="0"/>
    <x v="0"/>
    <x v="10"/>
    <x v="6"/>
    <x v="595"/>
    <n v="0.83"/>
    <x v="0"/>
    <x v="2"/>
    <x v="38"/>
    <x v="421"/>
    <n v="46322"/>
    <x v="120"/>
    <x v="37"/>
    <n v="-628.38"/>
    <n v="10"/>
    <n v="514.79"/>
    <n v="91077"/>
    <m/>
    <m/>
  </r>
  <r>
    <n v="22798"/>
    <s v="Low"/>
    <x v="5"/>
    <x v="9"/>
    <n v="5.26"/>
    <n v="1690"/>
    <s v="Neil Bailey"/>
    <x v="2"/>
    <x v="0"/>
    <x v="2"/>
    <x v="5"/>
    <x v="3"/>
    <x v="596"/>
    <n v="0.56999999999999995"/>
    <x v="0"/>
    <x v="1"/>
    <x v="19"/>
    <x v="441"/>
    <n v="17112"/>
    <x v="76"/>
    <x v="52"/>
    <n v="616.53569999999991"/>
    <n v="9"/>
    <n v="893.53"/>
    <n v="91076"/>
    <m/>
    <m/>
  </r>
  <r>
    <n v="23626"/>
    <s v="Not Specified"/>
    <x v="3"/>
    <x v="242"/>
    <n v="19.989999999999998"/>
    <n v="1690"/>
    <s v="Neil Bailey"/>
    <x v="2"/>
    <x v="0"/>
    <x v="0"/>
    <x v="10"/>
    <x v="3"/>
    <x v="303"/>
    <n v="0.79"/>
    <x v="0"/>
    <x v="1"/>
    <x v="19"/>
    <x v="441"/>
    <n v="17112"/>
    <x v="144"/>
    <x v="80"/>
    <n v="-143.23500000000001"/>
    <n v="22"/>
    <n v="2053.6"/>
    <n v="91078"/>
    <m/>
    <m/>
  </r>
  <r>
    <n v="19481"/>
    <s v="Not Specified"/>
    <x v="6"/>
    <x v="425"/>
    <n v="8.3699999999999992"/>
    <n v="1692"/>
    <s v="Rhonda Schroeder"/>
    <x v="2"/>
    <x v="3"/>
    <x v="0"/>
    <x v="12"/>
    <x v="2"/>
    <x v="597"/>
    <n v="0.57999999999999996"/>
    <x v="0"/>
    <x v="2"/>
    <x v="13"/>
    <x v="63"/>
    <n v="67114"/>
    <x v="172"/>
    <x v="162"/>
    <n v="-123.1816"/>
    <n v="5"/>
    <n v="37.89"/>
    <n v="90189"/>
    <m/>
    <m/>
  </r>
  <r>
    <n v="19482"/>
    <s v="Not Specified"/>
    <x v="8"/>
    <x v="342"/>
    <n v="5.76"/>
    <n v="1693"/>
    <s v="Melinda Thornton"/>
    <x v="2"/>
    <x v="3"/>
    <x v="0"/>
    <x v="7"/>
    <x v="3"/>
    <x v="479"/>
    <n v="0.4"/>
    <x v="0"/>
    <x v="3"/>
    <x v="8"/>
    <x v="442"/>
    <n v="20190"/>
    <x v="172"/>
    <x v="99"/>
    <n v="-28.798000000000002"/>
    <n v="11"/>
    <n v="343.79"/>
    <n v="90189"/>
    <m/>
    <m/>
  </r>
  <r>
    <n v="21262"/>
    <s v="Low"/>
    <x v="0"/>
    <x v="426"/>
    <n v="1.39"/>
    <n v="1693"/>
    <s v="Melinda Thornton"/>
    <x v="0"/>
    <x v="3"/>
    <x v="0"/>
    <x v="4"/>
    <x v="3"/>
    <x v="598"/>
    <n v="0.38"/>
    <x v="0"/>
    <x v="3"/>
    <x v="8"/>
    <x v="442"/>
    <n v="20190"/>
    <x v="171"/>
    <x v="21"/>
    <n v="-273.98"/>
    <n v="11"/>
    <n v="188.09"/>
    <n v="90190"/>
    <m/>
    <m/>
  </r>
  <r>
    <n v="24941"/>
    <s v="Medium"/>
    <x v="6"/>
    <x v="427"/>
    <n v="5.5"/>
    <n v="1697"/>
    <s v="Holly Osborne"/>
    <x v="2"/>
    <x v="1"/>
    <x v="0"/>
    <x v="10"/>
    <x v="3"/>
    <x v="599"/>
    <n v="0.56999999999999995"/>
    <x v="0"/>
    <x v="3"/>
    <x v="40"/>
    <x v="443"/>
    <n v="71901"/>
    <x v="59"/>
    <x v="56"/>
    <n v="-253.77800000000002"/>
    <n v="9"/>
    <n v="129.54"/>
    <n v="86338"/>
    <m/>
    <m/>
  </r>
  <r>
    <n v="18275"/>
    <s v="Low"/>
    <x v="5"/>
    <x v="371"/>
    <n v="5.26"/>
    <n v="1699"/>
    <s v="Joseph Hurst"/>
    <x v="2"/>
    <x v="2"/>
    <x v="0"/>
    <x v="8"/>
    <x v="3"/>
    <x v="600"/>
    <n v="0.38"/>
    <x v="0"/>
    <x v="1"/>
    <x v="19"/>
    <x v="444"/>
    <n v="19057"/>
    <x v="78"/>
    <x v="85"/>
    <n v="-152.52449999999999"/>
    <n v="12"/>
    <n v="49.44"/>
    <n v="87345"/>
    <m/>
    <m/>
  </r>
  <r>
    <n v="18276"/>
    <s v="Low"/>
    <x v="0"/>
    <x v="80"/>
    <n v="5.4"/>
    <n v="1699"/>
    <s v="Joseph Hurst"/>
    <x v="2"/>
    <x v="2"/>
    <x v="0"/>
    <x v="7"/>
    <x v="3"/>
    <x v="601"/>
    <n v="0.37"/>
    <x v="0"/>
    <x v="1"/>
    <x v="19"/>
    <x v="444"/>
    <n v="19057"/>
    <x v="78"/>
    <x v="37"/>
    <n v="-18.850000000000001"/>
    <n v="2"/>
    <n v="14.29"/>
    <n v="87345"/>
    <m/>
    <m/>
  </r>
  <r>
    <n v="24158"/>
    <s v="Medium"/>
    <x v="5"/>
    <x v="236"/>
    <n v="13.32"/>
    <n v="1702"/>
    <s v="Sandra Berry"/>
    <x v="2"/>
    <x v="1"/>
    <x v="0"/>
    <x v="15"/>
    <x v="3"/>
    <x v="296"/>
    <n v="0.43"/>
    <x v="0"/>
    <x v="3"/>
    <x v="37"/>
    <x v="445"/>
    <n v="39301"/>
    <x v="60"/>
    <x v="135"/>
    <n v="-220.05200000000002"/>
    <n v="3"/>
    <n v="45.28"/>
    <n v="90473"/>
    <m/>
    <m/>
  </r>
  <r>
    <n v="24159"/>
    <s v="Medium"/>
    <x v="5"/>
    <x v="341"/>
    <n v="2.2599999999999998"/>
    <n v="1702"/>
    <s v="Sandra Berry"/>
    <x v="0"/>
    <x v="1"/>
    <x v="0"/>
    <x v="7"/>
    <x v="0"/>
    <x v="445"/>
    <n v="0.36"/>
    <x v="0"/>
    <x v="3"/>
    <x v="37"/>
    <x v="445"/>
    <n v="39301"/>
    <x v="60"/>
    <x v="91"/>
    <n v="20.393369999999997"/>
    <n v="3"/>
    <n v="13.57"/>
    <n v="90473"/>
    <m/>
    <m/>
  </r>
  <r>
    <n v="25761"/>
    <s v="Medium"/>
    <x v="5"/>
    <x v="280"/>
    <n v="1.39"/>
    <n v="1708"/>
    <s v="Lillian Day"/>
    <x v="2"/>
    <x v="2"/>
    <x v="0"/>
    <x v="4"/>
    <x v="3"/>
    <x v="360"/>
    <n v="0.38"/>
    <x v="0"/>
    <x v="1"/>
    <x v="10"/>
    <x v="446"/>
    <n v="44118"/>
    <x v="60"/>
    <x v="69"/>
    <n v="38.281199999999998"/>
    <n v="10"/>
    <n v="55.48"/>
    <n v="88781"/>
    <m/>
    <m/>
  </r>
  <r>
    <n v="26037"/>
    <s v="Not Specified"/>
    <x v="9"/>
    <x v="19"/>
    <n v="3"/>
    <n v="1708"/>
    <s v="Lillian Day"/>
    <x v="2"/>
    <x v="2"/>
    <x v="2"/>
    <x v="5"/>
    <x v="3"/>
    <x v="58"/>
    <n v="0.57999999999999996"/>
    <x v="0"/>
    <x v="1"/>
    <x v="10"/>
    <x v="446"/>
    <n v="44118"/>
    <x v="135"/>
    <x v="110"/>
    <n v="3670.3514999999998"/>
    <n v="29"/>
    <n v="5319.35"/>
    <n v="88784"/>
    <m/>
    <m/>
  </r>
  <r>
    <n v="23822"/>
    <s v="Not Specified"/>
    <x v="0"/>
    <x v="428"/>
    <n v="2.99"/>
    <n v="1709"/>
    <s v="Dennis Bowen"/>
    <x v="2"/>
    <x v="3"/>
    <x v="0"/>
    <x v="8"/>
    <x v="3"/>
    <x v="602"/>
    <n v="0.39"/>
    <x v="0"/>
    <x v="1"/>
    <x v="19"/>
    <x v="447"/>
    <n v="19464"/>
    <x v="72"/>
    <x v="17"/>
    <n v="21.003500000000003"/>
    <n v="2"/>
    <n v="30.44"/>
    <n v="88782"/>
    <m/>
    <m/>
  </r>
  <r>
    <n v="24577"/>
    <s v="Medium"/>
    <x v="7"/>
    <x v="242"/>
    <n v="19.989999999999998"/>
    <n v="1709"/>
    <s v="Dennis Bowen"/>
    <x v="2"/>
    <x v="2"/>
    <x v="0"/>
    <x v="10"/>
    <x v="3"/>
    <x v="303"/>
    <n v="0.79"/>
    <x v="0"/>
    <x v="1"/>
    <x v="19"/>
    <x v="447"/>
    <n v="19464"/>
    <x v="16"/>
    <x v="179"/>
    <n v="13.536000000000016"/>
    <n v="33"/>
    <n v="3251.76"/>
    <n v="88783"/>
    <m/>
    <m/>
  </r>
  <r>
    <n v="19287"/>
    <s v="Not Specified"/>
    <x v="8"/>
    <x v="126"/>
    <n v="4"/>
    <n v="1711"/>
    <s v="Sharon Long"/>
    <x v="2"/>
    <x v="0"/>
    <x v="1"/>
    <x v="2"/>
    <x v="0"/>
    <x v="150"/>
    <n v="0.42"/>
    <x v="0"/>
    <x v="3"/>
    <x v="29"/>
    <x v="448"/>
    <n v="30062"/>
    <x v="44"/>
    <x v="107"/>
    <n v="-167.048"/>
    <n v="3"/>
    <n v="22.48"/>
    <n v="87747"/>
    <m/>
    <m/>
  </r>
  <r>
    <n v="21655"/>
    <s v="Low"/>
    <x v="9"/>
    <x v="270"/>
    <n v="7.95"/>
    <n v="1712"/>
    <s v="Regina Langley"/>
    <x v="2"/>
    <x v="0"/>
    <x v="0"/>
    <x v="0"/>
    <x v="2"/>
    <x v="603"/>
    <n v="0.57999999999999996"/>
    <x v="0"/>
    <x v="3"/>
    <x v="29"/>
    <x v="449"/>
    <n v="30907"/>
    <x v="86"/>
    <x v="87"/>
    <n v="-31.094000000000001"/>
    <n v="22"/>
    <n v="267.32"/>
    <n v="87749"/>
    <m/>
    <m/>
  </r>
  <r>
    <n v="25078"/>
    <s v="High"/>
    <x v="0"/>
    <x v="429"/>
    <n v="6.3"/>
    <n v="1713"/>
    <s v="Rosemary Stark"/>
    <x v="2"/>
    <x v="0"/>
    <x v="2"/>
    <x v="6"/>
    <x v="4"/>
    <x v="604"/>
    <n v="0.38"/>
    <x v="0"/>
    <x v="3"/>
    <x v="29"/>
    <x v="450"/>
    <n v="30265"/>
    <x v="124"/>
    <x v="180"/>
    <n v="-6.202"/>
    <n v="11"/>
    <n v="284.39"/>
    <n v="87748"/>
    <m/>
    <m/>
  </r>
  <r>
    <n v="19884"/>
    <s v="Low"/>
    <x v="0"/>
    <x v="46"/>
    <n v="64.73"/>
    <n v="1718"/>
    <s v="Kathy Shah"/>
    <x v="1"/>
    <x v="3"/>
    <x v="1"/>
    <x v="1"/>
    <x v="1"/>
    <x v="527"/>
    <n v="0.56000000000000005"/>
    <x v="0"/>
    <x v="3"/>
    <x v="24"/>
    <x v="451"/>
    <n v="27529"/>
    <x v="129"/>
    <x v="32"/>
    <n v="-48.873999999999995"/>
    <n v="3"/>
    <n v="974.14"/>
    <n v="90621"/>
    <m/>
    <m/>
  </r>
  <r>
    <n v="20619"/>
    <s v="Medium"/>
    <x v="2"/>
    <x v="382"/>
    <n v="1.99"/>
    <n v="1719"/>
    <s v="Russell W Melton"/>
    <x v="2"/>
    <x v="0"/>
    <x v="2"/>
    <x v="13"/>
    <x v="2"/>
    <x v="524"/>
    <n v="0.42"/>
    <x v="0"/>
    <x v="3"/>
    <x v="43"/>
    <x v="452"/>
    <n v="35473"/>
    <x v="60"/>
    <x v="91"/>
    <n v="-144.59200000000001"/>
    <n v="8"/>
    <n v="128.13"/>
    <n v="90786"/>
    <m/>
    <m/>
  </r>
  <r>
    <n v="22596"/>
    <s v="High"/>
    <x v="7"/>
    <x v="430"/>
    <n v="6.27"/>
    <n v="1721"/>
    <s v="Jennifer Zimmerman"/>
    <x v="2"/>
    <x v="0"/>
    <x v="0"/>
    <x v="10"/>
    <x v="4"/>
    <x v="605"/>
    <n v="0.56999999999999995"/>
    <x v="0"/>
    <x v="3"/>
    <x v="40"/>
    <x v="453"/>
    <n v="72401"/>
    <x v="41"/>
    <x v="54"/>
    <n v="-258.56600000000003"/>
    <n v="37"/>
    <n v="464.94"/>
    <n v="90787"/>
    <m/>
    <m/>
  </r>
  <r>
    <n v="5670"/>
    <s v="Low"/>
    <x v="10"/>
    <x v="73"/>
    <n v="19.989999999999998"/>
    <n v="1723"/>
    <s v="Constance Flowers"/>
    <x v="0"/>
    <x v="0"/>
    <x v="2"/>
    <x v="13"/>
    <x v="3"/>
    <x v="606"/>
    <n v="0.45"/>
    <x v="0"/>
    <x v="0"/>
    <x v="1"/>
    <x v="454"/>
    <n v="92037"/>
    <x v="70"/>
    <x v="141"/>
    <n v="13.508000000000003"/>
    <n v="46"/>
    <n v="2188.06"/>
    <n v="40101"/>
    <m/>
    <m/>
  </r>
  <r>
    <n v="6212"/>
    <s v="Medium"/>
    <x v="5"/>
    <x v="131"/>
    <n v="5.66"/>
    <n v="1723"/>
    <s v="Constance Flowers"/>
    <x v="2"/>
    <x v="0"/>
    <x v="0"/>
    <x v="7"/>
    <x v="3"/>
    <x v="424"/>
    <n v="0.37"/>
    <x v="0"/>
    <x v="0"/>
    <x v="1"/>
    <x v="454"/>
    <n v="92037"/>
    <x v="131"/>
    <x v="149"/>
    <n v="-66.48"/>
    <n v="46"/>
    <n v="320.93"/>
    <n v="44002"/>
    <m/>
    <m/>
  </r>
  <r>
    <n v="6213"/>
    <s v="Medium"/>
    <x v="9"/>
    <x v="400"/>
    <n v="9.4700000000000006"/>
    <n v="1723"/>
    <s v="Constance Flowers"/>
    <x v="2"/>
    <x v="0"/>
    <x v="0"/>
    <x v="10"/>
    <x v="3"/>
    <x v="552"/>
    <n v="0.59"/>
    <x v="0"/>
    <x v="0"/>
    <x v="1"/>
    <x v="454"/>
    <n v="92037"/>
    <x v="131"/>
    <x v="167"/>
    <n v="-52.33"/>
    <n v="14"/>
    <n v="261.85000000000002"/>
    <n v="44002"/>
    <m/>
    <m/>
  </r>
  <r>
    <n v="4596"/>
    <s v="High"/>
    <x v="7"/>
    <x v="430"/>
    <n v="6.27"/>
    <n v="1723"/>
    <s v="Constance Flowers"/>
    <x v="2"/>
    <x v="0"/>
    <x v="0"/>
    <x v="10"/>
    <x v="4"/>
    <x v="605"/>
    <n v="0.56999999999999995"/>
    <x v="0"/>
    <x v="0"/>
    <x v="1"/>
    <x v="454"/>
    <n v="92037"/>
    <x v="41"/>
    <x v="54"/>
    <n v="-59.06"/>
    <n v="146"/>
    <n v="1834.61"/>
    <n v="32710"/>
    <m/>
    <m/>
  </r>
  <r>
    <n v="18244"/>
    <s v="High"/>
    <x v="5"/>
    <x v="205"/>
    <n v="1.1000000000000001"/>
    <n v="1725"/>
    <s v="Linda Blake"/>
    <x v="2"/>
    <x v="0"/>
    <x v="2"/>
    <x v="5"/>
    <x v="3"/>
    <x v="337"/>
    <n v="0.55000000000000004"/>
    <x v="0"/>
    <x v="1"/>
    <x v="10"/>
    <x v="455"/>
    <n v="43026"/>
    <x v="163"/>
    <x v="168"/>
    <n v="149.166"/>
    <n v="9"/>
    <n v="261.56"/>
    <n v="87193"/>
    <m/>
    <m/>
  </r>
  <r>
    <n v="24872"/>
    <s v="Not Specified"/>
    <x v="10"/>
    <x v="431"/>
    <n v="7.69"/>
    <n v="1727"/>
    <s v="Juanita Ballard"/>
    <x v="0"/>
    <x v="2"/>
    <x v="0"/>
    <x v="10"/>
    <x v="3"/>
    <x v="607"/>
    <n v="0.56999999999999995"/>
    <x v="0"/>
    <x v="1"/>
    <x v="10"/>
    <x v="456"/>
    <n v="44240"/>
    <x v="72"/>
    <x v="60"/>
    <n v="-76.900000000000006"/>
    <n v="8"/>
    <n v="114.81"/>
    <n v="87194"/>
    <m/>
    <m/>
  </r>
  <r>
    <n v="26066"/>
    <s v="High"/>
    <x v="7"/>
    <x v="13"/>
    <n v="6.79"/>
    <n v="1728"/>
    <s v="Carrie Lewis"/>
    <x v="2"/>
    <x v="0"/>
    <x v="0"/>
    <x v="7"/>
    <x v="3"/>
    <x v="581"/>
    <n v="0.37"/>
    <x v="0"/>
    <x v="1"/>
    <x v="10"/>
    <x v="457"/>
    <n v="45429"/>
    <x v="11"/>
    <x v="88"/>
    <n v="376.88490000000002"/>
    <n v="10"/>
    <n v="546.21"/>
    <n v="87195"/>
    <m/>
    <m/>
  </r>
  <r>
    <n v="24545"/>
    <s v="High"/>
    <x v="10"/>
    <x v="64"/>
    <n v="3.99"/>
    <n v="1730"/>
    <s v="Kerry Wilkerson"/>
    <x v="0"/>
    <x v="2"/>
    <x v="2"/>
    <x v="5"/>
    <x v="3"/>
    <x v="382"/>
    <n v="0.59"/>
    <x v="0"/>
    <x v="0"/>
    <x v="44"/>
    <x v="458"/>
    <n v="83843"/>
    <x v="74"/>
    <x v="5"/>
    <n v="-88.624800000000008"/>
    <n v="5"/>
    <n v="272.86"/>
    <n v="90653"/>
    <m/>
    <m/>
  </r>
  <r>
    <n v="566"/>
    <s v="Not Specified"/>
    <x v="1"/>
    <x v="402"/>
    <n v="49"/>
    <n v="1733"/>
    <s v="Nina Horne Kelly"/>
    <x v="2"/>
    <x v="2"/>
    <x v="0"/>
    <x v="15"/>
    <x v="6"/>
    <x v="557"/>
    <n v="0.59"/>
    <x v="0"/>
    <x v="1"/>
    <x v="41"/>
    <x v="246"/>
    <n v="20012"/>
    <x v="36"/>
    <x v="47"/>
    <n v="-662.52"/>
    <n v="34"/>
    <n v="2119.54"/>
    <n v="3841"/>
    <m/>
    <m/>
  </r>
  <r>
    <n v="567"/>
    <s v="Not Specified"/>
    <x v="1"/>
    <x v="180"/>
    <n v="19.989999999999998"/>
    <n v="1733"/>
    <s v="Nina Horne Kelly"/>
    <x v="2"/>
    <x v="2"/>
    <x v="0"/>
    <x v="8"/>
    <x v="3"/>
    <x v="219"/>
    <n v="0.35"/>
    <x v="0"/>
    <x v="1"/>
    <x v="41"/>
    <x v="246"/>
    <n v="20012"/>
    <x v="36"/>
    <x v="47"/>
    <n v="9228.2255999999998"/>
    <n v="36"/>
    <n v="45737.33"/>
    <n v="3841"/>
    <m/>
    <m/>
  </r>
  <r>
    <n v="8389"/>
    <s v="High"/>
    <x v="1"/>
    <x v="342"/>
    <n v="17.079999999999998"/>
    <n v="1733"/>
    <s v="Nina Horne Kelly"/>
    <x v="2"/>
    <x v="2"/>
    <x v="0"/>
    <x v="7"/>
    <x v="3"/>
    <x v="608"/>
    <n v="0.4"/>
    <x v="0"/>
    <x v="1"/>
    <x v="41"/>
    <x v="246"/>
    <n v="20012"/>
    <x v="162"/>
    <x v="170"/>
    <n v="-32.28"/>
    <n v="13"/>
    <n v="438.25"/>
    <n v="59937"/>
    <m/>
    <m/>
  </r>
  <r>
    <n v="18566"/>
    <s v="Not Specified"/>
    <x v="1"/>
    <x v="402"/>
    <n v="49"/>
    <n v="1734"/>
    <s v="Christopher Meadows"/>
    <x v="2"/>
    <x v="2"/>
    <x v="0"/>
    <x v="15"/>
    <x v="6"/>
    <x v="557"/>
    <n v="0.59"/>
    <x v="0"/>
    <x v="1"/>
    <x v="4"/>
    <x v="459"/>
    <n v="10528"/>
    <x v="36"/>
    <x v="47"/>
    <n v="-596.26800000000003"/>
    <n v="9"/>
    <n v="561.05999999999995"/>
    <n v="88443"/>
    <m/>
    <m/>
  </r>
  <r>
    <n v="18567"/>
    <s v="Not Specified"/>
    <x v="1"/>
    <x v="180"/>
    <n v="19.989999999999998"/>
    <n v="1734"/>
    <s v="Christopher Meadows"/>
    <x v="2"/>
    <x v="2"/>
    <x v="0"/>
    <x v="8"/>
    <x v="3"/>
    <x v="219"/>
    <n v="0.35"/>
    <x v="0"/>
    <x v="1"/>
    <x v="4"/>
    <x v="459"/>
    <n v="10528"/>
    <x v="36"/>
    <x v="47"/>
    <n v="7889.6876999999995"/>
    <n v="9"/>
    <n v="11434.33"/>
    <n v="88443"/>
    <m/>
    <m/>
  </r>
  <r>
    <n v="18568"/>
    <s v="Not Specified"/>
    <x v="5"/>
    <x v="19"/>
    <n v="8.99"/>
    <n v="1734"/>
    <s v="Christopher Meadows"/>
    <x v="0"/>
    <x v="2"/>
    <x v="2"/>
    <x v="5"/>
    <x v="3"/>
    <x v="545"/>
    <n v="0.6"/>
    <x v="0"/>
    <x v="1"/>
    <x v="4"/>
    <x v="459"/>
    <n v="10528"/>
    <x v="36"/>
    <x v="47"/>
    <n v="1545.8097600000001"/>
    <n v="19"/>
    <n v="3229.24"/>
    <n v="88443"/>
    <m/>
    <m/>
  </r>
  <r>
    <n v="26389"/>
    <s v="High"/>
    <x v="1"/>
    <x v="342"/>
    <n v="17.079999999999998"/>
    <n v="1735"/>
    <s v="Eric West"/>
    <x v="2"/>
    <x v="2"/>
    <x v="0"/>
    <x v="7"/>
    <x v="3"/>
    <x v="608"/>
    <n v="0.4"/>
    <x v="0"/>
    <x v="1"/>
    <x v="4"/>
    <x v="460"/>
    <n v="11550"/>
    <x v="162"/>
    <x v="170"/>
    <n v="-16.14"/>
    <n v="3"/>
    <n v="101.13"/>
    <n v="88444"/>
    <m/>
    <m/>
  </r>
  <r>
    <n v="18012"/>
    <s v="Not Specified"/>
    <x v="3"/>
    <x v="432"/>
    <n v="3.92"/>
    <n v="1737"/>
    <s v="Danielle Myers"/>
    <x v="2"/>
    <x v="0"/>
    <x v="1"/>
    <x v="2"/>
    <x v="2"/>
    <x v="609"/>
    <n v="0.44"/>
    <x v="0"/>
    <x v="3"/>
    <x v="24"/>
    <x v="451"/>
    <n v="27529"/>
    <x v="26"/>
    <x v="157"/>
    <n v="-130.42400000000001"/>
    <n v="16"/>
    <n v="451.83"/>
    <n v="85866"/>
    <m/>
    <m/>
  </r>
  <r>
    <n v="18013"/>
    <s v="Not Specified"/>
    <x v="9"/>
    <x v="14"/>
    <n v="0.7"/>
    <n v="1737"/>
    <s v="Danielle Myers"/>
    <x v="0"/>
    <x v="0"/>
    <x v="0"/>
    <x v="0"/>
    <x v="0"/>
    <x v="610"/>
    <n v="0.6"/>
    <x v="0"/>
    <x v="3"/>
    <x v="24"/>
    <x v="451"/>
    <n v="27529"/>
    <x v="26"/>
    <x v="157"/>
    <n v="-106.42100000000001"/>
    <n v="11"/>
    <n v="20.239999999999998"/>
    <n v="85866"/>
    <m/>
    <m/>
  </r>
  <r>
    <n v="18306"/>
    <s v="Medium"/>
    <x v="4"/>
    <x v="29"/>
    <n v="4.99"/>
    <n v="1738"/>
    <s v="Dean Solomon"/>
    <x v="2"/>
    <x v="0"/>
    <x v="2"/>
    <x v="5"/>
    <x v="3"/>
    <x v="32"/>
    <n v="0.59"/>
    <x v="0"/>
    <x v="3"/>
    <x v="24"/>
    <x v="461"/>
    <n v="28052"/>
    <x v="145"/>
    <x v="16"/>
    <n v="-16476.838"/>
    <n v="10"/>
    <n v="1486.34"/>
    <n v="85865"/>
    <m/>
    <m/>
  </r>
  <r>
    <n v="18804"/>
    <s v="Low"/>
    <x v="7"/>
    <x v="433"/>
    <n v="19.989999999999998"/>
    <n v="1738"/>
    <s v="Dean Solomon"/>
    <x v="2"/>
    <x v="0"/>
    <x v="0"/>
    <x v="7"/>
    <x v="3"/>
    <x v="611"/>
    <n v="0.38"/>
    <x v="0"/>
    <x v="3"/>
    <x v="24"/>
    <x v="461"/>
    <n v="28052"/>
    <x v="110"/>
    <x v="101"/>
    <n v="-108.27250000000001"/>
    <n v="11"/>
    <n v="406.26"/>
    <n v="85868"/>
    <m/>
    <m/>
  </r>
  <r>
    <n v="22593"/>
    <s v="High"/>
    <x v="3"/>
    <x v="277"/>
    <n v="60"/>
    <n v="1739"/>
    <s v="Edna Pierce"/>
    <x v="1"/>
    <x v="0"/>
    <x v="1"/>
    <x v="11"/>
    <x v="1"/>
    <x v="356"/>
    <m/>
    <x v="0"/>
    <x v="3"/>
    <x v="24"/>
    <x v="462"/>
    <n v="27534"/>
    <x v="32"/>
    <x v="14"/>
    <n v="-90.74799999999999"/>
    <n v="17"/>
    <n v="5835.41"/>
    <n v="85867"/>
    <m/>
    <m/>
  </r>
  <r>
    <n v="20591"/>
    <s v="Medium"/>
    <x v="6"/>
    <x v="112"/>
    <n v="2.5"/>
    <n v="1743"/>
    <s v="Paige Jacobs"/>
    <x v="2"/>
    <x v="3"/>
    <x v="2"/>
    <x v="5"/>
    <x v="2"/>
    <x v="612"/>
    <n v="0.83"/>
    <x v="0"/>
    <x v="2"/>
    <x v="7"/>
    <x v="430"/>
    <n v="77546"/>
    <x v="6"/>
    <x v="8"/>
    <n v="-121.05807999999999"/>
    <n v="1"/>
    <n v="52.1"/>
    <n v="91025"/>
    <m/>
    <m/>
  </r>
  <r>
    <n v="2571"/>
    <s v="Not Specified"/>
    <x v="1"/>
    <x v="113"/>
    <n v="6.89"/>
    <n v="1745"/>
    <s v="Herbert Holden"/>
    <x v="2"/>
    <x v="1"/>
    <x v="0"/>
    <x v="9"/>
    <x v="3"/>
    <x v="613"/>
    <n v="0.39"/>
    <x v="0"/>
    <x v="3"/>
    <x v="29"/>
    <x v="135"/>
    <n v="30305"/>
    <x v="85"/>
    <x v="71"/>
    <n v="-51.736999999999995"/>
    <n v="9"/>
    <n v="45.87"/>
    <n v="18561"/>
    <m/>
    <m/>
  </r>
  <r>
    <n v="1863"/>
    <s v="Low"/>
    <x v="7"/>
    <x v="434"/>
    <n v="12.23"/>
    <n v="1745"/>
    <s v="Herbert Holden"/>
    <x v="2"/>
    <x v="1"/>
    <x v="1"/>
    <x v="2"/>
    <x v="4"/>
    <x v="614"/>
    <n v="0.64"/>
    <x v="0"/>
    <x v="3"/>
    <x v="29"/>
    <x v="135"/>
    <n v="30305"/>
    <x v="79"/>
    <x v="103"/>
    <n v="116.50629999999998"/>
    <n v="4"/>
    <n v="256.77"/>
    <n v="13408"/>
    <m/>
    <m/>
  </r>
  <r>
    <n v="1692"/>
    <s v="High"/>
    <x v="7"/>
    <x v="132"/>
    <n v="51.94"/>
    <n v="1745"/>
    <s v="Herbert Holden"/>
    <x v="1"/>
    <x v="3"/>
    <x v="1"/>
    <x v="11"/>
    <x v="5"/>
    <x v="156"/>
    <n v="0.63"/>
    <x v="0"/>
    <x v="3"/>
    <x v="29"/>
    <x v="135"/>
    <n v="30305"/>
    <x v="20"/>
    <x v="25"/>
    <n v="-247.55157000000003"/>
    <n v="4"/>
    <n v="605.82000000000005"/>
    <n v="12224"/>
    <m/>
    <m/>
  </r>
  <r>
    <n v="1693"/>
    <s v="High"/>
    <x v="10"/>
    <x v="205"/>
    <n v="5"/>
    <n v="1745"/>
    <s v="Herbert Holden"/>
    <x v="2"/>
    <x v="3"/>
    <x v="2"/>
    <x v="5"/>
    <x v="0"/>
    <x v="615"/>
    <n v="0.82"/>
    <x v="0"/>
    <x v="3"/>
    <x v="29"/>
    <x v="135"/>
    <n v="30305"/>
    <x v="20"/>
    <x v="96"/>
    <n v="-277.20924000000002"/>
    <n v="54"/>
    <n v="1569"/>
    <n v="12224"/>
    <m/>
    <m/>
  </r>
  <r>
    <n v="19692"/>
    <s v="High"/>
    <x v="7"/>
    <x v="132"/>
    <n v="51.94"/>
    <n v="1748"/>
    <s v="Helen Simpson"/>
    <x v="1"/>
    <x v="3"/>
    <x v="1"/>
    <x v="11"/>
    <x v="5"/>
    <x v="156"/>
    <n v="0.63"/>
    <x v="0"/>
    <x v="2"/>
    <x v="23"/>
    <x v="463"/>
    <n v="73703"/>
    <x v="20"/>
    <x v="25"/>
    <n v="-93.06450000000001"/>
    <n v="1"/>
    <n v="151.46"/>
    <n v="87245"/>
    <m/>
    <m/>
  </r>
  <r>
    <n v="20571"/>
    <s v="Not Specified"/>
    <x v="1"/>
    <x v="113"/>
    <n v="6.89"/>
    <n v="1749"/>
    <s v="Sherri P Stephens"/>
    <x v="2"/>
    <x v="1"/>
    <x v="0"/>
    <x v="9"/>
    <x v="3"/>
    <x v="613"/>
    <n v="0.39"/>
    <x v="0"/>
    <x v="2"/>
    <x v="23"/>
    <x v="464"/>
    <n v="73505"/>
    <x v="85"/>
    <x v="71"/>
    <n v="-48.235999999999997"/>
    <n v="2"/>
    <n v="10.19"/>
    <n v="87243"/>
    <m/>
    <m/>
  </r>
  <r>
    <n v="19863"/>
    <s v="Low"/>
    <x v="7"/>
    <x v="434"/>
    <n v="12.23"/>
    <n v="1749"/>
    <s v="Sherri P Stephens"/>
    <x v="2"/>
    <x v="1"/>
    <x v="1"/>
    <x v="2"/>
    <x v="4"/>
    <x v="614"/>
    <n v="0.64"/>
    <x v="0"/>
    <x v="2"/>
    <x v="23"/>
    <x v="464"/>
    <n v="73505"/>
    <x v="79"/>
    <x v="103"/>
    <n v="44.291099999999993"/>
    <n v="1"/>
    <n v="64.19"/>
    <n v="87244"/>
    <m/>
    <m/>
  </r>
  <r>
    <n v="19477"/>
    <s v="Low"/>
    <x v="7"/>
    <x v="241"/>
    <n v="1.99"/>
    <n v="1754"/>
    <s v="Nelson Hong"/>
    <x v="2"/>
    <x v="3"/>
    <x v="2"/>
    <x v="13"/>
    <x v="2"/>
    <x v="302"/>
    <n v="0.49"/>
    <x v="0"/>
    <x v="0"/>
    <x v="1"/>
    <x v="465"/>
    <n v="90503"/>
    <x v="139"/>
    <x v="142"/>
    <n v="43.275199999999998"/>
    <n v="14"/>
    <n v="118.57"/>
    <n v="90178"/>
    <m/>
    <m/>
  </r>
  <r>
    <n v="19478"/>
    <s v="Low"/>
    <x v="10"/>
    <x v="155"/>
    <n v="9.4"/>
    <n v="1754"/>
    <s v="Nelson Hong"/>
    <x v="2"/>
    <x v="3"/>
    <x v="2"/>
    <x v="6"/>
    <x v="3"/>
    <x v="616"/>
    <n v="0.49"/>
    <x v="0"/>
    <x v="0"/>
    <x v="1"/>
    <x v="465"/>
    <n v="90503"/>
    <x v="139"/>
    <x v="139"/>
    <n v="-36.214620000000004"/>
    <n v="5"/>
    <n v="79.47"/>
    <n v="90178"/>
    <m/>
    <m/>
  </r>
  <r>
    <n v="19479"/>
    <s v="Low"/>
    <x v="3"/>
    <x v="66"/>
    <n v="8.99"/>
    <n v="1754"/>
    <s v="Nelson Hong"/>
    <x v="2"/>
    <x v="3"/>
    <x v="2"/>
    <x v="5"/>
    <x v="3"/>
    <x v="617"/>
    <n v="0.56999999999999995"/>
    <x v="0"/>
    <x v="0"/>
    <x v="1"/>
    <x v="465"/>
    <n v="90503"/>
    <x v="139"/>
    <x v="166"/>
    <n v="7.032960000000001"/>
    <n v="8"/>
    <n v="627.28"/>
    <n v="90178"/>
    <m/>
    <m/>
  </r>
  <r>
    <n v="25920"/>
    <s v="High"/>
    <x v="6"/>
    <x v="9"/>
    <n v="5.92"/>
    <n v="1764"/>
    <s v="Michele Bradshaw"/>
    <x v="2"/>
    <x v="3"/>
    <x v="2"/>
    <x v="5"/>
    <x v="3"/>
    <x v="618"/>
    <n v="0.57999999999999996"/>
    <x v="0"/>
    <x v="3"/>
    <x v="26"/>
    <x v="466"/>
    <n v="34698"/>
    <x v="46"/>
    <x v="17"/>
    <n v="-16.772000000000002"/>
    <n v="11"/>
    <n v="1160.42"/>
    <n v="89775"/>
    <m/>
    <m/>
  </r>
  <r>
    <n v="25608"/>
    <s v="High"/>
    <x v="2"/>
    <x v="45"/>
    <n v="10.49"/>
    <n v="1764"/>
    <s v="Michele Bradshaw"/>
    <x v="2"/>
    <x v="3"/>
    <x v="1"/>
    <x v="2"/>
    <x v="3"/>
    <x v="619"/>
    <n v="0.49"/>
    <x v="0"/>
    <x v="3"/>
    <x v="26"/>
    <x v="466"/>
    <n v="34698"/>
    <x v="151"/>
    <x v="166"/>
    <n v="514.17719999999997"/>
    <n v="5"/>
    <n v="103.37"/>
    <n v="89776"/>
    <m/>
    <m/>
  </r>
  <r>
    <n v="25609"/>
    <s v="High"/>
    <x v="4"/>
    <x v="26"/>
    <n v="4.8600000000000003"/>
    <n v="1764"/>
    <s v="Michele Bradshaw"/>
    <x v="2"/>
    <x v="3"/>
    <x v="1"/>
    <x v="2"/>
    <x v="3"/>
    <x v="620"/>
    <n v="0.41"/>
    <x v="0"/>
    <x v="3"/>
    <x v="26"/>
    <x v="466"/>
    <n v="34698"/>
    <x v="151"/>
    <x v="27"/>
    <n v="235.65599999999998"/>
    <n v="23"/>
    <n v="40.22"/>
    <n v="89776"/>
    <m/>
    <m/>
  </r>
  <r>
    <n v="25054"/>
    <s v="Not Specified"/>
    <x v="6"/>
    <x v="435"/>
    <n v="4.97"/>
    <n v="1765"/>
    <s v="Ralph Woods Scott"/>
    <x v="2"/>
    <x v="3"/>
    <x v="0"/>
    <x v="8"/>
    <x v="3"/>
    <x v="621"/>
    <n v="0.35"/>
    <x v="0"/>
    <x v="2"/>
    <x v="33"/>
    <x v="467"/>
    <n v="63141"/>
    <x v="82"/>
    <x v="43"/>
    <n v="3.5581000000000031"/>
    <n v="8"/>
    <n v="52.43"/>
    <n v="89777"/>
    <m/>
    <m/>
  </r>
  <r>
    <n v="20636"/>
    <s v="Critical"/>
    <x v="0"/>
    <x v="265"/>
    <n v="6.5"/>
    <n v="1767"/>
    <s v="Robert Rollins"/>
    <x v="2"/>
    <x v="1"/>
    <x v="2"/>
    <x v="13"/>
    <x v="3"/>
    <x v="338"/>
    <n v="0.73"/>
    <x v="0"/>
    <x v="3"/>
    <x v="29"/>
    <x v="450"/>
    <n v="30265"/>
    <x v="173"/>
    <x v="164"/>
    <n v="5.3396999999999997"/>
    <n v="16"/>
    <n v="818.49"/>
    <n v="89211"/>
    <m/>
    <m/>
  </r>
  <r>
    <n v="24894"/>
    <s v="Medium"/>
    <x v="8"/>
    <x v="402"/>
    <n v="49"/>
    <n v="1771"/>
    <s v="Jeff Spivey"/>
    <x v="2"/>
    <x v="1"/>
    <x v="0"/>
    <x v="15"/>
    <x v="6"/>
    <x v="557"/>
    <n v="0.59"/>
    <x v="0"/>
    <x v="2"/>
    <x v="12"/>
    <x v="418"/>
    <n v="61032"/>
    <x v="127"/>
    <x v="118"/>
    <n v="-807.89"/>
    <n v="7"/>
    <n v="410.17"/>
    <n v="89106"/>
    <m/>
    <m/>
  </r>
  <r>
    <n v="19826"/>
    <s v="Low"/>
    <x v="3"/>
    <x v="388"/>
    <n v="4.9800000000000004"/>
    <n v="1775"/>
    <s v="Marlene Kirk"/>
    <x v="2"/>
    <x v="3"/>
    <x v="0"/>
    <x v="8"/>
    <x v="3"/>
    <x v="532"/>
    <n v="0.4"/>
    <x v="0"/>
    <x v="2"/>
    <x v="38"/>
    <x v="468"/>
    <n v="46614"/>
    <x v="110"/>
    <x v="101"/>
    <n v="123.89175"/>
    <n v="21"/>
    <n v="269.54000000000002"/>
    <n v="89944"/>
    <m/>
    <m/>
  </r>
  <r>
    <n v="20278"/>
    <s v="Not Specified"/>
    <x v="4"/>
    <x v="182"/>
    <n v="5.67"/>
    <n v="1776"/>
    <s v="Charlotte Patterson"/>
    <x v="2"/>
    <x v="3"/>
    <x v="0"/>
    <x v="7"/>
    <x v="3"/>
    <x v="221"/>
    <n v="0.36"/>
    <x v="0"/>
    <x v="2"/>
    <x v="38"/>
    <x v="469"/>
    <n v="47802"/>
    <x v="128"/>
    <x v="141"/>
    <n v="-53.898000000000003"/>
    <n v="19"/>
    <n v="106.57"/>
    <n v="89941"/>
    <m/>
    <m/>
  </r>
  <r>
    <n v="20391"/>
    <s v="Low"/>
    <x v="8"/>
    <x v="178"/>
    <n v="0.95"/>
    <n v="1777"/>
    <s v="Miriam Greenberg"/>
    <x v="2"/>
    <x v="3"/>
    <x v="0"/>
    <x v="7"/>
    <x v="0"/>
    <x v="217"/>
    <n v="0.36"/>
    <x v="0"/>
    <x v="2"/>
    <x v="38"/>
    <x v="470"/>
    <n v="46383"/>
    <x v="126"/>
    <x v="63"/>
    <n v="26.502899999999997"/>
    <n v="7"/>
    <n v="38.409999999999997"/>
    <n v="89939"/>
    <m/>
    <m/>
  </r>
  <r>
    <n v="21163"/>
    <s v="Low"/>
    <x v="1"/>
    <x v="74"/>
    <n v="2.06"/>
    <n v="1777"/>
    <s v="Miriam Greenberg"/>
    <x v="2"/>
    <x v="3"/>
    <x v="0"/>
    <x v="7"/>
    <x v="0"/>
    <x v="85"/>
    <n v="0.39"/>
    <x v="0"/>
    <x v="2"/>
    <x v="38"/>
    <x v="470"/>
    <n v="46383"/>
    <x v="35"/>
    <x v="0"/>
    <n v="90.624600000000001"/>
    <n v="13"/>
    <n v="131.34"/>
    <n v="89940"/>
    <m/>
    <m/>
  </r>
  <r>
    <n v="20600"/>
    <s v="Not Specified"/>
    <x v="9"/>
    <x v="145"/>
    <n v="11.17"/>
    <n v="1777"/>
    <s v="Miriam Greenberg"/>
    <x v="2"/>
    <x v="0"/>
    <x v="1"/>
    <x v="2"/>
    <x v="6"/>
    <x v="172"/>
    <n v="0.6"/>
    <x v="0"/>
    <x v="2"/>
    <x v="38"/>
    <x v="470"/>
    <n v="46383"/>
    <x v="57"/>
    <x v="82"/>
    <n v="-20.876399999999997"/>
    <n v="12"/>
    <n v="251.61"/>
    <n v="89942"/>
    <m/>
    <m/>
  </r>
  <r>
    <n v="25498"/>
    <s v="High"/>
    <x v="2"/>
    <x v="365"/>
    <n v="7.51"/>
    <n v="1778"/>
    <s v="Ray Oakley"/>
    <x v="2"/>
    <x v="3"/>
    <x v="2"/>
    <x v="6"/>
    <x v="4"/>
    <x v="490"/>
    <n v="0.39"/>
    <x v="0"/>
    <x v="2"/>
    <x v="38"/>
    <x v="471"/>
    <n v="47906"/>
    <x v="16"/>
    <x v="179"/>
    <n v="6.4832400000000021"/>
    <n v="21"/>
    <n v="287.99"/>
    <n v="89943"/>
    <m/>
    <m/>
  </r>
  <r>
    <n v="25499"/>
    <s v="High"/>
    <x v="2"/>
    <x v="189"/>
    <n v="1.97"/>
    <n v="1778"/>
    <s v="Ray Oakley"/>
    <x v="2"/>
    <x v="3"/>
    <x v="0"/>
    <x v="7"/>
    <x v="0"/>
    <x v="231"/>
    <n v="0.39"/>
    <x v="0"/>
    <x v="2"/>
    <x v="38"/>
    <x v="471"/>
    <n v="47906"/>
    <x v="16"/>
    <x v="128"/>
    <n v="2.3320000000000003"/>
    <n v="3"/>
    <n v="46.86"/>
    <n v="89943"/>
    <m/>
    <m/>
  </r>
  <r>
    <n v="19237"/>
    <s v="High"/>
    <x v="6"/>
    <x v="13"/>
    <n v="14.3"/>
    <n v="1781"/>
    <s v="Jackie Capps"/>
    <x v="2"/>
    <x v="0"/>
    <x v="0"/>
    <x v="7"/>
    <x v="3"/>
    <x v="14"/>
    <n v="0.37"/>
    <x v="0"/>
    <x v="0"/>
    <x v="1"/>
    <x v="472"/>
    <n v="94070"/>
    <x v="20"/>
    <x v="25"/>
    <n v="454.44779999999997"/>
    <n v="11"/>
    <n v="658.62"/>
    <n v="89857"/>
    <m/>
    <m/>
  </r>
  <r>
    <n v="19419"/>
    <s v="Low"/>
    <x v="9"/>
    <x v="436"/>
    <n v="2.0299999999999998"/>
    <n v="1781"/>
    <s v="Jackie Capps"/>
    <x v="2"/>
    <x v="1"/>
    <x v="1"/>
    <x v="2"/>
    <x v="0"/>
    <x v="622"/>
    <n v="0.51"/>
    <x v="0"/>
    <x v="0"/>
    <x v="1"/>
    <x v="472"/>
    <n v="94070"/>
    <x v="0"/>
    <x v="130"/>
    <n v="15.1524"/>
    <n v="4"/>
    <n v="21.96"/>
    <n v="89858"/>
    <m/>
    <m/>
  </r>
  <r>
    <n v="21283"/>
    <s v="High"/>
    <x v="9"/>
    <x v="4"/>
    <n v="3.97"/>
    <n v="1782"/>
    <s v="Lawrence Dennis"/>
    <x v="2"/>
    <x v="1"/>
    <x v="0"/>
    <x v="0"/>
    <x v="0"/>
    <x v="623"/>
    <n v="0.56000000000000005"/>
    <x v="0"/>
    <x v="0"/>
    <x v="1"/>
    <x v="473"/>
    <n v="92672"/>
    <x v="61"/>
    <x v="0"/>
    <n v="-90.755600000000001"/>
    <n v="7"/>
    <n v="24.57"/>
    <n v="89856"/>
    <m/>
    <m/>
  </r>
  <r>
    <n v="23966"/>
    <s v="Critical"/>
    <x v="7"/>
    <x v="19"/>
    <n v="8.99"/>
    <n v="1788"/>
    <s v="Valerie Siegel"/>
    <x v="2"/>
    <x v="3"/>
    <x v="2"/>
    <x v="5"/>
    <x v="3"/>
    <x v="20"/>
    <n v="0.56000000000000005"/>
    <x v="0"/>
    <x v="3"/>
    <x v="29"/>
    <x v="432"/>
    <n v="30188"/>
    <x v="72"/>
    <x v="17"/>
    <n v="960.98400000000004"/>
    <n v="6"/>
    <n v="1008.53"/>
    <n v="88256"/>
    <m/>
    <m/>
  </r>
  <r>
    <n v="21284"/>
    <s v="Critical"/>
    <x v="7"/>
    <x v="218"/>
    <n v="44.55"/>
    <n v="1793"/>
    <s v="Derek Jernigan"/>
    <x v="1"/>
    <x v="1"/>
    <x v="1"/>
    <x v="14"/>
    <x v="5"/>
    <x v="270"/>
    <n v="0.62"/>
    <x v="0"/>
    <x v="2"/>
    <x v="12"/>
    <x v="474"/>
    <n v="61401"/>
    <x v="61"/>
    <x v="72"/>
    <n v="-13706.464"/>
    <n v="8"/>
    <n v="6968.9"/>
    <n v="87853"/>
    <m/>
    <m/>
  </r>
  <r>
    <n v="22986"/>
    <s v="Critical"/>
    <x v="7"/>
    <x v="239"/>
    <n v="1.32"/>
    <n v="1802"/>
    <s v="Jack Morse"/>
    <x v="2"/>
    <x v="0"/>
    <x v="0"/>
    <x v="12"/>
    <x v="0"/>
    <x v="300"/>
    <n v="0.83"/>
    <x v="0"/>
    <x v="3"/>
    <x v="26"/>
    <x v="466"/>
    <n v="34698"/>
    <x v="144"/>
    <x v="80"/>
    <n v="300.92579999999998"/>
    <n v="11"/>
    <n v="41.29"/>
    <n v="91543"/>
    <m/>
    <m/>
  </r>
  <r>
    <n v="18901"/>
    <s v="Medium"/>
    <x v="0"/>
    <x v="233"/>
    <n v="2.83"/>
    <n v="1808"/>
    <s v="Joyce Knox"/>
    <x v="0"/>
    <x v="1"/>
    <x v="2"/>
    <x v="13"/>
    <x v="2"/>
    <x v="293"/>
    <n v="0.77"/>
    <x v="0"/>
    <x v="1"/>
    <x v="36"/>
    <x v="475"/>
    <n v="26101"/>
    <x v="83"/>
    <x v="107"/>
    <n v="-40.76"/>
    <n v="10"/>
    <n v="88.64"/>
    <n v="89251"/>
    <m/>
    <m/>
  </r>
  <r>
    <n v="21746"/>
    <s v="Not Specified"/>
    <x v="3"/>
    <x v="437"/>
    <n v="4"/>
    <n v="1814"/>
    <s v="Albert Tyson"/>
    <x v="0"/>
    <x v="1"/>
    <x v="2"/>
    <x v="13"/>
    <x v="3"/>
    <x v="624"/>
    <n v="0.76"/>
    <x v="0"/>
    <x v="3"/>
    <x v="37"/>
    <x v="476"/>
    <n v="38654"/>
    <x v="94"/>
    <x v="111"/>
    <n v="-986.52399999999989"/>
    <n v="17"/>
    <n v="1300.54"/>
    <n v="90524"/>
    <m/>
    <m/>
  </r>
  <r>
    <n v="21747"/>
    <s v="Not Specified"/>
    <x v="6"/>
    <x v="47"/>
    <n v="0.7"/>
    <n v="1814"/>
    <s v="Albert Tyson"/>
    <x v="2"/>
    <x v="1"/>
    <x v="0"/>
    <x v="0"/>
    <x v="0"/>
    <x v="122"/>
    <n v="0.56000000000000005"/>
    <x v="0"/>
    <x v="3"/>
    <x v="37"/>
    <x v="476"/>
    <n v="38654"/>
    <x v="94"/>
    <x v="111"/>
    <n v="-141.666"/>
    <n v="13"/>
    <n v="38.06"/>
    <n v="90524"/>
    <m/>
    <m/>
  </r>
  <r>
    <n v="24463"/>
    <s v="Medium"/>
    <x v="2"/>
    <x v="284"/>
    <n v="14"/>
    <n v="1815"/>
    <s v="Marvin Yang"/>
    <x v="1"/>
    <x v="1"/>
    <x v="2"/>
    <x v="6"/>
    <x v="1"/>
    <x v="625"/>
    <n v="0.36"/>
    <x v="0"/>
    <x v="3"/>
    <x v="37"/>
    <x v="477"/>
    <n v="39208"/>
    <x v="143"/>
    <x v="150"/>
    <n v="47.334000000000003"/>
    <n v="14"/>
    <n v="1263.3499999999999"/>
    <n v="90525"/>
    <m/>
    <m/>
  </r>
  <r>
    <n v="22843"/>
    <s v="Low"/>
    <x v="0"/>
    <x v="438"/>
    <n v="2.89"/>
    <n v="1816"/>
    <s v="Danielle Schneider"/>
    <x v="2"/>
    <x v="3"/>
    <x v="0"/>
    <x v="0"/>
    <x v="2"/>
    <x v="626"/>
    <n v="0.6"/>
    <x v="0"/>
    <x v="2"/>
    <x v="22"/>
    <x v="20"/>
    <n v="48187"/>
    <x v="64"/>
    <x v="167"/>
    <n v="60.561599999999999"/>
    <n v="19"/>
    <n v="202.38"/>
    <n v="85990"/>
    <m/>
    <m/>
  </r>
  <r>
    <n v="24622"/>
    <s v="Not Specified"/>
    <x v="2"/>
    <x v="17"/>
    <n v="8.51"/>
    <n v="1818"/>
    <s v="Ian Hall"/>
    <x v="2"/>
    <x v="3"/>
    <x v="2"/>
    <x v="6"/>
    <x v="4"/>
    <x v="18"/>
    <n v="0.4"/>
    <x v="0"/>
    <x v="2"/>
    <x v="22"/>
    <x v="478"/>
    <n v="48126"/>
    <x v="112"/>
    <x v="113"/>
    <n v="-47.243088"/>
    <n v="3"/>
    <n v="56.38"/>
    <n v="85991"/>
    <m/>
    <m/>
  </r>
  <r>
    <n v="24623"/>
    <s v="Not Specified"/>
    <x v="10"/>
    <x v="439"/>
    <n v="4.78"/>
    <n v="1818"/>
    <s v="Ian Hall"/>
    <x v="0"/>
    <x v="3"/>
    <x v="0"/>
    <x v="7"/>
    <x v="3"/>
    <x v="627"/>
    <n v="0.4"/>
    <x v="0"/>
    <x v="2"/>
    <x v="22"/>
    <x v="478"/>
    <n v="48126"/>
    <x v="112"/>
    <x v="169"/>
    <n v="9.1539999999999999"/>
    <n v="12"/>
    <n v="119.13"/>
    <n v="85991"/>
    <m/>
    <m/>
  </r>
  <r>
    <n v="4843"/>
    <s v="Low"/>
    <x v="0"/>
    <x v="438"/>
    <n v="2.89"/>
    <n v="1821"/>
    <s v="Vanessa Boyer"/>
    <x v="2"/>
    <x v="3"/>
    <x v="0"/>
    <x v="0"/>
    <x v="2"/>
    <x v="626"/>
    <n v="0.6"/>
    <x v="0"/>
    <x v="1"/>
    <x v="4"/>
    <x v="8"/>
    <n v="10177"/>
    <x v="64"/>
    <x v="167"/>
    <n v="40.92"/>
    <n v="76"/>
    <n v="809.51"/>
    <n v="34435"/>
    <m/>
    <m/>
  </r>
  <r>
    <n v="6621"/>
    <s v="Not Specified"/>
    <x v="8"/>
    <x v="440"/>
    <n v="3.77"/>
    <n v="1821"/>
    <s v="Vanessa Boyer"/>
    <x v="2"/>
    <x v="3"/>
    <x v="1"/>
    <x v="2"/>
    <x v="2"/>
    <x v="628"/>
    <n v="0.39"/>
    <x v="0"/>
    <x v="1"/>
    <x v="4"/>
    <x v="8"/>
    <n v="10177"/>
    <x v="112"/>
    <x v="106"/>
    <n v="149.72"/>
    <n v="34"/>
    <n v="643.64"/>
    <n v="47108"/>
    <m/>
    <m/>
  </r>
  <r>
    <n v="6622"/>
    <s v="Not Specified"/>
    <x v="2"/>
    <x v="17"/>
    <n v="8.51"/>
    <n v="1821"/>
    <s v="Vanessa Boyer"/>
    <x v="2"/>
    <x v="3"/>
    <x v="2"/>
    <x v="6"/>
    <x v="4"/>
    <x v="18"/>
    <n v="0.4"/>
    <x v="0"/>
    <x v="1"/>
    <x v="4"/>
    <x v="8"/>
    <n v="10177"/>
    <x v="112"/>
    <x v="113"/>
    <n v="-52.492319999999999"/>
    <n v="13"/>
    <n v="244.31"/>
    <n v="47108"/>
    <m/>
    <m/>
  </r>
  <r>
    <n v="6623"/>
    <s v="Not Specified"/>
    <x v="10"/>
    <x v="439"/>
    <n v="4.78"/>
    <n v="1821"/>
    <s v="Vanessa Boyer"/>
    <x v="0"/>
    <x v="3"/>
    <x v="0"/>
    <x v="7"/>
    <x v="3"/>
    <x v="627"/>
    <n v="0.4"/>
    <x v="0"/>
    <x v="1"/>
    <x v="4"/>
    <x v="8"/>
    <n v="10177"/>
    <x v="112"/>
    <x v="169"/>
    <n v="7.9599999999999991"/>
    <n v="47"/>
    <n v="466.58"/>
    <n v="47108"/>
    <m/>
    <m/>
  </r>
  <r>
    <n v="6624"/>
    <s v="Not Specified"/>
    <x v="4"/>
    <x v="29"/>
    <n v="8.99"/>
    <n v="1821"/>
    <s v="Vanessa Boyer"/>
    <x v="0"/>
    <x v="3"/>
    <x v="2"/>
    <x v="5"/>
    <x v="3"/>
    <x v="44"/>
    <n v="0.56999999999999995"/>
    <x v="0"/>
    <x v="1"/>
    <x v="4"/>
    <x v="8"/>
    <n v="10177"/>
    <x v="112"/>
    <x v="106"/>
    <n v="-459.08280000000002"/>
    <n v="16"/>
    <n v="2290.69"/>
    <n v="47108"/>
    <m/>
    <m/>
  </r>
  <r>
    <n v="19596"/>
    <s v="Medium"/>
    <x v="10"/>
    <x v="441"/>
    <n v="19.989999999999998"/>
    <n v="1826"/>
    <s v="Kate Peck"/>
    <x v="0"/>
    <x v="0"/>
    <x v="0"/>
    <x v="10"/>
    <x v="3"/>
    <x v="629"/>
    <n v="0.81"/>
    <x v="0"/>
    <x v="2"/>
    <x v="25"/>
    <x v="479"/>
    <n v="52722"/>
    <x v="106"/>
    <x v="133"/>
    <n v="-517.16999999999996"/>
    <n v="7"/>
    <n v="337.59"/>
    <n v="86958"/>
    <m/>
    <m/>
  </r>
  <r>
    <n v="18199"/>
    <s v="Medium"/>
    <x v="6"/>
    <x v="442"/>
    <n v="4.3899999999999997"/>
    <n v="1826"/>
    <s v="Kate Peck"/>
    <x v="2"/>
    <x v="0"/>
    <x v="0"/>
    <x v="7"/>
    <x v="0"/>
    <x v="630"/>
    <n v="0.38"/>
    <x v="0"/>
    <x v="2"/>
    <x v="25"/>
    <x v="479"/>
    <n v="52722"/>
    <x v="3"/>
    <x v="3"/>
    <n v="-7.61"/>
    <n v="1"/>
    <n v="10.65"/>
    <n v="86959"/>
    <m/>
    <m/>
  </r>
  <r>
    <n v="20551"/>
    <s v="Not Specified"/>
    <x v="6"/>
    <x v="24"/>
    <n v="0.96"/>
    <n v="1827"/>
    <s v="Vincent Hale"/>
    <x v="2"/>
    <x v="0"/>
    <x v="0"/>
    <x v="0"/>
    <x v="0"/>
    <x v="631"/>
    <n v="0.6"/>
    <x v="0"/>
    <x v="2"/>
    <x v="25"/>
    <x v="19"/>
    <n v="52601"/>
    <x v="153"/>
    <x v="39"/>
    <n v="38.039699999999996"/>
    <n v="9"/>
    <n v="55.13"/>
    <n v="86956"/>
    <m/>
    <m/>
  </r>
  <r>
    <n v="19597"/>
    <s v="Medium"/>
    <x v="8"/>
    <x v="32"/>
    <n v="57.38"/>
    <n v="1827"/>
    <s v="Vincent Hale"/>
    <x v="1"/>
    <x v="0"/>
    <x v="1"/>
    <x v="14"/>
    <x v="5"/>
    <x v="632"/>
    <n v="0.78"/>
    <x v="0"/>
    <x v="2"/>
    <x v="25"/>
    <x v="19"/>
    <n v="52601"/>
    <x v="106"/>
    <x v="24"/>
    <n v="-429.86"/>
    <n v="2"/>
    <n v="215.32"/>
    <n v="86958"/>
    <m/>
    <m/>
  </r>
  <r>
    <n v="19598"/>
    <s v="Medium"/>
    <x v="9"/>
    <x v="117"/>
    <n v="0.99"/>
    <n v="1827"/>
    <s v="Vincent Hale"/>
    <x v="2"/>
    <x v="0"/>
    <x v="2"/>
    <x v="5"/>
    <x v="0"/>
    <x v="141"/>
    <n v="0.55000000000000004"/>
    <x v="0"/>
    <x v="2"/>
    <x v="25"/>
    <x v="19"/>
    <n v="52601"/>
    <x v="106"/>
    <x v="87"/>
    <n v="264.16649999999998"/>
    <n v="5"/>
    <n v="382.85"/>
    <n v="86958"/>
    <m/>
    <m/>
  </r>
  <r>
    <n v="20553"/>
    <s v="Not Specified"/>
    <x v="1"/>
    <x v="24"/>
    <n v="5.46"/>
    <n v="1828"/>
    <s v="Stacey Lucas"/>
    <x v="2"/>
    <x v="0"/>
    <x v="0"/>
    <x v="7"/>
    <x v="3"/>
    <x v="381"/>
    <n v="0.36"/>
    <x v="0"/>
    <x v="2"/>
    <x v="25"/>
    <x v="480"/>
    <n v="50613"/>
    <x v="153"/>
    <x v="39"/>
    <n v="-47.12"/>
    <n v="7"/>
    <n v="44.8"/>
    <n v="86956"/>
    <m/>
    <m/>
  </r>
  <r>
    <n v="21383"/>
    <s v="Low"/>
    <x v="5"/>
    <x v="186"/>
    <n v="6.05"/>
    <n v="1828"/>
    <s v="Stacey Lucas"/>
    <x v="2"/>
    <x v="0"/>
    <x v="0"/>
    <x v="8"/>
    <x v="3"/>
    <x v="227"/>
    <n v="0.39"/>
    <x v="0"/>
    <x v="2"/>
    <x v="25"/>
    <x v="480"/>
    <n v="50613"/>
    <x v="61"/>
    <x v="116"/>
    <n v="-101.24600000000001"/>
    <n v="14"/>
    <n v="100.99"/>
    <n v="86960"/>
    <m/>
    <m/>
  </r>
  <r>
    <n v="21384"/>
    <s v="Low"/>
    <x v="7"/>
    <x v="404"/>
    <n v="4"/>
    <n v="1828"/>
    <s v="Stacey Lucas"/>
    <x v="2"/>
    <x v="0"/>
    <x v="2"/>
    <x v="13"/>
    <x v="3"/>
    <x v="560"/>
    <n v="0.6"/>
    <x v="0"/>
    <x v="2"/>
    <x v="25"/>
    <x v="480"/>
    <n v="50613"/>
    <x v="61"/>
    <x v="76"/>
    <n v="-1.88"/>
    <n v="7"/>
    <n v="142.06"/>
    <n v="86960"/>
    <m/>
    <m/>
  </r>
  <r>
    <n v="23430"/>
    <s v="Critical"/>
    <x v="0"/>
    <x v="243"/>
    <n v="5.16"/>
    <n v="1829"/>
    <s v="Suzanne Cochran"/>
    <x v="0"/>
    <x v="0"/>
    <x v="1"/>
    <x v="2"/>
    <x v="3"/>
    <x v="304"/>
    <n v="0.56999999999999995"/>
    <x v="0"/>
    <x v="2"/>
    <x v="25"/>
    <x v="481"/>
    <n v="52402"/>
    <x v="78"/>
    <x v="164"/>
    <n v="-11.69"/>
    <n v="5"/>
    <n v="58.52"/>
    <n v="86957"/>
    <m/>
    <m/>
  </r>
  <r>
    <n v="21385"/>
    <s v="Low"/>
    <x v="5"/>
    <x v="318"/>
    <n v="10.55"/>
    <n v="1829"/>
    <s v="Suzanne Cochran"/>
    <x v="2"/>
    <x v="0"/>
    <x v="0"/>
    <x v="8"/>
    <x v="3"/>
    <x v="410"/>
    <n v="0.37"/>
    <x v="0"/>
    <x v="2"/>
    <x v="25"/>
    <x v="481"/>
    <n v="52402"/>
    <x v="61"/>
    <x v="49"/>
    <n v="250.98059999999998"/>
    <n v="9"/>
    <n v="363.74"/>
    <n v="86960"/>
    <m/>
    <m/>
  </r>
  <r>
    <n v="21386"/>
    <s v="Low"/>
    <x v="7"/>
    <x v="443"/>
    <n v="6.83"/>
    <n v="1829"/>
    <s v="Suzanne Cochran"/>
    <x v="2"/>
    <x v="0"/>
    <x v="0"/>
    <x v="8"/>
    <x v="3"/>
    <x v="633"/>
    <n v="0.38"/>
    <x v="0"/>
    <x v="2"/>
    <x v="25"/>
    <x v="481"/>
    <n v="52402"/>
    <x v="61"/>
    <x v="178"/>
    <n v="-57.753"/>
    <n v="4"/>
    <n v="15.93"/>
    <n v="86960"/>
    <m/>
    <m/>
  </r>
  <r>
    <n v="21387"/>
    <s v="Low"/>
    <x v="1"/>
    <x v="197"/>
    <n v="17.78"/>
    <n v="1829"/>
    <s v="Suzanne Cochran"/>
    <x v="2"/>
    <x v="0"/>
    <x v="0"/>
    <x v="10"/>
    <x v="3"/>
    <x v="242"/>
    <n v="0.59"/>
    <x v="0"/>
    <x v="2"/>
    <x v="25"/>
    <x v="481"/>
    <n v="52402"/>
    <x v="61"/>
    <x v="49"/>
    <n v="-47.97"/>
    <n v="1"/>
    <n v="21.28"/>
    <n v="86960"/>
    <m/>
    <m/>
  </r>
  <r>
    <n v="23589"/>
    <s v="High"/>
    <x v="0"/>
    <x v="279"/>
    <n v="8.99"/>
    <n v="1836"/>
    <s v="Dwight Albright Huffman"/>
    <x v="0"/>
    <x v="0"/>
    <x v="2"/>
    <x v="5"/>
    <x v="3"/>
    <x v="359"/>
    <n v="0.57999999999999996"/>
    <x v="0"/>
    <x v="0"/>
    <x v="1"/>
    <x v="49"/>
    <n v="94110"/>
    <x v="47"/>
    <x v="87"/>
    <n v="-219.07908"/>
    <n v="5"/>
    <n v="675.83"/>
    <n v="86600"/>
    <m/>
    <m/>
  </r>
  <r>
    <n v="23590"/>
    <s v="High"/>
    <x v="0"/>
    <x v="24"/>
    <n v="5.46"/>
    <n v="1837"/>
    <s v="Herbert Williamson"/>
    <x v="2"/>
    <x v="0"/>
    <x v="0"/>
    <x v="7"/>
    <x v="3"/>
    <x v="381"/>
    <n v="0.36"/>
    <x v="0"/>
    <x v="0"/>
    <x v="1"/>
    <x v="1"/>
    <n v="91776"/>
    <x v="47"/>
    <x v="24"/>
    <n v="-18.878399999999999"/>
    <n v="4"/>
    <n v="28"/>
    <n v="86600"/>
    <m/>
    <m/>
  </r>
  <r>
    <n v="18141"/>
    <s v="Not Specified"/>
    <x v="8"/>
    <x v="296"/>
    <n v="2.99"/>
    <n v="1840"/>
    <s v="Clifford Webb"/>
    <x v="2"/>
    <x v="1"/>
    <x v="0"/>
    <x v="8"/>
    <x v="3"/>
    <x v="385"/>
    <n v="0.36"/>
    <x v="0"/>
    <x v="1"/>
    <x v="15"/>
    <x v="482"/>
    <n v="1469"/>
    <x v="25"/>
    <x v="64"/>
    <n v="369.20519999999999"/>
    <n v="13"/>
    <n v="535.08000000000004"/>
    <n v="86599"/>
    <m/>
    <m/>
  </r>
  <r>
    <n v="19139"/>
    <s v="High"/>
    <x v="3"/>
    <x v="205"/>
    <n v="1.1000000000000001"/>
    <n v="1849"/>
    <s v="Michelle Steele"/>
    <x v="2"/>
    <x v="3"/>
    <x v="2"/>
    <x v="5"/>
    <x v="3"/>
    <x v="337"/>
    <n v="0.55000000000000004"/>
    <x v="0"/>
    <x v="3"/>
    <x v="43"/>
    <x v="483"/>
    <n v="36330"/>
    <x v="113"/>
    <x v="82"/>
    <n v="19.350000000000001"/>
    <n v="8"/>
    <n v="222.71"/>
    <n v="89697"/>
    <m/>
    <m/>
  </r>
  <r>
    <n v="19140"/>
    <s v="High"/>
    <x v="0"/>
    <x v="18"/>
    <n v="2.5"/>
    <n v="1849"/>
    <s v="Michelle Steele"/>
    <x v="2"/>
    <x v="3"/>
    <x v="2"/>
    <x v="5"/>
    <x v="3"/>
    <x v="418"/>
    <n v="0.6"/>
    <x v="0"/>
    <x v="3"/>
    <x v="43"/>
    <x v="483"/>
    <n v="36330"/>
    <x v="113"/>
    <x v="34"/>
    <n v="-967.83399999999995"/>
    <n v="2"/>
    <n v="220.52"/>
    <n v="89697"/>
    <m/>
    <m/>
  </r>
  <r>
    <n v="19141"/>
    <s v="Not Specified"/>
    <x v="2"/>
    <x v="80"/>
    <n v="5.14"/>
    <n v="1852"/>
    <s v="Joy Kaplan McNeill"/>
    <x v="0"/>
    <x v="1"/>
    <x v="0"/>
    <x v="7"/>
    <x v="3"/>
    <x v="339"/>
    <n v="0.37"/>
    <x v="0"/>
    <x v="0"/>
    <x v="1"/>
    <x v="484"/>
    <n v="92008"/>
    <x v="91"/>
    <x v="115"/>
    <n v="-28.45"/>
    <n v="10"/>
    <n v="68.34"/>
    <n v="86847"/>
    <m/>
    <m/>
  </r>
  <r>
    <n v="19142"/>
    <s v="Not Specified"/>
    <x v="1"/>
    <x v="77"/>
    <n v="4"/>
    <n v="1854"/>
    <s v="Erika Morgan"/>
    <x v="2"/>
    <x v="1"/>
    <x v="2"/>
    <x v="13"/>
    <x v="3"/>
    <x v="88"/>
    <n v="0.75"/>
    <x v="0"/>
    <x v="1"/>
    <x v="18"/>
    <x v="161"/>
    <n v="6478"/>
    <x v="91"/>
    <x v="104"/>
    <n v="72.78"/>
    <n v="16"/>
    <n v="522.22"/>
    <n v="86847"/>
    <m/>
    <m/>
  </r>
  <r>
    <n v="20036"/>
    <s v="Critical"/>
    <x v="3"/>
    <x v="24"/>
    <n v="1.49"/>
    <n v="1860"/>
    <s v="Gina B Hess"/>
    <x v="2"/>
    <x v="1"/>
    <x v="0"/>
    <x v="8"/>
    <x v="3"/>
    <x v="370"/>
    <n v="0.39"/>
    <x v="0"/>
    <x v="1"/>
    <x v="15"/>
    <x v="485"/>
    <n v="1570"/>
    <x v="15"/>
    <x v="19"/>
    <n v="13.2294"/>
    <n v="5"/>
    <n v="28.01"/>
    <n v="86846"/>
    <m/>
    <m/>
  </r>
  <r>
    <n v="18879"/>
    <s v="Not Specified"/>
    <x v="4"/>
    <x v="35"/>
    <n v="7.96"/>
    <n v="1869"/>
    <s v="Roberta Daniel"/>
    <x v="2"/>
    <x v="3"/>
    <x v="1"/>
    <x v="2"/>
    <x v="3"/>
    <x v="38"/>
    <n v="0.49"/>
    <x v="0"/>
    <x v="0"/>
    <x v="27"/>
    <x v="486"/>
    <n v="88310"/>
    <x v="32"/>
    <x v="14"/>
    <n v="-88.82"/>
    <n v="10"/>
    <n v="80.349999999999994"/>
    <n v="89209"/>
    <m/>
    <m/>
  </r>
  <r>
    <n v="19415"/>
    <s v="Medium"/>
    <x v="9"/>
    <x v="444"/>
    <n v="19.989999999999998"/>
    <n v="1873"/>
    <s v="Lisa Kim"/>
    <x v="2"/>
    <x v="0"/>
    <x v="0"/>
    <x v="4"/>
    <x v="3"/>
    <x v="634"/>
    <n v="0.4"/>
    <x v="0"/>
    <x v="3"/>
    <x v="26"/>
    <x v="487"/>
    <n v="33403"/>
    <x v="60"/>
    <x v="91"/>
    <n v="15.353999999999999"/>
    <n v="1"/>
    <n v="99.69"/>
    <n v="90099"/>
    <m/>
    <m/>
  </r>
  <r>
    <n v="19416"/>
    <s v="Medium"/>
    <x v="2"/>
    <x v="57"/>
    <n v="8.18"/>
    <n v="1873"/>
    <s v="Lisa Kim"/>
    <x v="2"/>
    <x v="0"/>
    <x v="0"/>
    <x v="7"/>
    <x v="3"/>
    <x v="635"/>
    <n v="0.39"/>
    <x v="0"/>
    <x v="3"/>
    <x v="26"/>
    <x v="487"/>
    <n v="33403"/>
    <x v="60"/>
    <x v="56"/>
    <n v="-357.92399999999998"/>
    <n v="7"/>
    <n v="152.49"/>
    <n v="90099"/>
    <m/>
    <m/>
  </r>
  <r>
    <n v="20844"/>
    <s v="Critical"/>
    <x v="3"/>
    <x v="66"/>
    <n v="4.9000000000000004"/>
    <n v="1875"/>
    <s v="Martin Kirk"/>
    <x v="2"/>
    <x v="3"/>
    <x v="2"/>
    <x v="5"/>
    <x v="3"/>
    <x v="75"/>
    <n v="0.56000000000000005"/>
    <x v="0"/>
    <x v="3"/>
    <x v="8"/>
    <x v="488"/>
    <n v="23320"/>
    <x v="134"/>
    <x v="136"/>
    <n v="34.302"/>
    <n v="4"/>
    <n v="320.75"/>
    <n v="90899"/>
    <m/>
    <m/>
  </r>
  <r>
    <n v="18284"/>
    <s v="Not Specified"/>
    <x v="3"/>
    <x v="182"/>
    <n v="5.67"/>
    <n v="1882"/>
    <s v="Anita Kent"/>
    <x v="2"/>
    <x v="1"/>
    <x v="0"/>
    <x v="7"/>
    <x v="3"/>
    <x v="221"/>
    <n v="0.36"/>
    <x v="0"/>
    <x v="1"/>
    <x v="2"/>
    <x v="489"/>
    <n v="7036"/>
    <x v="151"/>
    <x v="166"/>
    <n v="-7.96"/>
    <n v="1"/>
    <n v="11.35"/>
    <n v="87378"/>
    <m/>
    <m/>
  </r>
  <r>
    <n v="18283"/>
    <s v="Not Specified"/>
    <x v="5"/>
    <x v="445"/>
    <n v="14.7"/>
    <n v="1885"/>
    <s v="Jacob Hirsch"/>
    <x v="1"/>
    <x v="1"/>
    <x v="2"/>
    <x v="6"/>
    <x v="1"/>
    <x v="636"/>
    <n v="0.59"/>
    <x v="0"/>
    <x v="1"/>
    <x v="31"/>
    <x v="490"/>
    <n v="2806"/>
    <x v="151"/>
    <x v="166"/>
    <n v="4407.4399999999996"/>
    <n v="15"/>
    <n v="7029.1"/>
    <n v="87378"/>
    <m/>
    <m/>
  </r>
  <r>
    <n v="19918"/>
    <s v="Low"/>
    <x v="3"/>
    <x v="446"/>
    <n v="35"/>
    <n v="1889"/>
    <s v="Oscar Bowers"/>
    <x v="2"/>
    <x v="1"/>
    <x v="0"/>
    <x v="10"/>
    <x v="6"/>
    <x v="637"/>
    <n v="0.83"/>
    <x v="0"/>
    <x v="1"/>
    <x v="10"/>
    <x v="457"/>
    <n v="45429"/>
    <x v="89"/>
    <x v="24"/>
    <n v="-1025.0172"/>
    <n v="14"/>
    <n v="1059.3800000000001"/>
    <n v="90631"/>
    <m/>
    <m/>
  </r>
  <r>
    <n v="23886"/>
    <s v="Not Specified"/>
    <x v="9"/>
    <x v="447"/>
    <n v="29.2"/>
    <n v="1891"/>
    <s v="Gretchen Levine"/>
    <x v="1"/>
    <x v="1"/>
    <x v="1"/>
    <x v="11"/>
    <x v="5"/>
    <x v="638"/>
    <n v="0.66"/>
    <x v="0"/>
    <x v="1"/>
    <x v="10"/>
    <x v="491"/>
    <n v="45801"/>
    <x v="121"/>
    <x v="45"/>
    <n v="429.75435600000003"/>
    <n v="7"/>
    <n v="2233.46"/>
    <n v="90630"/>
    <m/>
    <m/>
  </r>
  <r>
    <n v="22858"/>
    <s v="Low"/>
    <x v="9"/>
    <x v="61"/>
    <n v="26.2"/>
    <n v="1893"/>
    <s v="Melanie Burgess"/>
    <x v="1"/>
    <x v="3"/>
    <x v="1"/>
    <x v="1"/>
    <x v="1"/>
    <x v="68"/>
    <n v="0.59"/>
    <x v="0"/>
    <x v="2"/>
    <x v="33"/>
    <x v="492"/>
    <n v="63119"/>
    <x v="138"/>
    <x v="86"/>
    <n v="588.54"/>
    <n v="5"/>
    <n v="928.92"/>
    <n v="91262"/>
    <m/>
    <m/>
  </r>
  <r>
    <n v="23260"/>
    <s v="Critical"/>
    <x v="6"/>
    <x v="46"/>
    <n v="164.73"/>
    <n v="1894"/>
    <s v="Maureen Herbert Hood"/>
    <x v="1"/>
    <x v="1"/>
    <x v="1"/>
    <x v="1"/>
    <x v="1"/>
    <x v="527"/>
    <n v="0.56000000000000005"/>
    <x v="0"/>
    <x v="2"/>
    <x v="45"/>
    <x v="493"/>
    <n v="54915"/>
    <x v="152"/>
    <x v="181"/>
    <n v="2653.2914999999998"/>
    <n v="12"/>
    <n v="3845.35"/>
    <n v="91261"/>
    <m/>
    <m/>
  </r>
  <r>
    <n v="23261"/>
    <s v="Critical"/>
    <x v="3"/>
    <x v="21"/>
    <n v="0.96"/>
    <n v="1894"/>
    <s v="Maureen Herbert Hood"/>
    <x v="2"/>
    <x v="1"/>
    <x v="0"/>
    <x v="0"/>
    <x v="0"/>
    <x v="202"/>
    <n v="0.57999999999999996"/>
    <x v="0"/>
    <x v="2"/>
    <x v="45"/>
    <x v="493"/>
    <n v="54915"/>
    <x v="152"/>
    <x v="171"/>
    <n v="-1.84"/>
    <n v="1"/>
    <n v="3.77"/>
    <n v="91261"/>
    <m/>
    <m/>
  </r>
  <r>
    <n v="23237"/>
    <s v="High"/>
    <x v="0"/>
    <x v="448"/>
    <n v="1.39"/>
    <n v="1894"/>
    <s v="Maureen Herbert Hood"/>
    <x v="2"/>
    <x v="3"/>
    <x v="0"/>
    <x v="4"/>
    <x v="3"/>
    <x v="639"/>
    <n v="0.38"/>
    <x v="0"/>
    <x v="2"/>
    <x v="45"/>
    <x v="493"/>
    <n v="54915"/>
    <x v="103"/>
    <x v="18"/>
    <n v="237.04259999999999"/>
    <n v="13"/>
    <n v="343.54"/>
    <n v="91263"/>
    <m/>
    <m/>
  </r>
  <r>
    <n v="19048"/>
    <s v="Low"/>
    <x v="8"/>
    <x v="449"/>
    <n v="19.989999999999998"/>
    <n v="1906"/>
    <s v="Penny Tuttle"/>
    <x v="2"/>
    <x v="0"/>
    <x v="0"/>
    <x v="8"/>
    <x v="3"/>
    <x v="640"/>
    <n v="0.39"/>
    <x v="0"/>
    <x v="1"/>
    <x v="10"/>
    <x v="491"/>
    <n v="45801"/>
    <x v="28"/>
    <x v="54"/>
    <n v="2502.6851999999999"/>
    <n v="22"/>
    <n v="3627.08"/>
    <n v="86500"/>
    <m/>
    <m/>
  </r>
  <r>
    <n v="19049"/>
    <s v="Low"/>
    <x v="3"/>
    <x v="287"/>
    <n v="1.39"/>
    <n v="1907"/>
    <s v="Amy Hall"/>
    <x v="2"/>
    <x v="0"/>
    <x v="0"/>
    <x v="4"/>
    <x v="3"/>
    <x v="448"/>
    <n v="0.36"/>
    <x v="0"/>
    <x v="1"/>
    <x v="10"/>
    <x v="494"/>
    <n v="44052"/>
    <x v="28"/>
    <x v="53"/>
    <n v="0.68800000000000017"/>
    <n v="1"/>
    <n v="8.34"/>
    <n v="86500"/>
    <m/>
    <m/>
  </r>
  <r>
    <n v="23812"/>
    <s v="Not Specified"/>
    <x v="1"/>
    <x v="149"/>
    <n v="6.27"/>
    <n v="1910"/>
    <s v="Sean Stephenson"/>
    <x v="2"/>
    <x v="1"/>
    <x v="0"/>
    <x v="8"/>
    <x v="3"/>
    <x v="178"/>
    <n v="0.37"/>
    <x v="0"/>
    <x v="3"/>
    <x v="29"/>
    <x v="495"/>
    <n v="30269"/>
    <x v="167"/>
    <x v="29"/>
    <n v="36.905999999999999"/>
    <n v="2"/>
    <n v="63.32"/>
    <n v="91371"/>
    <m/>
    <m/>
  </r>
  <r>
    <n v="18962"/>
    <s v="Critical"/>
    <x v="9"/>
    <x v="450"/>
    <n v="5.99"/>
    <n v="1916"/>
    <s v="Marcia Feldman"/>
    <x v="2"/>
    <x v="1"/>
    <x v="2"/>
    <x v="6"/>
    <x v="4"/>
    <x v="641"/>
    <n v="0.36"/>
    <x v="0"/>
    <x v="3"/>
    <x v="40"/>
    <x v="496"/>
    <n v="72209"/>
    <x v="139"/>
    <x v="142"/>
    <n v="-216.02980000000002"/>
    <n v="7"/>
    <n v="83.72"/>
    <n v="85893"/>
    <m/>
    <m/>
  </r>
  <r>
    <n v="18016"/>
    <s v="High"/>
    <x v="0"/>
    <x v="18"/>
    <n v="8.99"/>
    <n v="1916"/>
    <s v="Marcia Feldman"/>
    <x v="2"/>
    <x v="1"/>
    <x v="2"/>
    <x v="5"/>
    <x v="3"/>
    <x v="307"/>
    <n v="0.55000000000000004"/>
    <x v="0"/>
    <x v="3"/>
    <x v="40"/>
    <x v="496"/>
    <n v="72209"/>
    <x v="125"/>
    <x v="169"/>
    <n v="-45.471999999999994"/>
    <n v="9"/>
    <n v="1011.44"/>
    <n v="85895"/>
    <m/>
    <m/>
  </r>
  <r>
    <n v="21000"/>
    <s v="Medium"/>
    <x v="4"/>
    <x v="451"/>
    <n v="8.99"/>
    <n v="1917"/>
    <s v="Tracy Buckley"/>
    <x v="2"/>
    <x v="1"/>
    <x v="1"/>
    <x v="2"/>
    <x v="2"/>
    <x v="642"/>
    <n v="0.47"/>
    <x v="0"/>
    <x v="3"/>
    <x v="40"/>
    <x v="497"/>
    <n v="72113"/>
    <x v="12"/>
    <x v="16"/>
    <n v="16.136400000000002"/>
    <n v="7"/>
    <n v="132.22999999999999"/>
    <n v="85894"/>
    <m/>
    <m/>
  </r>
  <r>
    <n v="19967"/>
    <s v="High"/>
    <x v="4"/>
    <x v="452"/>
    <n v="3.63"/>
    <n v="1917"/>
    <s v="Tracy Buckley"/>
    <x v="2"/>
    <x v="1"/>
    <x v="1"/>
    <x v="2"/>
    <x v="2"/>
    <x v="643"/>
    <n v="0.52"/>
    <x v="0"/>
    <x v="3"/>
    <x v="40"/>
    <x v="497"/>
    <n v="72113"/>
    <x v="151"/>
    <x v="166"/>
    <n v="-29.61"/>
    <n v="10"/>
    <n v="210.33"/>
    <n v="85897"/>
    <m/>
    <m/>
  </r>
  <r>
    <n v="22246"/>
    <s v="Low"/>
    <x v="10"/>
    <x v="453"/>
    <n v="5.75"/>
    <n v="1918"/>
    <s v="Hannah Tyson"/>
    <x v="0"/>
    <x v="1"/>
    <x v="0"/>
    <x v="8"/>
    <x v="3"/>
    <x v="644"/>
    <n v="0.39"/>
    <x v="0"/>
    <x v="3"/>
    <x v="40"/>
    <x v="498"/>
    <n v="72450"/>
    <x v="36"/>
    <x v="48"/>
    <n v="125.72399999999999"/>
    <n v="17"/>
    <n v="168.04"/>
    <n v="85898"/>
    <m/>
    <m/>
  </r>
  <r>
    <n v="24971"/>
    <s v="High"/>
    <x v="6"/>
    <x v="211"/>
    <n v="8.99"/>
    <n v="1919"/>
    <s v="Nathan Jenkins"/>
    <x v="2"/>
    <x v="1"/>
    <x v="2"/>
    <x v="5"/>
    <x v="3"/>
    <x v="258"/>
    <n v="0.6"/>
    <x v="0"/>
    <x v="3"/>
    <x v="40"/>
    <x v="499"/>
    <n v="71603"/>
    <x v="152"/>
    <x v="181"/>
    <n v="114.88199999999999"/>
    <n v="5"/>
    <n v="882.93"/>
    <n v="85896"/>
    <m/>
    <m/>
  </r>
  <r>
    <n v="21563"/>
    <s v="High"/>
    <x v="1"/>
    <x v="98"/>
    <n v="66.67"/>
    <n v="1927"/>
    <s v="Earl Alston"/>
    <x v="1"/>
    <x v="1"/>
    <x v="1"/>
    <x v="11"/>
    <x v="5"/>
    <x v="112"/>
    <n v="0.65"/>
    <x v="0"/>
    <x v="3"/>
    <x v="39"/>
    <x v="407"/>
    <n v="29611"/>
    <x v="92"/>
    <x v="84"/>
    <n v="-14.448"/>
    <n v="8"/>
    <n v="1757.15"/>
    <n v="88579"/>
    <m/>
    <m/>
  </r>
  <r>
    <n v="22686"/>
    <s v="Not Specified"/>
    <x v="10"/>
    <x v="454"/>
    <n v="19.989999999999998"/>
    <n v="1928"/>
    <s v="Gregory R Snow"/>
    <x v="2"/>
    <x v="1"/>
    <x v="0"/>
    <x v="8"/>
    <x v="3"/>
    <x v="645"/>
    <n v="0.36"/>
    <x v="0"/>
    <x v="3"/>
    <x v="39"/>
    <x v="500"/>
    <n v="29651"/>
    <x v="72"/>
    <x v="79"/>
    <n v="-42.545999999999999"/>
    <n v="1"/>
    <n v="1786.04"/>
    <n v="88580"/>
    <m/>
    <m/>
  </r>
  <r>
    <n v="18159"/>
    <s v="Low"/>
    <x v="2"/>
    <x v="5"/>
    <n v="1.63"/>
    <n v="1933"/>
    <s v="William Crawford"/>
    <x v="2"/>
    <x v="0"/>
    <x v="0"/>
    <x v="3"/>
    <x v="0"/>
    <x v="6"/>
    <n v="0.36"/>
    <x v="0"/>
    <x v="2"/>
    <x v="7"/>
    <x v="501"/>
    <n v="75043"/>
    <x v="47"/>
    <x v="151"/>
    <n v="14"/>
    <n v="10"/>
    <n v="34.76"/>
    <n v="86687"/>
    <m/>
    <m/>
  </r>
  <r>
    <n v="19697"/>
    <s v="Low"/>
    <x v="7"/>
    <x v="61"/>
    <n v="30"/>
    <n v="1934"/>
    <s v="Scott Moore"/>
    <x v="1"/>
    <x v="1"/>
    <x v="1"/>
    <x v="1"/>
    <x v="1"/>
    <x v="646"/>
    <n v="0.69"/>
    <x v="0"/>
    <x v="2"/>
    <x v="7"/>
    <x v="212"/>
    <n v="78626"/>
    <x v="155"/>
    <x v="129"/>
    <n v="52.988000000000056"/>
    <n v="3"/>
    <n v="561.65"/>
    <n v="86688"/>
    <m/>
    <m/>
  </r>
  <r>
    <n v="19780"/>
    <s v="Critical"/>
    <x v="0"/>
    <x v="455"/>
    <n v="4.62"/>
    <n v="1935"/>
    <s v="Diana Coble Hubbard"/>
    <x v="0"/>
    <x v="0"/>
    <x v="0"/>
    <x v="15"/>
    <x v="3"/>
    <x v="647"/>
    <n v="0.56000000000000005"/>
    <x v="0"/>
    <x v="2"/>
    <x v="7"/>
    <x v="502"/>
    <n v="75051"/>
    <x v="4"/>
    <x v="51"/>
    <n v="285.47370000000001"/>
    <n v="9"/>
    <n v="413.73"/>
    <n v="86686"/>
    <m/>
    <m/>
  </r>
  <r>
    <n v="19698"/>
    <s v="Low"/>
    <x v="2"/>
    <x v="456"/>
    <n v="49"/>
    <n v="1935"/>
    <s v="Diana Coble Hubbard"/>
    <x v="2"/>
    <x v="1"/>
    <x v="0"/>
    <x v="15"/>
    <x v="6"/>
    <x v="648"/>
    <n v="0.56000000000000005"/>
    <x v="0"/>
    <x v="2"/>
    <x v="7"/>
    <x v="502"/>
    <n v="75051"/>
    <x v="155"/>
    <x v="157"/>
    <n v="10.50800000000001"/>
    <n v="2"/>
    <n v="55.6"/>
    <n v="86688"/>
    <m/>
    <m/>
  </r>
  <r>
    <n v="19699"/>
    <s v="Low"/>
    <x v="0"/>
    <x v="457"/>
    <n v="13.99"/>
    <n v="1935"/>
    <s v="Diana Coble Hubbard"/>
    <x v="2"/>
    <x v="1"/>
    <x v="1"/>
    <x v="2"/>
    <x v="4"/>
    <x v="649"/>
    <n v="0.69"/>
    <x v="0"/>
    <x v="2"/>
    <x v="7"/>
    <x v="502"/>
    <n v="75051"/>
    <x v="155"/>
    <x v="159"/>
    <n v="1448.7309"/>
    <n v="19"/>
    <n v="2099.61"/>
    <n v="86688"/>
    <m/>
    <m/>
  </r>
  <r>
    <n v="19700"/>
    <s v="Low"/>
    <x v="5"/>
    <x v="225"/>
    <n v="2"/>
    <n v="1935"/>
    <s v="Diana Coble Hubbard"/>
    <x v="0"/>
    <x v="1"/>
    <x v="0"/>
    <x v="3"/>
    <x v="0"/>
    <x v="485"/>
    <n v="0.53"/>
    <x v="0"/>
    <x v="2"/>
    <x v="7"/>
    <x v="502"/>
    <n v="75051"/>
    <x v="155"/>
    <x v="97"/>
    <n v="1.0040000000000004"/>
    <n v="23"/>
    <n v="96.6"/>
    <n v="86688"/>
    <m/>
    <m/>
  </r>
  <r>
    <n v="23551"/>
    <s v="Medium"/>
    <x v="10"/>
    <x v="171"/>
    <n v="4"/>
    <n v="1938"/>
    <s v="Franklin Spencer"/>
    <x v="0"/>
    <x v="0"/>
    <x v="2"/>
    <x v="13"/>
    <x v="3"/>
    <x v="208"/>
    <n v="0.79"/>
    <x v="0"/>
    <x v="2"/>
    <x v="13"/>
    <x v="503"/>
    <n v="66801"/>
    <x v="27"/>
    <x v="36"/>
    <n v="-521.09"/>
    <n v="4"/>
    <n v="558.16999999999996"/>
    <n v="88870"/>
    <m/>
    <m/>
  </r>
  <r>
    <n v="23550"/>
    <s v="Medium"/>
    <x v="4"/>
    <x v="425"/>
    <n v="8.3699999999999992"/>
    <n v="1940"/>
    <s v="Eileen McDonald"/>
    <x v="2"/>
    <x v="0"/>
    <x v="0"/>
    <x v="12"/>
    <x v="2"/>
    <x v="597"/>
    <n v="0.57999999999999996"/>
    <x v="0"/>
    <x v="0"/>
    <x v="17"/>
    <x v="504"/>
    <n v="84020"/>
    <x v="27"/>
    <x v="144"/>
    <n v="-29.49"/>
    <n v="1"/>
    <n v="8.39"/>
    <n v="88870"/>
    <m/>
    <m/>
  </r>
  <r>
    <n v="25531"/>
    <s v="Low"/>
    <x v="6"/>
    <x v="458"/>
    <n v="13.99"/>
    <n v="1940"/>
    <s v="Eileen McDonald"/>
    <x v="2"/>
    <x v="0"/>
    <x v="0"/>
    <x v="15"/>
    <x v="4"/>
    <x v="650"/>
    <n v="0.52"/>
    <x v="0"/>
    <x v="0"/>
    <x v="17"/>
    <x v="504"/>
    <n v="84020"/>
    <x v="47"/>
    <x v="63"/>
    <n v="386.00669999999991"/>
    <n v="7"/>
    <n v="559.42999999999995"/>
    <n v="88871"/>
    <m/>
    <m/>
  </r>
  <r>
    <n v="25532"/>
    <s v="Low"/>
    <x v="4"/>
    <x v="33"/>
    <n v="70.2"/>
    <n v="1940"/>
    <s v="Eileen McDonald"/>
    <x v="1"/>
    <x v="0"/>
    <x v="1"/>
    <x v="1"/>
    <x v="1"/>
    <x v="36"/>
    <n v="0.74"/>
    <x v="0"/>
    <x v="0"/>
    <x v="17"/>
    <x v="504"/>
    <n v="84020"/>
    <x v="47"/>
    <x v="59"/>
    <n v="-1867.97"/>
    <n v="10"/>
    <n v="1216.52"/>
    <n v="88871"/>
    <m/>
    <m/>
  </r>
  <r>
    <n v="20371"/>
    <s v="Medium"/>
    <x v="4"/>
    <x v="295"/>
    <n v="56.2"/>
    <n v="1946"/>
    <s v="Teresa Wallace"/>
    <x v="2"/>
    <x v="3"/>
    <x v="1"/>
    <x v="2"/>
    <x v="4"/>
    <x v="384"/>
    <n v="0.74"/>
    <x v="0"/>
    <x v="1"/>
    <x v="19"/>
    <x v="505"/>
    <n v="15228"/>
    <x v="161"/>
    <x v="52"/>
    <n v="-1920.9336000000001"/>
    <n v="12"/>
    <n v="1058.3599999999999"/>
    <n v="86331"/>
    <m/>
    <m/>
  </r>
  <r>
    <n v="20372"/>
    <s v="Medium"/>
    <x v="8"/>
    <x v="24"/>
    <n v="5.35"/>
    <n v="1946"/>
    <s v="Teresa Wallace"/>
    <x v="2"/>
    <x v="3"/>
    <x v="0"/>
    <x v="7"/>
    <x v="3"/>
    <x v="515"/>
    <n v="0.4"/>
    <x v="0"/>
    <x v="1"/>
    <x v="19"/>
    <x v="505"/>
    <n v="15228"/>
    <x v="161"/>
    <x v="52"/>
    <n v="-37.175200000000004"/>
    <n v="3"/>
    <n v="18.309999999999999"/>
    <n v="86331"/>
    <m/>
    <m/>
  </r>
  <r>
    <n v="21762"/>
    <s v="Low"/>
    <x v="5"/>
    <x v="459"/>
    <n v="110.2"/>
    <n v="1949"/>
    <s v="Dana Waller"/>
    <x v="1"/>
    <x v="2"/>
    <x v="1"/>
    <x v="11"/>
    <x v="5"/>
    <x v="651"/>
    <n v="0.67"/>
    <x v="0"/>
    <x v="0"/>
    <x v="5"/>
    <x v="506"/>
    <n v="59715"/>
    <x v="108"/>
    <x v="141"/>
    <n v="-213.40280000000001"/>
    <n v="12"/>
    <n v="4935.22"/>
    <n v="90415"/>
    <m/>
    <m/>
  </r>
  <r>
    <n v="24793"/>
    <s v="Not Specified"/>
    <x v="0"/>
    <x v="131"/>
    <n v="4.91"/>
    <n v="1950"/>
    <s v="Leslie Shannon"/>
    <x v="2"/>
    <x v="2"/>
    <x v="0"/>
    <x v="7"/>
    <x v="3"/>
    <x v="652"/>
    <n v="0.37"/>
    <x v="0"/>
    <x v="0"/>
    <x v="5"/>
    <x v="507"/>
    <n v="59750"/>
    <x v="61"/>
    <x v="0"/>
    <n v="-15.48"/>
    <n v="7"/>
    <n v="51.03"/>
    <n v="90414"/>
    <m/>
    <m/>
  </r>
  <r>
    <n v="23378"/>
    <s v="High"/>
    <x v="3"/>
    <x v="296"/>
    <n v="6.5"/>
    <n v="1956"/>
    <s v="Justin Frank"/>
    <x v="2"/>
    <x v="3"/>
    <x v="2"/>
    <x v="13"/>
    <x v="3"/>
    <x v="456"/>
    <n v="0.74"/>
    <x v="0"/>
    <x v="0"/>
    <x v="21"/>
    <x v="64"/>
    <n v="80027"/>
    <x v="117"/>
    <x v="101"/>
    <n v="-50.244999999999997"/>
    <n v="19"/>
    <n v="746.91"/>
    <n v="89820"/>
    <m/>
    <m/>
  </r>
  <r>
    <n v="21638"/>
    <s v="High"/>
    <x v="3"/>
    <x v="437"/>
    <n v="4"/>
    <n v="1957"/>
    <s v="Ted Crowder"/>
    <x v="2"/>
    <x v="3"/>
    <x v="2"/>
    <x v="13"/>
    <x v="3"/>
    <x v="624"/>
    <n v="0.76"/>
    <x v="0"/>
    <x v="2"/>
    <x v="33"/>
    <x v="403"/>
    <n v="63130"/>
    <x v="74"/>
    <x v="5"/>
    <n v="-387.1044"/>
    <n v="1"/>
    <n v="77.47"/>
    <n v="89818"/>
    <m/>
    <m/>
  </r>
  <r>
    <n v="24640"/>
    <s v="Low"/>
    <x v="3"/>
    <x v="342"/>
    <n v="6.5"/>
    <n v="1958"/>
    <s v="Vickie Martinez"/>
    <x v="0"/>
    <x v="3"/>
    <x v="2"/>
    <x v="13"/>
    <x v="3"/>
    <x v="653"/>
    <n v="0.64"/>
    <x v="0"/>
    <x v="0"/>
    <x v="6"/>
    <x v="219"/>
    <n v="97068"/>
    <x v="49"/>
    <x v="65"/>
    <n v="-55.97"/>
    <n v="7"/>
    <n v="204.34"/>
    <n v="89819"/>
    <m/>
    <m/>
  </r>
  <r>
    <n v="3956"/>
    <s v="Critical"/>
    <x v="6"/>
    <x v="86"/>
    <n v="14.39"/>
    <n v="1959"/>
    <s v="Bonnie Matthews Rowland"/>
    <x v="2"/>
    <x v="0"/>
    <x v="1"/>
    <x v="2"/>
    <x v="3"/>
    <x v="654"/>
    <n v="0.47"/>
    <x v="0"/>
    <x v="3"/>
    <x v="26"/>
    <x v="95"/>
    <n v="33916"/>
    <x v="46"/>
    <x v="17"/>
    <n v="-66.247299999999996"/>
    <n v="9"/>
    <n v="206.04"/>
    <n v="28225"/>
    <m/>
    <m/>
  </r>
  <r>
    <n v="3684"/>
    <s v="Low"/>
    <x v="1"/>
    <x v="439"/>
    <n v="11.59"/>
    <n v="1959"/>
    <s v="Bonnie Matthews Rowland"/>
    <x v="2"/>
    <x v="1"/>
    <x v="0"/>
    <x v="7"/>
    <x v="3"/>
    <x v="655"/>
    <n v="0.4"/>
    <x v="0"/>
    <x v="3"/>
    <x v="26"/>
    <x v="95"/>
    <n v="33916"/>
    <x v="106"/>
    <x v="156"/>
    <n v="-171.15770000000001"/>
    <n v="43"/>
    <n v="475.42"/>
    <n v="26342"/>
    <m/>
    <m/>
  </r>
  <r>
    <n v="3685"/>
    <s v="Low"/>
    <x v="1"/>
    <x v="152"/>
    <n v="5.79"/>
    <n v="1959"/>
    <s v="Bonnie Matthews Rowland"/>
    <x v="2"/>
    <x v="1"/>
    <x v="0"/>
    <x v="7"/>
    <x v="3"/>
    <x v="310"/>
    <n v="0.37"/>
    <x v="0"/>
    <x v="3"/>
    <x v="26"/>
    <x v="95"/>
    <n v="33916"/>
    <x v="106"/>
    <x v="151"/>
    <n v="624.23900000000003"/>
    <n v="74"/>
    <n v="3598.82"/>
    <n v="26342"/>
    <m/>
    <m/>
  </r>
  <r>
    <n v="3686"/>
    <s v="Low"/>
    <x v="7"/>
    <x v="131"/>
    <n v="4.91"/>
    <n v="1959"/>
    <s v="Bonnie Matthews Rowland"/>
    <x v="2"/>
    <x v="1"/>
    <x v="0"/>
    <x v="7"/>
    <x v="3"/>
    <x v="652"/>
    <n v="0.37"/>
    <x v="0"/>
    <x v="3"/>
    <x v="26"/>
    <x v="95"/>
    <n v="33916"/>
    <x v="106"/>
    <x v="131"/>
    <n v="-14.3241"/>
    <n v="5"/>
    <n v="41.22"/>
    <n v="26342"/>
    <m/>
    <m/>
  </r>
  <r>
    <n v="21685"/>
    <s v="Low"/>
    <x v="1"/>
    <x v="152"/>
    <n v="5.79"/>
    <n v="1962"/>
    <s v="Sean Burton"/>
    <x v="2"/>
    <x v="1"/>
    <x v="0"/>
    <x v="7"/>
    <x v="3"/>
    <x v="310"/>
    <n v="0.37"/>
    <x v="0"/>
    <x v="2"/>
    <x v="22"/>
    <x v="508"/>
    <n v="48601"/>
    <x v="106"/>
    <x v="151"/>
    <n v="604.01909999999998"/>
    <n v="18"/>
    <n v="875.39"/>
    <n v="88857"/>
    <m/>
    <m/>
  </r>
  <r>
    <n v="21686"/>
    <s v="Low"/>
    <x v="7"/>
    <x v="131"/>
    <n v="4.91"/>
    <n v="1962"/>
    <s v="Sean Burton"/>
    <x v="2"/>
    <x v="1"/>
    <x v="0"/>
    <x v="7"/>
    <x v="3"/>
    <x v="652"/>
    <n v="0.37"/>
    <x v="0"/>
    <x v="2"/>
    <x v="22"/>
    <x v="508"/>
    <n v="48601"/>
    <x v="106"/>
    <x v="131"/>
    <n v="-11.631599999999999"/>
    <n v="1"/>
    <n v="8.24"/>
    <n v="88857"/>
    <m/>
    <m/>
  </r>
  <r>
    <n v="22488"/>
    <s v="Medium"/>
    <x v="0"/>
    <x v="458"/>
    <n v="13.99"/>
    <n v="1967"/>
    <s v="Carolyn Hoffman"/>
    <x v="0"/>
    <x v="2"/>
    <x v="0"/>
    <x v="15"/>
    <x v="4"/>
    <x v="650"/>
    <n v="0.52"/>
    <x v="0"/>
    <x v="2"/>
    <x v="25"/>
    <x v="406"/>
    <n v="52732"/>
    <x v="103"/>
    <x v="18"/>
    <n v="442.36589999999995"/>
    <n v="8"/>
    <n v="641.11"/>
    <n v="89456"/>
    <m/>
    <m/>
  </r>
  <r>
    <n v="26220"/>
    <s v="Medium"/>
    <x v="1"/>
    <x v="196"/>
    <n v="5.72"/>
    <n v="1971"/>
    <s v="Marsha Roy"/>
    <x v="2"/>
    <x v="0"/>
    <x v="0"/>
    <x v="4"/>
    <x v="3"/>
    <x v="240"/>
    <n v="0.35"/>
    <x v="0"/>
    <x v="3"/>
    <x v="37"/>
    <x v="509"/>
    <n v="38801"/>
    <x v="174"/>
    <x v="91"/>
    <n v="-259.75599999999997"/>
    <n v="3"/>
    <n v="35.479999999999997"/>
    <n v="91550"/>
    <m/>
    <m/>
  </r>
  <r>
    <n v="26223"/>
    <s v="Medium"/>
    <x v="5"/>
    <x v="346"/>
    <n v="39"/>
    <n v="1972"/>
    <s v="Priscilla Brandon"/>
    <x v="1"/>
    <x v="0"/>
    <x v="1"/>
    <x v="1"/>
    <x v="1"/>
    <x v="455"/>
    <n v="0.55000000000000004"/>
    <x v="0"/>
    <x v="1"/>
    <x v="19"/>
    <x v="510"/>
    <n v="19090"/>
    <x v="174"/>
    <x v="135"/>
    <n v="1469.7275999999999"/>
    <n v="6"/>
    <n v="2130.04"/>
    <n v="91550"/>
    <m/>
    <m/>
  </r>
  <r>
    <n v="26224"/>
    <s v="Medium"/>
    <x v="7"/>
    <x v="155"/>
    <n v="9.4"/>
    <n v="1972"/>
    <s v="Priscilla Brandon"/>
    <x v="0"/>
    <x v="0"/>
    <x v="2"/>
    <x v="6"/>
    <x v="3"/>
    <x v="616"/>
    <n v="0.49"/>
    <x v="0"/>
    <x v="1"/>
    <x v="19"/>
    <x v="510"/>
    <n v="19090"/>
    <x v="174"/>
    <x v="135"/>
    <n v="-83.553060000000002"/>
    <n v="5"/>
    <n v="82.8"/>
    <n v="91550"/>
    <m/>
    <m/>
  </r>
  <r>
    <n v="18795"/>
    <s v="Medium"/>
    <x v="3"/>
    <x v="460"/>
    <n v="6.32"/>
    <n v="1974"/>
    <s v="Robert Brantley"/>
    <x v="2"/>
    <x v="3"/>
    <x v="0"/>
    <x v="15"/>
    <x v="3"/>
    <x v="656"/>
    <n v="0.57999999999999996"/>
    <x v="0"/>
    <x v="2"/>
    <x v="22"/>
    <x v="511"/>
    <n v="48127"/>
    <x v="135"/>
    <x v="110"/>
    <n v="-16.89"/>
    <n v="5"/>
    <n v="99.02"/>
    <n v="89040"/>
    <m/>
    <m/>
  </r>
  <r>
    <n v="18796"/>
    <s v="Medium"/>
    <x v="2"/>
    <x v="426"/>
    <n v="1.39"/>
    <n v="1974"/>
    <s v="Robert Brantley"/>
    <x v="2"/>
    <x v="3"/>
    <x v="0"/>
    <x v="4"/>
    <x v="3"/>
    <x v="598"/>
    <n v="0.38"/>
    <x v="0"/>
    <x v="2"/>
    <x v="22"/>
    <x v="511"/>
    <n v="48127"/>
    <x v="135"/>
    <x v="110"/>
    <n v="25.51"/>
    <n v="3"/>
    <n v="46.4"/>
    <n v="89040"/>
    <m/>
    <m/>
  </r>
  <r>
    <n v="25731"/>
    <s v="Critical"/>
    <x v="5"/>
    <x v="247"/>
    <n v="46.74"/>
    <n v="1976"/>
    <s v="Sherri F Vogel"/>
    <x v="1"/>
    <x v="3"/>
    <x v="1"/>
    <x v="14"/>
    <x v="5"/>
    <x v="311"/>
    <n v="0.56000000000000005"/>
    <x v="0"/>
    <x v="2"/>
    <x v="22"/>
    <x v="512"/>
    <n v="48823"/>
    <x v="56"/>
    <x v="76"/>
    <n v="-850.65239999999994"/>
    <n v="8"/>
    <n v="551.51"/>
    <n v="89039"/>
    <m/>
    <m/>
  </r>
  <r>
    <n v="25732"/>
    <s v="Critical"/>
    <x v="5"/>
    <x v="87"/>
    <n v="2.36"/>
    <n v="1976"/>
    <s v="Sherri F Vogel"/>
    <x v="2"/>
    <x v="3"/>
    <x v="0"/>
    <x v="0"/>
    <x v="0"/>
    <x v="99"/>
    <n v="0.55000000000000004"/>
    <x v="0"/>
    <x v="2"/>
    <x v="22"/>
    <x v="512"/>
    <n v="48823"/>
    <x v="56"/>
    <x v="130"/>
    <n v="98.525099999999981"/>
    <n v="12"/>
    <n v="142.79"/>
    <n v="89039"/>
    <m/>
    <m/>
  </r>
  <r>
    <n v="24887"/>
    <s v="Critical"/>
    <x v="2"/>
    <x v="309"/>
    <n v="17.48"/>
    <n v="1976"/>
    <s v="Sherri F Vogel"/>
    <x v="2"/>
    <x v="3"/>
    <x v="0"/>
    <x v="7"/>
    <x v="3"/>
    <x v="399"/>
    <n v="0.36"/>
    <x v="0"/>
    <x v="2"/>
    <x v="22"/>
    <x v="512"/>
    <n v="48823"/>
    <x v="165"/>
    <x v="37"/>
    <n v="214.23"/>
    <n v="14"/>
    <n v="585.08000000000004"/>
    <n v="89041"/>
    <m/>
    <m/>
  </r>
  <r>
    <n v="21692"/>
    <s v="Not Specified"/>
    <x v="5"/>
    <x v="135"/>
    <n v="3.3"/>
    <n v="1979"/>
    <s v="Marianne Weiner Ennis"/>
    <x v="2"/>
    <x v="0"/>
    <x v="2"/>
    <x v="5"/>
    <x v="2"/>
    <x v="321"/>
    <n v="0.81"/>
    <x v="0"/>
    <x v="0"/>
    <x v="21"/>
    <x v="513"/>
    <n v="80122"/>
    <x v="130"/>
    <x v="108"/>
    <n v="21.883400000000023"/>
    <n v="4"/>
    <n v="72.75"/>
    <n v="87757"/>
    <m/>
    <m/>
  </r>
  <r>
    <n v="24935"/>
    <s v="Not Specified"/>
    <x v="10"/>
    <x v="83"/>
    <n v="5.53"/>
    <n v="1984"/>
    <s v="Lynne Wilcox"/>
    <x v="2"/>
    <x v="3"/>
    <x v="2"/>
    <x v="13"/>
    <x v="2"/>
    <x v="95"/>
    <n v="0.69"/>
    <x v="0"/>
    <x v="3"/>
    <x v="39"/>
    <x v="226"/>
    <n v="29915"/>
    <x v="41"/>
    <x v="9"/>
    <n v="290.202"/>
    <n v="38"/>
    <n v="269.33"/>
    <n v="91258"/>
    <m/>
    <m/>
  </r>
  <r>
    <n v="20568"/>
    <s v="Not Specified"/>
    <x v="0"/>
    <x v="461"/>
    <n v="8.7799999999999994"/>
    <n v="1986"/>
    <s v="Lynda Rosenthal"/>
    <x v="2"/>
    <x v="1"/>
    <x v="0"/>
    <x v="10"/>
    <x v="3"/>
    <x v="657"/>
    <n v="0.56999999999999995"/>
    <x v="0"/>
    <x v="2"/>
    <x v="7"/>
    <x v="514"/>
    <n v="79701"/>
    <x v="166"/>
    <x v="122"/>
    <n v="12.146000000000008"/>
    <n v="23"/>
    <n v="377"/>
    <n v="90888"/>
    <m/>
    <m/>
  </r>
  <r>
    <n v="20569"/>
    <s v="Not Specified"/>
    <x v="5"/>
    <x v="121"/>
    <n v="5.03"/>
    <n v="1986"/>
    <s v="Lynda Rosenthal"/>
    <x v="0"/>
    <x v="1"/>
    <x v="2"/>
    <x v="5"/>
    <x v="4"/>
    <x v="145"/>
    <n v="0.6"/>
    <x v="0"/>
    <x v="2"/>
    <x v="7"/>
    <x v="514"/>
    <n v="79701"/>
    <x v="166"/>
    <x v="182"/>
    <n v="5.6870000000000083"/>
    <n v="4"/>
    <n v="42.99"/>
    <n v="90888"/>
    <m/>
    <m/>
  </r>
  <r>
    <n v="19336"/>
    <s v="High"/>
    <x v="5"/>
    <x v="173"/>
    <n v="21.2"/>
    <n v="1988"/>
    <s v="Anna Burgess"/>
    <x v="2"/>
    <x v="1"/>
    <x v="1"/>
    <x v="2"/>
    <x v="4"/>
    <x v="658"/>
    <n v="0.78"/>
    <x v="0"/>
    <x v="0"/>
    <x v="17"/>
    <x v="504"/>
    <n v="84020"/>
    <x v="35"/>
    <x v="30"/>
    <n v="-181.102"/>
    <n v="3"/>
    <n v="65.69"/>
    <n v="89999"/>
    <m/>
    <m/>
  </r>
  <r>
    <n v="22600"/>
    <s v="Not Specified"/>
    <x v="7"/>
    <x v="353"/>
    <n v="58.92"/>
    <n v="1989"/>
    <s v="David Weaver"/>
    <x v="1"/>
    <x v="1"/>
    <x v="1"/>
    <x v="1"/>
    <x v="1"/>
    <x v="464"/>
    <n v="0.64"/>
    <x v="0"/>
    <x v="0"/>
    <x v="17"/>
    <x v="515"/>
    <n v="84117"/>
    <x v="72"/>
    <x v="17"/>
    <n v="882.93000000000006"/>
    <n v="8"/>
    <n v="2748.21"/>
    <n v="90000"/>
    <m/>
    <m/>
  </r>
  <r>
    <n v="22601"/>
    <s v="Not Specified"/>
    <x v="3"/>
    <x v="45"/>
    <n v="8.68"/>
    <n v="1989"/>
    <s v="David Weaver"/>
    <x v="2"/>
    <x v="1"/>
    <x v="0"/>
    <x v="7"/>
    <x v="3"/>
    <x v="441"/>
    <n v="0.37"/>
    <x v="0"/>
    <x v="0"/>
    <x v="17"/>
    <x v="515"/>
    <n v="84117"/>
    <x v="72"/>
    <x v="17"/>
    <n v="6.6803999999999988"/>
    <n v="5"/>
    <n v="93.19"/>
    <n v="90000"/>
    <m/>
    <m/>
  </r>
  <r>
    <n v="20554"/>
    <s v="High"/>
    <x v="0"/>
    <x v="342"/>
    <n v="6.5"/>
    <n v="1989"/>
    <s v="David Weaver"/>
    <x v="2"/>
    <x v="0"/>
    <x v="2"/>
    <x v="13"/>
    <x v="3"/>
    <x v="653"/>
    <n v="0.64"/>
    <x v="0"/>
    <x v="0"/>
    <x v="17"/>
    <x v="515"/>
    <n v="84117"/>
    <x v="7"/>
    <x v="9"/>
    <n v="46.29"/>
    <n v="11"/>
    <n v="363.37"/>
    <n v="90001"/>
    <m/>
    <m/>
  </r>
  <r>
    <n v="20555"/>
    <s v="High"/>
    <x v="0"/>
    <x v="309"/>
    <n v="19.989999999999998"/>
    <n v="1989"/>
    <s v="David Weaver"/>
    <x v="2"/>
    <x v="0"/>
    <x v="0"/>
    <x v="7"/>
    <x v="3"/>
    <x v="659"/>
    <n v="0.36"/>
    <x v="0"/>
    <x v="0"/>
    <x v="17"/>
    <x v="515"/>
    <n v="84117"/>
    <x v="7"/>
    <x v="38"/>
    <n v="177.79"/>
    <n v="11"/>
    <n v="480.75"/>
    <n v="90001"/>
    <m/>
    <m/>
  </r>
  <r>
    <n v="21723"/>
    <s v="Medium"/>
    <x v="10"/>
    <x v="462"/>
    <n v="1.29"/>
    <n v="1989"/>
    <s v="David Weaver"/>
    <x v="2"/>
    <x v="1"/>
    <x v="0"/>
    <x v="0"/>
    <x v="0"/>
    <x v="660"/>
    <n v="0.42"/>
    <x v="0"/>
    <x v="0"/>
    <x v="17"/>
    <x v="515"/>
    <n v="84117"/>
    <x v="122"/>
    <x v="86"/>
    <n v="-14.990400000000001"/>
    <n v="11"/>
    <n v="16.88"/>
    <n v="90003"/>
    <m/>
    <m/>
  </r>
  <r>
    <n v="25417"/>
    <s v="Medium"/>
    <x v="6"/>
    <x v="463"/>
    <n v="5.86"/>
    <n v="1991"/>
    <s v="Paula Hubbard"/>
    <x v="2"/>
    <x v="1"/>
    <x v="0"/>
    <x v="7"/>
    <x v="3"/>
    <x v="661"/>
    <n v="0.37"/>
    <x v="0"/>
    <x v="0"/>
    <x v="17"/>
    <x v="516"/>
    <n v="84118"/>
    <x v="11"/>
    <x v="88"/>
    <n v="638.38109999999995"/>
    <n v="18"/>
    <n v="925.19"/>
    <n v="90002"/>
    <m/>
    <m/>
  </r>
  <r>
    <n v="19797"/>
    <s v="Not Specified"/>
    <x v="10"/>
    <x v="18"/>
    <n v="8.99"/>
    <n v="1997"/>
    <s v="Harriet Bowman"/>
    <x v="2"/>
    <x v="3"/>
    <x v="2"/>
    <x v="5"/>
    <x v="3"/>
    <x v="322"/>
    <n v="0.56999999999999995"/>
    <x v="0"/>
    <x v="3"/>
    <x v="39"/>
    <x v="226"/>
    <n v="29915"/>
    <x v="51"/>
    <x v="52"/>
    <n v="17.652000000000001"/>
    <n v="4"/>
    <n v="408.66"/>
    <n v="90333"/>
    <m/>
    <m/>
  </r>
  <r>
    <n v="19581"/>
    <s v="Medium"/>
    <x v="0"/>
    <x v="382"/>
    <n v="1.99"/>
    <n v="1997"/>
    <s v="Harriet Bowman"/>
    <x v="2"/>
    <x v="3"/>
    <x v="2"/>
    <x v="13"/>
    <x v="2"/>
    <x v="524"/>
    <n v="0.42"/>
    <x v="0"/>
    <x v="3"/>
    <x v="39"/>
    <x v="226"/>
    <n v="29915"/>
    <x v="163"/>
    <x v="182"/>
    <n v="739.67399999999998"/>
    <n v="7"/>
    <n v="122.93"/>
    <n v="90334"/>
    <m/>
    <m/>
  </r>
  <r>
    <n v="21003"/>
    <s v="Low"/>
    <x v="6"/>
    <x v="464"/>
    <n v="12.98"/>
    <n v="1997"/>
    <s v="Harriet Bowman"/>
    <x v="2"/>
    <x v="3"/>
    <x v="0"/>
    <x v="8"/>
    <x v="3"/>
    <x v="662"/>
    <n v="0.39"/>
    <x v="0"/>
    <x v="3"/>
    <x v="39"/>
    <x v="226"/>
    <n v="29915"/>
    <x v="42"/>
    <x v="80"/>
    <n v="-23.155999999999999"/>
    <n v="1"/>
    <n v="32.659999999999997"/>
    <n v="90335"/>
    <m/>
    <m/>
  </r>
  <r>
    <n v="20392"/>
    <s v="Not Specified"/>
    <x v="2"/>
    <x v="6"/>
    <n v="4.99"/>
    <n v="1998"/>
    <s v="Judy Frazier"/>
    <x v="2"/>
    <x v="0"/>
    <x v="0"/>
    <x v="4"/>
    <x v="3"/>
    <x v="7"/>
    <n v="0.38"/>
    <x v="0"/>
    <x v="1"/>
    <x v="4"/>
    <x v="517"/>
    <n v="11758"/>
    <x v="26"/>
    <x v="157"/>
    <n v="-10.435"/>
    <n v="3"/>
    <n v="14.85"/>
    <n v="90568"/>
    <m/>
    <m/>
  </r>
  <r>
    <n v="24075"/>
    <s v="Medium"/>
    <x v="2"/>
    <x v="20"/>
    <n v="5.41"/>
    <n v="2004"/>
    <s v="James Dickinson Ball"/>
    <x v="2"/>
    <x v="1"/>
    <x v="0"/>
    <x v="8"/>
    <x v="3"/>
    <x v="21"/>
    <n v="0.35"/>
    <x v="0"/>
    <x v="0"/>
    <x v="5"/>
    <x v="506"/>
    <n v="59715"/>
    <x v="89"/>
    <x v="133"/>
    <n v="-78.916679999999999"/>
    <n v="10"/>
    <n v="45"/>
    <n v="91277"/>
    <m/>
    <m/>
  </r>
  <r>
    <n v="24076"/>
    <s v="Medium"/>
    <x v="7"/>
    <x v="347"/>
    <n v="24.49"/>
    <n v="2004"/>
    <s v="James Dickinson Ball"/>
    <x v="2"/>
    <x v="1"/>
    <x v="2"/>
    <x v="6"/>
    <x v="6"/>
    <x v="458"/>
    <n v="0.39"/>
    <x v="0"/>
    <x v="0"/>
    <x v="5"/>
    <x v="506"/>
    <n v="59715"/>
    <x v="89"/>
    <x v="133"/>
    <n v="-13562.637407999999"/>
    <n v="1"/>
    <n v="6569.07"/>
    <n v="91277"/>
    <m/>
    <m/>
  </r>
  <r>
    <n v="25251"/>
    <s v="Not Specified"/>
    <x v="9"/>
    <x v="182"/>
    <n v="5.37"/>
    <n v="2006"/>
    <s v="Cynthia Khan"/>
    <x v="2"/>
    <x v="1"/>
    <x v="0"/>
    <x v="7"/>
    <x v="3"/>
    <x v="663"/>
    <n v="0.36"/>
    <x v="0"/>
    <x v="0"/>
    <x v="21"/>
    <x v="518"/>
    <n v="81301"/>
    <x v="93"/>
    <x v="40"/>
    <n v="-63.35"/>
    <n v="15"/>
    <n v="88.22"/>
    <n v="88798"/>
    <m/>
    <m/>
  </r>
  <r>
    <n v="20006"/>
    <s v="Medium"/>
    <x v="10"/>
    <x v="438"/>
    <n v="2.89"/>
    <n v="2016"/>
    <s v="Wayne Bean"/>
    <x v="2"/>
    <x v="0"/>
    <x v="0"/>
    <x v="0"/>
    <x v="2"/>
    <x v="626"/>
    <n v="0.6"/>
    <x v="0"/>
    <x v="2"/>
    <x v="22"/>
    <x v="172"/>
    <n v="48195"/>
    <x v="49"/>
    <x v="120"/>
    <n v="-8.9039999999999999"/>
    <n v="4"/>
    <n v="40.29"/>
    <n v="86874"/>
    <m/>
    <m/>
  </r>
  <r>
    <n v="18989"/>
    <s v="High"/>
    <x v="8"/>
    <x v="201"/>
    <n v="1.99"/>
    <n v="2014"/>
    <s v="Cathy Simon"/>
    <x v="2"/>
    <x v="1"/>
    <x v="2"/>
    <x v="13"/>
    <x v="2"/>
    <x v="246"/>
    <n v="0.54"/>
    <x v="0"/>
    <x v="2"/>
    <x v="25"/>
    <x v="519"/>
    <n v="51503"/>
    <x v="27"/>
    <x v="144"/>
    <n v="88.72"/>
    <n v="4"/>
    <n v="151.27000000000001"/>
    <n v="88367"/>
    <m/>
    <m/>
  </r>
  <r>
    <n v="18990"/>
    <s v="High"/>
    <x v="6"/>
    <x v="38"/>
    <n v="0.5"/>
    <n v="2014"/>
    <s v="Cathy Simon"/>
    <x v="2"/>
    <x v="1"/>
    <x v="0"/>
    <x v="9"/>
    <x v="3"/>
    <x v="41"/>
    <n v="0.36"/>
    <x v="0"/>
    <x v="2"/>
    <x v="25"/>
    <x v="519"/>
    <n v="51503"/>
    <x v="27"/>
    <x v="144"/>
    <n v="7.2518999999999991"/>
    <n v="2"/>
    <n v="10.51"/>
    <n v="88367"/>
    <m/>
    <m/>
  </r>
  <r>
    <n v="21573"/>
    <s v="Critical"/>
    <x v="2"/>
    <x v="80"/>
    <n v="7.49"/>
    <n v="2014"/>
    <s v="Cathy Simon"/>
    <x v="2"/>
    <x v="1"/>
    <x v="0"/>
    <x v="7"/>
    <x v="3"/>
    <x v="664"/>
    <n v="0.37"/>
    <x v="0"/>
    <x v="2"/>
    <x v="25"/>
    <x v="519"/>
    <n v="51503"/>
    <x v="36"/>
    <x v="77"/>
    <n v="-191.49"/>
    <n v="12"/>
    <n v="74.930000000000007"/>
    <n v="88368"/>
    <m/>
    <m/>
  </r>
  <r>
    <n v="25557"/>
    <s v="Critical"/>
    <x v="1"/>
    <x v="357"/>
    <n v="58.64"/>
    <n v="2020"/>
    <s v="Erika Jordan"/>
    <x v="1"/>
    <x v="1"/>
    <x v="1"/>
    <x v="14"/>
    <x v="5"/>
    <x v="665"/>
    <n v="0.75"/>
    <x v="0"/>
    <x v="1"/>
    <x v="19"/>
    <x v="520"/>
    <n v="15239"/>
    <x v="169"/>
    <x v="7"/>
    <n v="-1330.5"/>
    <n v="11"/>
    <n v="1370.99"/>
    <n v="86933"/>
    <m/>
    <m/>
  </r>
  <r>
    <n v="22145"/>
    <s v="Critical"/>
    <x v="7"/>
    <x v="465"/>
    <n v="7.11"/>
    <n v="2030"/>
    <s v="Lindsay O'Connell"/>
    <x v="2"/>
    <x v="0"/>
    <x v="2"/>
    <x v="6"/>
    <x v="4"/>
    <x v="666"/>
    <n v="0.36"/>
    <x v="0"/>
    <x v="2"/>
    <x v="7"/>
    <x v="407"/>
    <n v="75401"/>
    <x v="83"/>
    <x v="140"/>
    <n v="1320.5495999999998"/>
    <n v="16"/>
    <n v="1913.84"/>
    <n v="91059"/>
    <m/>
    <m/>
  </r>
  <r>
    <n v="22146"/>
    <s v="Critical"/>
    <x v="6"/>
    <x v="211"/>
    <n v="4.2"/>
    <n v="2030"/>
    <s v="Lindsay O'Connell"/>
    <x v="2"/>
    <x v="0"/>
    <x v="2"/>
    <x v="5"/>
    <x v="3"/>
    <x v="667"/>
    <n v="0.6"/>
    <x v="0"/>
    <x v="2"/>
    <x v="7"/>
    <x v="407"/>
    <n v="75401"/>
    <x v="83"/>
    <x v="18"/>
    <n v="1585.5030000000002"/>
    <n v="16"/>
    <n v="2692.12"/>
    <n v="91059"/>
    <m/>
    <m/>
  </r>
  <r>
    <n v="20654"/>
    <s v="Medium"/>
    <x v="9"/>
    <x v="172"/>
    <n v="4.8600000000000003"/>
    <n v="2030"/>
    <s v="Lindsay O'Connell"/>
    <x v="2"/>
    <x v="0"/>
    <x v="0"/>
    <x v="7"/>
    <x v="3"/>
    <x v="209"/>
    <n v="0.36"/>
    <x v="0"/>
    <x v="2"/>
    <x v="7"/>
    <x v="407"/>
    <n v="75401"/>
    <x v="103"/>
    <x v="105"/>
    <n v="526.04219999999998"/>
    <n v="13"/>
    <n v="762.38"/>
    <n v="91060"/>
    <m/>
    <m/>
  </r>
  <r>
    <n v="25918"/>
    <s v="Critical"/>
    <x v="10"/>
    <x v="466"/>
    <n v="0.76"/>
    <n v="2035"/>
    <s v="Jon Ward"/>
    <x v="2"/>
    <x v="3"/>
    <x v="0"/>
    <x v="3"/>
    <x v="0"/>
    <x v="668"/>
    <n v="0.83"/>
    <x v="0"/>
    <x v="3"/>
    <x v="26"/>
    <x v="487"/>
    <n v="33403"/>
    <x v="73"/>
    <x v="92"/>
    <n v="-40.432000000000002"/>
    <n v="20"/>
    <n v="36.72"/>
    <n v="87117"/>
    <m/>
    <m/>
  </r>
  <r>
    <n v="19733"/>
    <s v="Not Specified"/>
    <x v="6"/>
    <x v="105"/>
    <n v="14.52"/>
    <n v="2037"/>
    <s v="Lynda Herman"/>
    <x v="2"/>
    <x v="2"/>
    <x v="2"/>
    <x v="13"/>
    <x v="3"/>
    <x v="414"/>
    <n v="0.65"/>
    <x v="0"/>
    <x v="0"/>
    <x v="5"/>
    <x v="506"/>
    <n v="59715"/>
    <x v="14"/>
    <x v="138"/>
    <n v="-88.61"/>
    <n v="4"/>
    <n v="305.70999999999998"/>
    <n v="89333"/>
    <m/>
    <m/>
  </r>
  <r>
    <n v="22018"/>
    <s v="High"/>
    <x v="2"/>
    <x v="309"/>
    <n v="17.48"/>
    <n v="2038"/>
    <s v="Peter Adams"/>
    <x v="2"/>
    <x v="2"/>
    <x v="0"/>
    <x v="7"/>
    <x v="3"/>
    <x v="399"/>
    <n v="0.36"/>
    <x v="0"/>
    <x v="1"/>
    <x v="4"/>
    <x v="521"/>
    <n v="10550"/>
    <x v="109"/>
    <x v="24"/>
    <n v="109.16"/>
    <n v="7"/>
    <n v="277.12"/>
    <n v="89334"/>
    <m/>
    <m/>
  </r>
  <r>
    <n v="24731"/>
    <s v="Low"/>
    <x v="3"/>
    <x v="135"/>
    <n v="2.5"/>
    <n v="2044"/>
    <s v="Jay Simon"/>
    <x v="2"/>
    <x v="0"/>
    <x v="2"/>
    <x v="5"/>
    <x v="0"/>
    <x v="427"/>
    <n v="0.81"/>
    <x v="0"/>
    <x v="3"/>
    <x v="40"/>
    <x v="522"/>
    <n v="72756"/>
    <x v="137"/>
    <x v="153"/>
    <n v="-136.12200000000001"/>
    <n v="6"/>
    <n v="100.11"/>
    <n v="88692"/>
    <m/>
    <m/>
  </r>
  <r>
    <n v="22970"/>
    <s v="Critical"/>
    <x v="7"/>
    <x v="137"/>
    <n v="5.68"/>
    <n v="2046"/>
    <s v="Eileen Schwartz"/>
    <x v="2"/>
    <x v="0"/>
    <x v="0"/>
    <x v="7"/>
    <x v="3"/>
    <x v="669"/>
    <n v="0.4"/>
    <x v="0"/>
    <x v="2"/>
    <x v="13"/>
    <x v="523"/>
    <n v="67901"/>
    <x v="20"/>
    <x v="25"/>
    <n v="-27.375"/>
    <n v="7"/>
    <n v="31.54"/>
    <n v="88219"/>
    <m/>
    <m/>
  </r>
  <r>
    <n v="22971"/>
    <s v="Critical"/>
    <x v="2"/>
    <x v="467"/>
    <n v="85.63"/>
    <n v="2046"/>
    <s v="Eileen Schwartz"/>
    <x v="1"/>
    <x v="0"/>
    <x v="1"/>
    <x v="11"/>
    <x v="5"/>
    <x v="670"/>
    <n v="0.74"/>
    <x v="0"/>
    <x v="2"/>
    <x v="13"/>
    <x v="523"/>
    <n v="67901"/>
    <x v="20"/>
    <x v="25"/>
    <n v="-435.75749999999999"/>
    <n v="13"/>
    <n v="4634.6899999999996"/>
    <n v="88219"/>
    <m/>
    <m/>
  </r>
  <r>
    <n v="22972"/>
    <s v="Critical"/>
    <x v="2"/>
    <x v="459"/>
    <n v="110.2"/>
    <n v="2046"/>
    <s v="Eileen Schwartz"/>
    <x v="1"/>
    <x v="0"/>
    <x v="1"/>
    <x v="11"/>
    <x v="5"/>
    <x v="651"/>
    <n v="0.67"/>
    <x v="0"/>
    <x v="2"/>
    <x v="13"/>
    <x v="523"/>
    <n v="67901"/>
    <x v="20"/>
    <x v="137"/>
    <n v="682.53"/>
    <n v="17"/>
    <n v="7304.03"/>
    <n v="88219"/>
    <m/>
    <m/>
  </r>
  <r>
    <n v="22973"/>
    <s v="Critical"/>
    <x v="2"/>
    <x v="211"/>
    <n v="8.99"/>
    <n v="2046"/>
    <s v="Eileen Schwartz"/>
    <x v="2"/>
    <x v="0"/>
    <x v="2"/>
    <x v="5"/>
    <x v="3"/>
    <x v="258"/>
    <n v="0.6"/>
    <x v="0"/>
    <x v="2"/>
    <x v="13"/>
    <x v="523"/>
    <n v="67901"/>
    <x v="20"/>
    <x v="25"/>
    <n v="-277.22200000000004"/>
    <n v="4"/>
    <n v="632.65"/>
    <n v="88219"/>
    <m/>
    <m/>
  </r>
  <r>
    <n v="18497"/>
    <s v="High"/>
    <x v="9"/>
    <x v="95"/>
    <n v="1.99"/>
    <n v="2049"/>
    <s v="Kenneth Pollock"/>
    <x v="2"/>
    <x v="0"/>
    <x v="2"/>
    <x v="13"/>
    <x v="2"/>
    <x v="108"/>
    <n v="0.42"/>
    <x v="0"/>
    <x v="3"/>
    <x v="8"/>
    <x v="524"/>
    <n v="22801"/>
    <x v="123"/>
    <x v="46"/>
    <n v="-266.68600000000004"/>
    <n v="19"/>
    <n v="290.98"/>
    <n v="88220"/>
    <m/>
    <m/>
  </r>
  <r>
    <n v="18498"/>
    <s v="High"/>
    <x v="3"/>
    <x v="26"/>
    <n v="0.7"/>
    <n v="2049"/>
    <s v="Kenneth Pollock"/>
    <x v="2"/>
    <x v="0"/>
    <x v="0"/>
    <x v="0"/>
    <x v="0"/>
    <x v="671"/>
    <n v="0.56000000000000005"/>
    <x v="0"/>
    <x v="3"/>
    <x v="8"/>
    <x v="524"/>
    <n v="22801"/>
    <x v="123"/>
    <x v="44"/>
    <n v="-12.277999999999999"/>
    <n v="13"/>
    <n v="21.77"/>
    <n v="88220"/>
    <m/>
    <m/>
  </r>
  <r>
    <n v="18251"/>
    <s v="Not Specified"/>
    <x v="8"/>
    <x v="255"/>
    <n v="1.99"/>
    <n v="2052"/>
    <s v="Francis Kendall"/>
    <x v="2"/>
    <x v="1"/>
    <x v="2"/>
    <x v="13"/>
    <x v="2"/>
    <x v="323"/>
    <n v="0.42"/>
    <x v="0"/>
    <x v="0"/>
    <x v="27"/>
    <x v="525"/>
    <n v="87105"/>
    <x v="153"/>
    <x v="74"/>
    <n v="265.11180000000002"/>
    <n v="13"/>
    <n v="384.22"/>
    <n v="87234"/>
    <m/>
    <m/>
  </r>
  <r>
    <n v="18252"/>
    <s v="Not Specified"/>
    <x v="6"/>
    <x v="24"/>
    <n v="2.5"/>
    <n v="2052"/>
    <s v="Francis Kendall"/>
    <x v="2"/>
    <x v="1"/>
    <x v="0"/>
    <x v="4"/>
    <x v="3"/>
    <x v="70"/>
    <n v="0.36"/>
    <x v="0"/>
    <x v="0"/>
    <x v="27"/>
    <x v="525"/>
    <n v="87105"/>
    <x v="153"/>
    <x v="39"/>
    <n v="9.5608000000000004"/>
    <n v="5"/>
    <n v="31.64"/>
    <n v="87234"/>
    <m/>
    <m/>
  </r>
  <r>
    <n v="18253"/>
    <s v="Not Specified"/>
    <x v="10"/>
    <x v="205"/>
    <n v="1.1000000000000001"/>
    <n v="2052"/>
    <s v="Francis Kendall"/>
    <x v="0"/>
    <x v="1"/>
    <x v="2"/>
    <x v="5"/>
    <x v="3"/>
    <x v="337"/>
    <n v="0.55000000000000004"/>
    <x v="0"/>
    <x v="0"/>
    <x v="27"/>
    <x v="525"/>
    <n v="87105"/>
    <x v="153"/>
    <x v="39"/>
    <n v="390.09839999999997"/>
    <n v="19"/>
    <n v="565.36"/>
    <n v="87234"/>
    <m/>
    <m/>
  </r>
  <r>
    <n v="20481"/>
    <s v="Medium"/>
    <x v="8"/>
    <x v="24"/>
    <n v="5.46"/>
    <n v="2058"/>
    <s v="Louise Webster Sharma"/>
    <x v="2"/>
    <x v="0"/>
    <x v="0"/>
    <x v="7"/>
    <x v="3"/>
    <x v="381"/>
    <n v="0.36"/>
    <x v="0"/>
    <x v="3"/>
    <x v="24"/>
    <x v="526"/>
    <n v="28601"/>
    <x v="169"/>
    <x v="7"/>
    <n v="46.65"/>
    <n v="5"/>
    <n v="32.76"/>
    <n v="88040"/>
    <m/>
    <m/>
  </r>
  <r>
    <n v="23499"/>
    <s v="Not Specified"/>
    <x v="3"/>
    <x v="115"/>
    <n v="1.99"/>
    <n v="2059"/>
    <s v="Nathan Newton"/>
    <x v="2"/>
    <x v="0"/>
    <x v="2"/>
    <x v="13"/>
    <x v="2"/>
    <x v="137"/>
    <n v="0.4"/>
    <x v="0"/>
    <x v="3"/>
    <x v="24"/>
    <x v="527"/>
    <n v="27260"/>
    <x v="60"/>
    <x v="69"/>
    <n v="-1250.7460000000001"/>
    <n v="13"/>
    <n v="336.92"/>
    <n v="88039"/>
    <m/>
    <m/>
  </r>
  <r>
    <n v="21632"/>
    <s v="Critical"/>
    <x v="10"/>
    <x v="468"/>
    <n v="4.82"/>
    <n v="2059"/>
    <s v="Nathan Newton"/>
    <x v="2"/>
    <x v="0"/>
    <x v="0"/>
    <x v="0"/>
    <x v="0"/>
    <x v="672"/>
    <n v="0.47"/>
    <x v="0"/>
    <x v="3"/>
    <x v="24"/>
    <x v="527"/>
    <n v="27260"/>
    <x v="12"/>
    <x v="16"/>
    <n v="374.904"/>
    <n v="12"/>
    <n v="114.91"/>
    <n v="88041"/>
    <m/>
    <m/>
  </r>
  <r>
    <n v="21633"/>
    <s v="Critical"/>
    <x v="7"/>
    <x v="18"/>
    <n v="7.69"/>
    <n v="2059"/>
    <s v="Nathan Newton"/>
    <x v="2"/>
    <x v="0"/>
    <x v="2"/>
    <x v="5"/>
    <x v="3"/>
    <x v="442"/>
    <n v="0.57999999999999996"/>
    <x v="0"/>
    <x v="3"/>
    <x v="24"/>
    <x v="527"/>
    <n v="27260"/>
    <x v="12"/>
    <x v="16"/>
    <n v="-528.83600000000001"/>
    <n v="9"/>
    <n v="934.52"/>
    <n v="88041"/>
    <m/>
    <m/>
  </r>
  <r>
    <n v="20841"/>
    <s v="Medium"/>
    <x v="1"/>
    <x v="469"/>
    <n v="60.2"/>
    <n v="2061"/>
    <s v="Marianne Carey"/>
    <x v="1"/>
    <x v="0"/>
    <x v="1"/>
    <x v="14"/>
    <x v="5"/>
    <x v="673"/>
    <n v="0.56000000000000005"/>
    <x v="0"/>
    <x v="2"/>
    <x v="32"/>
    <x v="528"/>
    <n v="69101"/>
    <x v="134"/>
    <x v="136"/>
    <n v="-272.71320000000003"/>
    <n v="1"/>
    <n v="260.66000000000003"/>
    <n v="87146"/>
    <m/>
    <m/>
  </r>
  <r>
    <n v="20840"/>
    <s v="Medium"/>
    <x v="1"/>
    <x v="390"/>
    <n v="19.989999999999998"/>
    <n v="2062"/>
    <s v="Alfred Singh"/>
    <x v="2"/>
    <x v="0"/>
    <x v="0"/>
    <x v="8"/>
    <x v="3"/>
    <x v="534"/>
    <n v="0.35"/>
    <x v="0"/>
    <x v="3"/>
    <x v="8"/>
    <x v="529"/>
    <n v="23111"/>
    <x v="134"/>
    <x v="109"/>
    <n v="-162.69399999999999"/>
    <n v="10"/>
    <n v="4249.37"/>
    <n v="87146"/>
    <m/>
    <m/>
  </r>
  <r>
    <n v="22511"/>
    <s v="Low"/>
    <x v="7"/>
    <x v="31"/>
    <n v="48.8"/>
    <n v="2062"/>
    <s v="Alfred Singh"/>
    <x v="1"/>
    <x v="0"/>
    <x v="1"/>
    <x v="1"/>
    <x v="1"/>
    <x v="34"/>
    <n v="0.56000000000000005"/>
    <x v="0"/>
    <x v="3"/>
    <x v="8"/>
    <x v="529"/>
    <n v="23111"/>
    <x v="175"/>
    <x v="173"/>
    <n v="-115.90389999999999"/>
    <n v="22"/>
    <n v="6676.61"/>
    <n v="87148"/>
    <m/>
    <m/>
  </r>
  <r>
    <n v="25759"/>
    <s v="Low"/>
    <x v="2"/>
    <x v="304"/>
    <n v="7.18"/>
    <n v="2063"/>
    <s v="Todd D Norris"/>
    <x v="2"/>
    <x v="0"/>
    <x v="2"/>
    <x v="13"/>
    <x v="3"/>
    <x v="394"/>
    <n v="0.48"/>
    <x v="0"/>
    <x v="3"/>
    <x v="8"/>
    <x v="530"/>
    <n v="23602"/>
    <x v="100"/>
    <x v="182"/>
    <n v="-729.98799999999994"/>
    <n v="1"/>
    <n v="291.39999999999998"/>
    <n v="87147"/>
    <m/>
    <m/>
  </r>
  <r>
    <n v="25228"/>
    <s v="Medium"/>
    <x v="3"/>
    <x v="207"/>
    <n v="11.52"/>
    <n v="2066"/>
    <s v="Claudia Webb"/>
    <x v="2"/>
    <x v="1"/>
    <x v="0"/>
    <x v="10"/>
    <x v="3"/>
    <x v="254"/>
    <n v="0.83"/>
    <x v="0"/>
    <x v="3"/>
    <x v="24"/>
    <x v="531"/>
    <n v="28079"/>
    <x v="173"/>
    <x v="164"/>
    <n v="-133.54599999999999"/>
    <n v="7"/>
    <n v="146.5"/>
    <n v="85833"/>
    <m/>
    <m/>
  </r>
  <r>
    <n v="24748"/>
    <s v="Critical"/>
    <x v="3"/>
    <x v="135"/>
    <n v="4.8099999999999996"/>
    <n v="2066"/>
    <s v="Claudia Webb"/>
    <x v="0"/>
    <x v="1"/>
    <x v="2"/>
    <x v="5"/>
    <x v="4"/>
    <x v="160"/>
    <n v="0.57999999999999996"/>
    <x v="0"/>
    <x v="3"/>
    <x v="24"/>
    <x v="531"/>
    <n v="28079"/>
    <x v="157"/>
    <x v="64"/>
    <n v="272.69399999999996"/>
    <n v="2"/>
    <n v="38.979999999999997"/>
    <n v="85834"/>
    <m/>
    <m/>
  </r>
  <r>
    <n v="25381"/>
    <s v="Low"/>
    <x v="10"/>
    <x v="20"/>
    <n v="5.41"/>
    <n v="2066"/>
    <s v="Claudia Webb"/>
    <x v="2"/>
    <x v="0"/>
    <x v="0"/>
    <x v="8"/>
    <x v="3"/>
    <x v="21"/>
    <n v="0.35"/>
    <x v="0"/>
    <x v="3"/>
    <x v="24"/>
    <x v="531"/>
    <n v="28079"/>
    <x v="47"/>
    <x v="151"/>
    <n v="-61.6"/>
    <n v="8"/>
    <n v="34.159999999999997"/>
    <n v="85835"/>
    <m/>
    <m/>
  </r>
  <r>
    <n v="21901"/>
    <s v="Medium"/>
    <x v="10"/>
    <x v="296"/>
    <n v="6.5"/>
    <n v="2069"/>
    <s v="Elsie Boykin"/>
    <x v="2"/>
    <x v="3"/>
    <x v="2"/>
    <x v="13"/>
    <x v="3"/>
    <x v="456"/>
    <n v="0.74"/>
    <x v="0"/>
    <x v="3"/>
    <x v="35"/>
    <x v="532"/>
    <n v="41075"/>
    <x v="38"/>
    <x v="50"/>
    <n v="66.852000000000004"/>
    <n v="3"/>
    <n v="120.34"/>
    <n v="88554"/>
    <m/>
    <m/>
  </r>
  <r>
    <n v="19567"/>
    <s v="Low"/>
    <x v="8"/>
    <x v="205"/>
    <n v="5.99"/>
    <n v="2070"/>
    <s v="Kelly Collins"/>
    <x v="2"/>
    <x v="0"/>
    <x v="2"/>
    <x v="5"/>
    <x v="0"/>
    <x v="351"/>
    <n v="0.38"/>
    <x v="0"/>
    <x v="2"/>
    <x v="22"/>
    <x v="533"/>
    <n v="48021"/>
    <x v="41"/>
    <x v="92"/>
    <n v="17.839800000000011"/>
    <n v="5"/>
    <n v="153.61000000000001"/>
    <n v="88558"/>
    <m/>
    <m/>
  </r>
  <r>
    <n v="20498"/>
    <s v="Not Specified"/>
    <x v="9"/>
    <x v="402"/>
    <n v="1.99"/>
    <n v="2071"/>
    <s v="Victor Cherry"/>
    <x v="2"/>
    <x v="0"/>
    <x v="2"/>
    <x v="13"/>
    <x v="2"/>
    <x v="674"/>
    <n v="0.5"/>
    <x v="0"/>
    <x v="2"/>
    <x v="22"/>
    <x v="534"/>
    <n v="48336"/>
    <x v="108"/>
    <x v="109"/>
    <n v="976.2672"/>
    <n v="23"/>
    <n v="1414.88"/>
    <n v="88555"/>
    <m/>
    <m/>
  </r>
  <r>
    <n v="20499"/>
    <s v="Not Specified"/>
    <x v="7"/>
    <x v="354"/>
    <n v="0.99"/>
    <n v="2071"/>
    <s v="Victor Cherry"/>
    <x v="2"/>
    <x v="0"/>
    <x v="0"/>
    <x v="9"/>
    <x v="3"/>
    <x v="675"/>
    <n v="0.37"/>
    <x v="0"/>
    <x v="2"/>
    <x v="22"/>
    <x v="534"/>
    <n v="48336"/>
    <x v="108"/>
    <x v="90"/>
    <n v="23.204699999999999"/>
    <n v="11"/>
    <n v="33.630000000000003"/>
    <n v="88555"/>
    <m/>
    <m/>
  </r>
  <r>
    <n v="19568"/>
    <s v="Low"/>
    <x v="4"/>
    <x v="64"/>
    <n v="5.92"/>
    <n v="2071"/>
    <s v="Victor Cherry"/>
    <x v="0"/>
    <x v="0"/>
    <x v="2"/>
    <x v="5"/>
    <x v="3"/>
    <x v="411"/>
    <n v="0.57999999999999996"/>
    <x v="0"/>
    <x v="2"/>
    <x v="22"/>
    <x v="534"/>
    <n v="48336"/>
    <x v="41"/>
    <x v="10"/>
    <n v="183.84300000000002"/>
    <n v="20"/>
    <n v="1063.81"/>
    <n v="88558"/>
    <m/>
    <m/>
  </r>
  <r>
    <n v="20500"/>
    <s v="Not Specified"/>
    <x v="6"/>
    <x v="470"/>
    <n v="1.79"/>
    <n v="2072"/>
    <s v="Malcolm S Lanier"/>
    <x v="2"/>
    <x v="0"/>
    <x v="0"/>
    <x v="7"/>
    <x v="0"/>
    <x v="676"/>
    <n v="0.38"/>
    <x v="0"/>
    <x v="2"/>
    <x v="22"/>
    <x v="535"/>
    <n v="48505"/>
    <x v="108"/>
    <x v="33"/>
    <n v="167.46299999999997"/>
    <n v="23"/>
    <n v="242.7"/>
    <n v="88555"/>
    <m/>
    <m/>
  </r>
  <r>
    <n v="20824"/>
    <s v="High"/>
    <x v="3"/>
    <x v="268"/>
    <n v="41.91"/>
    <n v="2072"/>
    <s v="Malcolm S Lanier"/>
    <x v="1"/>
    <x v="0"/>
    <x v="1"/>
    <x v="14"/>
    <x v="5"/>
    <x v="343"/>
    <n v="0.59"/>
    <x v="0"/>
    <x v="2"/>
    <x v="22"/>
    <x v="535"/>
    <n v="48505"/>
    <x v="143"/>
    <x v="75"/>
    <n v="1307.2692"/>
    <n v="14"/>
    <n v="3377.06"/>
    <n v="88556"/>
    <m/>
    <m/>
  </r>
  <r>
    <n v="20825"/>
    <s v="High"/>
    <x v="0"/>
    <x v="471"/>
    <n v="7.94"/>
    <n v="2072"/>
    <s v="Malcolm S Lanier"/>
    <x v="2"/>
    <x v="0"/>
    <x v="1"/>
    <x v="2"/>
    <x v="2"/>
    <x v="677"/>
    <n v="0.52"/>
    <x v="0"/>
    <x v="2"/>
    <x v="22"/>
    <x v="535"/>
    <n v="48505"/>
    <x v="143"/>
    <x v="75"/>
    <n v="-15.818400000000002"/>
    <n v="11"/>
    <n v="123.93"/>
    <n v="88556"/>
    <m/>
    <m/>
  </r>
  <r>
    <n v="20826"/>
    <s v="High"/>
    <x v="1"/>
    <x v="24"/>
    <n v="7.5"/>
    <n v="2072"/>
    <s v="Malcolm S Lanier"/>
    <x v="0"/>
    <x v="0"/>
    <x v="0"/>
    <x v="7"/>
    <x v="3"/>
    <x v="678"/>
    <n v="0.4"/>
    <x v="0"/>
    <x v="2"/>
    <x v="22"/>
    <x v="535"/>
    <n v="48505"/>
    <x v="143"/>
    <x v="75"/>
    <n v="-55.832400000000007"/>
    <n v="14"/>
    <n v="93.96"/>
    <n v="88556"/>
    <m/>
    <m/>
  </r>
  <r>
    <n v="24677"/>
    <s v="Not Specified"/>
    <x v="5"/>
    <x v="31"/>
    <n v="48.8"/>
    <n v="2073"/>
    <s v="Evan Kelley"/>
    <x v="1"/>
    <x v="3"/>
    <x v="1"/>
    <x v="1"/>
    <x v="1"/>
    <x v="34"/>
    <n v="0.56000000000000005"/>
    <x v="0"/>
    <x v="2"/>
    <x v="22"/>
    <x v="536"/>
    <n v="48135"/>
    <x v="74"/>
    <x v="5"/>
    <n v="550.38080000000002"/>
    <n v="6"/>
    <n v="1818.41"/>
    <n v="88557"/>
    <m/>
    <m/>
  </r>
  <r>
    <n v="24094"/>
    <s v="Low"/>
    <x v="3"/>
    <x v="472"/>
    <n v="0.7"/>
    <n v="2081"/>
    <s v="Matthew Conway"/>
    <x v="2"/>
    <x v="0"/>
    <x v="0"/>
    <x v="3"/>
    <x v="0"/>
    <x v="679"/>
    <n v="0.37"/>
    <x v="0"/>
    <x v="1"/>
    <x v="4"/>
    <x v="537"/>
    <n v="14853"/>
    <x v="35"/>
    <x v="70"/>
    <n v="1.68"/>
    <n v="6"/>
    <n v="8.9499999999999993"/>
    <n v="86092"/>
    <m/>
    <m/>
  </r>
  <r>
    <n v="21697"/>
    <s v="Low"/>
    <x v="2"/>
    <x v="473"/>
    <n v="4.5"/>
    <n v="2089"/>
    <s v="Annie Odom"/>
    <x v="2"/>
    <x v="0"/>
    <x v="0"/>
    <x v="15"/>
    <x v="3"/>
    <x v="680"/>
    <n v="0.56000000000000005"/>
    <x v="0"/>
    <x v="1"/>
    <x v="4"/>
    <x v="538"/>
    <n v="10956"/>
    <x v="133"/>
    <x v="183"/>
    <n v="450.45959999999997"/>
    <n v="17"/>
    <n v="652.84"/>
    <n v="88348"/>
    <m/>
    <m/>
  </r>
  <r>
    <n v="21698"/>
    <s v="Low"/>
    <x v="4"/>
    <x v="399"/>
    <n v="24.49"/>
    <n v="2089"/>
    <s v="Annie Odom"/>
    <x v="2"/>
    <x v="0"/>
    <x v="2"/>
    <x v="16"/>
    <x v="6"/>
    <x v="681"/>
    <n v="0.37"/>
    <x v="0"/>
    <x v="1"/>
    <x v="4"/>
    <x v="538"/>
    <n v="10956"/>
    <x v="133"/>
    <x v="184"/>
    <n v="8798.1830999999984"/>
    <n v="22"/>
    <n v="12750.99"/>
    <n v="88348"/>
    <m/>
    <m/>
  </r>
  <r>
    <n v="21699"/>
    <s v="Low"/>
    <x v="10"/>
    <x v="371"/>
    <n v="2.97"/>
    <n v="2089"/>
    <s v="Annie Odom"/>
    <x v="0"/>
    <x v="0"/>
    <x v="0"/>
    <x v="7"/>
    <x v="0"/>
    <x v="682"/>
    <n v="0.35"/>
    <x v="0"/>
    <x v="1"/>
    <x v="4"/>
    <x v="538"/>
    <n v="10956"/>
    <x v="133"/>
    <x v="185"/>
    <n v="-5.3849999999999998"/>
    <n v="5"/>
    <n v="20.54"/>
    <n v="88348"/>
    <m/>
    <m/>
  </r>
  <r>
    <n v="18696"/>
    <s v="Medium"/>
    <x v="4"/>
    <x v="305"/>
    <n v="42.52"/>
    <n v="2094"/>
    <s v="Vernon Hirsch Singleton"/>
    <x v="1"/>
    <x v="0"/>
    <x v="1"/>
    <x v="11"/>
    <x v="5"/>
    <x v="395"/>
    <n v="0.71"/>
    <x v="0"/>
    <x v="0"/>
    <x v="1"/>
    <x v="539"/>
    <n v="95928"/>
    <x v="64"/>
    <x v="84"/>
    <n v="3031.9724000000001"/>
    <n v="20"/>
    <n v="7840.04"/>
    <n v="86629"/>
    <m/>
    <m/>
  </r>
  <r>
    <n v="18417"/>
    <s v="Medium"/>
    <x v="10"/>
    <x v="304"/>
    <n v="7.18"/>
    <n v="2097"/>
    <s v="Patsy Shea"/>
    <x v="2"/>
    <x v="1"/>
    <x v="2"/>
    <x v="13"/>
    <x v="3"/>
    <x v="394"/>
    <n v="0.48"/>
    <x v="0"/>
    <x v="3"/>
    <x v="39"/>
    <x v="226"/>
    <n v="29915"/>
    <x v="106"/>
    <x v="133"/>
    <n v="138.018"/>
    <n v="4"/>
    <n v="1094.33"/>
    <n v="87889"/>
    <m/>
    <m/>
  </r>
  <r>
    <n v="18418"/>
    <s v="Medium"/>
    <x v="2"/>
    <x v="474"/>
    <n v="3.04"/>
    <n v="2098"/>
    <s v="Tracy Dyer"/>
    <x v="2"/>
    <x v="1"/>
    <x v="1"/>
    <x v="2"/>
    <x v="0"/>
    <x v="683"/>
    <n v="0.53"/>
    <x v="0"/>
    <x v="3"/>
    <x v="39"/>
    <x v="540"/>
    <n v="29464"/>
    <x v="106"/>
    <x v="87"/>
    <n v="38.874000000000002"/>
    <n v="10"/>
    <n v="389.97"/>
    <n v="87889"/>
    <m/>
    <m/>
  </r>
  <r>
    <n v="22234"/>
    <s v="Not Specified"/>
    <x v="8"/>
    <x v="256"/>
    <n v="3.5"/>
    <n v="2099"/>
    <s v="Nathan Fox"/>
    <x v="2"/>
    <x v="1"/>
    <x v="0"/>
    <x v="15"/>
    <x v="3"/>
    <x v="324"/>
    <n v="0.57999999999999996"/>
    <x v="0"/>
    <x v="3"/>
    <x v="39"/>
    <x v="541"/>
    <n v="29577"/>
    <x v="176"/>
    <x v="28"/>
    <n v="-45.528000000000006"/>
    <n v="6"/>
    <n v="84.59"/>
    <n v="87888"/>
    <m/>
    <m/>
  </r>
  <r>
    <n v="5501"/>
    <s v="Medium"/>
    <x v="5"/>
    <x v="68"/>
    <n v="12.06"/>
    <n v="2107"/>
    <s v="Leigh Burnette Hurley"/>
    <x v="1"/>
    <x v="0"/>
    <x v="2"/>
    <x v="6"/>
    <x v="5"/>
    <x v="79"/>
    <n v="0.56000000000000005"/>
    <x v="0"/>
    <x v="2"/>
    <x v="12"/>
    <x v="25"/>
    <n v="60601"/>
    <x v="132"/>
    <x v="175"/>
    <n v="567.59"/>
    <n v="24"/>
    <n v="9666.7199999999993"/>
    <n v="39015"/>
    <m/>
    <m/>
  </r>
  <r>
    <n v="5502"/>
    <s v="Medium"/>
    <x v="8"/>
    <x v="80"/>
    <n v="5.74"/>
    <n v="2107"/>
    <s v="Leigh Burnette Hurley"/>
    <x v="2"/>
    <x v="0"/>
    <x v="0"/>
    <x v="7"/>
    <x v="3"/>
    <x v="684"/>
    <n v="0.37"/>
    <x v="0"/>
    <x v="2"/>
    <x v="12"/>
    <x v="25"/>
    <n v="60601"/>
    <x v="132"/>
    <x v="175"/>
    <n v="-28.45"/>
    <n v="20"/>
    <n v="134.58000000000001"/>
    <n v="39015"/>
    <m/>
    <m/>
  </r>
  <r>
    <n v="23502"/>
    <s v="Medium"/>
    <x v="8"/>
    <x v="80"/>
    <n v="5.74"/>
    <n v="2108"/>
    <s v="Alfred Barber"/>
    <x v="2"/>
    <x v="0"/>
    <x v="0"/>
    <x v="7"/>
    <x v="3"/>
    <x v="684"/>
    <n v="0.37"/>
    <x v="0"/>
    <x v="2"/>
    <x v="33"/>
    <x v="542"/>
    <n v="63129"/>
    <x v="132"/>
    <x v="175"/>
    <n v="-14.225"/>
    <n v="5"/>
    <n v="33.65"/>
    <n v="87862"/>
    <m/>
    <m/>
  </r>
  <r>
    <n v="18540"/>
    <s v="Critical"/>
    <x v="4"/>
    <x v="131"/>
    <n v="1.5"/>
    <n v="2114"/>
    <s v="Paige Mason"/>
    <x v="2"/>
    <x v="0"/>
    <x v="0"/>
    <x v="0"/>
    <x v="0"/>
    <x v="685"/>
    <n v="0.48"/>
    <x v="0"/>
    <x v="3"/>
    <x v="8"/>
    <x v="123"/>
    <n v="23518"/>
    <x v="173"/>
    <x v="16"/>
    <n v="-601.80400000000009"/>
    <n v="10"/>
    <n v="66.12"/>
    <n v="88403"/>
    <m/>
    <m/>
  </r>
  <r>
    <n v="18562"/>
    <s v="Critical"/>
    <x v="4"/>
    <x v="223"/>
    <n v="0.49"/>
    <n v="2114"/>
    <s v="Paige Mason"/>
    <x v="2"/>
    <x v="0"/>
    <x v="0"/>
    <x v="9"/>
    <x v="3"/>
    <x v="686"/>
    <n v="0.38"/>
    <x v="0"/>
    <x v="3"/>
    <x v="8"/>
    <x v="123"/>
    <n v="23518"/>
    <x v="45"/>
    <x v="151"/>
    <n v="38.406000000000006"/>
    <n v="1"/>
    <n v="3.07"/>
    <n v="88404"/>
    <m/>
    <m/>
  </r>
  <r>
    <n v="21066"/>
    <s v="Critical"/>
    <x v="8"/>
    <x v="403"/>
    <n v="28.16"/>
    <n v="2114"/>
    <s v="Paige Mason"/>
    <x v="1"/>
    <x v="0"/>
    <x v="1"/>
    <x v="1"/>
    <x v="1"/>
    <x v="558"/>
    <n v="0.59"/>
    <x v="0"/>
    <x v="3"/>
    <x v="8"/>
    <x v="123"/>
    <n v="23518"/>
    <x v="115"/>
    <x v="139"/>
    <n v="53.114399999999996"/>
    <n v="1"/>
    <n v="255.83"/>
    <n v="88405"/>
    <m/>
    <m/>
  </r>
  <r>
    <n v="21067"/>
    <s v="Critical"/>
    <x v="4"/>
    <x v="173"/>
    <n v="53.03"/>
    <n v="2114"/>
    <s v="Paige Mason"/>
    <x v="1"/>
    <x v="0"/>
    <x v="0"/>
    <x v="10"/>
    <x v="1"/>
    <x v="211"/>
    <n v="0.78"/>
    <x v="0"/>
    <x v="3"/>
    <x v="8"/>
    <x v="123"/>
    <n v="23518"/>
    <x v="115"/>
    <x v="142"/>
    <n v="8.7420000000000009"/>
    <n v="20"/>
    <n v="421.18"/>
    <n v="88405"/>
    <m/>
    <m/>
  </r>
  <r>
    <n v="21153"/>
    <s v="Medium"/>
    <x v="1"/>
    <x v="475"/>
    <n v="74.349999999999994"/>
    <n v="2115"/>
    <s v="Jeffrey Lloyd"/>
    <x v="1"/>
    <x v="0"/>
    <x v="1"/>
    <x v="1"/>
    <x v="1"/>
    <x v="687"/>
    <n v="0.56999999999999995"/>
    <x v="0"/>
    <x v="3"/>
    <x v="8"/>
    <x v="543"/>
    <n v="22124"/>
    <x v="119"/>
    <x v="114"/>
    <n v="636.52199999999993"/>
    <n v="14"/>
    <n v="1377.46"/>
    <n v="88406"/>
    <m/>
    <m/>
  </r>
  <r>
    <n v="20249"/>
    <s v="High"/>
    <x v="9"/>
    <x v="476"/>
    <n v="24.49"/>
    <n v="2117"/>
    <s v="Jack Hatcher"/>
    <x v="2"/>
    <x v="1"/>
    <x v="1"/>
    <x v="1"/>
    <x v="6"/>
    <x v="688"/>
    <n v="0.55000000000000004"/>
    <x v="0"/>
    <x v="2"/>
    <x v="7"/>
    <x v="407"/>
    <n v="75401"/>
    <x v="18"/>
    <x v="61"/>
    <n v="4554.4346999999998"/>
    <n v="20"/>
    <n v="6600.63"/>
    <n v="90891"/>
    <m/>
    <m/>
  </r>
  <r>
    <n v="20250"/>
    <s v="High"/>
    <x v="2"/>
    <x v="18"/>
    <n v="8.8000000000000007"/>
    <n v="2117"/>
    <s v="Jack Hatcher"/>
    <x v="2"/>
    <x v="1"/>
    <x v="2"/>
    <x v="5"/>
    <x v="3"/>
    <x v="689"/>
    <n v="0.59"/>
    <x v="0"/>
    <x v="2"/>
    <x v="7"/>
    <x v="407"/>
    <n v="75401"/>
    <x v="18"/>
    <x v="24"/>
    <n v="618.19308000000001"/>
    <n v="18"/>
    <n v="1811.99"/>
    <n v="90891"/>
    <m/>
    <m/>
  </r>
  <r>
    <n v="22231"/>
    <s v="Critical"/>
    <x v="2"/>
    <x v="110"/>
    <n v="33.6"/>
    <n v="2122"/>
    <s v="Carolyn Fisher"/>
    <x v="1"/>
    <x v="3"/>
    <x v="2"/>
    <x v="6"/>
    <x v="1"/>
    <x v="690"/>
    <n v="0.37"/>
    <x v="0"/>
    <x v="3"/>
    <x v="40"/>
    <x v="544"/>
    <n v="72116"/>
    <x v="108"/>
    <x v="33"/>
    <n v="-15.1844"/>
    <n v="10"/>
    <n v="799.76"/>
    <n v="89664"/>
    <m/>
    <m/>
  </r>
  <r>
    <n v="24674"/>
    <s v="High"/>
    <x v="7"/>
    <x v="307"/>
    <n v="1.99"/>
    <n v="2124"/>
    <s v="Paige Powers"/>
    <x v="2"/>
    <x v="3"/>
    <x v="2"/>
    <x v="13"/>
    <x v="2"/>
    <x v="397"/>
    <n v="0.55000000000000004"/>
    <x v="0"/>
    <x v="3"/>
    <x v="40"/>
    <x v="545"/>
    <n v="72301"/>
    <x v="167"/>
    <x v="29"/>
    <n v="-61.194000000000003"/>
    <n v="13"/>
    <n v="609.09"/>
    <n v="89665"/>
    <m/>
    <m/>
  </r>
  <r>
    <n v="23852"/>
    <s v="High"/>
    <x v="9"/>
    <x v="132"/>
    <n v="51.94"/>
    <n v="2124"/>
    <s v="Paige Powers"/>
    <x v="1"/>
    <x v="0"/>
    <x v="1"/>
    <x v="11"/>
    <x v="5"/>
    <x v="156"/>
    <n v="0.63"/>
    <x v="0"/>
    <x v="3"/>
    <x v="40"/>
    <x v="545"/>
    <n v="72301"/>
    <x v="173"/>
    <x v="164"/>
    <n v="18.173999999999999"/>
    <n v="21"/>
    <n v="2761.94"/>
    <n v="89666"/>
    <m/>
    <m/>
  </r>
  <r>
    <n v="24091"/>
    <s v="Critical"/>
    <x v="10"/>
    <x v="24"/>
    <n v="5.14"/>
    <n v="2127"/>
    <s v="Joyce Kern"/>
    <x v="2"/>
    <x v="1"/>
    <x v="0"/>
    <x v="7"/>
    <x v="3"/>
    <x v="691"/>
    <n v="0.36"/>
    <x v="0"/>
    <x v="2"/>
    <x v="22"/>
    <x v="546"/>
    <n v="48310"/>
    <x v="103"/>
    <x v="105"/>
    <n v="-49.53"/>
    <n v="6"/>
    <n v="33.950000000000003"/>
    <n v="88418"/>
    <m/>
    <m/>
  </r>
  <r>
    <n v="21902"/>
    <s v="High"/>
    <x v="3"/>
    <x v="177"/>
    <n v="66.27"/>
    <n v="2131"/>
    <s v="Mary Hewitt"/>
    <x v="1"/>
    <x v="1"/>
    <x v="1"/>
    <x v="14"/>
    <x v="5"/>
    <x v="692"/>
    <n v="0.65"/>
    <x v="0"/>
    <x v="2"/>
    <x v="33"/>
    <x v="547"/>
    <n v="64118"/>
    <x v="35"/>
    <x v="30"/>
    <n v="-407.85"/>
    <n v="2"/>
    <n v="302.33999999999997"/>
    <n v="90079"/>
    <m/>
    <m/>
  </r>
  <r>
    <n v="21964"/>
    <s v="Low"/>
    <x v="5"/>
    <x v="332"/>
    <n v="8.65"/>
    <n v="2132"/>
    <s v="Philip Hawkins"/>
    <x v="0"/>
    <x v="1"/>
    <x v="2"/>
    <x v="13"/>
    <x v="3"/>
    <x v="434"/>
    <n v="0.74"/>
    <x v="0"/>
    <x v="2"/>
    <x v="33"/>
    <x v="548"/>
    <n v="63042"/>
    <x v="56"/>
    <x v="50"/>
    <n v="-191.25760000000002"/>
    <n v="11"/>
    <n v="334.44"/>
    <n v="90078"/>
    <m/>
    <m/>
  </r>
  <r>
    <n v="24348"/>
    <s v="High"/>
    <x v="0"/>
    <x v="477"/>
    <n v="8.59"/>
    <n v="2135"/>
    <s v="Melvin Kendall"/>
    <x v="2"/>
    <x v="1"/>
    <x v="2"/>
    <x v="5"/>
    <x v="4"/>
    <x v="693"/>
    <n v="0.56000000000000005"/>
    <x v="0"/>
    <x v="0"/>
    <x v="27"/>
    <x v="549"/>
    <n v="88101"/>
    <x v="92"/>
    <x v="167"/>
    <n v="196.52328"/>
    <n v="21"/>
    <n v="556.61"/>
    <n v="91583"/>
    <m/>
    <m/>
  </r>
  <r>
    <n v="20138"/>
    <s v="Not Specified"/>
    <x v="6"/>
    <x v="269"/>
    <n v="1.6"/>
    <n v="2137"/>
    <s v="Crystal Crabtree"/>
    <x v="2"/>
    <x v="0"/>
    <x v="0"/>
    <x v="7"/>
    <x v="0"/>
    <x v="344"/>
    <n v="0.38"/>
    <x v="0"/>
    <x v="3"/>
    <x v="26"/>
    <x v="550"/>
    <n v="33407"/>
    <x v="70"/>
    <x v="90"/>
    <n v="-343.86799999999999"/>
    <n v="9"/>
    <n v="64.48"/>
    <n v="86002"/>
    <m/>
    <m/>
  </r>
  <r>
    <n v="20712"/>
    <s v="Critical"/>
    <x v="5"/>
    <x v="338"/>
    <n v="29.7"/>
    <n v="2139"/>
    <s v="Jon Kendall"/>
    <x v="1"/>
    <x v="0"/>
    <x v="2"/>
    <x v="6"/>
    <x v="1"/>
    <x v="440"/>
    <n v="0.56999999999999995"/>
    <x v="0"/>
    <x v="2"/>
    <x v="45"/>
    <x v="98"/>
    <n v="53094"/>
    <x v="125"/>
    <x v="113"/>
    <n v="-3971.0627999999997"/>
    <n v="2"/>
    <n v="4845.2700000000004"/>
    <n v="86003"/>
    <m/>
    <m/>
  </r>
  <r>
    <n v="18409"/>
    <s v="High"/>
    <x v="0"/>
    <x v="325"/>
    <n v="7.46"/>
    <n v="2141"/>
    <s v="Molly Webster"/>
    <x v="2"/>
    <x v="1"/>
    <x v="0"/>
    <x v="8"/>
    <x v="3"/>
    <x v="425"/>
    <n v="0.36"/>
    <x v="0"/>
    <x v="0"/>
    <x v="21"/>
    <x v="518"/>
    <n v="81301"/>
    <x v="29"/>
    <x v="146"/>
    <n v="-18.478199999999998"/>
    <n v="3"/>
    <n v="19.68"/>
    <n v="87570"/>
    <m/>
    <m/>
  </r>
  <r>
    <n v="18410"/>
    <s v="High"/>
    <x v="1"/>
    <x v="188"/>
    <n v="49"/>
    <n v="2141"/>
    <s v="Molly Webster"/>
    <x v="1"/>
    <x v="1"/>
    <x v="2"/>
    <x v="16"/>
    <x v="1"/>
    <x v="229"/>
    <n v="0.35"/>
    <x v="0"/>
    <x v="0"/>
    <x v="21"/>
    <x v="518"/>
    <n v="81301"/>
    <x v="29"/>
    <x v="39"/>
    <n v="-381.84119999999996"/>
    <n v="18"/>
    <n v="9798.84"/>
    <n v="87570"/>
    <m/>
    <m/>
  </r>
  <r>
    <n v="18411"/>
    <s v="High"/>
    <x v="9"/>
    <x v="478"/>
    <n v="5.53"/>
    <n v="2141"/>
    <s v="Molly Webster"/>
    <x v="0"/>
    <x v="1"/>
    <x v="0"/>
    <x v="0"/>
    <x v="2"/>
    <x v="694"/>
    <n v="0.59"/>
    <x v="0"/>
    <x v="0"/>
    <x v="21"/>
    <x v="518"/>
    <n v="81301"/>
    <x v="29"/>
    <x v="146"/>
    <n v="12.5504"/>
    <n v="7"/>
    <n v="154.11000000000001"/>
    <n v="87570"/>
    <m/>
    <m/>
  </r>
  <r>
    <n v="18412"/>
    <s v="High"/>
    <x v="3"/>
    <x v="260"/>
    <n v="8.2200000000000006"/>
    <n v="2141"/>
    <s v="Molly Webster"/>
    <x v="2"/>
    <x v="1"/>
    <x v="0"/>
    <x v="10"/>
    <x v="3"/>
    <x v="695"/>
    <n v="0.56999999999999995"/>
    <x v="0"/>
    <x v="0"/>
    <x v="21"/>
    <x v="518"/>
    <n v="81301"/>
    <x v="29"/>
    <x v="39"/>
    <n v="45.3324"/>
    <n v="7"/>
    <n v="242.97"/>
    <n v="87570"/>
    <m/>
    <m/>
  </r>
  <r>
    <n v="23249"/>
    <s v="High"/>
    <x v="4"/>
    <x v="169"/>
    <n v="4.96"/>
    <n v="2143"/>
    <s v="Lester Sawyer"/>
    <x v="2"/>
    <x v="1"/>
    <x v="0"/>
    <x v="10"/>
    <x v="3"/>
    <x v="206"/>
    <n v="0.57999999999999996"/>
    <x v="0"/>
    <x v="3"/>
    <x v="8"/>
    <x v="551"/>
    <n v="20151"/>
    <x v="1"/>
    <x v="20"/>
    <n v="33.659999999999997"/>
    <n v="12"/>
    <n v="200.61"/>
    <n v="87569"/>
    <m/>
    <m/>
  </r>
  <r>
    <n v="24264"/>
    <s v="Medium"/>
    <x v="6"/>
    <x v="86"/>
    <n v="14.39"/>
    <n v="2145"/>
    <s v="Kerry Hardy"/>
    <x v="2"/>
    <x v="0"/>
    <x v="1"/>
    <x v="2"/>
    <x v="3"/>
    <x v="654"/>
    <n v="0.47"/>
    <x v="0"/>
    <x v="3"/>
    <x v="26"/>
    <x v="552"/>
    <n v="33311"/>
    <x v="104"/>
    <x v="150"/>
    <n v="15.677999999999999"/>
    <n v="11"/>
    <n v="237.83"/>
    <n v="87072"/>
    <m/>
    <m/>
  </r>
  <r>
    <n v="23795"/>
    <s v="Low"/>
    <x v="5"/>
    <x v="106"/>
    <n v="35"/>
    <n v="2146"/>
    <s v="Courtney Boyd"/>
    <x v="2"/>
    <x v="0"/>
    <x v="0"/>
    <x v="10"/>
    <x v="6"/>
    <x v="126"/>
    <n v="0.84"/>
    <x v="0"/>
    <x v="3"/>
    <x v="8"/>
    <x v="551"/>
    <n v="20151"/>
    <x v="61"/>
    <x v="71"/>
    <n v="52.775999999999996"/>
    <n v="2"/>
    <n v="53.02"/>
    <n v="87071"/>
    <m/>
    <m/>
  </r>
  <r>
    <n v="22555"/>
    <s v="Not Specified"/>
    <x v="4"/>
    <x v="479"/>
    <n v="43.32"/>
    <n v="2151"/>
    <s v="Melinda Rogers"/>
    <x v="1"/>
    <x v="0"/>
    <x v="1"/>
    <x v="1"/>
    <x v="1"/>
    <x v="696"/>
    <n v="0.55000000000000004"/>
    <x v="0"/>
    <x v="2"/>
    <x v="25"/>
    <x v="553"/>
    <n v="52001"/>
    <x v="99"/>
    <x v="116"/>
    <n v="-162.8244"/>
    <n v="1"/>
    <n v="248.84"/>
    <n v="90404"/>
    <m/>
    <m/>
  </r>
  <r>
    <n v="24791"/>
    <s v="High"/>
    <x v="4"/>
    <x v="480"/>
    <n v="5.01"/>
    <n v="2151"/>
    <s v="Melinda Rogers"/>
    <x v="2"/>
    <x v="0"/>
    <x v="0"/>
    <x v="8"/>
    <x v="3"/>
    <x v="697"/>
    <n v="0.39"/>
    <x v="0"/>
    <x v="2"/>
    <x v="25"/>
    <x v="553"/>
    <n v="52001"/>
    <x v="170"/>
    <x v="132"/>
    <n v="-6.9308200000000006"/>
    <n v="1"/>
    <n v="7.21"/>
    <n v="90405"/>
    <m/>
    <m/>
  </r>
  <r>
    <n v="21834"/>
    <s v="Low"/>
    <x v="5"/>
    <x v="481"/>
    <n v="52.2"/>
    <n v="2157"/>
    <s v="Tom Hoyle Honeycutt"/>
    <x v="2"/>
    <x v="1"/>
    <x v="1"/>
    <x v="2"/>
    <x v="4"/>
    <x v="698"/>
    <n v="0.72"/>
    <x v="0"/>
    <x v="2"/>
    <x v="22"/>
    <x v="554"/>
    <n v="48093"/>
    <x v="44"/>
    <x v="57"/>
    <n v="-118.54"/>
    <n v="4"/>
    <n v="253.87"/>
    <n v="90385"/>
    <m/>
    <m/>
  </r>
  <r>
    <n v="21835"/>
    <s v="Low"/>
    <x v="5"/>
    <x v="97"/>
    <n v="14.7"/>
    <n v="2157"/>
    <s v="Tom Hoyle Honeycutt"/>
    <x v="1"/>
    <x v="1"/>
    <x v="2"/>
    <x v="6"/>
    <x v="1"/>
    <x v="110"/>
    <n v="0.56000000000000005"/>
    <x v="0"/>
    <x v="2"/>
    <x v="22"/>
    <x v="554"/>
    <n v="48093"/>
    <x v="44"/>
    <x v="37"/>
    <n v="2963.48"/>
    <n v="14"/>
    <n v="5880.46"/>
    <n v="90385"/>
    <m/>
    <m/>
  </r>
  <r>
    <n v="21975"/>
    <s v="High"/>
    <x v="8"/>
    <x v="432"/>
    <n v="3.92"/>
    <n v="2157"/>
    <s v="Tom Hoyle Honeycutt"/>
    <x v="2"/>
    <x v="1"/>
    <x v="1"/>
    <x v="2"/>
    <x v="2"/>
    <x v="609"/>
    <n v="0.44"/>
    <x v="0"/>
    <x v="2"/>
    <x v="22"/>
    <x v="554"/>
    <n v="48093"/>
    <x v="32"/>
    <x v="14"/>
    <n v="398.30249999999995"/>
    <n v="19"/>
    <n v="577.25"/>
    <n v="90386"/>
    <m/>
    <m/>
  </r>
  <r>
    <n v="21976"/>
    <s v="High"/>
    <x v="5"/>
    <x v="482"/>
    <n v="18.059999999999999"/>
    <n v="2157"/>
    <s v="Tom Hoyle Honeycutt"/>
    <x v="1"/>
    <x v="1"/>
    <x v="2"/>
    <x v="6"/>
    <x v="1"/>
    <x v="192"/>
    <n v="0.6"/>
    <x v="0"/>
    <x v="2"/>
    <x v="22"/>
    <x v="554"/>
    <n v="48093"/>
    <x v="32"/>
    <x v="14"/>
    <n v="709.85200000000009"/>
    <n v="14"/>
    <n v="4075.18"/>
    <n v="90386"/>
    <m/>
    <m/>
  </r>
  <r>
    <n v="21977"/>
    <s v="High"/>
    <x v="8"/>
    <x v="34"/>
    <n v="54.12"/>
    <n v="2157"/>
    <s v="Tom Hoyle Honeycutt"/>
    <x v="1"/>
    <x v="1"/>
    <x v="1"/>
    <x v="11"/>
    <x v="5"/>
    <x v="37"/>
    <n v="0.76"/>
    <x v="0"/>
    <x v="2"/>
    <x v="22"/>
    <x v="554"/>
    <n v="48093"/>
    <x v="32"/>
    <x v="43"/>
    <n v="80.809200000000089"/>
    <n v="6"/>
    <n v="1798.23"/>
    <n v="90386"/>
    <m/>
    <m/>
  </r>
  <r>
    <n v="23775"/>
    <s v="Medium"/>
    <x v="4"/>
    <x v="342"/>
    <n v="8.74"/>
    <n v="2159"/>
    <s v="Wesley Field"/>
    <x v="2"/>
    <x v="0"/>
    <x v="0"/>
    <x v="7"/>
    <x v="3"/>
    <x v="699"/>
    <n v="0.4"/>
    <x v="0"/>
    <x v="2"/>
    <x v="22"/>
    <x v="555"/>
    <n v="48185"/>
    <x v="135"/>
    <x v="110"/>
    <n v="371.27200000000005"/>
    <n v="25"/>
    <n v="727.2"/>
    <n v="90387"/>
    <m/>
    <m/>
  </r>
  <r>
    <n v="23773"/>
    <s v="Medium"/>
    <x v="3"/>
    <x v="483"/>
    <n v="60"/>
    <n v="2162"/>
    <s v="Brenda Jain"/>
    <x v="1"/>
    <x v="0"/>
    <x v="1"/>
    <x v="11"/>
    <x v="1"/>
    <x v="700"/>
    <n v="0.55000000000000004"/>
    <x v="0"/>
    <x v="1"/>
    <x v="19"/>
    <x v="556"/>
    <n v="16146"/>
    <x v="135"/>
    <x v="11"/>
    <n v="77.000895400000104"/>
    <n v="41"/>
    <n v="6173.42"/>
    <n v="90387"/>
    <m/>
    <m/>
  </r>
  <r>
    <n v="23774"/>
    <s v="Medium"/>
    <x v="2"/>
    <x v="112"/>
    <n v="5"/>
    <n v="2162"/>
    <s v="Brenda Jain"/>
    <x v="2"/>
    <x v="0"/>
    <x v="2"/>
    <x v="5"/>
    <x v="2"/>
    <x v="134"/>
    <n v="0.83"/>
    <x v="0"/>
    <x v="1"/>
    <x v="19"/>
    <x v="556"/>
    <n v="16146"/>
    <x v="135"/>
    <x v="11"/>
    <n v="27.968600000000009"/>
    <n v="33"/>
    <n v="1553.7"/>
    <n v="90387"/>
    <m/>
    <m/>
  </r>
  <r>
    <n v="22450"/>
    <s v="Not Specified"/>
    <x v="0"/>
    <x v="208"/>
    <n v="7.57"/>
    <n v="2164"/>
    <s v="Harry Sellers"/>
    <x v="2"/>
    <x v="2"/>
    <x v="0"/>
    <x v="8"/>
    <x v="3"/>
    <x v="701"/>
    <n v="0.36"/>
    <x v="0"/>
    <x v="0"/>
    <x v="1"/>
    <x v="557"/>
    <n v="91104"/>
    <x v="85"/>
    <x v="71"/>
    <n v="-66.779579999999996"/>
    <n v="3"/>
    <n v="18.68"/>
    <n v="88794"/>
    <m/>
    <m/>
  </r>
  <r>
    <n v="22451"/>
    <s v="Not Specified"/>
    <x v="5"/>
    <x v="4"/>
    <n v="3.97"/>
    <n v="2164"/>
    <s v="Harry Sellers"/>
    <x v="2"/>
    <x v="2"/>
    <x v="0"/>
    <x v="0"/>
    <x v="0"/>
    <x v="365"/>
    <n v="0.56000000000000005"/>
    <x v="0"/>
    <x v="0"/>
    <x v="1"/>
    <x v="557"/>
    <n v="91104"/>
    <x v="85"/>
    <x v="28"/>
    <n v="-144.9188"/>
    <n v="11"/>
    <n v="36.299999999999997"/>
    <n v="88794"/>
    <m/>
    <m/>
  </r>
  <r>
    <n v="22449"/>
    <s v="Not Specified"/>
    <x v="3"/>
    <x v="153"/>
    <n v="0.97"/>
    <n v="2165"/>
    <s v="Melanie Knight"/>
    <x v="2"/>
    <x v="2"/>
    <x v="0"/>
    <x v="0"/>
    <x v="0"/>
    <x v="702"/>
    <n v="0.59"/>
    <x v="0"/>
    <x v="1"/>
    <x v="14"/>
    <x v="255"/>
    <n v="4330"/>
    <x v="85"/>
    <x v="76"/>
    <n v="-5.0716000000000001"/>
    <n v="6"/>
    <n v="16.03"/>
    <n v="88794"/>
    <m/>
    <m/>
  </r>
  <r>
    <n v="20980"/>
    <s v="Medium"/>
    <x v="4"/>
    <x v="21"/>
    <n v="0.96"/>
    <n v="2178"/>
    <s v="Judy Hall"/>
    <x v="2"/>
    <x v="2"/>
    <x v="0"/>
    <x v="0"/>
    <x v="0"/>
    <x v="202"/>
    <n v="0.57999999999999996"/>
    <x v="0"/>
    <x v="1"/>
    <x v="15"/>
    <x v="558"/>
    <n v="1610"/>
    <x v="39"/>
    <x v="12"/>
    <n v="-1.18"/>
    <n v="9"/>
    <n v="25.35"/>
    <n v="89465"/>
    <m/>
    <m/>
  </r>
  <r>
    <n v="26331"/>
    <s v="Not Specified"/>
    <x v="6"/>
    <x v="472"/>
    <n v="0.7"/>
    <n v="2183"/>
    <s v="Sheryl Reese"/>
    <x v="2"/>
    <x v="1"/>
    <x v="0"/>
    <x v="3"/>
    <x v="0"/>
    <x v="679"/>
    <n v="0.37"/>
    <x v="0"/>
    <x v="3"/>
    <x v="35"/>
    <x v="559"/>
    <n v="42301"/>
    <x v="15"/>
    <x v="19"/>
    <n v="-203.09799999999998"/>
    <n v="12"/>
    <n v="19.32"/>
    <n v="91571"/>
    <m/>
    <m/>
  </r>
  <r>
    <n v="19008"/>
    <s v="High"/>
    <x v="3"/>
    <x v="484"/>
    <n v="12.39"/>
    <n v="2187"/>
    <s v="Joanne Spivey"/>
    <x v="2"/>
    <x v="0"/>
    <x v="0"/>
    <x v="4"/>
    <x v="3"/>
    <x v="703"/>
    <n v="0.35"/>
    <x v="0"/>
    <x v="2"/>
    <x v="33"/>
    <x v="560"/>
    <n v="64055"/>
    <x v="100"/>
    <x v="128"/>
    <n v="-48.57"/>
    <n v="5"/>
    <n v="86.8"/>
    <n v="89440"/>
    <m/>
    <m/>
  </r>
  <r>
    <n v="1008"/>
    <s v="High"/>
    <x v="3"/>
    <x v="484"/>
    <n v="12.39"/>
    <n v="2189"/>
    <s v="Frank Cross"/>
    <x v="2"/>
    <x v="0"/>
    <x v="0"/>
    <x v="4"/>
    <x v="3"/>
    <x v="703"/>
    <n v="0.35"/>
    <x v="0"/>
    <x v="1"/>
    <x v="4"/>
    <x v="8"/>
    <n v="10177"/>
    <x v="100"/>
    <x v="128"/>
    <n v="-48.57"/>
    <n v="22"/>
    <n v="381.91"/>
    <n v="7364"/>
    <m/>
    <m/>
  </r>
  <r>
    <n v="5870"/>
    <s v="Critical"/>
    <x v="5"/>
    <x v="484"/>
    <n v="7.78"/>
    <n v="2190"/>
    <s v="Marvin Patrick"/>
    <x v="2"/>
    <x v="1"/>
    <x v="0"/>
    <x v="0"/>
    <x v="2"/>
    <x v="704"/>
    <n v="0.56999999999999995"/>
    <x v="0"/>
    <x v="2"/>
    <x v="22"/>
    <x v="56"/>
    <n v="48227"/>
    <x v="79"/>
    <x v="103"/>
    <n v="-47.28"/>
    <n v="45"/>
    <n v="761.67"/>
    <n v="41636"/>
    <m/>
    <m/>
  </r>
  <r>
    <n v="5871"/>
    <s v="Critical"/>
    <x v="9"/>
    <x v="9"/>
    <n v="4.2300000000000004"/>
    <n v="2190"/>
    <s v="Marvin Patrick"/>
    <x v="2"/>
    <x v="1"/>
    <x v="2"/>
    <x v="5"/>
    <x v="3"/>
    <x v="705"/>
    <n v="0.56000000000000005"/>
    <x v="0"/>
    <x v="2"/>
    <x v="22"/>
    <x v="56"/>
    <n v="48227"/>
    <x v="79"/>
    <x v="103"/>
    <n v="722.24099999999999"/>
    <n v="49"/>
    <n v="5014.07"/>
    <n v="41636"/>
    <m/>
    <m/>
  </r>
  <r>
    <n v="23870"/>
    <s v="Critical"/>
    <x v="5"/>
    <x v="484"/>
    <n v="7.78"/>
    <n v="2193"/>
    <s v="Donald Melton"/>
    <x v="2"/>
    <x v="1"/>
    <x v="0"/>
    <x v="0"/>
    <x v="2"/>
    <x v="704"/>
    <n v="0.56999999999999995"/>
    <x v="0"/>
    <x v="3"/>
    <x v="24"/>
    <x v="561"/>
    <n v="28560"/>
    <x v="79"/>
    <x v="103"/>
    <n v="-161"/>
    <n v="11"/>
    <n v="186.19"/>
    <n v="90685"/>
    <m/>
    <m/>
  </r>
  <r>
    <n v="23871"/>
    <s v="Critical"/>
    <x v="9"/>
    <x v="9"/>
    <n v="4.2300000000000004"/>
    <n v="2193"/>
    <s v="Donald Melton"/>
    <x v="2"/>
    <x v="1"/>
    <x v="2"/>
    <x v="5"/>
    <x v="3"/>
    <x v="705"/>
    <n v="0.56000000000000005"/>
    <x v="0"/>
    <x v="3"/>
    <x v="24"/>
    <x v="561"/>
    <n v="28560"/>
    <x v="79"/>
    <x v="103"/>
    <n v="848.3646"/>
    <n v="12"/>
    <n v="1227.94"/>
    <n v="90685"/>
    <m/>
    <m/>
  </r>
  <r>
    <n v="19112"/>
    <s v="Medium"/>
    <x v="9"/>
    <x v="248"/>
    <n v="4"/>
    <n v="2196"/>
    <s v="Gene Heath Cross"/>
    <x v="2"/>
    <x v="2"/>
    <x v="2"/>
    <x v="13"/>
    <x v="3"/>
    <x v="312"/>
    <n v="0.75"/>
    <x v="0"/>
    <x v="1"/>
    <x v="4"/>
    <x v="562"/>
    <n v="14701"/>
    <x v="74"/>
    <x v="152"/>
    <n v="-88.840800000000002"/>
    <n v="11"/>
    <n v="294.97000000000003"/>
    <n v="89175"/>
    <m/>
    <m/>
  </r>
  <r>
    <n v="19113"/>
    <s v="Medium"/>
    <x v="10"/>
    <x v="163"/>
    <n v="19.989999999999998"/>
    <n v="2196"/>
    <s v="Gene Heath Cross"/>
    <x v="2"/>
    <x v="2"/>
    <x v="2"/>
    <x v="13"/>
    <x v="3"/>
    <x v="196"/>
    <n v="0.48"/>
    <x v="0"/>
    <x v="1"/>
    <x v="4"/>
    <x v="562"/>
    <n v="14701"/>
    <x v="74"/>
    <x v="152"/>
    <n v="1208.9903999999999"/>
    <n v="14"/>
    <n v="2458.0500000000002"/>
    <n v="89175"/>
    <m/>
    <m/>
  </r>
  <r>
    <n v="19114"/>
    <s v="Medium"/>
    <x v="10"/>
    <x v="485"/>
    <n v="19.989999999999998"/>
    <n v="2196"/>
    <s v="Gene Heath Cross"/>
    <x v="2"/>
    <x v="2"/>
    <x v="0"/>
    <x v="10"/>
    <x v="3"/>
    <x v="706"/>
    <n v="0.73"/>
    <x v="0"/>
    <x v="1"/>
    <x v="4"/>
    <x v="562"/>
    <n v="14701"/>
    <x v="74"/>
    <x v="5"/>
    <n v="9.9911999999999992"/>
    <n v="19"/>
    <n v="2465.75"/>
    <n v="89175"/>
    <m/>
    <m/>
  </r>
  <r>
    <n v="23300"/>
    <s v="Critical"/>
    <x v="4"/>
    <x v="416"/>
    <n v="7.18"/>
    <n v="2197"/>
    <s v="Karen O'Donnell"/>
    <x v="2"/>
    <x v="2"/>
    <x v="2"/>
    <x v="13"/>
    <x v="3"/>
    <x v="707"/>
    <n v="0.46"/>
    <x v="0"/>
    <x v="1"/>
    <x v="4"/>
    <x v="444"/>
    <n v="11756"/>
    <x v="175"/>
    <x v="125"/>
    <n v="126.22500000000001"/>
    <n v="7"/>
    <n v="650.25"/>
    <n v="89176"/>
    <m/>
    <m/>
  </r>
  <r>
    <n v="23301"/>
    <s v="Critical"/>
    <x v="6"/>
    <x v="219"/>
    <n v="4.95"/>
    <n v="2197"/>
    <s v="Karen O'Donnell"/>
    <x v="2"/>
    <x v="2"/>
    <x v="1"/>
    <x v="2"/>
    <x v="2"/>
    <x v="271"/>
    <n v="0.37"/>
    <x v="0"/>
    <x v="1"/>
    <x v="4"/>
    <x v="444"/>
    <n v="11756"/>
    <x v="175"/>
    <x v="125"/>
    <n v="187.7628"/>
    <n v="19"/>
    <n v="272.12"/>
    <n v="89176"/>
    <m/>
    <m/>
  </r>
  <r>
    <n v="26083"/>
    <s v="Not Specified"/>
    <x v="9"/>
    <x v="138"/>
    <n v="4.08"/>
    <n v="2198"/>
    <s v="Lester Woodward Maynard"/>
    <x v="2"/>
    <x v="2"/>
    <x v="0"/>
    <x v="0"/>
    <x v="2"/>
    <x v="708"/>
    <n v="0.56999999999999995"/>
    <x v="0"/>
    <x v="1"/>
    <x v="4"/>
    <x v="563"/>
    <n v="11757"/>
    <x v="55"/>
    <x v="111"/>
    <n v="295.90649999999999"/>
    <n v="16"/>
    <n v="428.85"/>
    <n v="89174"/>
    <m/>
    <m/>
  </r>
  <r>
    <n v="26084"/>
    <s v="Not Specified"/>
    <x v="10"/>
    <x v="173"/>
    <n v="53.03"/>
    <n v="2198"/>
    <s v="Lester Woodward Maynard"/>
    <x v="1"/>
    <x v="2"/>
    <x v="0"/>
    <x v="10"/>
    <x v="1"/>
    <x v="211"/>
    <n v="0.78"/>
    <x v="0"/>
    <x v="1"/>
    <x v="4"/>
    <x v="563"/>
    <n v="11757"/>
    <x v="55"/>
    <x v="11"/>
    <n v="-2111.36"/>
    <n v="16"/>
    <n v="342.54"/>
    <n v="89174"/>
    <m/>
    <m/>
  </r>
  <r>
    <n v="20234"/>
    <s v="Critical"/>
    <x v="11"/>
    <x v="486"/>
    <n v="13.56"/>
    <n v="2201"/>
    <s v="David Hoyle"/>
    <x v="2"/>
    <x v="2"/>
    <x v="1"/>
    <x v="2"/>
    <x v="6"/>
    <x v="709"/>
    <n v="0.57999999999999996"/>
    <x v="0"/>
    <x v="2"/>
    <x v="3"/>
    <x v="107"/>
    <n v="55420"/>
    <x v="78"/>
    <x v="164"/>
    <n v="-9.1300000000000008"/>
    <n v="1"/>
    <n v="27.96"/>
    <n v="86054"/>
    <m/>
    <m/>
  </r>
  <r>
    <n v="22259"/>
    <s v="Low"/>
    <x v="3"/>
    <x v="44"/>
    <n v="30"/>
    <n v="2202"/>
    <s v="Laurie Howe"/>
    <x v="1"/>
    <x v="1"/>
    <x v="1"/>
    <x v="1"/>
    <x v="1"/>
    <x v="48"/>
    <n v="0.62"/>
    <x v="0"/>
    <x v="2"/>
    <x v="3"/>
    <x v="564"/>
    <n v="55429"/>
    <x v="70"/>
    <x v="136"/>
    <n v="357.428"/>
    <n v="11"/>
    <n v="1635.38"/>
    <n v="86050"/>
    <m/>
    <m/>
  </r>
  <r>
    <n v="22260"/>
    <s v="Low"/>
    <x v="3"/>
    <x v="51"/>
    <n v="0.5"/>
    <n v="2202"/>
    <s v="Laurie Howe"/>
    <x v="2"/>
    <x v="1"/>
    <x v="0"/>
    <x v="9"/>
    <x v="3"/>
    <x v="57"/>
    <n v="0.39"/>
    <x v="0"/>
    <x v="2"/>
    <x v="3"/>
    <x v="564"/>
    <n v="55429"/>
    <x v="70"/>
    <x v="136"/>
    <n v="40.351199999999992"/>
    <n v="10"/>
    <n v="58.48"/>
    <n v="86050"/>
    <m/>
    <m/>
  </r>
  <r>
    <n v="22261"/>
    <s v="Low"/>
    <x v="6"/>
    <x v="42"/>
    <n v="0.8"/>
    <n v="2202"/>
    <s v="Laurie Howe"/>
    <x v="2"/>
    <x v="1"/>
    <x v="0"/>
    <x v="7"/>
    <x v="0"/>
    <x v="177"/>
    <n v="0.36"/>
    <x v="0"/>
    <x v="2"/>
    <x v="3"/>
    <x v="564"/>
    <n v="55429"/>
    <x v="70"/>
    <x v="167"/>
    <n v="27.634499999999996"/>
    <n v="8"/>
    <n v="40.049999999999997"/>
    <n v="86050"/>
    <m/>
    <m/>
  </r>
  <r>
    <n v="23919"/>
    <s v="Low"/>
    <x v="4"/>
    <x v="300"/>
    <n v="17.850000000000001"/>
    <n v="2203"/>
    <s v="Eddie Walker"/>
    <x v="1"/>
    <x v="1"/>
    <x v="2"/>
    <x v="6"/>
    <x v="1"/>
    <x v="390"/>
    <n v="0.56000000000000005"/>
    <x v="0"/>
    <x v="2"/>
    <x v="3"/>
    <x v="565"/>
    <n v="55445"/>
    <x v="128"/>
    <x v="31"/>
    <n v="751.58"/>
    <n v="8"/>
    <n v="1117.6600000000001"/>
    <n v="86051"/>
    <m/>
    <m/>
  </r>
  <r>
    <n v="22595"/>
    <s v="Critical"/>
    <x v="9"/>
    <x v="68"/>
    <n v="12.06"/>
    <n v="2203"/>
    <s v="Eddie Walker"/>
    <x v="1"/>
    <x v="1"/>
    <x v="2"/>
    <x v="6"/>
    <x v="5"/>
    <x v="79"/>
    <n v="0.56000000000000005"/>
    <x v="0"/>
    <x v="2"/>
    <x v="3"/>
    <x v="565"/>
    <n v="55445"/>
    <x v="148"/>
    <x v="116"/>
    <n v="-663.51419999999996"/>
    <n v="2"/>
    <n v="807"/>
    <n v="86052"/>
    <m/>
    <m/>
  </r>
  <r>
    <n v="23920"/>
    <s v="Low"/>
    <x v="8"/>
    <x v="487"/>
    <n v="19.190000000000001"/>
    <n v="2204"/>
    <s v="Oscar Ford"/>
    <x v="1"/>
    <x v="1"/>
    <x v="1"/>
    <x v="1"/>
    <x v="1"/>
    <x v="362"/>
    <n v="0.57999999999999996"/>
    <x v="0"/>
    <x v="2"/>
    <x v="3"/>
    <x v="566"/>
    <n v="55337"/>
    <x v="128"/>
    <x v="123"/>
    <n v="-157.56"/>
    <n v="5"/>
    <n v="169.46"/>
    <n v="86051"/>
    <m/>
    <m/>
  </r>
  <r>
    <n v="24434"/>
    <s v="Critical"/>
    <x v="7"/>
    <x v="34"/>
    <n v="154.12"/>
    <n v="2204"/>
    <s v="Oscar Ford"/>
    <x v="1"/>
    <x v="3"/>
    <x v="1"/>
    <x v="11"/>
    <x v="5"/>
    <x v="37"/>
    <n v="0.76"/>
    <x v="0"/>
    <x v="2"/>
    <x v="3"/>
    <x v="566"/>
    <n v="55337"/>
    <x v="104"/>
    <x v="132"/>
    <n v="-87.998040000000003"/>
    <n v="20"/>
    <n v="5768.12"/>
    <n v="86053"/>
    <m/>
    <m/>
  </r>
  <r>
    <n v="18164"/>
    <s v="High"/>
    <x v="9"/>
    <x v="115"/>
    <n v="1.99"/>
    <n v="2206"/>
    <s v="Bobby Powell"/>
    <x v="2"/>
    <x v="3"/>
    <x v="2"/>
    <x v="13"/>
    <x v="2"/>
    <x v="137"/>
    <n v="0.4"/>
    <x v="0"/>
    <x v="2"/>
    <x v="25"/>
    <x v="567"/>
    <n v="50501"/>
    <x v="99"/>
    <x v="116"/>
    <n v="-35.290399999999998"/>
    <n v="2"/>
    <n v="55.25"/>
    <n v="86258"/>
    <m/>
    <m/>
  </r>
  <r>
    <n v="18165"/>
    <s v="High"/>
    <x v="0"/>
    <x v="19"/>
    <n v="5.99"/>
    <n v="2206"/>
    <s v="Bobby Powell"/>
    <x v="2"/>
    <x v="3"/>
    <x v="2"/>
    <x v="5"/>
    <x v="3"/>
    <x v="710"/>
    <n v="0.59"/>
    <x v="0"/>
    <x v="2"/>
    <x v="25"/>
    <x v="567"/>
    <n v="50501"/>
    <x v="99"/>
    <x v="72"/>
    <n v="-74.883600000000001"/>
    <n v="3"/>
    <n v="551.22"/>
    <n v="86258"/>
    <m/>
    <m/>
  </r>
  <r>
    <n v="23317"/>
    <s v="Low"/>
    <x v="2"/>
    <x v="269"/>
    <n v="1.6"/>
    <n v="2209"/>
    <s v="Sharon Thomas"/>
    <x v="2"/>
    <x v="1"/>
    <x v="0"/>
    <x v="7"/>
    <x v="0"/>
    <x v="344"/>
    <n v="0.38"/>
    <x v="0"/>
    <x v="3"/>
    <x v="29"/>
    <x v="568"/>
    <n v="30337"/>
    <x v="46"/>
    <x v="12"/>
    <n v="-98.056000000000012"/>
    <n v="12"/>
    <n v="83.93"/>
    <n v="88030"/>
    <m/>
    <m/>
  </r>
  <r>
    <n v="19914"/>
    <s v="Not Specified"/>
    <x v="4"/>
    <x v="66"/>
    <n v="35"/>
    <n v="2211"/>
    <s v="Anita Hahn"/>
    <x v="0"/>
    <x v="1"/>
    <x v="0"/>
    <x v="10"/>
    <x v="6"/>
    <x v="711"/>
    <m/>
    <x v="0"/>
    <x v="1"/>
    <x v="30"/>
    <x v="569"/>
    <n v="20715"/>
    <x v="167"/>
    <x v="68"/>
    <n v="-425.20840000000004"/>
    <n v="2"/>
    <n v="193.88"/>
    <n v="88028"/>
    <m/>
    <m/>
  </r>
  <r>
    <n v="24756"/>
    <s v="High"/>
    <x v="3"/>
    <x v="368"/>
    <n v="24.49"/>
    <n v="2212"/>
    <s v="Stacy Chang"/>
    <x v="0"/>
    <x v="1"/>
    <x v="2"/>
    <x v="16"/>
    <x v="6"/>
    <x v="495"/>
    <n v="0.46"/>
    <x v="0"/>
    <x v="1"/>
    <x v="30"/>
    <x v="570"/>
    <n v="21228"/>
    <x v="47"/>
    <x v="24"/>
    <n v="631.33000000000004"/>
    <n v="5"/>
    <n v="990.25"/>
    <n v="88029"/>
    <m/>
    <m/>
  </r>
  <r>
    <n v="23512"/>
    <s v="Low"/>
    <x v="8"/>
    <x v="4"/>
    <n v="3.97"/>
    <n v="2215"/>
    <s v="Christopher High"/>
    <x v="2"/>
    <x v="0"/>
    <x v="0"/>
    <x v="0"/>
    <x v="0"/>
    <x v="365"/>
    <n v="0.56000000000000005"/>
    <x v="0"/>
    <x v="1"/>
    <x v="10"/>
    <x v="571"/>
    <n v="44646"/>
    <x v="96"/>
    <x v="46"/>
    <n v="-22.175999999999998"/>
    <n v="4"/>
    <n v="14.76"/>
    <n v="90314"/>
    <m/>
    <m/>
  </r>
  <r>
    <n v="23513"/>
    <s v="Low"/>
    <x v="1"/>
    <x v="360"/>
    <n v="11.25"/>
    <n v="2216"/>
    <s v="Clara Kaplan"/>
    <x v="2"/>
    <x v="0"/>
    <x v="2"/>
    <x v="13"/>
    <x v="3"/>
    <x v="476"/>
    <n v="0.51"/>
    <x v="0"/>
    <x v="1"/>
    <x v="10"/>
    <x v="572"/>
    <n v="44256"/>
    <x v="96"/>
    <x v="173"/>
    <n v="-214.10399999999998"/>
    <n v="3"/>
    <n v="808.44"/>
    <n v="90314"/>
    <m/>
    <m/>
  </r>
  <r>
    <n v="23514"/>
    <s v="Low"/>
    <x v="0"/>
    <x v="80"/>
    <n v="5.14"/>
    <n v="2216"/>
    <s v="Clara Kaplan"/>
    <x v="2"/>
    <x v="0"/>
    <x v="0"/>
    <x v="7"/>
    <x v="3"/>
    <x v="339"/>
    <n v="0.37"/>
    <x v="0"/>
    <x v="1"/>
    <x v="10"/>
    <x v="572"/>
    <n v="44256"/>
    <x v="96"/>
    <x v="127"/>
    <n v="-26.936"/>
    <n v="10"/>
    <n v="67.41"/>
    <n v="90314"/>
    <m/>
    <m/>
  </r>
  <r>
    <n v="22712"/>
    <s v="Low"/>
    <x v="3"/>
    <x v="210"/>
    <n v="5.3"/>
    <n v="2220"/>
    <s v="Jennifer Stanton"/>
    <x v="2"/>
    <x v="3"/>
    <x v="1"/>
    <x v="2"/>
    <x v="0"/>
    <x v="257"/>
    <n v="0.46"/>
    <x v="0"/>
    <x v="3"/>
    <x v="26"/>
    <x v="573"/>
    <n v="34787"/>
    <x v="136"/>
    <x v="186"/>
    <n v="-324.73"/>
    <n v="4"/>
    <n v="55.08"/>
    <n v="91036"/>
    <m/>
    <m/>
  </r>
  <r>
    <n v="24113"/>
    <s v="Critical"/>
    <x v="6"/>
    <x v="488"/>
    <n v="42"/>
    <n v="2225"/>
    <s v="Sean McKenna"/>
    <x v="1"/>
    <x v="2"/>
    <x v="1"/>
    <x v="1"/>
    <x v="1"/>
    <x v="712"/>
    <n v="0.61"/>
    <x v="0"/>
    <x v="0"/>
    <x v="27"/>
    <x v="574"/>
    <n v="88240"/>
    <x v="54"/>
    <x v="83"/>
    <n v="1500.12"/>
    <n v="15"/>
    <n v="1608.11"/>
    <n v="89970"/>
    <m/>
    <m/>
  </r>
  <r>
    <n v="18820"/>
    <s v="Low"/>
    <x v="0"/>
    <x v="427"/>
    <n v="5.5"/>
    <n v="2240"/>
    <s v="Maurice Kelly"/>
    <x v="0"/>
    <x v="0"/>
    <x v="0"/>
    <x v="10"/>
    <x v="3"/>
    <x v="599"/>
    <n v="0.56999999999999995"/>
    <x v="0"/>
    <x v="3"/>
    <x v="26"/>
    <x v="575"/>
    <n v="33801"/>
    <x v="34"/>
    <x v="112"/>
    <n v="-313.02180000000004"/>
    <n v="7"/>
    <n v="99.75"/>
    <n v="89102"/>
    <m/>
    <m/>
  </r>
  <r>
    <n v="24121"/>
    <s v="Low"/>
    <x v="6"/>
    <x v="88"/>
    <n v="5.33"/>
    <n v="2250"/>
    <s v="Alvin Hoover"/>
    <x v="2"/>
    <x v="1"/>
    <x v="1"/>
    <x v="2"/>
    <x v="3"/>
    <x v="261"/>
    <n v="0.43"/>
    <x v="0"/>
    <x v="1"/>
    <x v="19"/>
    <x v="576"/>
    <n v="16801"/>
    <x v="53"/>
    <x v="87"/>
    <n v="-192.5532"/>
    <n v="22"/>
    <n v="51.41"/>
    <n v="86699"/>
    <m/>
    <m/>
  </r>
  <r>
    <n v="25440"/>
    <s v="Low"/>
    <x v="10"/>
    <x v="51"/>
    <n v="0.5"/>
    <n v="2254"/>
    <s v="Jeff Meadows"/>
    <x v="2"/>
    <x v="0"/>
    <x v="0"/>
    <x v="9"/>
    <x v="3"/>
    <x v="421"/>
    <n v="0.39"/>
    <x v="0"/>
    <x v="3"/>
    <x v="35"/>
    <x v="577"/>
    <n v="42003"/>
    <x v="39"/>
    <x v="109"/>
    <n v="-464.28200000000004"/>
    <n v="12"/>
    <n v="68.72"/>
    <n v="89278"/>
    <m/>
    <m/>
  </r>
  <r>
    <n v="20639"/>
    <s v="High"/>
    <x v="10"/>
    <x v="224"/>
    <n v="5.97"/>
    <n v="2254"/>
    <s v="Jeff Meadows"/>
    <x v="2"/>
    <x v="0"/>
    <x v="0"/>
    <x v="7"/>
    <x v="3"/>
    <x v="713"/>
    <n v="0.38"/>
    <x v="0"/>
    <x v="3"/>
    <x v="35"/>
    <x v="577"/>
    <n v="42003"/>
    <x v="65"/>
    <x v="86"/>
    <n v="156.74339999999998"/>
    <n v="14"/>
    <n v="618.96"/>
    <n v="89279"/>
    <m/>
    <m/>
  </r>
  <r>
    <n v="20640"/>
    <s v="High"/>
    <x v="4"/>
    <x v="24"/>
    <n v="5.46"/>
    <n v="2254"/>
    <s v="Jeff Meadows"/>
    <x v="2"/>
    <x v="0"/>
    <x v="0"/>
    <x v="7"/>
    <x v="3"/>
    <x v="381"/>
    <n v="0.36"/>
    <x v="0"/>
    <x v="3"/>
    <x v="35"/>
    <x v="577"/>
    <n v="42003"/>
    <x v="65"/>
    <x v="78"/>
    <n v="110.11799999999999"/>
    <n v="13"/>
    <n v="77.540000000000006"/>
    <n v="89279"/>
    <m/>
    <m/>
  </r>
  <r>
    <n v="19054"/>
    <s v="Critical"/>
    <x v="8"/>
    <x v="489"/>
    <n v="4.5"/>
    <n v="2256"/>
    <s v="Lloyd Levin"/>
    <x v="0"/>
    <x v="0"/>
    <x v="0"/>
    <x v="15"/>
    <x v="3"/>
    <x v="714"/>
    <n v="0.56000000000000005"/>
    <x v="0"/>
    <x v="3"/>
    <x v="24"/>
    <x v="561"/>
    <n v="28560"/>
    <x v="22"/>
    <x v="30"/>
    <n v="-42.588000000000001"/>
    <n v="6"/>
    <n v="361.72"/>
    <n v="87963"/>
    <m/>
    <m/>
  </r>
  <r>
    <n v="18652"/>
    <s v="Medium"/>
    <x v="8"/>
    <x v="247"/>
    <n v="30"/>
    <n v="2256"/>
    <s v="Lloyd Levin"/>
    <x v="1"/>
    <x v="0"/>
    <x v="1"/>
    <x v="1"/>
    <x v="1"/>
    <x v="715"/>
    <n v="0.73"/>
    <x v="0"/>
    <x v="3"/>
    <x v="24"/>
    <x v="561"/>
    <n v="28560"/>
    <x v="120"/>
    <x v="102"/>
    <n v="-222.95"/>
    <n v="20"/>
    <n v="1373.47"/>
    <n v="87964"/>
    <m/>
    <m/>
  </r>
  <r>
    <n v="21937"/>
    <s v="High"/>
    <x v="2"/>
    <x v="131"/>
    <n v="6.93"/>
    <n v="2257"/>
    <s v="Bernard Thompson"/>
    <x v="2"/>
    <x v="0"/>
    <x v="0"/>
    <x v="7"/>
    <x v="3"/>
    <x v="716"/>
    <n v="0.37"/>
    <x v="0"/>
    <x v="3"/>
    <x v="24"/>
    <x v="578"/>
    <n v="27604"/>
    <x v="20"/>
    <x v="137"/>
    <n v="7.6244999999999994"/>
    <n v="14"/>
    <n v="91.92"/>
    <n v="87965"/>
    <m/>
    <m/>
  </r>
  <r>
    <n v="26361"/>
    <s v="Low"/>
    <x v="0"/>
    <x v="287"/>
    <n v="1.39"/>
    <n v="2258"/>
    <s v="Nicole Pope"/>
    <x v="0"/>
    <x v="0"/>
    <x v="0"/>
    <x v="4"/>
    <x v="3"/>
    <x v="448"/>
    <n v="0.36"/>
    <x v="0"/>
    <x v="3"/>
    <x v="24"/>
    <x v="579"/>
    <n v="27801"/>
    <x v="156"/>
    <x v="58"/>
    <n v="-1676.6119999999999"/>
    <n v="9"/>
    <n v="73.290000000000006"/>
    <n v="87962"/>
    <m/>
    <m/>
  </r>
  <r>
    <n v="26362"/>
    <s v="Low"/>
    <x v="8"/>
    <x v="349"/>
    <n v="48.26"/>
    <n v="2258"/>
    <s v="Nicole Pope"/>
    <x v="1"/>
    <x v="0"/>
    <x v="2"/>
    <x v="6"/>
    <x v="5"/>
    <x v="460"/>
    <n v="0.36"/>
    <x v="0"/>
    <x v="3"/>
    <x v="24"/>
    <x v="579"/>
    <n v="27801"/>
    <x v="156"/>
    <x v="58"/>
    <n v="45.127799999999993"/>
    <n v="8"/>
    <n v="2961.32"/>
    <n v="87962"/>
    <m/>
    <m/>
  </r>
  <r>
    <n v="20187"/>
    <s v="Critical"/>
    <x v="1"/>
    <x v="42"/>
    <n v="0.49"/>
    <n v="2260"/>
    <s v="Geoffrey H Wong"/>
    <x v="2"/>
    <x v="0"/>
    <x v="0"/>
    <x v="9"/>
    <x v="3"/>
    <x v="509"/>
    <n v="0.39"/>
    <x v="0"/>
    <x v="3"/>
    <x v="29"/>
    <x v="580"/>
    <n v="30161"/>
    <x v="2"/>
    <x v="103"/>
    <n v="-52.863999999999997"/>
    <n v="17"/>
    <n v="87.11"/>
    <n v="89601"/>
    <m/>
    <m/>
  </r>
  <r>
    <n v="20188"/>
    <s v="Critical"/>
    <x v="0"/>
    <x v="135"/>
    <n v="0.99"/>
    <n v="2260"/>
    <s v="Geoffrey H Wong"/>
    <x v="2"/>
    <x v="0"/>
    <x v="2"/>
    <x v="5"/>
    <x v="2"/>
    <x v="717"/>
    <n v="0.83"/>
    <x v="0"/>
    <x v="3"/>
    <x v="29"/>
    <x v="580"/>
    <n v="30161"/>
    <x v="2"/>
    <x v="103"/>
    <n v="45.378"/>
    <n v="9"/>
    <n v="170.46"/>
    <n v="89601"/>
    <m/>
    <m/>
  </r>
  <r>
    <n v="19569"/>
    <s v="High"/>
    <x v="4"/>
    <x v="42"/>
    <n v="0.49"/>
    <n v="2260"/>
    <s v="Geoffrey H Wong"/>
    <x v="2"/>
    <x v="0"/>
    <x v="0"/>
    <x v="9"/>
    <x v="3"/>
    <x v="509"/>
    <n v="0.39"/>
    <x v="0"/>
    <x v="3"/>
    <x v="29"/>
    <x v="580"/>
    <n v="30161"/>
    <x v="109"/>
    <x v="61"/>
    <n v="4949.9160000000002"/>
    <n v="1"/>
    <n v="4.95"/>
    <n v="89602"/>
    <m/>
    <m/>
  </r>
  <r>
    <n v="19570"/>
    <s v="High"/>
    <x v="3"/>
    <x v="89"/>
    <n v="14"/>
    <n v="2260"/>
    <s v="Geoffrey H Wong"/>
    <x v="1"/>
    <x v="0"/>
    <x v="2"/>
    <x v="6"/>
    <x v="1"/>
    <x v="319"/>
    <n v="0.36"/>
    <x v="0"/>
    <x v="3"/>
    <x v="29"/>
    <x v="580"/>
    <n v="30161"/>
    <x v="109"/>
    <x v="151"/>
    <n v="1055.6039999999998"/>
    <n v="4"/>
    <n v="461.24"/>
    <n v="89602"/>
    <m/>
    <m/>
  </r>
  <r>
    <n v="18142"/>
    <s v="Not Specified"/>
    <x v="3"/>
    <x v="490"/>
    <n v="0.99"/>
    <n v="2264"/>
    <s v="Helen Dickerson"/>
    <x v="2"/>
    <x v="0"/>
    <x v="0"/>
    <x v="15"/>
    <x v="3"/>
    <x v="718"/>
    <n v="0.55000000000000004"/>
    <x v="0"/>
    <x v="2"/>
    <x v="33"/>
    <x v="581"/>
    <n v="64804"/>
    <x v="161"/>
    <x v="12"/>
    <n v="359.83"/>
    <n v="3"/>
    <n v="577.75"/>
    <n v="86611"/>
    <m/>
    <m/>
  </r>
  <r>
    <n v="19171"/>
    <s v="Critical"/>
    <x v="10"/>
    <x v="491"/>
    <n v="6.28"/>
    <n v="2265"/>
    <s v="James Davenport"/>
    <x v="2"/>
    <x v="0"/>
    <x v="0"/>
    <x v="8"/>
    <x v="3"/>
    <x v="719"/>
    <n v="0.4"/>
    <x v="0"/>
    <x v="2"/>
    <x v="33"/>
    <x v="582"/>
    <n v="64130"/>
    <x v="134"/>
    <x v="109"/>
    <n v="-69.873999999999995"/>
    <n v="8"/>
    <n v="59.4"/>
    <n v="86612"/>
    <m/>
    <m/>
  </r>
  <r>
    <n v="19172"/>
    <s v="Critical"/>
    <x v="0"/>
    <x v="80"/>
    <n v="7.86"/>
    <n v="2265"/>
    <s v="James Davenport"/>
    <x v="2"/>
    <x v="0"/>
    <x v="0"/>
    <x v="7"/>
    <x v="3"/>
    <x v="405"/>
    <n v="0.37"/>
    <x v="0"/>
    <x v="2"/>
    <x v="33"/>
    <x v="582"/>
    <n v="64130"/>
    <x v="134"/>
    <x v="136"/>
    <n v="-135.74"/>
    <n v="10"/>
    <n v="66.459999999999994"/>
    <n v="86612"/>
    <m/>
    <m/>
  </r>
  <r>
    <n v="25996"/>
    <s v="Critical"/>
    <x v="1"/>
    <x v="492"/>
    <n v="6.12"/>
    <n v="2266"/>
    <s v="Brandon Beach"/>
    <x v="2"/>
    <x v="0"/>
    <x v="0"/>
    <x v="15"/>
    <x v="4"/>
    <x v="720"/>
    <n v="0.42"/>
    <x v="0"/>
    <x v="2"/>
    <x v="33"/>
    <x v="583"/>
    <n v="63122"/>
    <x v="66"/>
    <x v="6"/>
    <n v="-14.52"/>
    <n v="3"/>
    <n v="35.35"/>
    <n v="86610"/>
    <m/>
    <m/>
  </r>
  <r>
    <n v="25997"/>
    <s v="Critical"/>
    <x v="0"/>
    <x v="426"/>
    <n v="1.39"/>
    <n v="2266"/>
    <s v="Brandon Beach"/>
    <x v="2"/>
    <x v="0"/>
    <x v="0"/>
    <x v="4"/>
    <x v="3"/>
    <x v="598"/>
    <n v="0.38"/>
    <x v="0"/>
    <x v="2"/>
    <x v="33"/>
    <x v="583"/>
    <n v="63122"/>
    <x v="66"/>
    <x v="134"/>
    <n v="171.26489999999998"/>
    <n v="16"/>
    <n v="248.21"/>
    <n v="86610"/>
    <m/>
    <m/>
  </r>
  <r>
    <n v="19072"/>
    <s v="Low"/>
    <x v="4"/>
    <x v="98"/>
    <n v="66.67"/>
    <n v="2268"/>
    <s v="Carlos Adkins"/>
    <x v="1"/>
    <x v="2"/>
    <x v="1"/>
    <x v="11"/>
    <x v="5"/>
    <x v="112"/>
    <n v="0.61"/>
    <x v="0"/>
    <x v="3"/>
    <x v="26"/>
    <x v="584"/>
    <n v="34639"/>
    <x v="26"/>
    <x v="97"/>
    <n v="138.22199999999998"/>
    <n v="17"/>
    <n v="4086.5"/>
    <n v="89571"/>
    <m/>
    <m/>
  </r>
  <r>
    <n v="23963"/>
    <s v="Low"/>
    <x v="0"/>
    <x v="460"/>
    <n v="6.32"/>
    <n v="2270"/>
    <s v="Kristine Holden"/>
    <x v="2"/>
    <x v="2"/>
    <x v="0"/>
    <x v="15"/>
    <x v="3"/>
    <x v="656"/>
    <n v="0.57999999999999996"/>
    <x v="0"/>
    <x v="3"/>
    <x v="39"/>
    <x v="585"/>
    <n v="29662"/>
    <x v="92"/>
    <x v="123"/>
    <n v="711.24479999999994"/>
    <n v="18"/>
    <n v="375.03"/>
    <n v="89572"/>
    <m/>
    <m/>
  </r>
  <r>
    <n v="23964"/>
    <s v="Low"/>
    <x v="3"/>
    <x v="84"/>
    <n v="2.58"/>
    <n v="2270"/>
    <s v="Kristine Holden"/>
    <x v="2"/>
    <x v="2"/>
    <x v="0"/>
    <x v="3"/>
    <x v="0"/>
    <x v="96"/>
    <n v="0.82"/>
    <x v="0"/>
    <x v="3"/>
    <x v="39"/>
    <x v="585"/>
    <n v="29662"/>
    <x v="92"/>
    <x v="132"/>
    <n v="-1084.8469632000001"/>
    <n v="12"/>
    <n v="22.11"/>
    <n v="89572"/>
    <m/>
    <m/>
  </r>
  <r>
    <n v="23965"/>
    <s v="Low"/>
    <x v="4"/>
    <x v="19"/>
    <n v="2.5"/>
    <n v="2270"/>
    <s v="Kristine Holden"/>
    <x v="2"/>
    <x v="2"/>
    <x v="2"/>
    <x v="5"/>
    <x v="3"/>
    <x v="721"/>
    <n v="0.59"/>
    <x v="0"/>
    <x v="3"/>
    <x v="39"/>
    <x v="585"/>
    <n v="29662"/>
    <x v="92"/>
    <x v="132"/>
    <n v="-156.77199999999999"/>
    <n v="17"/>
    <n v="2875.35"/>
    <n v="89572"/>
    <m/>
    <m/>
  </r>
  <r>
    <n v="19438"/>
    <s v="High"/>
    <x v="4"/>
    <x v="493"/>
    <n v="7.42"/>
    <n v="2272"/>
    <s v="Brett Ingram"/>
    <x v="0"/>
    <x v="0"/>
    <x v="0"/>
    <x v="12"/>
    <x v="2"/>
    <x v="722"/>
    <n v="0.56000000000000005"/>
    <x v="0"/>
    <x v="2"/>
    <x v="7"/>
    <x v="586"/>
    <n v="76543"/>
    <x v="44"/>
    <x v="107"/>
    <n v="-37.6"/>
    <n v="5"/>
    <n v="78.08"/>
    <n v="90110"/>
    <m/>
    <m/>
  </r>
  <r>
    <n v="23416"/>
    <s v="Low"/>
    <x v="7"/>
    <x v="357"/>
    <n v="3.99"/>
    <n v="2273"/>
    <s v="Debra Block"/>
    <x v="2"/>
    <x v="0"/>
    <x v="0"/>
    <x v="15"/>
    <x v="3"/>
    <x v="723"/>
    <n v="0.6"/>
    <x v="0"/>
    <x v="2"/>
    <x v="7"/>
    <x v="587"/>
    <n v="78550"/>
    <x v="130"/>
    <x v="43"/>
    <n v="1389.5771999999999"/>
    <n v="17"/>
    <n v="2013.88"/>
    <n v="90109"/>
    <m/>
    <m/>
  </r>
  <r>
    <n v="23417"/>
    <s v="Low"/>
    <x v="1"/>
    <x v="112"/>
    <n v="5"/>
    <n v="2273"/>
    <s v="Debra Block"/>
    <x v="2"/>
    <x v="0"/>
    <x v="2"/>
    <x v="5"/>
    <x v="2"/>
    <x v="134"/>
    <n v="0.83"/>
    <x v="0"/>
    <x v="2"/>
    <x v="7"/>
    <x v="587"/>
    <n v="78550"/>
    <x v="130"/>
    <x v="43"/>
    <n v="-222.816"/>
    <n v="4"/>
    <n v="201.32"/>
    <n v="90109"/>
    <m/>
    <m/>
  </r>
  <r>
    <n v="23418"/>
    <s v="Low"/>
    <x v="5"/>
    <x v="429"/>
    <n v="15.68"/>
    <n v="2274"/>
    <s v="Marlene Harrison"/>
    <x v="1"/>
    <x v="0"/>
    <x v="1"/>
    <x v="2"/>
    <x v="1"/>
    <x v="724"/>
    <n v="0.62"/>
    <x v="0"/>
    <x v="2"/>
    <x v="7"/>
    <x v="588"/>
    <n v="77036"/>
    <x v="130"/>
    <x v="168"/>
    <n v="-133.71"/>
    <n v="12"/>
    <n v="298.51"/>
    <n v="90109"/>
    <m/>
    <m/>
  </r>
  <r>
    <n v="24552"/>
    <s v="Not Specified"/>
    <x v="0"/>
    <x v="211"/>
    <n v="8.99"/>
    <n v="2276"/>
    <s v="Dennis Block Richardson"/>
    <x v="2"/>
    <x v="3"/>
    <x v="2"/>
    <x v="5"/>
    <x v="3"/>
    <x v="258"/>
    <n v="0.6"/>
    <x v="0"/>
    <x v="1"/>
    <x v="4"/>
    <x v="589"/>
    <n v="14304"/>
    <x v="133"/>
    <x v="173"/>
    <n v="2653.7813999999998"/>
    <n v="22"/>
    <n v="3846.06"/>
    <n v="91502"/>
    <m/>
    <m/>
  </r>
  <r>
    <n v="23572"/>
    <s v="Low"/>
    <x v="7"/>
    <x v="194"/>
    <n v="2.5"/>
    <n v="2279"/>
    <s v="Lucille McGee"/>
    <x v="0"/>
    <x v="1"/>
    <x v="0"/>
    <x v="4"/>
    <x v="3"/>
    <x v="409"/>
    <n v="0.37"/>
    <x v="0"/>
    <x v="1"/>
    <x v="19"/>
    <x v="590"/>
    <n v="15601"/>
    <x v="33"/>
    <x v="155"/>
    <n v="10.32"/>
    <n v="7"/>
    <n v="35.93"/>
    <n v="85949"/>
    <m/>
    <m/>
  </r>
  <r>
    <n v="19615"/>
    <s v="Not Specified"/>
    <x v="4"/>
    <x v="19"/>
    <n v="2.5"/>
    <n v="2281"/>
    <s v="Monica Harvey"/>
    <x v="2"/>
    <x v="1"/>
    <x v="2"/>
    <x v="5"/>
    <x v="3"/>
    <x v="721"/>
    <n v="0.59"/>
    <x v="0"/>
    <x v="2"/>
    <x v="45"/>
    <x v="591"/>
    <n v="54703"/>
    <x v="39"/>
    <x v="52"/>
    <n v="997.38144000000011"/>
    <n v="10"/>
    <n v="1610.84"/>
    <n v="85948"/>
    <m/>
    <m/>
  </r>
  <r>
    <n v="21260"/>
    <s v="Medium"/>
    <x v="7"/>
    <x v="24"/>
    <n v="5.79"/>
    <n v="2282"/>
    <s v="Jimmy Waters"/>
    <x v="2"/>
    <x v="1"/>
    <x v="0"/>
    <x v="7"/>
    <x v="3"/>
    <x v="26"/>
    <n v="0.36"/>
    <x v="0"/>
    <x v="2"/>
    <x v="45"/>
    <x v="592"/>
    <n v="53713"/>
    <x v="64"/>
    <x v="167"/>
    <n v="-36.030800000000006"/>
    <n v="14"/>
    <n v="86.12"/>
    <n v="85950"/>
    <m/>
    <m/>
  </r>
  <r>
    <n v="26148"/>
    <s v="Medium"/>
    <x v="0"/>
    <x v="348"/>
    <n v="6.96"/>
    <n v="2283"/>
    <s v="Nancy Holden"/>
    <x v="2"/>
    <x v="1"/>
    <x v="0"/>
    <x v="15"/>
    <x v="4"/>
    <x v="459"/>
    <n v="0.5"/>
    <x v="0"/>
    <x v="2"/>
    <x v="45"/>
    <x v="593"/>
    <n v="53132"/>
    <x v="76"/>
    <x v="67"/>
    <n v="-28.954000000000001"/>
    <n v="6"/>
    <n v="76.87"/>
    <n v="85947"/>
    <m/>
    <m/>
  </r>
  <r>
    <n v="19460"/>
    <s v="Medium"/>
    <x v="1"/>
    <x v="400"/>
    <n v="9.4700000000000006"/>
    <n v="2285"/>
    <s v="Arnold Floyd Blair"/>
    <x v="0"/>
    <x v="0"/>
    <x v="0"/>
    <x v="10"/>
    <x v="3"/>
    <x v="552"/>
    <n v="0.59"/>
    <x v="0"/>
    <x v="3"/>
    <x v="39"/>
    <x v="594"/>
    <n v="29730"/>
    <x v="114"/>
    <x v="32"/>
    <n v="-85.021999999999991"/>
    <n v="21"/>
    <n v="374.6"/>
    <n v="90148"/>
    <m/>
    <m/>
  </r>
  <r>
    <n v="21529"/>
    <s v="Medium"/>
    <x v="6"/>
    <x v="38"/>
    <n v="0.5"/>
    <n v="2286"/>
    <s v="Larry Langston"/>
    <x v="2"/>
    <x v="0"/>
    <x v="0"/>
    <x v="9"/>
    <x v="3"/>
    <x v="41"/>
    <n v="0.36"/>
    <x v="0"/>
    <x v="3"/>
    <x v="39"/>
    <x v="595"/>
    <n v="29301"/>
    <x v="128"/>
    <x v="84"/>
    <n v="99.198000000000008"/>
    <n v="12"/>
    <n v="61.87"/>
    <n v="90145"/>
    <m/>
    <m/>
  </r>
  <r>
    <n v="21530"/>
    <s v="Medium"/>
    <x v="0"/>
    <x v="244"/>
    <n v="11.15"/>
    <n v="2286"/>
    <s v="Larry Langston"/>
    <x v="2"/>
    <x v="0"/>
    <x v="0"/>
    <x v="7"/>
    <x v="3"/>
    <x v="306"/>
    <n v="0.37"/>
    <x v="0"/>
    <x v="3"/>
    <x v="39"/>
    <x v="595"/>
    <n v="29301"/>
    <x v="128"/>
    <x v="141"/>
    <n v="136.03139999999999"/>
    <n v="6"/>
    <n v="48.88"/>
    <n v="90145"/>
    <m/>
    <m/>
  </r>
  <r>
    <n v="21531"/>
    <s v="Medium"/>
    <x v="10"/>
    <x v="131"/>
    <n v="6.93"/>
    <n v="2286"/>
    <s v="Larry Langston"/>
    <x v="2"/>
    <x v="0"/>
    <x v="0"/>
    <x v="7"/>
    <x v="3"/>
    <x v="716"/>
    <n v="0.37"/>
    <x v="0"/>
    <x v="3"/>
    <x v="39"/>
    <x v="595"/>
    <n v="29301"/>
    <x v="128"/>
    <x v="167"/>
    <n v="-100.072"/>
    <n v="3"/>
    <n v="21.56"/>
    <n v="90145"/>
    <m/>
    <m/>
  </r>
  <r>
    <n v="25183"/>
    <s v="Not Specified"/>
    <x v="0"/>
    <x v="55"/>
    <n v="9.0299999999999994"/>
    <n v="2287"/>
    <s v="Samuel Newman"/>
    <x v="2"/>
    <x v="0"/>
    <x v="0"/>
    <x v="7"/>
    <x v="3"/>
    <x v="273"/>
    <n v="0.37"/>
    <x v="0"/>
    <x v="3"/>
    <x v="39"/>
    <x v="596"/>
    <n v="29483"/>
    <x v="78"/>
    <x v="37"/>
    <n v="-12.026699999999998"/>
    <n v="8"/>
    <n v="164.67"/>
    <n v="90146"/>
    <m/>
    <m/>
  </r>
  <r>
    <n v="25184"/>
    <s v="Not Specified"/>
    <x v="9"/>
    <x v="82"/>
    <n v="4.8600000000000003"/>
    <n v="2287"/>
    <s v="Samuel Newman"/>
    <x v="2"/>
    <x v="0"/>
    <x v="0"/>
    <x v="7"/>
    <x v="3"/>
    <x v="94"/>
    <n v="0.38"/>
    <x v="0"/>
    <x v="3"/>
    <x v="39"/>
    <x v="596"/>
    <n v="29483"/>
    <x v="78"/>
    <x v="102"/>
    <n v="122.508"/>
    <n v="6"/>
    <n v="72.739999999999995"/>
    <n v="90146"/>
    <m/>
    <m/>
  </r>
  <r>
    <n v="25185"/>
    <s v="Not Specified"/>
    <x v="5"/>
    <x v="16"/>
    <n v="7.73"/>
    <n v="2287"/>
    <s v="Samuel Newman"/>
    <x v="0"/>
    <x v="0"/>
    <x v="0"/>
    <x v="0"/>
    <x v="3"/>
    <x v="17"/>
    <n v="0.59"/>
    <x v="0"/>
    <x v="3"/>
    <x v="39"/>
    <x v="596"/>
    <n v="29483"/>
    <x v="78"/>
    <x v="164"/>
    <n v="-12.026699999999998"/>
    <n v="12"/>
    <n v="418.75"/>
    <n v="90146"/>
    <m/>
    <m/>
  </r>
  <r>
    <n v="24396"/>
    <s v="Low"/>
    <x v="10"/>
    <x v="494"/>
    <n v="19.989999999999998"/>
    <n v="2287"/>
    <s v="Samuel Newman"/>
    <x v="2"/>
    <x v="0"/>
    <x v="0"/>
    <x v="10"/>
    <x v="3"/>
    <x v="725"/>
    <n v="0.59"/>
    <x v="0"/>
    <x v="3"/>
    <x v="39"/>
    <x v="596"/>
    <n v="29483"/>
    <x v="153"/>
    <x v="88"/>
    <n v="34.067999999999998"/>
    <n v="9"/>
    <n v="469.59"/>
    <n v="90147"/>
    <m/>
    <m/>
  </r>
  <r>
    <n v="19243"/>
    <s v="Critical"/>
    <x v="0"/>
    <x v="126"/>
    <n v="4"/>
    <n v="2289"/>
    <s v="Ryan Herman"/>
    <x v="2"/>
    <x v="1"/>
    <x v="1"/>
    <x v="2"/>
    <x v="0"/>
    <x v="150"/>
    <n v="0.42"/>
    <x v="0"/>
    <x v="2"/>
    <x v="3"/>
    <x v="566"/>
    <n v="55337"/>
    <x v="82"/>
    <x v="14"/>
    <n v="2.9700000000000006"/>
    <n v="17"/>
    <n v="136.25"/>
    <n v="88165"/>
    <m/>
    <m/>
  </r>
  <r>
    <n v="21334"/>
    <s v="Not Specified"/>
    <x v="6"/>
    <x v="455"/>
    <n v="4.62"/>
    <n v="2290"/>
    <s v="Glen Robertson"/>
    <x v="2"/>
    <x v="1"/>
    <x v="0"/>
    <x v="15"/>
    <x v="3"/>
    <x v="647"/>
    <n v="0.56000000000000005"/>
    <x v="0"/>
    <x v="2"/>
    <x v="3"/>
    <x v="597"/>
    <n v="55433"/>
    <x v="61"/>
    <x v="0"/>
    <n v="385.30289999999997"/>
    <n v="12"/>
    <n v="558.41"/>
    <n v="88163"/>
    <m/>
    <m/>
  </r>
  <r>
    <n v="21335"/>
    <s v="Not Specified"/>
    <x v="9"/>
    <x v="495"/>
    <n v="5.94"/>
    <n v="2290"/>
    <s v="Glen Robertson"/>
    <x v="2"/>
    <x v="1"/>
    <x v="0"/>
    <x v="15"/>
    <x v="4"/>
    <x v="726"/>
    <n v="0.5"/>
    <x v="0"/>
    <x v="2"/>
    <x v="3"/>
    <x v="597"/>
    <n v="55433"/>
    <x v="61"/>
    <x v="0"/>
    <n v="187.2"/>
    <n v="13"/>
    <n v="290.22000000000003"/>
    <n v="88163"/>
    <m/>
    <m/>
  </r>
  <r>
    <n v="19723"/>
    <s v="Medium"/>
    <x v="8"/>
    <x v="276"/>
    <n v="7.18"/>
    <n v="2290"/>
    <s v="Glen Robertson"/>
    <x v="2"/>
    <x v="0"/>
    <x v="2"/>
    <x v="13"/>
    <x v="3"/>
    <x v="727"/>
    <n v="0.48"/>
    <x v="0"/>
    <x v="2"/>
    <x v="3"/>
    <x v="597"/>
    <n v="55433"/>
    <x v="128"/>
    <x v="84"/>
    <n v="779.47230000000002"/>
    <n v="15"/>
    <n v="1129.67"/>
    <n v="88164"/>
    <m/>
    <m/>
  </r>
  <r>
    <n v="24673"/>
    <s v="Critical"/>
    <x v="8"/>
    <x v="496"/>
    <n v="50"/>
    <n v="2302"/>
    <s v="Beth Dolan"/>
    <x v="1"/>
    <x v="0"/>
    <x v="1"/>
    <x v="1"/>
    <x v="1"/>
    <x v="728"/>
    <n v="0.77"/>
    <x v="0"/>
    <x v="3"/>
    <x v="26"/>
    <x v="598"/>
    <n v="32404"/>
    <x v="143"/>
    <x v="75"/>
    <n v="27.725999999999999"/>
    <n v="9"/>
    <n v="2439.37"/>
    <n v="87695"/>
    <m/>
    <m/>
  </r>
  <r>
    <n v="23344"/>
    <s v="High"/>
    <x v="10"/>
    <x v="285"/>
    <n v="0.49"/>
    <n v="2302"/>
    <s v="Beth Dolan"/>
    <x v="2"/>
    <x v="0"/>
    <x v="0"/>
    <x v="9"/>
    <x v="3"/>
    <x v="369"/>
    <n v="0.38"/>
    <x v="0"/>
    <x v="3"/>
    <x v="26"/>
    <x v="598"/>
    <n v="32404"/>
    <x v="35"/>
    <x v="30"/>
    <n v="244.464"/>
    <n v="8"/>
    <n v="92.02"/>
    <n v="87696"/>
    <m/>
    <m/>
  </r>
  <r>
    <n v="23345"/>
    <s v="High"/>
    <x v="10"/>
    <x v="497"/>
    <n v="43.75"/>
    <n v="2302"/>
    <s v="Beth Dolan"/>
    <x v="1"/>
    <x v="0"/>
    <x v="1"/>
    <x v="11"/>
    <x v="5"/>
    <x v="729"/>
    <n v="0.64"/>
    <x v="0"/>
    <x v="3"/>
    <x v="26"/>
    <x v="598"/>
    <n v="32404"/>
    <x v="35"/>
    <x v="30"/>
    <n v="-473.57799999999997"/>
    <n v="2"/>
    <n v="283.55"/>
    <n v="87696"/>
    <m/>
    <m/>
  </r>
  <r>
    <n v="6673"/>
    <s v="Critical"/>
    <x v="8"/>
    <x v="496"/>
    <n v="50"/>
    <n v="2303"/>
    <s v="Joe Baldwin"/>
    <x v="1"/>
    <x v="0"/>
    <x v="1"/>
    <x v="1"/>
    <x v="1"/>
    <x v="728"/>
    <n v="0.77"/>
    <x v="0"/>
    <x v="1"/>
    <x v="4"/>
    <x v="8"/>
    <n v="10011"/>
    <x v="143"/>
    <x v="75"/>
    <n v="-96.05"/>
    <n v="36"/>
    <n v="9757.48"/>
    <n v="47493"/>
    <m/>
    <m/>
  </r>
  <r>
    <n v="5345"/>
    <s v="High"/>
    <x v="10"/>
    <x v="497"/>
    <n v="43.75"/>
    <n v="2303"/>
    <s v="Joe Baldwin"/>
    <x v="1"/>
    <x v="0"/>
    <x v="1"/>
    <x v="11"/>
    <x v="5"/>
    <x v="729"/>
    <n v="0.64"/>
    <x v="0"/>
    <x v="1"/>
    <x v="4"/>
    <x v="8"/>
    <n v="10011"/>
    <x v="35"/>
    <x v="30"/>
    <n v="-270.85000000000002"/>
    <n v="6"/>
    <n v="850.64"/>
    <n v="37987"/>
    <m/>
    <m/>
  </r>
  <r>
    <n v="19934"/>
    <s v="High"/>
    <x v="6"/>
    <x v="444"/>
    <n v="19.989999999999998"/>
    <n v="2305"/>
    <s v="Pat Kinney"/>
    <x v="2"/>
    <x v="2"/>
    <x v="0"/>
    <x v="4"/>
    <x v="3"/>
    <x v="634"/>
    <n v="0.4"/>
    <x v="0"/>
    <x v="2"/>
    <x v="46"/>
    <x v="98"/>
    <n v="57201"/>
    <x v="123"/>
    <x v="44"/>
    <n v="800.25509999999986"/>
    <n v="12"/>
    <n v="1159.79"/>
    <n v="89869"/>
    <m/>
    <m/>
  </r>
  <r>
    <n v="23313"/>
    <s v="Low"/>
    <x v="4"/>
    <x v="2"/>
    <n v="7.29"/>
    <n v="2308"/>
    <s v="Laurence Cummings"/>
    <x v="2"/>
    <x v="2"/>
    <x v="1"/>
    <x v="2"/>
    <x v="2"/>
    <x v="2"/>
    <n v="0.45"/>
    <x v="0"/>
    <x v="3"/>
    <x v="26"/>
    <x v="599"/>
    <n v="33971"/>
    <x v="120"/>
    <x v="102"/>
    <n v="-50.4"/>
    <n v="2"/>
    <n v="20.22"/>
    <n v="90557"/>
    <m/>
    <m/>
  </r>
  <r>
    <n v="23314"/>
    <s v="Low"/>
    <x v="9"/>
    <x v="393"/>
    <n v="19.989999999999998"/>
    <n v="2308"/>
    <s v="Laurence Cummings"/>
    <x v="2"/>
    <x v="2"/>
    <x v="0"/>
    <x v="10"/>
    <x v="3"/>
    <x v="538"/>
    <n v="0.71"/>
    <x v="0"/>
    <x v="3"/>
    <x v="26"/>
    <x v="599"/>
    <n v="33971"/>
    <x v="120"/>
    <x v="16"/>
    <n v="-348.75400000000002"/>
    <n v="8"/>
    <n v="1548.97"/>
    <n v="90557"/>
    <m/>
    <m/>
  </r>
  <r>
    <n v="26048"/>
    <s v="High"/>
    <x v="4"/>
    <x v="498"/>
    <n v="60"/>
    <n v="2323"/>
    <s v="Emma Buckley"/>
    <x v="1"/>
    <x v="2"/>
    <x v="0"/>
    <x v="15"/>
    <x v="1"/>
    <x v="730"/>
    <n v="0.41"/>
    <x v="0"/>
    <x v="0"/>
    <x v="1"/>
    <x v="600"/>
    <n v="92236"/>
    <x v="44"/>
    <x v="140"/>
    <n v="-550.42999999999995"/>
    <n v="5"/>
    <n v="337.86"/>
    <n v="88721"/>
    <m/>
    <m/>
  </r>
  <r>
    <n v="26049"/>
    <s v="High"/>
    <x v="7"/>
    <x v="499"/>
    <n v="8.99"/>
    <n v="2323"/>
    <s v="Emma Buckley"/>
    <x v="2"/>
    <x v="2"/>
    <x v="0"/>
    <x v="0"/>
    <x v="2"/>
    <x v="731"/>
    <n v="0.59"/>
    <x v="0"/>
    <x v="0"/>
    <x v="1"/>
    <x v="600"/>
    <n v="92236"/>
    <x v="44"/>
    <x v="107"/>
    <n v="-52.12"/>
    <n v="4"/>
    <n v="84.21"/>
    <n v="88721"/>
    <m/>
    <m/>
  </r>
  <r>
    <n v="23053"/>
    <s v="Not Specified"/>
    <x v="2"/>
    <x v="42"/>
    <n v="4.62"/>
    <n v="2323"/>
    <s v="Emma Buckley"/>
    <x v="0"/>
    <x v="2"/>
    <x v="2"/>
    <x v="13"/>
    <x v="2"/>
    <x v="139"/>
    <n v="0.64"/>
    <x v="0"/>
    <x v="0"/>
    <x v="1"/>
    <x v="600"/>
    <n v="92236"/>
    <x v="117"/>
    <x v="120"/>
    <n v="-27.004999999999999"/>
    <n v="7"/>
    <n v="38.74"/>
    <n v="88722"/>
    <m/>
    <m/>
  </r>
  <r>
    <n v="25456"/>
    <s v="Medium"/>
    <x v="2"/>
    <x v="94"/>
    <n v="1.49"/>
    <n v="2330"/>
    <s v="Kara Foster"/>
    <x v="2"/>
    <x v="1"/>
    <x v="0"/>
    <x v="8"/>
    <x v="3"/>
    <x v="107"/>
    <n v="0.38"/>
    <x v="0"/>
    <x v="2"/>
    <x v="25"/>
    <x v="601"/>
    <n v="52302"/>
    <x v="120"/>
    <x v="164"/>
    <n v="74.638500000000008"/>
    <n v="5"/>
    <n v="134.09"/>
    <n v="90964"/>
    <m/>
    <m/>
  </r>
  <r>
    <n v="19441"/>
    <s v="High"/>
    <x v="2"/>
    <x v="61"/>
    <n v="26.2"/>
    <n v="2333"/>
    <s v="Megan Woods"/>
    <x v="1"/>
    <x v="2"/>
    <x v="1"/>
    <x v="1"/>
    <x v="1"/>
    <x v="68"/>
    <n v="0.59"/>
    <x v="0"/>
    <x v="2"/>
    <x v="45"/>
    <x v="602"/>
    <n v="54302"/>
    <x v="96"/>
    <x v="44"/>
    <n v="-122.235"/>
    <n v="1"/>
    <n v="191.73"/>
    <n v="89611"/>
    <m/>
    <m/>
  </r>
  <r>
    <n v="23721"/>
    <s v="Low"/>
    <x v="2"/>
    <x v="434"/>
    <n v="12.23"/>
    <n v="2334"/>
    <s v="Stephanie Hawkins"/>
    <x v="2"/>
    <x v="3"/>
    <x v="1"/>
    <x v="2"/>
    <x v="4"/>
    <x v="614"/>
    <n v="0.64"/>
    <x v="0"/>
    <x v="2"/>
    <x v="45"/>
    <x v="603"/>
    <n v="53220"/>
    <x v="34"/>
    <x v="152"/>
    <n v="427.00649999999996"/>
    <n v="10"/>
    <n v="618.85"/>
    <n v="89608"/>
    <m/>
    <m/>
  </r>
  <r>
    <n v="23693"/>
    <s v="Not Specified"/>
    <x v="5"/>
    <x v="236"/>
    <n v="13.32"/>
    <n v="2334"/>
    <s v="Stephanie Hawkins"/>
    <x v="2"/>
    <x v="2"/>
    <x v="0"/>
    <x v="15"/>
    <x v="3"/>
    <x v="296"/>
    <n v="0.43"/>
    <x v="0"/>
    <x v="2"/>
    <x v="45"/>
    <x v="603"/>
    <n v="53220"/>
    <x v="37"/>
    <x v="48"/>
    <n v="-190.49"/>
    <n v="8"/>
    <n v="115.99"/>
    <n v="89609"/>
    <m/>
    <m/>
  </r>
  <r>
    <n v="23694"/>
    <s v="Not Specified"/>
    <x v="4"/>
    <x v="153"/>
    <n v="1.25"/>
    <n v="2334"/>
    <s v="Stephanie Hawkins"/>
    <x v="2"/>
    <x v="2"/>
    <x v="0"/>
    <x v="0"/>
    <x v="0"/>
    <x v="732"/>
    <n v="0.59"/>
    <x v="0"/>
    <x v="2"/>
    <x v="45"/>
    <x v="603"/>
    <n v="53220"/>
    <x v="37"/>
    <x v="51"/>
    <n v="-8.77"/>
    <n v="7"/>
    <n v="19.46"/>
    <n v="89609"/>
    <m/>
    <m/>
  </r>
  <r>
    <n v="24952"/>
    <s v="Low"/>
    <x v="2"/>
    <x v="500"/>
    <n v="0.94"/>
    <n v="2334"/>
    <s v="Stephanie Hawkins"/>
    <x v="2"/>
    <x v="1"/>
    <x v="0"/>
    <x v="3"/>
    <x v="0"/>
    <x v="733"/>
    <n v="0.83"/>
    <x v="0"/>
    <x v="2"/>
    <x v="45"/>
    <x v="603"/>
    <n v="53220"/>
    <x v="42"/>
    <x v="42"/>
    <n v="-7.6849999999999996"/>
    <n v="12"/>
    <n v="44.75"/>
    <n v="89610"/>
    <m/>
    <m/>
  </r>
  <r>
    <n v="25241"/>
    <s v="Critical"/>
    <x v="2"/>
    <x v="88"/>
    <n v="5.33"/>
    <n v="2338"/>
    <s v="Lynn Hines"/>
    <x v="2"/>
    <x v="1"/>
    <x v="1"/>
    <x v="2"/>
    <x v="3"/>
    <x v="261"/>
    <n v="0.43"/>
    <x v="0"/>
    <x v="1"/>
    <x v="30"/>
    <x v="568"/>
    <n v="20740"/>
    <x v="107"/>
    <x v="49"/>
    <n v="-82.559200000000004"/>
    <n v="4"/>
    <n v="9.23"/>
    <n v="91480"/>
    <m/>
    <m/>
  </r>
  <r>
    <n v="26137"/>
    <s v="High"/>
    <x v="10"/>
    <x v="501"/>
    <n v="2.99"/>
    <n v="2338"/>
    <s v="Lynn Hines"/>
    <x v="2"/>
    <x v="1"/>
    <x v="0"/>
    <x v="8"/>
    <x v="3"/>
    <x v="734"/>
    <n v="0.35"/>
    <x v="0"/>
    <x v="1"/>
    <x v="30"/>
    <x v="568"/>
    <n v="20740"/>
    <x v="48"/>
    <x v="85"/>
    <n v="18.147500000000001"/>
    <n v="15"/>
    <n v="96.13"/>
    <n v="91481"/>
    <m/>
    <m/>
  </r>
  <r>
    <n v="22526"/>
    <s v="Medium"/>
    <x v="5"/>
    <x v="196"/>
    <n v="6.97"/>
    <n v="2339"/>
    <s v="Gordon Boswell"/>
    <x v="2"/>
    <x v="1"/>
    <x v="0"/>
    <x v="4"/>
    <x v="3"/>
    <x v="240"/>
    <n v="0.35"/>
    <x v="0"/>
    <x v="2"/>
    <x v="7"/>
    <x v="604"/>
    <n v="77015"/>
    <x v="40"/>
    <x v="6"/>
    <n v="2.8060000000000027"/>
    <n v="6"/>
    <n v="73.959999999999994"/>
    <n v="91482"/>
    <m/>
    <m/>
  </r>
  <r>
    <n v="19052"/>
    <s v="Medium"/>
    <x v="8"/>
    <x v="136"/>
    <n v="23.76"/>
    <n v="2345"/>
    <s v="Colleen Marsh"/>
    <x v="1"/>
    <x v="0"/>
    <x v="1"/>
    <x v="1"/>
    <x v="1"/>
    <x v="735"/>
    <n v="0.57999999999999996"/>
    <x v="0"/>
    <x v="3"/>
    <x v="35"/>
    <x v="577"/>
    <n v="42003"/>
    <x v="88"/>
    <x v="32"/>
    <n v="-132.42600000000002"/>
    <n v="9"/>
    <n v="1805.9"/>
    <n v="89504"/>
    <m/>
    <m/>
  </r>
  <r>
    <n v="19053"/>
    <s v="Medium"/>
    <x v="1"/>
    <x v="179"/>
    <n v="29.21"/>
    <n v="2345"/>
    <s v="Colleen Marsh"/>
    <x v="1"/>
    <x v="0"/>
    <x v="1"/>
    <x v="11"/>
    <x v="5"/>
    <x v="218"/>
    <n v="0.76"/>
    <x v="0"/>
    <x v="3"/>
    <x v="35"/>
    <x v="577"/>
    <n v="42003"/>
    <x v="88"/>
    <x v="138"/>
    <n v="-411.23599999999999"/>
    <n v="2"/>
    <n v="311.41000000000003"/>
    <n v="89504"/>
    <m/>
    <m/>
  </r>
  <r>
    <n v="20776"/>
    <s v="Low"/>
    <x v="9"/>
    <x v="160"/>
    <n v="14.7"/>
    <n v="2346"/>
    <s v="Sylvia Kumar"/>
    <x v="1"/>
    <x v="0"/>
    <x v="2"/>
    <x v="6"/>
    <x v="1"/>
    <x v="192"/>
    <n v="0.56999999999999995"/>
    <x v="0"/>
    <x v="3"/>
    <x v="35"/>
    <x v="605"/>
    <n v="40258"/>
    <x v="56"/>
    <x v="178"/>
    <n v="-48.971999999999994"/>
    <n v="12"/>
    <n v="3707.05"/>
    <n v="89503"/>
    <m/>
    <m/>
  </r>
  <r>
    <n v="21627"/>
    <s v="High"/>
    <x v="10"/>
    <x v="187"/>
    <n v="69.64"/>
    <n v="2346"/>
    <s v="Sylvia Kumar"/>
    <x v="1"/>
    <x v="0"/>
    <x v="1"/>
    <x v="11"/>
    <x v="5"/>
    <x v="228"/>
    <n v="0.77"/>
    <x v="0"/>
    <x v="3"/>
    <x v="35"/>
    <x v="605"/>
    <n v="40258"/>
    <x v="135"/>
    <x v="110"/>
    <n v="62.297999999999995"/>
    <n v="17"/>
    <n v="2805.18"/>
    <n v="89505"/>
    <m/>
    <m/>
  </r>
  <r>
    <n v="18675"/>
    <s v="Critical"/>
    <x v="4"/>
    <x v="80"/>
    <n v="7.49"/>
    <n v="2351"/>
    <s v="Faye Silver"/>
    <x v="2"/>
    <x v="0"/>
    <x v="0"/>
    <x v="7"/>
    <x v="3"/>
    <x v="664"/>
    <n v="0.37"/>
    <x v="0"/>
    <x v="1"/>
    <x v="30"/>
    <x v="606"/>
    <n v="21114"/>
    <x v="25"/>
    <x v="34"/>
    <n v="-119.32"/>
    <n v="13"/>
    <n v="80.86"/>
    <n v="86163"/>
    <m/>
    <m/>
  </r>
  <r>
    <n v="20904"/>
    <s v="Critical"/>
    <x v="2"/>
    <x v="288"/>
    <n v="9.7100000000000009"/>
    <n v="2352"/>
    <s v="Kerry Beach"/>
    <x v="2"/>
    <x v="3"/>
    <x v="0"/>
    <x v="10"/>
    <x v="3"/>
    <x v="373"/>
    <n v="0.56999999999999995"/>
    <x v="0"/>
    <x v="1"/>
    <x v="30"/>
    <x v="607"/>
    <n v="21501"/>
    <x v="105"/>
    <x v="46"/>
    <n v="756.67470000000003"/>
    <n v="18"/>
    <n v="1096.6300000000001"/>
    <n v="86165"/>
    <m/>
    <m/>
  </r>
  <r>
    <n v="20905"/>
    <s v="Critical"/>
    <x v="8"/>
    <x v="211"/>
    <n v="4.2"/>
    <n v="2352"/>
    <s v="Kerry Beach"/>
    <x v="2"/>
    <x v="3"/>
    <x v="2"/>
    <x v="5"/>
    <x v="3"/>
    <x v="736"/>
    <n v="0.56000000000000005"/>
    <x v="0"/>
    <x v="1"/>
    <x v="30"/>
    <x v="607"/>
    <n v="21501"/>
    <x v="105"/>
    <x v="46"/>
    <n v="-222.34299999999999"/>
    <n v="4"/>
    <n v="632.12"/>
    <n v="86165"/>
    <m/>
    <m/>
  </r>
  <r>
    <n v="19270"/>
    <s v="Not Specified"/>
    <x v="3"/>
    <x v="502"/>
    <n v="69"/>
    <n v="2352"/>
    <s v="Kerry Beach"/>
    <x v="2"/>
    <x v="1"/>
    <x v="1"/>
    <x v="11"/>
    <x v="6"/>
    <x v="737"/>
    <n v="0.68"/>
    <x v="0"/>
    <x v="1"/>
    <x v="30"/>
    <x v="607"/>
    <n v="21501"/>
    <x v="96"/>
    <x v="44"/>
    <n v="-1537.1356000000003"/>
    <n v="19"/>
    <n v="1302.98"/>
    <n v="86166"/>
    <m/>
    <m/>
  </r>
  <r>
    <n v="25338"/>
    <s v="Critical"/>
    <x v="7"/>
    <x v="24"/>
    <n v="0.96"/>
    <n v="2353"/>
    <s v="Patrick Lowry"/>
    <x v="2"/>
    <x v="0"/>
    <x v="0"/>
    <x v="0"/>
    <x v="0"/>
    <x v="631"/>
    <n v="0.6"/>
    <x v="0"/>
    <x v="1"/>
    <x v="30"/>
    <x v="608"/>
    <n v="21040"/>
    <x v="119"/>
    <x v="86"/>
    <n v="52.697600000000001"/>
    <n v="22"/>
    <n v="131.79"/>
    <n v="86164"/>
    <m/>
    <m/>
  </r>
  <r>
    <n v="25339"/>
    <s v="Critical"/>
    <x v="0"/>
    <x v="135"/>
    <n v="0.99"/>
    <n v="2353"/>
    <s v="Patrick Lowry"/>
    <x v="2"/>
    <x v="0"/>
    <x v="2"/>
    <x v="5"/>
    <x v="0"/>
    <x v="201"/>
    <n v="0.56999999999999995"/>
    <x v="0"/>
    <x v="1"/>
    <x v="30"/>
    <x v="608"/>
    <n v="21040"/>
    <x v="119"/>
    <x v="86"/>
    <n v="-78.194159999999982"/>
    <n v="2"/>
    <n v="35.33"/>
    <n v="86164"/>
    <m/>
    <m/>
  </r>
  <r>
    <n v="22649"/>
    <s v="Not Specified"/>
    <x v="10"/>
    <x v="3"/>
    <n v="19.989999999999998"/>
    <n v="2355"/>
    <s v="Clyde Burnett"/>
    <x v="2"/>
    <x v="3"/>
    <x v="1"/>
    <x v="2"/>
    <x v="3"/>
    <x v="3"/>
    <n v="0.43"/>
    <x v="0"/>
    <x v="0"/>
    <x v="1"/>
    <x v="600"/>
    <n v="92236"/>
    <x v="2"/>
    <x v="103"/>
    <n v="465.43949999999995"/>
    <n v="9"/>
    <n v="674.55"/>
    <n v="91304"/>
    <m/>
    <m/>
  </r>
  <r>
    <n v="21511"/>
    <s v="Medium"/>
    <x v="2"/>
    <x v="497"/>
    <n v="43.75"/>
    <n v="2355"/>
    <s v="Clyde Burnett"/>
    <x v="1"/>
    <x v="3"/>
    <x v="1"/>
    <x v="11"/>
    <x v="5"/>
    <x v="729"/>
    <n v="0.65"/>
    <x v="0"/>
    <x v="0"/>
    <x v="1"/>
    <x v="600"/>
    <n v="92236"/>
    <x v="154"/>
    <x v="100"/>
    <n v="-89.27"/>
    <n v="12"/>
    <n v="1721.24"/>
    <n v="91306"/>
    <m/>
    <m/>
  </r>
  <r>
    <n v="24526"/>
    <s v="Medium"/>
    <x v="6"/>
    <x v="157"/>
    <n v="7.87"/>
    <n v="2356"/>
    <s v="Emma Bloom"/>
    <x v="2"/>
    <x v="3"/>
    <x v="1"/>
    <x v="2"/>
    <x v="3"/>
    <x v="189"/>
    <n v="0.54"/>
    <x v="0"/>
    <x v="0"/>
    <x v="47"/>
    <x v="609"/>
    <n v="82901"/>
    <x v="24"/>
    <x v="140"/>
    <n v="385.37"/>
    <n v="22"/>
    <n v="668.38"/>
    <n v="91305"/>
    <m/>
    <m/>
  </r>
  <r>
    <n v="20798"/>
    <s v="Low"/>
    <x v="10"/>
    <x v="19"/>
    <n v="8.99"/>
    <n v="2358"/>
    <s v="Danielle Baird"/>
    <x v="2"/>
    <x v="0"/>
    <x v="2"/>
    <x v="5"/>
    <x v="3"/>
    <x v="20"/>
    <n v="0.56000000000000005"/>
    <x v="0"/>
    <x v="3"/>
    <x v="26"/>
    <x v="552"/>
    <n v="33311"/>
    <x v="30"/>
    <x v="119"/>
    <n v="147"/>
    <n v="2"/>
    <n v="324.62"/>
    <n v="88267"/>
    <m/>
    <m/>
  </r>
  <r>
    <n v="18892"/>
    <s v="Critical"/>
    <x v="5"/>
    <x v="88"/>
    <n v="2.56"/>
    <n v="2358"/>
    <s v="Danielle Baird"/>
    <x v="2"/>
    <x v="1"/>
    <x v="0"/>
    <x v="12"/>
    <x v="2"/>
    <x v="101"/>
    <n v="0.55000000000000004"/>
    <x v="0"/>
    <x v="3"/>
    <x v="26"/>
    <x v="552"/>
    <n v="33311"/>
    <x v="79"/>
    <x v="103"/>
    <n v="-1045.0160000000001"/>
    <n v="19"/>
    <n v="40.93"/>
    <n v="88268"/>
    <m/>
    <m/>
  </r>
  <r>
    <n v="21772"/>
    <s v="Critical"/>
    <x v="6"/>
    <x v="244"/>
    <n v="1.77"/>
    <n v="2359"/>
    <s v="Annie Horne"/>
    <x v="2"/>
    <x v="1"/>
    <x v="0"/>
    <x v="7"/>
    <x v="0"/>
    <x v="738"/>
    <n v="0.37"/>
    <x v="0"/>
    <x v="3"/>
    <x v="26"/>
    <x v="610"/>
    <n v="33917"/>
    <x v="64"/>
    <x v="141"/>
    <n v="167.16000000000003"/>
    <n v="7"/>
    <n v="53.42"/>
    <n v="88265"/>
    <m/>
    <m/>
  </r>
  <r>
    <n v="24890"/>
    <s v="High"/>
    <x v="2"/>
    <x v="116"/>
    <n v="1.99"/>
    <n v="2361"/>
    <s v="Vincent Daniel"/>
    <x v="2"/>
    <x v="0"/>
    <x v="2"/>
    <x v="13"/>
    <x v="2"/>
    <x v="140"/>
    <n v="0.52"/>
    <x v="0"/>
    <x v="3"/>
    <x v="26"/>
    <x v="611"/>
    <n v="32259"/>
    <x v="147"/>
    <x v="171"/>
    <n v="-344.82000000000005"/>
    <n v="1"/>
    <n v="8.49"/>
    <n v="88266"/>
    <m/>
    <m/>
  </r>
  <r>
    <n v="19369"/>
    <s v="High"/>
    <x v="6"/>
    <x v="435"/>
    <n v="5.92"/>
    <n v="2363"/>
    <s v="Jacob Murray"/>
    <x v="2"/>
    <x v="1"/>
    <x v="1"/>
    <x v="2"/>
    <x v="4"/>
    <x v="739"/>
    <n v="0.55000000000000004"/>
    <x v="0"/>
    <x v="1"/>
    <x v="10"/>
    <x v="572"/>
    <n v="44256"/>
    <x v="86"/>
    <x v="112"/>
    <n v="-61.5276"/>
    <n v="11"/>
    <n v="69.89"/>
    <n v="90040"/>
    <m/>
    <m/>
  </r>
  <r>
    <n v="21582"/>
    <s v="Low"/>
    <x v="8"/>
    <x v="24"/>
    <n v="5.79"/>
    <n v="2369"/>
    <s v="Mike G Hartman"/>
    <x v="2"/>
    <x v="3"/>
    <x v="0"/>
    <x v="7"/>
    <x v="3"/>
    <x v="26"/>
    <n v="0.36"/>
    <x v="0"/>
    <x v="3"/>
    <x v="26"/>
    <x v="612"/>
    <n v="33024"/>
    <x v="107"/>
    <x v="178"/>
    <n v="-41.972700000000003"/>
    <n v="13"/>
    <n v="77.42"/>
    <n v="90408"/>
    <m/>
    <m/>
  </r>
  <r>
    <n v="21988"/>
    <s v="Medium"/>
    <x v="0"/>
    <x v="26"/>
    <n v="0.7"/>
    <n v="2372"/>
    <s v="Marvin Parrott"/>
    <x v="2"/>
    <x v="0"/>
    <x v="0"/>
    <x v="0"/>
    <x v="0"/>
    <x v="28"/>
    <n v="0.56000000000000005"/>
    <x v="0"/>
    <x v="2"/>
    <x v="3"/>
    <x v="613"/>
    <n v="55803"/>
    <x v="24"/>
    <x v="57"/>
    <n v="-1.56"/>
    <n v="4"/>
    <n v="7.2"/>
    <n v="90714"/>
    <m/>
    <m/>
  </r>
  <r>
    <n v="22827"/>
    <s v="High"/>
    <x v="5"/>
    <x v="4"/>
    <n v="3.97"/>
    <n v="2376"/>
    <s v="Debra Batchelor"/>
    <x v="2"/>
    <x v="0"/>
    <x v="0"/>
    <x v="0"/>
    <x v="0"/>
    <x v="623"/>
    <n v="0.56000000000000005"/>
    <x v="0"/>
    <x v="0"/>
    <x v="44"/>
    <x v="458"/>
    <n v="83843"/>
    <x v="93"/>
    <x v="40"/>
    <n v="-100.24"/>
    <n v="18"/>
    <n v="61.29"/>
    <n v="91321"/>
    <m/>
    <m/>
  </r>
  <r>
    <n v="22828"/>
    <s v="High"/>
    <x v="9"/>
    <x v="269"/>
    <n v="9.69"/>
    <n v="2376"/>
    <s v="Debra Batchelor"/>
    <x v="2"/>
    <x v="0"/>
    <x v="0"/>
    <x v="10"/>
    <x v="3"/>
    <x v="740"/>
    <n v="0.83"/>
    <x v="0"/>
    <x v="0"/>
    <x v="44"/>
    <x v="458"/>
    <n v="83843"/>
    <x v="93"/>
    <x v="118"/>
    <n v="-262.62"/>
    <n v="15"/>
    <n v="109.15"/>
    <n v="91321"/>
    <m/>
    <m/>
  </r>
  <r>
    <n v="18151"/>
    <s v="Low"/>
    <x v="2"/>
    <x v="33"/>
    <n v="19.989999999999998"/>
    <n v="2379"/>
    <s v="Mildred Briggs"/>
    <x v="2"/>
    <x v="2"/>
    <x v="0"/>
    <x v="8"/>
    <x v="3"/>
    <x v="741"/>
    <n v="0.37"/>
    <x v="0"/>
    <x v="2"/>
    <x v="22"/>
    <x v="536"/>
    <n v="48135"/>
    <x v="130"/>
    <x v="122"/>
    <n v="1019.7095999999999"/>
    <n v="12"/>
    <n v="1477.84"/>
    <n v="86655"/>
    <m/>
    <m/>
  </r>
  <r>
    <n v="19898"/>
    <s v="Not Specified"/>
    <x v="8"/>
    <x v="381"/>
    <n v="0.85"/>
    <n v="2380"/>
    <s v="Lisa Branch"/>
    <x v="2"/>
    <x v="2"/>
    <x v="0"/>
    <x v="0"/>
    <x v="0"/>
    <x v="523"/>
    <n v="0.48"/>
    <x v="0"/>
    <x v="2"/>
    <x v="22"/>
    <x v="614"/>
    <n v="49505"/>
    <x v="138"/>
    <x v="78"/>
    <n v="19.04"/>
    <n v="9"/>
    <n v="29.08"/>
    <n v="86654"/>
    <m/>
    <m/>
  </r>
  <r>
    <n v="18152"/>
    <s v="Low"/>
    <x v="4"/>
    <x v="498"/>
    <n v="60"/>
    <n v="2380"/>
    <s v="Lisa Branch"/>
    <x v="1"/>
    <x v="2"/>
    <x v="0"/>
    <x v="15"/>
    <x v="1"/>
    <x v="730"/>
    <n v="0.41"/>
    <x v="0"/>
    <x v="2"/>
    <x v="22"/>
    <x v="614"/>
    <n v="49505"/>
    <x v="130"/>
    <x v="122"/>
    <n v="-1069.72"/>
    <n v="17"/>
    <n v="1162.46"/>
    <n v="86655"/>
    <m/>
    <m/>
  </r>
  <r>
    <n v="1898"/>
    <s v="Not Specified"/>
    <x v="8"/>
    <x v="381"/>
    <n v="0.85"/>
    <n v="2382"/>
    <s v="Geoffrey Saunders"/>
    <x v="2"/>
    <x v="2"/>
    <x v="0"/>
    <x v="0"/>
    <x v="0"/>
    <x v="523"/>
    <n v="0.48"/>
    <x v="0"/>
    <x v="1"/>
    <x v="4"/>
    <x v="8"/>
    <n v="10024"/>
    <x v="138"/>
    <x v="78"/>
    <n v="19.04"/>
    <n v="34"/>
    <n v="109.86"/>
    <n v="13606"/>
    <m/>
    <m/>
  </r>
  <r>
    <n v="151"/>
    <s v="Low"/>
    <x v="2"/>
    <x v="33"/>
    <n v="19.989999999999998"/>
    <n v="2382"/>
    <s v="Geoffrey Saunders"/>
    <x v="2"/>
    <x v="2"/>
    <x v="0"/>
    <x v="8"/>
    <x v="3"/>
    <x v="741"/>
    <n v="0.37"/>
    <x v="0"/>
    <x v="1"/>
    <x v="4"/>
    <x v="8"/>
    <n v="10024"/>
    <x v="130"/>
    <x v="122"/>
    <n v="1408.1865"/>
    <n v="48"/>
    <n v="5911.35"/>
    <n v="962"/>
    <m/>
    <m/>
  </r>
  <r>
    <n v="152"/>
    <s v="Low"/>
    <x v="4"/>
    <x v="498"/>
    <n v="60"/>
    <n v="2382"/>
    <s v="Geoffrey Saunders"/>
    <x v="1"/>
    <x v="2"/>
    <x v="0"/>
    <x v="15"/>
    <x v="1"/>
    <x v="730"/>
    <n v="0.41"/>
    <x v="0"/>
    <x v="1"/>
    <x v="4"/>
    <x v="8"/>
    <n v="10024"/>
    <x v="130"/>
    <x v="122"/>
    <n v="-1069.72"/>
    <n v="68"/>
    <n v="4649.8500000000004"/>
    <n v="962"/>
    <m/>
    <m/>
  </r>
  <r>
    <n v="21171"/>
    <s v="Critical"/>
    <x v="10"/>
    <x v="114"/>
    <n v="30"/>
    <n v="2385"/>
    <s v="Janice Frye"/>
    <x v="1"/>
    <x v="2"/>
    <x v="1"/>
    <x v="1"/>
    <x v="1"/>
    <x v="185"/>
    <n v="0.78"/>
    <x v="0"/>
    <x v="0"/>
    <x v="27"/>
    <x v="615"/>
    <n v="88001"/>
    <x v="55"/>
    <x v="161"/>
    <n v="2000.11"/>
    <n v="18"/>
    <n v="2259.9899999999998"/>
    <n v="89184"/>
    <m/>
    <m/>
  </r>
  <r>
    <n v="23557"/>
    <s v="Not Specified"/>
    <x v="2"/>
    <x v="503"/>
    <n v="2.39"/>
    <n v="2391"/>
    <s v="Jacob McNeill"/>
    <x v="2"/>
    <x v="0"/>
    <x v="2"/>
    <x v="13"/>
    <x v="2"/>
    <x v="742"/>
    <n v="0.72"/>
    <x v="0"/>
    <x v="1"/>
    <x v="4"/>
    <x v="616"/>
    <n v="11572"/>
    <x v="40"/>
    <x v="53"/>
    <n v="-45.64"/>
    <n v="9"/>
    <n v="42.46"/>
    <n v="91122"/>
    <m/>
    <m/>
  </r>
  <r>
    <n v="23558"/>
    <s v="Not Specified"/>
    <x v="10"/>
    <x v="504"/>
    <n v="8.23"/>
    <n v="2391"/>
    <s v="Jacob McNeill"/>
    <x v="2"/>
    <x v="0"/>
    <x v="0"/>
    <x v="4"/>
    <x v="3"/>
    <x v="743"/>
    <n v="0.38"/>
    <x v="0"/>
    <x v="1"/>
    <x v="4"/>
    <x v="616"/>
    <n v="11572"/>
    <x v="40"/>
    <x v="134"/>
    <n v="204.49"/>
    <n v="12"/>
    <n v="314.06"/>
    <n v="91122"/>
    <m/>
    <m/>
  </r>
  <r>
    <n v="21462"/>
    <s v="Not Specified"/>
    <x v="6"/>
    <x v="151"/>
    <n v="13.99"/>
    <n v="2391"/>
    <s v="Jacob McNeill"/>
    <x v="2"/>
    <x v="0"/>
    <x v="2"/>
    <x v="6"/>
    <x v="4"/>
    <x v="180"/>
    <n v="0.36"/>
    <x v="0"/>
    <x v="1"/>
    <x v="4"/>
    <x v="616"/>
    <n v="11572"/>
    <x v="141"/>
    <x v="175"/>
    <n v="-1455.9971999999998"/>
    <n v="1"/>
    <n v="1009.99"/>
    <n v="91123"/>
    <m/>
    <m/>
  </r>
  <r>
    <n v="21463"/>
    <s v="Not Specified"/>
    <x v="5"/>
    <x v="80"/>
    <n v="5.14"/>
    <n v="2391"/>
    <s v="Jacob McNeill"/>
    <x v="0"/>
    <x v="0"/>
    <x v="0"/>
    <x v="7"/>
    <x v="3"/>
    <x v="339"/>
    <n v="0.37"/>
    <x v="0"/>
    <x v="1"/>
    <x v="4"/>
    <x v="616"/>
    <n v="11572"/>
    <x v="141"/>
    <x v="157"/>
    <n v="-22.56"/>
    <n v="13"/>
    <n v="92.16"/>
    <n v="91123"/>
    <m/>
    <m/>
  </r>
  <r>
    <n v="18277"/>
    <s v="Medium"/>
    <x v="1"/>
    <x v="80"/>
    <n v="7.91"/>
    <n v="2393"/>
    <s v="Debbie Dillon"/>
    <x v="2"/>
    <x v="0"/>
    <x v="0"/>
    <x v="7"/>
    <x v="3"/>
    <x v="744"/>
    <n v="0.37"/>
    <x v="0"/>
    <x v="3"/>
    <x v="29"/>
    <x v="151"/>
    <n v="30076"/>
    <x v="124"/>
    <x v="180"/>
    <n v="-1191.5260000000001"/>
    <n v="2"/>
    <n v="16.5"/>
    <n v="86950"/>
    <m/>
    <m/>
  </r>
  <r>
    <n v="18197"/>
    <s v="High"/>
    <x v="2"/>
    <x v="389"/>
    <n v="10.119999999999999"/>
    <n v="2393"/>
    <s v="Debbie Dillon"/>
    <x v="2"/>
    <x v="0"/>
    <x v="1"/>
    <x v="2"/>
    <x v="6"/>
    <x v="533"/>
    <n v="0.79"/>
    <x v="0"/>
    <x v="3"/>
    <x v="29"/>
    <x v="151"/>
    <n v="30076"/>
    <x v="148"/>
    <x v="116"/>
    <n v="-45.01"/>
    <n v="12"/>
    <n v="1202.6600000000001"/>
    <n v="86951"/>
    <m/>
    <m/>
  </r>
  <r>
    <n v="20197"/>
    <s v="Critical"/>
    <x v="0"/>
    <x v="348"/>
    <n v="5.63"/>
    <n v="2394"/>
    <s v="Tina Monroe"/>
    <x v="2"/>
    <x v="0"/>
    <x v="0"/>
    <x v="8"/>
    <x v="3"/>
    <x v="745"/>
    <n v="0.4"/>
    <x v="0"/>
    <x v="3"/>
    <x v="29"/>
    <x v="617"/>
    <n v="30328"/>
    <x v="90"/>
    <x v="172"/>
    <n v="39.209999999999994"/>
    <n v="16"/>
    <n v="196.69"/>
    <n v="86949"/>
    <m/>
    <m/>
  </r>
  <r>
    <n v="20198"/>
    <s v="Critical"/>
    <x v="9"/>
    <x v="376"/>
    <n v="1.49"/>
    <n v="2394"/>
    <s v="Tina Monroe"/>
    <x v="2"/>
    <x v="0"/>
    <x v="0"/>
    <x v="8"/>
    <x v="3"/>
    <x v="516"/>
    <n v="0.35"/>
    <x v="0"/>
    <x v="3"/>
    <x v="29"/>
    <x v="617"/>
    <n v="30328"/>
    <x v="90"/>
    <x v="114"/>
    <n v="100.38000000000001"/>
    <n v="9"/>
    <n v="40.28"/>
    <n v="86949"/>
    <m/>
    <m/>
  </r>
  <r>
    <n v="24954"/>
    <s v="Not Specified"/>
    <x v="7"/>
    <x v="489"/>
    <n v="4.5"/>
    <n v="2395"/>
    <s v="Beverly Roberts"/>
    <x v="2"/>
    <x v="0"/>
    <x v="0"/>
    <x v="15"/>
    <x v="3"/>
    <x v="714"/>
    <n v="0.56000000000000005"/>
    <x v="0"/>
    <x v="3"/>
    <x v="29"/>
    <x v="618"/>
    <n v="31401"/>
    <x v="165"/>
    <x v="144"/>
    <n v="79.423200000000008"/>
    <n v="15"/>
    <n v="904.31"/>
    <n v="86952"/>
    <m/>
    <m/>
  </r>
  <r>
    <n v="22369"/>
    <s v="Not Specified"/>
    <x v="9"/>
    <x v="287"/>
    <n v="5.83"/>
    <n v="2398"/>
    <s v="Julian F Wolfe"/>
    <x v="2"/>
    <x v="0"/>
    <x v="0"/>
    <x v="7"/>
    <x v="0"/>
    <x v="372"/>
    <n v="0.36"/>
    <x v="0"/>
    <x v="2"/>
    <x v="12"/>
    <x v="619"/>
    <n v="60103"/>
    <x v="152"/>
    <x v="171"/>
    <n v="-15.090400000000001"/>
    <n v="12"/>
    <n v="96.86"/>
    <n v="86373"/>
    <m/>
    <m/>
  </r>
  <r>
    <n v="19001"/>
    <s v="Medium"/>
    <x v="6"/>
    <x v="64"/>
    <n v="3.99"/>
    <n v="2417"/>
    <s v="Ken H Frazier"/>
    <x v="2"/>
    <x v="3"/>
    <x v="2"/>
    <x v="5"/>
    <x v="3"/>
    <x v="382"/>
    <n v="0.59"/>
    <x v="0"/>
    <x v="3"/>
    <x v="8"/>
    <x v="543"/>
    <n v="22124"/>
    <x v="88"/>
    <x v="32"/>
    <n v="-60.563999999999993"/>
    <n v="13"/>
    <n v="765.65"/>
    <n v="86754"/>
    <m/>
    <m/>
  </r>
  <r>
    <n v="20325"/>
    <s v="Critical"/>
    <x v="9"/>
    <x v="505"/>
    <n v="0.7"/>
    <n v="2418"/>
    <s v="Kyle Fink"/>
    <x v="2"/>
    <x v="3"/>
    <x v="0"/>
    <x v="0"/>
    <x v="0"/>
    <x v="746"/>
    <n v="0.56999999999999995"/>
    <x v="0"/>
    <x v="3"/>
    <x v="8"/>
    <x v="620"/>
    <n v="23805"/>
    <x v="61"/>
    <x v="72"/>
    <n v="-1473.9059999999999"/>
    <n v="4"/>
    <n v="8.7200000000000006"/>
    <n v="86750"/>
    <m/>
    <m/>
  </r>
  <r>
    <n v="21724"/>
    <s v="High"/>
    <x v="10"/>
    <x v="399"/>
    <n v="24.49"/>
    <n v="2418"/>
    <s v="Kyle Fink"/>
    <x v="2"/>
    <x v="3"/>
    <x v="2"/>
    <x v="16"/>
    <x v="6"/>
    <x v="747"/>
    <n v="0.5"/>
    <x v="0"/>
    <x v="3"/>
    <x v="8"/>
    <x v="620"/>
    <n v="23805"/>
    <x v="56"/>
    <x v="76"/>
    <n v="-343.12599999999998"/>
    <n v="11"/>
    <n v="6355.69"/>
    <n v="86753"/>
    <m/>
    <m/>
  </r>
  <r>
    <n v="21725"/>
    <s v="High"/>
    <x v="2"/>
    <x v="153"/>
    <n v="1.25"/>
    <n v="2418"/>
    <s v="Kyle Fink"/>
    <x v="2"/>
    <x v="3"/>
    <x v="0"/>
    <x v="0"/>
    <x v="0"/>
    <x v="732"/>
    <n v="0.59"/>
    <x v="0"/>
    <x v="3"/>
    <x v="8"/>
    <x v="620"/>
    <n v="23805"/>
    <x v="56"/>
    <x v="130"/>
    <n v="66.359999999999985"/>
    <n v="10"/>
    <n v="28.09"/>
    <n v="86753"/>
    <m/>
    <m/>
  </r>
  <r>
    <n v="22376"/>
    <s v="Not Specified"/>
    <x v="8"/>
    <x v="506"/>
    <n v="11.79"/>
    <n v="2419"/>
    <s v="Sandra Faulkner"/>
    <x v="2"/>
    <x v="3"/>
    <x v="0"/>
    <x v="15"/>
    <x v="4"/>
    <x v="748"/>
    <n v="0.42"/>
    <x v="0"/>
    <x v="3"/>
    <x v="8"/>
    <x v="368"/>
    <n v="23701"/>
    <x v="173"/>
    <x v="102"/>
    <n v="-162.91800000000001"/>
    <n v="5"/>
    <n v="1130.1500000000001"/>
    <n v="86751"/>
    <m/>
    <m/>
  </r>
  <r>
    <n v="22377"/>
    <s v="Not Specified"/>
    <x v="9"/>
    <x v="507"/>
    <n v="4.71"/>
    <n v="2419"/>
    <s v="Sandra Faulkner"/>
    <x v="2"/>
    <x v="3"/>
    <x v="0"/>
    <x v="8"/>
    <x v="3"/>
    <x v="749"/>
    <n v="0.35"/>
    <x v="0"/>
    <x v="3"/>
    <x v="8"/>
    <x v="368"/>
    <n v="23701"/>
    <x v="173"/>
    <x v="85"/>
    <n v="859.7177999999999"/>
    <n v="7"/>
    <n v="54.37"/>
    <n v="86751"/>
    <m/>
    <m/>
  </r>
  <r>
    <n v="25271"/>
    <s v="High"/>
    <x v="7"/>
    <x v="262"/>
    <n v="2.15"/>
    <n v="2420"/>
    <s v="Wesley Cho"/>
    <x v="2"/>
    <x v="3"/>
    <x v="0"/>
    <x v="7"/>
    <x v="0"/>
    <x v="452"/>
    <n v="0.4"/>
    <x v="0"/>
    <x v="3"/>
    <x v="8"/>
    <x v="404"/>
    <n v="23223"/>
    <x v="166"/>
    <x v="108"/>
    <n v="-23.072000000000003"/>
    <n v="11"/>
    <n v="100.87"/>
    <n v="86752"/>
    <m/>
    <m/>
  </r>
  <r>
    <n v="18802"/>
    <s v="Not Specified"/>
    <x v="5"/>
    <x v="177"/>
    <n v="43.71"/>
    <n v="2422"/>
    <s v="Arlene Wiggins Dalton"/>
    <x v="1"/>
    <x v="1"/>
    <x v="1"/>
    <x v="1"/>
    <x v="1"/>
    <x v="750"/>
    <n v="0.55000000000000004"/>
    <x v="0"/>
    <x v="2"/>
    <x v="7"/>
    <x v="621"/>
    <n v="77340"/>
    <x v="84"/>
    <x v="111"/>
    <n v="650.29999999999995"/>
    <n v="12"/>
    <n v="1857.08"/>
    <n v="89053"/>
    <m/>
    <m/>
  </r>
  <r>
    <n v="19817"/>
    <s v="Medium"/>
    <x v="3"/>
    <x v="361"/>
    <n v="7.01"/>
    <n v="2422"/>
    <s v="Arlene Wiggins Dalton"/>
    <x v="0"/>
    <x v="1"/>
    <x v="0"/>
    <x v="8"/>
    <x v="3"/>
    <x v="477"/>
    <n v="0.37"/>
    <x v="0"/>
    <x v="2"/>
    <x v="7"/>
    <x v="621"/>
    <n v="77340"/>
    <x v="46"/>
    <x v="162"/>
    <n v="-154.30700000000002"/>
    <n v="10"/>
    <n v="42.56"/>
    <n v="89055"/>
    <m/>
    <m/>
  </r>
  <r>
    <n v="25126"/>
    <s v="Low"/>
    <x v="7"/>
    <x v="32"/>
    <n v="7.18"/>
    <n v="2423"/>
    <s v="Nicholas Wallace"/>
    <x v="2"/>
    <x v="1"/>
    <x v="2"/>
    <x v="13"/>
    <x v="3"/>
    <x v="751"/>
    <n v="0.4"/>
    <x v="0"/>
    <x v="2"/>
    <x v="7"/>
    <x v="622"/>
    <n v="76053"/>
    <x v="72"/>
    <x v="67"/>
    <n v="269.94"/>
    <n v="4"/>
    <n v="414.91"/>
    <n v="89054"/>
    <m/>
    <m/>
  </r>
  <r>
    <n v="21761"/>
    <s v="High"/>
    <x v="4"/>
    <x v="432"/>
    <n v="3.92"/>
    <n v="2426"/>
    <s v="Dorothy Holt"/>
    <x v="2"/>
    <x v="2"/>
    <x v="1"/>
    <x v="2"/>
    <x v="2"/>
    <x v="609"/>
    <n v="0.44"/>
    <x v="0"/>
    <x v="2"/>
    <x v="7"/>
    <x v="623"/>
    <n v="75061"/>
    <x v="24"/>
    <x v="57"/>
    <n v="63.059099999999994"/>
    <n v="3"/>
    <n v="91.39"/>
    <n v="90859"/>
    <m/>
    <m/>
  </r>
  <r>
    <n v="20496"/>
    <s v="Low"/>
    <x v="4"/>
    <x v="194"/>
    <n v="49"/>
    <n v="2426"/>
    <s v="Dorothy Holt"/>
    <x v="2"/>
    <x v="2"/>
    <x v="0"/>
    <x v="15"/>
    <x v="6"/>
    <x v="238"/>
    <n v="0.6"/>
    <x v="0"/>
    <x v="2"/>
    <x v="7"/>
    <x v="623"/>
    <n v="75061"/>
    <x v="10"/>
    <x v="145"/>
    <n v="139.58009999999999"/>
    <n v="37"/>
    <n v="202.29"/>
    <n v="90861"/>
    <m/>
    <m/>
  </r>
  <r>
    <n v="20497"/>
    <s v="Low"/>
    <x v="6"/>
    <x v="227"/>
    <n v="8.99"/>
    <n v="2426"/>
    <s v="Dorothy Holt"/>
    <x v="2"/>
    <x v="2"/>
    <x v="1"/>
    <x v="2"/>
    <x v="2"/>
    <x v="283"/>
    <n v="0.47"/>
    <x v="0"/>
    <x v="2"/>
    <x v="7"/>
    <x v="623"/>
    <n v="75061"/>
    <x v="10"/>
    <x v="168"/>
    <n v="109.67000000000002"/>
    <n v="9"/>
    <n v="168.71"/>
    <n v="90861"/>
    <m/>
    <m/>
  </r>
  <r>
    <n v="23729"/>
    <s v="High"/>
    <x v="9"/>
    <x v="309"/>
    <n v="19.989999999999998"/>
    <n v="2427"/>
    <s v="John Merritt"/>
    <x v="2"/>
    <x v="0"/>
    <x v="0"/>
    <x v="7"/>
    <x v="3"/>
    <x v="659"/>
    <n v="0.36"/>
    <x v="0"/>
    <x v="2"/>
    <x v="7"/>
    <x v="624"/>
    <n v="76248"/>
    <x v="149"/>
    <x v="174"/>
    <n v="395.30799999999999"/>
    <n v="21"/>
    <n v="885.65"/>
    <n v="90860"/>
    <m/>
    <m/>
  </r>
  <r>
    <n v="22562"/>
    <s v="Not Specified"/>
    <x v="10"/>
    <x v="428"/>
    <n v="2.99"/>
    <n v="2430"/>
    <s v="Kimberly Reilly"/>
    <x v="2"/>
    <x v="1"/>
    <x v="0"/>
    <x v="8"/>
    <x v="3"/>
    <x v="602"/>
    <n v="0.39"/>
    <x v="0"/>
    <x v="2"/>
    <x v="7"/>
    <x v="625"/>
    <n v="76541"/>
    <x v="120"/>
    <x v="37"/>
    <n v="104.9145"/>
    <n v="11"/>
    <n v="152.05000000000001"/>
    <n v="91108"/>
    <m/>
    <m/>
  </r>
  <r>
    <n v="22105"/>
    <s v="Not Specified"/>
    <x v="7"/>
    <x v="320"/>
    <n v="2.35"/>
    <n v="2430"/>
    <s v="Kimberly Reilly"/>
    <x v="2"/>
    <x v="1"/>
    <x v="0"/>
    <x v="0"/>
    <x v="0"/>
    <x v="416"/>
    <n v="0.47"/>
    <x v="0"/>
    <x v="2"/>
    <x v="7"/>
    <x v="625"/>
    <n v="76541"/>
    <x v="98"/>
    <x v="48"/>
    <n v="24.59"/>
    <n v="7"/>
    <n v="49.1"/>
    <n v="91109"/>
    <m/>
    <m/>
  </r>
  <r>
    <n v="20731"/>
    <s v="Low"/>
    <x v="9"/>
    <x v="508"/>
    <n v="4.2"/>
    <n v="2430"/>
    <s v="Kimberly Reilly"/>
    <x v="2"/>
    <x v="1"/>
    <x v="2"/>
    <x v="5"/>
    <x v="3"/>
    <x v="752"/>
    <n v="0.59"/>
    <x v="0"/>
    <x v="2"/>
    <x v="7"/>
    <x v="625"/>
    <n v="76541"/>
    <x v="48"/>
    <x v="47"/>
    <n v="-458.74400000000003"/>
    <n v="2"/>
    <n v="246.44"/>
    <n v="91110"/>
    <m/>
    <m/>
  </r>
  <r>
    <n v="3490"/>
    <s v="Not Specified"/>
    <x v="5"/>
    <x v="509"/>
    <n v="5.6"/>
    <n v="2431"/>
    <s v="Troy Cassidy"/>
    <x v="2"/>
    <x v="3"/>
    <x v="0"/>
    <x v="8"/>
    <x v="3"/>
    <x v="753"/>
    <n v="0.36"/>
    <x v="0"/>
    <x v="0"/>
    <x v="1"/>
    <x v="154"/>
    <n v="90004"/>
    <x v="69"/>
    <x v="81"/>
    <n v="-9.1769999999999996"/>
    <n v="21"/>
    <n v="199.08"/>
    <n v="24869"/>
    <m/>
    <m/>
  </r>
  <r>
    <n v="819"/>
    <s v="High"/>
    <x v="8"/>
    <x v="30"/>
    <n v="7.07"/>
    <n v="2431"/>
    <s v="Troy Cassidy"/>
    <x v="2"/>
    <x v="3"/>
    <x v="0"/>
    <x v="10"/>
    <x v="3"/>
    <x v="33"/>
    <n v="0.59"/>
    <x v="0"/>
    <x v="0"/>
    <x v="1"/>
    <x v="154"/>
    <n v="90004"/>
    <x v="168"/>
    <x v="41"/>
    <n v="-121.75"/>
    <n v="14"/>
    <n v="2039.07"/>
    <n v="5920"/>
    <m/>
    <m/>
  </r>
  <r>
    <n v="18819"/>
    <s v="High"/>
    <x v="8"/>
    <x v="30"/>
    <n v="7.07"/>
    <n v="2432"/>
    <s v="Lindsay Tate"/>
    <x v="2"/>
    <x v="3"/>
    <x v="0"/>
    <x v="10"/>
    <x v="3"/>
    <x v="33"/>
    <n v="0.59"/>
    <x v="0"/>
    <x v="2"/>
    <x v="23"/>
    <x v="626"/>
    <n v="73110"/>
    <x v="168"/>
    <x v="41"/>
    <n v="24.350000000000023"/>
    <n v="3"/>
    <n v="436.94"/>
    <n v="89096"/>
    <m/>
    <m/>
  </r>
  <r>
    <n v="20286"/>
    <s v="Not Specified"/>
    <x v="3"/>
    <x v="85"/>
    <n v="7.78"/>
    <n v="2432"/>
    <s v="Lindsay Tate"/>
    <x v="0"/>
    <x v="3"/>
    <x v="0"/>
    <x v="8"/>
    <x v="3"/>
    <x v="97"/>
    <n v="0.37"/>
    <x v="0"/>
    <x v="2"/>
    <x v="23"/>
    <x v="626"/>
    <n v="73110"/>
    <x v="132"/>
    <x v="35"/>
    <n v="-34.764499999999998"/>
    <n v="6"/>
    <n v="37.380000000000003"/>
    <n v="89097"/>
    <m/>
    <m/>
  </r>
  <r>
    <n v="21490"/>
    <s v="Not Specified"/>
    <x v="5"/>
    <x v="509"/>
    <n v="5.6"/>
    <n v="2433"/>
    <s v="Debra P May"/>
    <x v="2"/>
    <x v="3"/>
    <x v="0"/>
    <x v="8"/>
    <x v="3"/>
    <x v="753"/>
    <n v="0.36"/>
    <x v="0"/>
    <x v="2"/>
    <x v="23"/>
    <x v="627"/>
    <n v="73160"/>
    <x v="69"/>
    <x v="81"/>
    <n v="-7.3415999999999997"/>
    <n v="5"/>
    <n v="47.4"/>
    <n v="89095"/>
    <m/>
    <m/>
  </r>
  <r>
    <n v="19566"/>
    <s v="Low"/>
    <x v="3"/>
    <x v="284"/>
    <n v="14"/>
    <n v="2437"/>
    <s v="Judith Shepherd"/>
    <x v="1"/>
    <x v="1"/>
    <x v="2"/>
    <x v="6"/>
    <x v="1"/>
    <x v="625"/>
    <n v="0.36"/>
    <x v="0"/>
    <x v="2"/>
    <x v="45"/>
    <x v="628"/>
    <n v="53150"/>
    <x v="151"/>
    <x v="166"/>
    <n v="35.290000000000049"/>
    <n v="3"/>
    <n v="260"/>
    <n v="90301"/>
    <m/>
    <m/>
  </r>
  <r>
    <n v="20157"/>
    <s v="Medium"/>
    <x v="1"/>
    <x v="148"/>
    <n v="14.48"/>
    <n v="2441"/>
    <s v="Kenneth Capps"/>
    <x v="2"/>
    <x v="3"/>
    <x v="1"/>
    <x v="2"/>
    <x v="3"/>
    <x v="176"/>
    <n v="0.46"/>
    <x v="0"/>
    <x v="3"/>
    <x v="26"/>
    <x v="629"/>
    <n v="32935"/>
    <x v="36"/>
    <x v="77"/>
    <n v="-100.17"/>
    <n v="11"/>
    <n v="709.7"/>
    <n v="89300"/>
    <m/>
    <m/>
  </r>
  <r>
    <n v="20158"/>
    <s v="Medium"/>
    <x v="0"/>
    <x v="240"/>
    <n v="5.14"/>
    <n v="2442"/>
    <s v="Natalie Aldridge"/>
    <x v="2"/>
    <x v="3"/>
    <x v="2"/>
    <x v="13"/>
    <x v="2"/>
    <x v="301"/>
    <n v="0.79"/>
    <x v="0"/>
    <x v="3"/>
    <x v="26"/>
    <x v="630"/>
    <n v="32953"/>
    <x v="36"/>
    <x v="47"/>
    <n v="-3.9479999999999995"/>
    <n v="5"/>
    <n v="27.42"/>
    <n v="89300"/>
    <m/>
    <m/>
  </r>
  <r>
    <n v="21084"/>
    <s v="High"/>
    <x v="5"/>
    <x v="75"/>
    <n v="1.49"/>
    <n v="2443"/>
    <s v="Danny Richmond"/>
    <x v="2"/>
    <x v="0"/>
    <x v="0"/>
    <x v="8"/>
    <x v="3"/>
    <x v="86"/>
    <n v="0.38"/>
    <x v="0"/>
    <x v="3"/>
    <x v="26"/>
    <x v="95"/>
    <n v="33142"/>
    <x v="174"/>
    <x v="69"/>
    <n v="1633.9859999999999"/>
    <n v="13"/>
    <n v="739.06"/>
    <n v="89299"/>
    <m/>
    <m/>
  </r>
  <r>
    <n v="25304"/>
    <s v="Not Specified"/>
    <x v="2"/>
    <x v="510"/>
    <n v="5.2"/>
    <n v="2443"/>
    <s v="Danny Richmond"/>
    <x v="2"/>
    <x v="0"/>
    <x v="0"/>
    <x v="0"/>
    <x v="0"/>
    <x v="754"/>
    <n v="0.41"/>
    <x v="0"/>
    <x v="3"/>
    <x v="26"/>
    <x v="95"/>
    <n v="33142"/>
    <x v="144"/>
    <x v="55"/>
    <n v="-2002.6314000000002"/>
    <n v="13"/>
    <n v="30.47"/>
    <n v="89301"/>
    <m/>
    <m/>
  </r>
  <r>
    <n v="25742"/>
    <s v="High"/>
    <x v="3"/>
    <x v="80"/>
    <n v="7.03"/>
    <n v="2448"/>
    <s v="Melanie Morrow"/>
    <x v="2"/>
    <x v="3"/>
    <x v="0"/>
    <x v="7"/>
    <x v="3"/>
    <x v="125"/>
    <n v="0.37"/>
    <x v="0"/>
    <x v="2"/>
    <x v="3"/>
    <x v="631"/>
    <n v="55410"/>
    <x v="159"/>
    <x v="153"/>
    <n v="-126.208"/>
    <n v="16"/>
    <n v="96.96"/>
    <n v="87790"/>
    <m/>
    <m/>
  </r>
  <r>
    <n v="20687"/>
    <s v="Not Specified"/>
    <x v="4"/>
    <x v="113"/>
    <n v="1.17"/>
    <n v="2450"/>
    <s v="Tonya Miller"/>
    <x v="2"/>
    <x v="1"/>
    <x v="0"/>
    <x v="0"/>
    <x v="0"/>
    <x v="755"/>
    <n v="0.56999999999999995"/>
    <x v="0"/>
    <x v="2"/>
    <x v="45"/>
    <x v="632"/>
    <n v="53545"/>
    <x v="94"/>
    <x v="111"/>
    <n v="-5.54"/>
    <n v="1"/>
    <n v="4.21"/>
    <n v="90322"/>
    <m/>
    <m/>
  </r>
  <r>
    <n v="21198"/>
    <s v="Medium"/>
    <x v="2"/>
    <x v="355"/>
    <n v="24.49"/>
    <n v="2454"/>
    <s v="Donna Braun"/>
    <x v="0"/>
    <x v="0"/>
    <x v="2"/>
    <x v="16"/>
    <x v="6"/>
    <x v="467"/>
    <n v="0.37"/>
    <x v="0"/>
    <x v="3"/>
    <x v="43"/>
    <x v="633"/>
    <n v="35244"/>
    <x v="151"/>
    <x v="26"/>
    <n v="-68.432000000000002"/>
    <n v="1"/>
    <n v="3550.28"/>
    <n v="89219"/>
    <m/>
    <m/>
  </r>
  <r>
    <n v="25536"/>
    <s v="High"/>
    <x v="8"/>
    <x v="163"/>
    <n v="19.989999999999998"/>
    <n v="2456"/>
    <s v="Joan Beach"/>
    <x v="2"/>
    <x v="1"/>
    <x v="2"/>
    <x v="13"/>
    <x v="3"/>
    <x v="196"/>
    <n v="0.48"/>
    <x v="0"/>
    <x v="3"/>
    <x v="43"/>
    <x v="634"/>
    <n v="36608"/>
    <x v="46"/>
    <x v="60"/>
    <n v="733.2822000000001"/>
    <n v="7"/>
    <n v="1188.6300000000001"/>
    <n v="89218"/>
    <m/>
    <m/>
  </r>
  <r>
    <n v="25537"/>
    <s v="High"/>
    <x v="1"/>
    <x v="511"/>
    <n v="39.61"/>
    <n v="2456"/>
    <s v="Joan Beach"/>
    <x v="0"/>
    <x v="1"/>
    <x v="1"/>
    <x v="2"/>
    <x v="4"/>
    <x v="756"/>
    <n v="0.67"/>
    <x v="0"/>
    <x v="3"/>
    <x v="43"/>
    <x v="634"/>
    <n v="36608"/>
    <x v="46"/>
    <x v="60"/>
    <n v="-905.99039999999991"/>
    <n v="11"/>
    <n v="1009.93"/>
    <n v="89218"/>
    <m/>
    <m/>
  </r>
  <r>
    <n v="25535"/>
    <s v="High"/>
    <x v="1"/>
    <x v="512"/>
    <n v="9.73"/>
    <n v="2457"/>
    <s v="Yvonne Collier"/>
    <x v="2"/>
    <x v="1"/>
    <x v="0"/>
    <x v="8"/>
    <x v="3"/>
    <x v="757"/>
    <n v="0.36"/>
    <x v="0"/>
    <x v="2"/>
    <x v="3"/>
    <x v="635"/>
    <n v="55014"/>
    <x v="46"/>
    <x v="17"/>
    <n v="-21.63242"/>
    <n v="9"/>
    <n v="140.69999999999999"/>
    <n v="89218"/>
    <m/>
    <m/>
  </r>
  <r>
    <n v="22321"/>
    <s v="High"/>
    <x v="9"/>
    <x v="80"/>
    <n v="8.73"/>
    <n v="2458"/>
    <s v="Troy Casey"/>
    <x v="2"/>
    <x v="1"/>
    <x v="0"/>
    <x v="7"/>
    <x v="3"/>
    <x v="758"/>
    <n v="0.37"/>
    <x v="0"/>
    <x v="2"/>
    <x v="3"/>
    <x v="631"/>
    <n v="55410"/>
    <x v="35"/>
    <x v="70"/>
    <n v="-35.04"/>
    <n v="2"/>
    <n v="15.95"/>
    <n v="91285"/>
    <m/>
    <m/>
  </r>
  <r>
    <n v="21190"/>
    <s v="Medium"/>
    <x v="5"/>
    <x v="410"/>
    <n v="4.59"/>
    <n v="2458"/>
    <s v="Troy Casey"/>
    <x v="2"/>
    <x v="1"/>
    <x v="0"/>
    <x v="12"/>
    <x v="0"/>
    <x v="570"/>
    <n v="0.82"/>
    <x v="0"/>
    <x v="2"/>
    <x v="3"/>
    <x v="631"/>
    <n v="55410"/>
    <x v="94"/>
    <x v="111"/>
    <n v="5.980000000000004"/>
    <n v="3"/>
    <n v="42.35"/>
    <n v="91286"/>
    <m/>
    <m/>
  </r>
  <r>
    <n v="4321"/>
    <s v="High"/>
    <x v="9"/>
    <x v="80"/>
    <n v="8.73"/>
    <n v="2460"/>
    <s v="Lucille Gibbons"/>
    <x v="2"/>
    <x v="1"/>
    <x v="0"/>
    <x v="7"/>
    <x v="3"/>
    <x v="758"/>
    <n v="0.37"/>
    <x v="0"/>
    <x v="1"/>
    <x v="4"/>
    <x v="8"/>
    <n v="10035"/>
    <x v="35"/>
    <x v="70"/>
    <n v="-35.04"/>
    <n v="8"/>
    <n v="63.78"/>
    <n v="30785"/>
    <m/>
    <m/>
  </r>
  <r>
    <n v="4322"/>
    <s v="High"/>
    <x v="8"/>
    <x v="513"/>
    <n v="1.0900000000000001"/>
    <n v="2460"/>
    <s v="Lucille Gibbons"/>
    <x v="2"/>
    <x v="1"/>
    <x v="0"/>
    <x v="0"/>
    <x v="0"/>
    <x v="759"/>
    <n v="0.43"/>
    <x v="0"/>
    <x v="1"/>
    <x v="4"/>
    <x v="8"/>
    <n v="10035"/>
    <x v="35"/>
    <x v="116"/>
    <n v="149.53"/>
    <n v="46"/>
    <n v="451.61"/>
    <n v="30785"/>
    <m/>
    <m/>
  </r>
  <r>
    <n v="25859"/>
    <s v="High"/>
    <x v="3"/>
    <x v="53"/>
    <n v="4.08"/>
    <n v="2464"/>
    <s v="Joe George"/>
    <x v="0"/>
    <x v="3"/>
    <x v="1"/>
    <x v="2"/>
    <x v="2"/>
    <x v="60"/>
    <n v="0.53"/>
    <x v="0"/>
    <x v="3"/>
    <x v="11"/>
    <x v="636"/>
    <n v="71111"/>
    <x v="171"/>
    <x v="4"/>
    <n v="608.26199999999994"/>
    <n v="4"/>
    <n v="10.41"/>
    <n v="88713"/>
    <m/>
    <m/>
  </r>
  <r>
    <n v="25860"/>
    <s v="High"/>
    <x v="4"/>
    <x v="514"/>
    <n v="32.479999999999997"/>
    <n v="2464"/>
    <s v="Joe George"/>
    <x v="1"/>
    <x v="3"/>
    <x v="1"/>
    <x v="11"/>
    <x v="5"/>
    <x v="760"/>
    <n v="0.68"/>
    <x v="0"/>
    <x v="3"/>
    <x v="11"/>
    <x v="636"/>
    <n v="71111"/>
    <x v="171"/>
    <x v="21"/>
    <n v="-570.16960000000006"/>
    <n v="16"/>
    <n v="2849.64"/>
    <n v="88713"/>
    <m/>
    <m/>
  </r>
  <r>
    <n v="25807"/>
    <s v="Not Specified"/>
    <x v="5"/>
    <x v="124"/>
    <n v="5.36"/>
    <n v="2464"/>
    <s v="Joe George"/>
    <x v="2"/>
    <x v="3"/>
    <x v="0"/>
    <x v="8"/>
    <x v="3"/>
    <x v="761"/>
    <n v="0.4"/>
    <x v="0"/>
    <x v="3"/>
    <x v="11"/>
    <x v="636"/>
    <n v="71111"/>
    <x v="13"/>
    <x v="60"/>
    <n v="1.278"/>
    <n v="6"/>
    <n v="38.04"/>
    <n v="88714"/>
    <m/>
    <m/>
  </r>
  <r>
    <n v="25808"/>
    <s v="Not Specified"/>
    <x v="7"/>
    <x v="354"/>
    <n v="0.99"/>
    <n v="2464"/>
    <s v="Joe George"/>
    <x v="2"/>
    <x v="3"/>
    <x v="0"/>
    <x v="9"/>
    <x v="3"/>
    <x v="675"/>
    <n v="0.37"/>
    <x v="0"/>
    <x v="3"/>
    <x v="11"/>
    <x v="636"/>
    <n v="71111"/>
    <x v="13"/>
    <x v="79"/>
    <n v="424.28999999999996"/>
    <n v="14"/>
    <n v="42.53"/>
    <n v="88714"/>
    <m/>
    <m/>
  </r>
  <r>
    <n v="22580"/>
    <s v="Medium"/>
    <x v="7"/>
    <x v="88"/>
    <n v="1.49"/>
    <n v="2466"/>
    <s v="Gilbert Godfrey"/>
    <x v="2"/>
    <x v="0"/>
    <x v="0"/>
    <x v="8"/>
    <x v="3"/>
    <x v="483"/>
    <n v="0.36"/>
    <x v="0"/>
    <x v="2"/>
    <x v="22"/>
    <x v="637"/>
    <n v="49783"/>
    <x v="139"/>
    <x v="142"/>
    <n v="-3.71956"/>
    <n v="7"/>
    <n v="14.77"/>
    <n v="88136"/>
    <m/>
    <m/>
  </r>
  <r>
    <n v="22582"/>
    <s v="Medium"/>
    <x v="1"/>
    <x v="515"/>
    <n v="5.5"/>
    <n v="2466"/>
    <s v="Gilbert Godfrey"/>
    <x v="0"/>
    <x v="0"/>
    <x v="2"/>
    <x v="13"/>
    <x v="3"/>
    <x v="762"/>
    <n v="0.62"/>
    <x v="0"/>
    <x v="2"/>
    <x v="22"/>
    <x v="637"/>
    <n v="49783"/>
    <x v="139"/>
    <x v="142"/>
    <n v="101.97200000000001"/>
    <n v="8"/>
    <n v="438.33"/>
    <n v="88136"/>
    <m/>
    <m/>
  </r>
  <r>
    <n v="22583"/>
    <s v="Medium"/>
    <x v="5"/>
    <x v="42"/>
    <n v="5.0199999999999996"/>
    <n v="2466"/>
    <s v="Gilbert Godfrey"/>
    <x v="2"/>
    <x v="0"/>
    <x v="0"/>
    <x v="7"/>
    <x v="3"/>
    <x v="763"/>
    <n v="0.38"/>
    <x v="0"/>
    <x v="2"/>
    <x v="22"/>
    <x v="637"/>
    <n v="49783"/>
    <x v="139"/>
    <x v="139"/>
    <n v="-16.634799999999998"/>
    <n v="7"/>
    <n v="38.11"/>
    <n v="88136"/>
    <m/>
    <m/>
  </r>
  <r>
    <n v="19766"/>
    <s v="Critical"/>
    <x v="3"/>
    <x v="75"/>
    <n v="1.49"/>
    <n v="2468"/>
    <s v="Rhonda Stein"/>
    <x v="0"/>
    <x v="1"/>
    <x v="0"/>
    <x v="8"/>
    <x v="3"/>
    <x v="86"/>
    <n v="0.38"/>
    <x v="0"/>
    <x v="3"/>
    <x v="24"/>
    <x v="638"/>
    <n v="28144"/>
    <x v="58"/>
    <x v="158"/>
    <n v="765.75"/>
    <n v="3"/>
    <n v="169.46"/>
    <n v="88135"/>
    <m/>
    <m/>
  </r>
  <r>
    <n v="18684"/>
    <s v="Critical"/>
    <x v="7"/>
    <x v="64"/>
    <n v="8.99"/>
    <n v="2468"/>
    <s v="Rhonda Stein"/>
    <x v="2"/>
    <x v="0"/>
    <x v="2"/>
    <x v="5"/>
    <x v="3"/>
    <x v="586"/>
    <n v="0.55000000000000004"/>
    <x v="0"/>
    <x v="3"/>
    <x v="24"/>
    <x v="638"/>
    <n v="28144"/>
    <x v="114"/>
    <x v="138"/>
    <n v="-335.041"/>
    <n v="13"/>
    <n v="724.57"/>
    <n v="88137"/>
    <m/>
    <m/>
  </r>
  <r>
    <n v="26057"/>
    <s v="Low"/>
    <x v="10"/>
    <x v="38"/>
    <n v="0.5"/>
    <n v="2472"/>
    <s v="Ricky Sanders"/>
    <x v="0"/>
    <x v="1"/>
    <x v="0"/>
    <x v="9"/>
    <x v="3"/>
    <x v="41"/>
    <n v="0.36"/>
    <x v="0"/>
    <x v="2"/>
    <x v="12"/>
    <x v="639"/>
    <n v="60432"/>
    <x v="54"/>
    <x v="74"/>
    <n v="35.279699999999998"/>
    <n v="10"/>
    <n v="51.13"/>
    <n v="86514"/>
    <m/>
    <m/>
  </r>
  <r>
    <n v="24584"/>
    <s v="Critical"/>
    <x v="8"/>
    <x v="40"/>
    <n v="5.74"/>
    <n v="2481"/>
    <s v="Kelly Sawyer"/>
    <x v="0"/>
    <x v="0"/>
    <x v="0"/>
    <x v="8"/>
    <x v="3"/>
    <x v="314"/>
    <n v="0.36"/>
    <x v="0"/>
    <x v="3"/>
    <x v="11"/>
    <x v="377"/>
    <n v="70506"/>
    <x v="34"/>
    <x v="152"/>
    <n v="-188.03399999999999"/>
    <n v="14"/>
    <n v="79.61"/>
    <n v="91000"/>
    <m/>
    <m/>
  </r>
  <r>
    <n v="24568"/>
    <s v="Medium"/>
    <x v="5"/>
    <x v="80"/>
    <n v="7.91"/>
    <n v="2484"/>
    <s v="Rhonda Bryant"/>
    <x v="2"/>
    <x v="0"/>
    <x v="0"/>
    <x v="7"/>
    <x v="3"/>
    <x v="744"/>
    <n v="0.37"/>
    <x v="0"/>
    <x v="3"/>
    <x v="26"/>
    <x v="640"/>
    <n v="33881"/>
    <x v="114"/>
    <x v="138"/>
    <n v="322.12199999999996"/>
    <n v="16"/>
    <n v="109.99"/>
    <n v="88998"/>
    <m/>
    <m/>
  </r>
  <r>
    <n v="24569"/>
    <s v="Medium"/>
    <x v="9"/>
    <x v="516"/>
    <n v="8.64"/>
    <n v="2484"/>
    <s v="Rhonda Bryant"/>
    <x v="2"/>
    <x v="0"/>
    <x v="0"/>
    <x v="10"/>
    <x v="3"/>
    <x v="764"/>
    <n v="0.78"/>
    <x v="0"/>
    <x v="3"/>
    <x v="26"/>
    <x v="640"/>
    <n v="33881"/>
    <x v="114"/>
    <x v="138"/>
    <n v="366.53999999999996"/>
    <n v="8"/>
    <n v="900.12"/>
    <n v="88998"/>
    <m/>
    <m/>
  </r>
  <r>
    <n v="22028"/>
    <s v="High"/>
    <x v="1"/>
    <x v="502"/>
    <n v="69"/>
    <n v="2486"/>
    <s v="Jack Horn"/>
    <x v="2"/>
    <x v="2"/>
    <x v="1"/>
    <x v="11"/>
    <x v="6"/>
    <x v="737"/>
    <n v="0.68"/>
    <x v="0"/>
    <x v="3"/>
    <x v="29"/>
    <x v="641"/>
    <n v="30458"/>
    <x v="92"/>
    <x v="167"/>
    <n v="-439.90800000000002"/>
    <n v="4"/>
    <n v="237.62"/>
    <n v="91414"/>
    <m/>
    <m/>
  </r>
  <r>
    <n v="22029"/>
    <s v="High"/>
    <x v="9"/>
    <x v="19"/>
    <n v="8.99"/>
    <n v="2486"/>
    <s v="Jack Horn"/>
    <x v="0"/>
    <x v="2"/>
    <x v="2"/>
    <x v="5"/>
    <x v="3"/>
    <x v="545"/>
    <n v="0.6"/>
    <x v="0"/>
    <x v="3"/>
    <x v="29"/>
    <x v="641"/>
    <n v="30458"/>
    <x v="92"/>
    <x v="123"/>
    <n v="1087.7159999999999"/>
    <n v="1"/>
    <n v="176.42"/>
    <n v="91414"/>
    <m/>
    <m/>
  </r>
  <r>
    <n v="23495"/>
    <s v="Low"/>
    <x v="6"/>
    <x v="61"/>
    <n v="30"/>
    <n v="2486"/>
    <s v="Jack Horn"/>
    <x v="1"/>
    <x v="2"/>
    <x v="1"/>
    <x v="1"/>
    <x v="1"/>
    <x v="646"/>
    <n v="0.69"/>
    <x v="0"/>
    <x v="3"/>
    <x v="29"/>
    <x v="641"/>
    <n v="30458"/>
    <x v="118"/>
    <x v="141"/>
    <n v="9.2040000000000006"/>
    <n v="11"/>
    <n v="2084.16"/>
    <n v="91416"/>
    <m/>
    <m/>
  </r>
  <r>
    <n v="23983"/>
    <s v="Not Specified"/>
    <x v="7"/>
    <x v="354"/>
    <n v="0.99"/>
    <n v="2487"/>
    <s v="Michelle Bryant Phillips"/>
    <x v="2"/>
    <x v="2"/>
    <x v="0"/>
    <x v="9"/>
    <x v="3"/>
    <x v="675"/>
    <n v="0.37"/>
    <x v="0"/>
    <x v="3"/>
    <x v="29"/>
    <x v="642"/>
    <n v="30084"/>
    <x v="105"/>
    <x v="101"/>
    <n v="257.08319999999998"/>
    <n v="14"/>
    <n v="43.41"/>
    <n v="91415"/>
    <m/>
    <m/>
  </r>
  <r>
    <n v="23984"/>
    <s v="Not Specified"/>
    <x v="10"/>
    <x v="153"/>
    <n v="1.25"/>
    <n v="2487"/>
    <s v="Michelle Bryant Phillips"/>
    <x v="2"/>
    <x v="2"/>
    <x v="0"/>
    <x v="0"/>
    <x v="0"/>
    <x v="732"/>
    <n v="0.59"/>
    <x v="0"/>
    <x v="3"/>
    <x v="29"/>
    <x v="642"/>
    <n v="30084"/>
    <x v="105"/>
    <x v="101"/>
    <n v="0.7854000000000001"/>
    <n v="18"/>
    <n v="46.42"/>
    <n v="91415"/>
    <m/>
    <m/>
  </r>
  <r>
    <n v="24476"/>
    <s v="Not Specified"/>
    <x v="1"/>
    <x v="417"/>
    <n v="24.49"/>
    <n v="2487"/>
    <s v="Michelle Bryant Phillips"/>
    <x v="0"/>
    <x v="2"/>
    <x v="1"/>
    <x v="2"/>
    <x v="6"/>
    <x v="580"/>
    <n v="0.59"/>
    <x v="0"/>
    <x v="3"/>
    <x v="29"/>
    <x v="642"/>
    <n v="30084"/>
    <x v="42"/>
    <x v="55"/>
    <n v="88.56"/>
    <n v="8"/>
    <n v="1140.95"/>
    <n v="91417"/>
    <m/>
    <m/>
  </r>
  <r>
    <n v="20065"/>
    <s v="High"/>
    <x v="4"/>
    <x v="38"/>
    <n v="0.5"/>
    <n v="2488"/>
    <s v="Gordon Walker"/>
    <x v="2"/>
    <x v="3"/>
    <x v="0"/>
    <x v="9"/>
    <x v="3"/>
    <x v="41"/>
    <n v="0.36"/>
    <x v="0"/>
    <x v="3"/>
    <x v="40"/>
    <x v="643"/>
    <n v="72023"/>
    <x v="37"/>
    <x v="5"/>
    <n v="12.726000000000001"/>
    <n v="9"/>
    <n v="42.69"/>
    <n v="86887"/>
    <m/>
    <m/>
  </r>
  <r>
    <n v="20066"/>
    <s v="High"/>
    <x v="1"/>
    <x v="517"/>
    <n v="6.17"/>
    <n v="2488"/>
    <s v="Gordon Walker"/>
    <x v="2"/>
    <x v="3"/>
    <x v="0"/>
    <x v="0"/>
    <x v="2"/>
    <x v="765"/>
    <n v="0.55000000000000004"/>
    <x v="0"/>
    <x v="3"/>
    <x v="40"/>
    <x v="643"/>
    <n v="72023"/>
    <x v="37"/>
    <x v="51"/>
    <n v="160.8066"/>
    <n v="11"/>
    <n v="327.41000000000003"/>
    <n v="86887"/>
    <m/>
    <m/>
  </r>
  <r>
    <n v="20602"/>
    <s v="High"/>
    <x v="0"/>
    <x v="181"/>
    <n v="14.7"/>
    <n v="2489"/>
    <s v="Craig Liu"/>
    <x v="1"/>
    <x v="3"/>
    <x v="2"/>
    <x v="6"/>
    <x v="1"/>
    <x v="220"/>
    <n v="0.55000000000000004"/>
    <x v="0"/>
    <x v="0"/>
    <x v="1"/>
    <x v="163"/>
    <n v="94521"/>
    <x v="143"/>
    <x v="75"/>
    <n v="-1596.7457999999999"/>
    <n v="2"/>
    <n v="3786.84"/>
    <n v="86883"/>
    <m/>
    <m/>
  </r>
  <r>
    <n v="21212"/>
    <s v="Medium"/>
    <x v="7"/>
    <x v="212"/>
    <n v="19.989999999999998"/>
    <n v="2489"/>
    <s v="Craig Liu"/>
    <x v="2"/>
    <x v="1"/>
    <x v="0"/>
    <x v="10"/>
    <x v="3"/>
    <x v="260"/>
    <n v="0.57999999999999996"/>
    <x v="0"/>
    <x v="0"/>
    <x v="1"/>
    <x v="163"/>
    <n v="94521"/>
    <x v="138"/>
    <x v="156"/>
    <n v="1388.3558999999998"/>
    <n v="5"/>
    <n v="2012.11"/>
    <n v="86885"/>
    <m/>
    <m/>
  </r>
  <r>
    <n v="21338"/>
    <s v="Not Specified"/>
    <x v="8"/>
    <x v="64"/>
    <n v="8.8000000000000007"/>
    <n v="2489"/>
    <s v="Craig Liu"/>
    <x v="2"/>
    <x v="1"/>
    <x v="2"/>
    <x v="5"/>
    <x v="3"/>
    <x v="264"/>
    <n v="0.57999999999999996"/>
    <x v="0"/>
    <x v="0"/>
    <x v="1"/>
    <x v="163"/>
    <n v="94521"/>
    <x v="38"/>
    <x v="130"/>
    <n v="109.83600000000001"/>
    <n v="9"/>
    <n v="471.66"/>
    <n v="86886"/>
    <m/>
    <m/>
  </r>
  <r>
    <n v="24856"/>
    <s v="Critical"/>
    <x v="3"/>
    <x v="401"/>
    <n v="40.19"/>
    <n v="2490"/>
    <s v="Pauline Finch"/>
    <x v="1"/>
    <x v="1"/>
    <x v="1"/>
    <x v="11"/>
    <x v="5"/>
    <x v="553"/>
    <n v="0.62"/>
    <x v="0"/>
    <x v="0"/>
    <x v="1"/>
    <x v="644"/>
    <n v="92627"/>
    <x v="79"/>
    <x v="103"/>
    <n v="-93.849999999999909"/>
    <n v="2"/>
    <n v="662.8"/>
    <n v="86884"/>
    <m/>
    <m/>
  </r>
  <r>
    <n v="21339"/>
    <s v="Not Specified"/>
    <x v="6"/>
    <x v="518"/>
    <n v="1.99"/>
    <n v="2490"/>
    <s v="Pauline Finch"/>
    <x v="0"/>
    <x v="1"/>
    <x v="2"/>
    <x v="13"/>
    <x v="2"/>
    <x v="766"/>
    <n v="0.41"/>
    <x v="0"/>
    <x v="0"/>
    <x v="1"/>
    <x v="644"/>
    <n v="92627"/>
    <x v="38"/>
    <x v="50"/>
    <n v="82.703399999999988"/>
    <n v="11"/>
    <n v="119.86"/>
    <n v="86886"/>
    <m/>
    <m/>
  </r>
  <r>
    <n v="6856"/>
    <s v="Critical"/>
    <x v="3"/>
    <x v="401"/>
    <n v="40.19"/>
    <n v="2491"/>
    <s v="Sean N Boyer"/>
    <x v="1"/>
    <x v="1"/>
    <x v="1"/>
    <x v="11"/>
    <x v="5"/>
    <x v="553"/>
    <n v="0.62"/>
    <x v="0"/>
    <x v="0"/>
    <x v="1"/>
    <x v="154"/>
    <n v="90045"/>
    <x v="79"/>
    <x v="103"/>
    <n v="-93.849999999999909"/>
    <n v="8"/>
    <n v="2651.21"/>
    <n v="48836"/>
    <m/>
    <m/>
  </r>
  <r>
    <n v="1617"/>
    <s v="Low"/>
    <x v="2"/>
    <x v="137"/>
    <n v="0.94"/>
    <n v="2491"/>
    <s v="Sean N Boyer"/>
    <x v="2"/>
    <x v="3"/>
    <x v="0"/>
    <x v="0"/>
    <x v="0"/>
    <x v="579"/>
    <n v="0.56000000000000005"/>
    <x v="0"/>
    <x v="0"/>
    <x v="1"/>
    <x v="154"/>
    <n v="90045"/>
    <x v="138"/>
    <x v="78"/>
    <n v="0.36999999999999922"/>
    <n v="9"/>
    <n v="38.96"/>
    <n v="11712"/>
    <m/>
    <m/>
  </r>
  <r>
    <n v="3212"/>
    <s v="Medium"/>
    <x v="7"/>
    <x v="212"/>
    <n v="19.989999999999998"/>
    <n v="2491"/>
    <s v="Sean N Boyer"/>
    <x v="2"/>
    <x v="1"/>
    <x v="0"/>
    <x v="10"/>
    <x v="3"/>
    <x v="260"/>
    <n v="0.57999999999999996"/>
    <x v="0"/>
    <x v="0"/>
    <x v="1"/>
    <x v="154"/>
    <n v="90045"/>
    <x v="138"/>
    <x v="156"/>
    <n v="1947.67"/>
    <n v="20"/>
    <n v="8048.45"/>
    <n v="23042"/>
    <m/>
    <m/>
  </r>
  <r>
    <n v="3338"/>
    <s v="Not Specified"/>
    <x v="8"/>
    <x v="64"/>
    <n v="8.8000000000000007"/>
    <n v="2491"/>
    <s v="Sean N Boyer"/>
    <x v="2"/>
    <x v="1"/>
    <x v="2"/>
    <x v="5"/>
    <x v="3"/>
    <x v="264"/>
    <n v="0.57999999999999996"/>
    <x v="0"/>
    <x v="0"/>
    <x v="1"/>
    <x v="154"/>
    <n v="90045"/>
    <x v="38"/>
    <x v="130"/>
    <n v="109.83600000000001"/>
    <n v="37"/>
    <n v="1939.03"/>
    <n v="23877"/>
    <m/>
    <m/>
  </r>
  <r>
    <n v="3339"/>
    <s v="Not Specified"/>
    <x v="6"/>
    <x v="518"/>
    <n v="1.99"/>
    <n v="2491"/>
    <s v="Sean N Boyer"/>
    <x v="0"/>
    <x v="1"/>
    <x v="2"/>
    <x v="13"/>
    <x v="2"/>
    <x v="766"/>
    <n v="0.41"/>
    <x v="0"/>
    <x v="0"/>
    <x v="1"/>
    <x v="154"/>
    <n v="90045"/>
    <x v="38"/>
    <x v="50"/>
    <n v="128.03"/>
    <n v="42"/>
    <n v="457.63"/>
    <n v="23877"/>
    <m/>
    <m/>
  </r>
  <r>
    <n v="2065"/>
    <s v="High"/>
    <x v="4"/>
    <x v="38"/>
    <n v="0.5"/>
    <n v="2491"/>
    <s v="Sean N Boyer"/>
    <x v="2"/>
    <x v="3"/>
    <x v="0"/>
    <x v="9"/>
    <x v="3"/>
    <x v="41"/>
    <n v="0.36"/>
    <x v="0"/>
    <x v="0"/>
    <x v="1"/>
    <x v="154"/>
    <n v="90045"/>
    <x v="37"/>
    <x v="5"/>
    <n v="31.751999999999999"/>
    <n v="36"/>
    <n v="170.75"/>
    <n v="14785"/>
    <m/>
    <m/>
  </r>
  <r>
    <n v="2066"/>
    <s v="High"/>
    <x v="1"/>
    <x v="517"/>
    <n v="6.17"/>
    <n v="2491"/>
    <s v="Sean N Boyer"/>
    <x v="2"/>
    <x v="3"/>
    <x v="0"/>
    <x v="0"/>
    <x v="2"/>
    <x v="765"/>
    <n v="0.55000000000000004"/>
    <x v="0"/>
    <x v="0"/>
    <x v="1"/>
    <x v="154"/>
    <n v="90045"/>
    <x v="37"/>
    <x v="51"/>
    <n v="117.208"/>
    <n v="45"/>
    <n v="1339.42"/>
    <n v="14785"/>
    <m/>
    <m/>
  </r>
  <r>
    <n v="19617"/>
    <s v="Low"/>
    <x v="2"/>
    <x v="137"/>
    <n v="0.94"/>
    <n v="2495"/>
    <s v="Maria Block"/>
    <x v="2"/>
    <x v="3"/>
    <x v="0"/>
    <x v="0"/>
    <x v="0"/>
    <x v="579"/>
    <n v="0.56000000000000005"/>
    <x v="0"/>
    <x v="0"/>
    <x v="47"/>
    <x v="609"/>
    <n v="82901"/>
    <x v="138"/>
    <x v="78"/>
    <n v="0.36999999999999922"/>
    <n v="2"/>
    <n v="8.66"/>
    <n v="86885"/>
    <m/>
    <m/>
  </r>
  <r>
    <n v="2296"/>
    <s v="Not Specified"/>
    <x v="3"/>
    <x v="353"/>
    <n v="58.92"/>
    <n v="2498"/>
    <s v="Arlene Long"/>
    <x v="1"/>
    <x v="0"/>
    <x v="1"/>
    <x v="1"/>
    <x v="1"/>
    <x v="464"/>
    <n v="0.64"/>
    <x v="0"/>
    <x v="0"/>
    <x v="1"/>
    <x v="454"/>
    <n v="92024"/>
    <x v="29"/>
    <x v="39"/>
    <n v="1240.25"/>
    <n v="30"/>
    <n v="10554.63"/>
    <n v="16547"/>
    <m/>
    <m/>
  </r>
  <r>
    <n v="2297"/>
    <s v="Not Specified"/>
    <x v="7"/>
    <x v="187"/>
    <n v="69.64"/>
    <n v="2498"/>
    <s v="Arlene Long"/>
    <x v="1"/>
    <x v="0"/>
    <x v="1"/>
    <x v="11"/>
    <x v="5"/>
    <x v="228"/>
    <n v="0.77"/>
    <x v="0"/>
    <x v="0"/>
    <x v="1"/>
    <x v="454"/>
    <n v="92024"/>
    <x v="29"/>
    <x v="174"/>
    <n v="-533.23200000000008"/>
    <n v="8"/>
    <n v="1749.64"/>
    <n v="16547"/>
    <m/>
    <m/>
  </r>
  <r>
    <n v="7628"/>
    <s v="Medium"/>
    <x v="3"/>
    <x v="124"/>
    <n v="5.41"/>
    <n v="2498"/>
    <s v="Arlene Long"/>
    <x v="2"/>
    <x v="2"/>
    <x v="1"/>
    <x v="2"/>
    <x v="3"/>
    <x v="593"/>
    <n v="0.53"/>
    <x v="0"/>
    <x v="0"/>
    <x v="1"/>
    <x v="454"/>
    <n v="92024"/>
    <x v="23"/>
    <x v="31"/>
    <n v="-61.59"/>
    <n v="56"/>
    <n v="355.4"/>
    <n v="54567"/>
    <m/>
    <m/>
  </r>
  <r>
    <n v="2768"/>
    <s v="Not Specified"/>
    <x v="4"/>
    <x v="14"/>
    <n v="1.57"/>
    <n v="2498"/>
    <s v="Arlene Long"/>
    <x v="2"/>
    <x v="2"/>
    <x v="0"/>
    <x v="0"/>
    <x v="0"/>
    <x v="15"/>
    <n v="0.59"/>
    <x v="0"/>
    <x v="0"/>
    <x v="1"/>
    <x v="454"/>
    <n v="92024"/>
    <x v="64"/>
    <x v="84"/>
    <n v="-46.25"/>
    <n v="88"/>
    <n v="148.36000000000001"/>
    <n v="20007"/>
    <m/>
    <m/>
  </r>
  <r>
    <n v="20296"/>
    <s v="Not Specified"/>
    <x v="3"/>
    <x v="353"/>
    <n v="58.92"/>
    <n v="2499"/>
    <s v="Geoffrey Koch"/>
    <x v="1"/>
    <x v="0"/>
    <x v="1"/>
    <x v="1"/>
    <x v="1"/>
    <x v="464"/>
    <n v="0.64"/>
    <x v="0"/>
    <x v="2"/>
    <x v="12"/>
    <x v="645"/>
    <n v="60901"/>
    <x v="29"/>
    <x v="39"/>
    <n v="1240.25"/>
    <n v="8"/>
    <n v="2814.57"/>
    <n v="88319"/>
    <m/>
    <m/>
  </r>
  <r>
    <n v="25628"/>
    <s v="Medium"/>
    <x v="3"/>
    <x v="124"/>
    <n v="5.41"/>
    <n v="2500"/>
    <s v="Kevin Smith"/>
    <x v="2"/>
    <x v="2"/>
    <x v="1"/>
    <x v="2"/>
    <x v="3"/>
    <x v="593"/>
    <n v="0.53"/>
    <x v="0"/>
    <x v="2"/>
    <x v="12"/>
    <x v="646"/>
    <n v="60102"/>
    <x v="23"/>
    <x v="31"/>
    <n v="-32.026800000000001"/>
    <n v="14"/>
    <n v="88.85"/>
    <n v="88320"/>
    <m/>
    <m/>
  </r>
  <r>
    <n v="24899"/>
    <s v="High"/>
    <x v="10"/>
    <x v="464"/>
    <n v="12.98"/>
    <n v="2502"/>
    <s v="Toni Owens Poe"/>
    <x v="2"/>
    <x v="1"/>
    <x v="0"/>
    <x v="8"/>
    <x v="3"/>
    <x v="662"/>
    <n v="0.39"/>
    <x v="0"/>
    <x v="2"/>
    <x v="38"/>
    <x v="647"/>
    <n v="46321"/>
    <x v="91"/>
    <x v="18"/>
    <n v="-45.816000000000003"/>
    <n v="3"/>
    <n v="70.819999999999993"/>
    <n v="91310"/>
    <m/>
    <m/>
  </r>
  <r>
    <n v="24901"/>
    <s v="High"/>
    <x v="6"/>
    <x v="82"/>
    <n v="6.35"/>
    <n v="2502"/>
    <s v="Toni Owens Poe"/>
    <x v="0"/>
    <x v="1"/>
    <x v="0"/>
    <x v="7"/>
    <x v="3"/>
    <x v="554"/>
    <n v="0.38"/>
    <x v="0"/>
    <x v="2"/>
    <x v="38"/>
    <x v="647"/>
    <n v="46321"/>
    <x v="91"/>
    <x v="105"/>
    <n v="30.63"/>
    <n v="7"/>
    <n v="90.44"/>
    <n v="91310"/>
    <m/>
    <m/>
  </r>
  <r>
    <n v="18219"/>
    <s v="Medium"/>
    <x v="1"/>
    <x v="80"/>
    <n v="8.74"/>
    <n v="2506"/>
    <s v="Alfred Harmon"/>
    <x v="2"/>
    <x v="1"/>
    <x v="0"/>
    <x v="7"/>
    <x v="3"/>
    <x v="767"/>
    <n v="0.36"/>
    <x v="0"/>
    <x v="1"/>
    <x v="18"/>
    <x v="648"/>
    <n v="6408"/>
    <x v="75"/>
    <x v="97"/>
    <n v="-6.835"/>
    <n v="1"/>
    <n v="10.72"/>
    <n v="87033"/>
    <m/>
    <m/>
  </r>
  <r>
    <n v="18217"/>
    <s v="Medium"/>
    <x v="2"/>
    <x v="166"/>
    <n v="24.49"/>
    <n v="2507"/>
    <s v="Jeanette Davies"/>
    <x v="0"/>
    <x v="1"/>
    <x v="2"/>
    <x v="16"/>
    <x v="6"/>
    <x v="199"/>
    <n v="0.41"/>
    <x v="0"/>
    <x v="1"/>
    <x v="14"/>
    <x v="96"/>
    <n v="4401"/>
    <x v="75"/>
    <x v="97"/>
    <n v="7024.2068999999992"/>
    <n v="15"/>
    <n v="10180.01"/>
    <n v="87033"/>
    <m/>
    <m/>
  </r>
  <r>
    <n v="23265"/>
    <s v="Low"/>
    <x v="1"/>
    <x v="91"/>
    <n v="8.49"/>
    <n v="2508"/>
    <s v="Pauline Brooks"/>
    <x v="2"/>
    <x v="1"/>
    <x v="0"/>
    <x v="8"/>
    <x v="3"/>
    <x v="104"/>
    <n v="0.39"/>
    <x v="0"/>
    <x v="1"/>
    <x v="14"/>
    <x v="91"/>
    <n v="4073"/>
    <x v="176"/>
    <x v="130"/>
    <n v="-137.494"/>
    <n v="7"/>
    <n v="42.44"/>
    <n v="87031"/>
    <m/>
    <m/>
  </r>
  <r>
    <n v="21918"/>
    <s v="Medium"/>
    <x v="5"/>
    <x v="342"/>
    <n v="9.18"/>
    <n v="2509"/>
    <s v="Sidney Larson"/>
    <x v="2"/>
    <x v="1"/>
    <x v="0"/>
    <x v="7"/>
    <x v="3"/>
    <x v="768"/>
    <n v="0.4"/>
    <x v="0"/>
    <x v="1"/>
    <x v="14"/>
    <x v="139"/>
    <n v="4106"/>
    <x v="130"/>
    <x v="43"/>
    <n v="308.67"/>
    <n v="15"/>
    <n v="462.57"/>
    <n v="87029"/>
    <m/>
    <m/>
  </r>
  <r>
    <n v="21102"/>
    <s v="Not Specified"/>
    <x v="7"/>
    <x v="80"/>
    <n v="9.5399999999999991"/>
    <n v="2512"/>
    <s v="Frances Holt"/>
    <x v="2"/>
    <x v="1"/>
    <x v="0"/>
    <x v="7"/>
    <x v="3"/>
    <x v="769"/>
    <n v="0.37"/>
    <x v="0"/>
    <x v="1"/>
    <x v="15"/>
    <x v="649"/>
    <n v="2138"/>
    <x v="15"/>
    <x v="19"/>
    <n v="-223.94400000000002"/>
    <n v="19"/>
    <n v="125.37"/>
    <n v="87030"/>
    <m/>
    <m/>
  </r>
  <r>
    <n v="18220"/>
    <s v="Medium"/>
    <x v="1"/>
    <x v="169"/>
    <n v="4.96"/>
    <n v="2516"/>
    <s v="Leo E Underwood"/>
    <x v="2"/>
    <x v="1"/>
    <x v="0"/>
    <x v="10"/>
    <x v="3"/>
    <x v="206"/>
    <n v="0.57999999999999996"/>
    <x v="0"/>
    <x v="1"/>
    <x v="2"/>
    <x v="378"/>
    <n v="7631"/>
    <x v="75"/>
    <x v="97"/>
    <n v="36.494999999999997"/>
    <n v="11"/>
    <n v="190.85"/>
    <n v="87033"/>
    <m/>
    <m/>
  </r>
  <r>
    <n v="18221"/>
    <s v="Medium"/>
    <x v="8"/>
    <x v="342"/>
    <n v="8.74"/>
    <n v="2520"/>
    <s v="Sandy Mueller"/>
    <x v="2"/>
    <x v="1"/>
    <x v="0"/>
    <x v="7"/>
    <x v="3"/>
    <x v="699"/>
    <n v="0.4"/>
    <x v="0"/>
    <x v="1"/>
    <x v="31"/>
    <x v="650"/>
    <n v="2908"/>
    <x v="75"/>
    <x v="175"/>
    <n v="255.76919999999998"/>
    <n v="12"/>
    <n v="370.68"/>
    <n v="87033"/>
    <m/>
    <m/>
  </r>
  <r>
    <n v="25463"/>
    <s v="Medium"/>
    <x v="6"/>
    <x v="29"/>
    <n v="4.99"/>
    <n v="2521"/>
    <s v="Shawn Meyer"/>
    <x v="2"/>
    <x v="1"/>
    <x v="2"/>
    <x v="5"/>
    <x v="3"/>
    <x v="32"/>
    <n v="0.59"/>
    <x v="0"/>
    <x v="2"/>
    <x v="7"/>
    <x v="651"/>
    <n v="75109"/>
    <x v="29"/>
    <x v="74"/>
    <n v="1656.6554999999998"/>
    <n v="15"/>
    <n v="2400.9499999999998"/>
    <n v="87032"/>
    <m/>
    <m/>
  </r>
  <r>
    <n v="18218"/>
    <s v="Medium"/>
    <x v="7"/>
    <x v="167"/>
    <n v="14.7"/>
    <n v="2522"/>
    <s v="Harriet Wooten"/>
    <x v="1"/>
    <x v="1"/>
    <x v="2"/>
    <x v="6"/>
    <x v="1"/>
    <x v="203"/>
    <n v="0.59"/>
    <x v="0"/>
    <x v="1"/>
    <x v="9"/>
    <x v="19"/>
    <n v="5401"/>
    <x v="75"/>
    <x v="35"/>
    <n v="2639.0099999999998"/>
    <n v="6"/>
    <n v="7303.05"/>
    <n v="87033"/>
    <m/>
    <m/>
  </r>
  <r>
    <n v="18866"/>
    <s v="Critical"/>
    <x v="0"/>
    <x v="397"/>
    <n v="6.05"/>
    <n v="2526"/>
    <s v="Derek Sweeney"/>
    <x v="2"/>
    <x v="0"/>
    <x v="0"/>
    <x v="8"/>
    <x v="3"/>
    <x v="542"/>
    <n v="0.37"/>
    <x v="0"/>
    <x v="3"/>
    <x v="11"/>
    <x v="377"/>
    <n v="70506"/>
    <x v="94"/>
    <x v="111"/>
    <n v="395.76"/>
    <n v="24"/>
    <n v="58.05"/>
    <n v="87208"/>
    <m/>
    <m/>
  </r>
  <r>
    <n v="18867"/>
    <s v="Critical"/>
    <x v="8"/>
    <x v="499"/>
    <n v="8.99"/>
    <n v="2527"/>
    <s v="Gretchen Orr"/>
    <x v="2"/>
    <x v="0"/>
    <x v="0"/>
    <x v="0"/>
    <x v="2"/>
    <x v="731"/>
    <n v="0.59"/>
    <x v="0"/>
    <x v="3"/>
    <x v="11"/>
    <x v="652"/>
    <n v="70601"/>
    <x v="94"/>
    <x v="111"/>
    <n v="-39.396000000000001"/>
    <n v="3"/>
    <n v="68.64"/>
    <n v="87208"/>
    <m/>
    <m/>
  </r>
  <r>
    <n v="20254"/>
    <s v="High"/>
    <x v="7"/>
    <x v="296"/>
    <n v="6.5"/>
    <n v="2530"/>
    <s v="Janet Zhang"/>
    <x v="2"/>
    <x v="2"/>
    <x v="2"/>
    <x v="13"/>
    <x v="3"/>
    <x v="456"/>
    <n v="0.74"/>
    <x v="0"/>
    <x v="0"/>
    <x v="1"/>
    <x v="653"/>
    <n v="92307"/>
    <x v="48"/>
    <x v="160"/>
    <n v="-89.5"/>
    <n v="7"/>
    <n v="277.07"/>
    <n v="87451"/>
    <m/>
    <m/>
  </r>
  <r>
    <n v="23782"/>
    <s v="Medium"/>
    <x v="4"/>
    <x v="49"/>
    <n v="1.3"/>
    <n v="2531"/>
    <s v="Rick Houston"/>
    <x v="2"/>
    <x v="2"/>
    <x v="0"/>
    <x v="7"/>
    <x v="0"/>
    <x v="55"/>
    <n v="0.37"/>
    <x v="0"/>
    <x v="0"/>
    <x v="1"/>
    <x v="654"/>
    <n v="93422"/>
    <x v="10"/>
    <x v="14"/>
    <n v="28.4"/>
    <n v="14"/>
    <n v="51.99"/>
    <n v="87452"/>
    <m/>
    <m/>
  </r>
  <r>
    <n v="20255"/>
    <s v="High"/>
    <x v="5"/>
    <x v="205"/>
    <n v="3.3"/>
    <n v="2534"/>
    <s v="Mitchell Goldberg"/>
    <x v="2"/>
    <x v="2"/>
    <x v="2"/>
    <x v="5"/>
    <x v="2"/>
    <x v="457"/>
    <n v="0.39"/>
    <x v="0"/>
    <x v="1"/>
    <x v="14"/>
    <x v="96"/>
    <n v="4401"/>
    <x v="48"/>
    <x v="98"/>
    <n v="103.27229999999999"/>
    <n v="5"/>
    <n v="149.66999999999999"/>
    <n v="87451"/>
    <m/>
    <m/>
  </r>
  <r>
    <n v="22839"/>
    <s v="Not Specified"/>
    <x v="4"/>
    <x v="285"/>
    <n v="0.5"/>
    <n v="2539"/>
    <s v="Max Hubbard"/>
    <x v="2"/>
    <x v="1"/>
    <x v="0"/>
    <x v="9"/>
    <x v="3"/>
    <x v="585"/>
    <n v="0.38"/>
    <x v="0"/>
    <x v="3"/>
    <x v="26"/>
    <x v="655"/>
    <n v="32789"/>
    <x v="74"/>
    <x v="152"/>
    <n v="215.71799999999999"/>
    <n v="5"/>
    <n v="61.1"/>
    <n v="91017"/>
    <m/>
    <m/>
  </r>
  <r>
    <n v="22840"/>
    <s v="Not Specified"/>
    <x v="1"/>
    <x v="150"/>
    <n v="19.989999999999998"/>
    <n v="2540"/>
    <s v="Helen Ferguson"/>
    <x v="2"/>
    <x v="1"/>
    <x v="0"/>
    <x v="10"/>
    <x v="3"/>
    <x v="179"/>
    <n v="0.55000000000000004"/>
    <x v="0"/>
    <x v="3"/>
    <x v="26"/>
    <x v="656"/>
    <n v="32708"/>
    <x v="74"/>
    <x v="152"/>
    <n v="106.98479999999999"/>
    <n v="1"/>
    <n v="193.81"/>
    <n v="91017"/>
    <m/>
    <m/>
  </r>
  <r>
    <n v="19031"/>
    <s v="Medium"/>
    <x v="5"/>
    <x v="519"/>
    <n v="3.73"/>
    <n v="2543"/>
    <s v="Josephine Dalton"/>
    <x v="2"/>
    <x v="2"/>
    <x v="1"/>
    <x v="2"/>
    <x v="2"/>
    <x v="770"/>
    <n v="0.46"/>
    <x v="0"/>
    <x v="3"/>
    <x v="8"/>
    <x v="404"/>
    <n v="23223"/>
    <x v="164"/>
    <x v="96"/>
    <n v="3.54"/>
    <n v="17"/>
    <n v="257.48"/>
    <n v="87917"/>
    <m/>
    <m/>
  </r>
  <r>
    <n v="19032"/>
    <s v="Medium"/>
    <x v="1"/>
    <x v="211"/>
    <n v="4.2"/>
    <n v="2543"/>
    <s v="Josephine Dalton"/>
    <x v="2"/>
    <x v="2"/>
    <x v="2"/>
    <x v="5"/>
    <x v="3"/>
    <x v="736"/>
    <n v="0.56000000000000005"/>
    <x v="0"/>
    <x v="3"/>
    <x v="8"/>
    <x v="404"/>
    <n v="23223"/>
    <x v="164"/>
    <x v="96"/>
    <n v="40.283999999999999"/>
    <n v="19"/>
    <n v="3194.99"/>
    <n v="87917"/>
    <m/>
    <m/>
  </r>
  <r>
    <n v="19902"/>
    <s v="Medium"/>
    <x v="0"/>
    <x v="22"/>
    <n v="19.989999999999998"/>
    <n v="2545"/>
    <s v="Rick Ellis"/>
    <x v="0"/>
    <x v="1"/>
    <x v="2"/>
    <x v="6"/>
    <x v="3"/>
    <x v="23"/>
    <n v="0.52"/>
    <x v="0"/>
    <x v="3"/>
    <x v="8"/>
    <x v="293"/>
    <n v="22153"/>
    <x v="17"/>
    <x v="148"/>
    <n v="90.024000000000001"/>
    <n v="2"/>
    <n v="202.98"/>
    <n v="87915"/>
    <m/>
    <m/>
  </r>
  <r>
    <n v="25460"/>
    <s v="Low"/>
    <x v="8"/>
    <x v="80"/>
    <n v="9.5399999999999991"/>
    <n v="2547"/>
    <s v="Edna Freeman"/>
    <x v="2"/>
    <x v="2"/>
    <x v="0"/>
    <x v="7"/>
    <x v="3"/>
    <x v="769"/>
    <n v="0.37"/>
    <x v="0"/>
    <x v="3"/>
    <x v="8"/>
    <x v="657"/>
    <n v="23464"/>
    <x v="47"/>
    <x v="133"/>
    <n v="2.2320000000000002"/>
    <n v="1"/>
    <n v="10.86"/>
    <n v="87916"/>
    <m/>
    <m/>
  </r>
  <r>
    <n v="6525"/>
    <s v="Low"/>
    <x v="6"/>
    <x v="205"/>
    <n v="0.99"/>
    <n v="2548"/>
    <s v="Wayne Bass"/>
    <x v="2"/>
    <x v="2"/>
    <x v="2"/>
    <x v="5"/>
    <x v="2"/>
    <x v="771"/>
    <n v="0.35"/>
    <x v="0"/>
    <x v="0"/>
    <x v="1"/>
    <x v="154"/>
    <n v="90068"/>
    <x v="36"/>
    <x v="48"/>
    <n v="840.05099999999993"/>
    <n v="46"/>
    <n v="1477.57"/>
    <n v="46436"/>
    <m/>
    <m/>
  </r>
  <r>
    <n v="5777"/>
    <s v="Low"/>
    <x v="5"/>
    <x v="342"/>
    <n v="9.18"/>
    <n v="2548"/>
    <s v="Wayne Bass"/>
    <x v="0"/>
    <x v="2"/>
    <x v="0"/>
    <x v="7"/>
    <x v="3"/>
    <x v="768"/>
    <n v="0.4"/>
    <x v="0"/>
    <x v="0"/>
    <x v="1"/>
    <x v="154"/>
    <n v="90068"/>
    <x v="109"/>
    <x v="24"/>
    <n v="61.47"/>
    <n v="12"/>
    <n v="382.29"/>
    <n v="40997"/>
    <m/>
    <m/>
  </r>
  <r>
    <n v="5778"/>
    <s v="Low"/>
    <x v="5"/>
    <x v="520"/>
    <n v="8.99"/>
    <n v="2548"/>
    <s v="Wayne Bass"/>
    <x v="2"/>
    <x v="2"/>
    <x v="0"/>
    <x v="0"/>
    <x v="2"/>
    <x v="772"/>
    <n v="0.56999999999999995"/>
    <x v="0"/>
    <x v="0"/>
    <x v="1"/>
    <x v="154"/>
    <n v="90068"/>
    <x v="109"/>
    <x v="78"/>
    <n v="18.27"/>
    <n v="37"/>
    <n v="881.74"/>
    <n v="40997"/>
    <m/>
    <m/>
  </r>
  <r>
    <n v="5780"/>
    <s v="Low"/>
    <x v="7"/>
    <x v="363"/>
    <n v="110.2"/>
    <n v="2548"/>
    <s v="Wayne Bass"/>
    <x v="1"/>
    <x v="2"/>
    <x v="1"/>
    <x v="11"/>
    <x v="5"/>
    <x v="482"/>
    <n v="0.73"/>
    <x v="0"/>
    <x v="0"/>
    <x v="1"/>
    <x v="154"/>
    <n v="90068"/>
    <x v="109"/>
    <x v="131"/>
    <n v="-513.79042000000004"/>
    <n v="33"/>
    <n v="7384.18"/>
    <n v="40997"/>
    <m/>
    <m/>
  </r>
  <r>
    <n v="4204"/>
    <s v="Not Specified"/>
    <x v="3"/>
    <x v="24"/>
    <n v="1.67"/>
    <n v="2548"/>
    <s v="Wayne Bass"/>
    <x v="2"/>
    <x v="2"/>
    <x v="0"/>
    <x v="0"/>
    <x v="0"/>
    <x v="773"/>
    <n v="0.51"/>
    <x v="0"/>
    <x v="0"/>
    <x v="1"/>
    <x v="154"/>
    <n v="90068"/>
    <x v="141"/>
    <x v="97"/>
    <n v="23.87"/>
    <n v="81"/>
    <n v="448.26"/>
    <n v="29889"/>
    <m/>
    <m/>
  </r>
  <r>
    <n v="23777"/>
    <s v="Low"/>
    <x v="5"/>
    <x v="342"/>
    <n v="9.18"/>
    <n v="2549"/>
    <s v="Martha Bowers"/>
    <x v="0"/>
    <x v="2"/>
    <x v="0"/>
    <x v="7"/>
    <x v="3"/>
    <x v="768"/>
    <n v="0.4"/>
    <x v="0"/>
    <x v="1"/>
    <x v="10"/>
    <x v="658"/>
    <n v="43213"/>
    <x v="109"/>
    <x v="24"/>
    <n v="61.47"/>
    <n v="3"/>
    <n v="95.57"/>
    <n v="88657"/>
    <m/>
    <m/>
  </r>
  <r>
    <n v="23778"/>
    <s v="Low"/>
    <x v="5"/>
    <x v="520"/>
    <n v="8.99"/>
    <n v="2549"/>
    <s v="Martha Bowers"/>
    <x v="2"/>
    <x v="2"/>
    <x v="0"/>
    <x v="0"/>
    <x v="2"/>
    <x v="772"/>
    <n v="0.56999999999999995"/>
    <x v="0"/>
    <x v="1"/>
    <x v="10"/>
    <x v="658"/>
    <n v="43213"/>
    <x v="109"/>
    <x v="78"/>
    <n v="18.27"/>
    <n v="9"/>
    <n v="214.48"/>
    <n v="88657"/>
    <m/>
    <m/>
  </r>
  <r>
    <n v="23780"/>
    <s v="Low"/>
    <x v="7"/>
    <x v="363"/>
    <n v="110.2"/>
    <n v="2549"/>
    <s v="Martha Bowers"/>
    <x v="1"/>
    <x v="2"/>
    <x v="1"/>
    <x v="11"/>
    <x v="5"/>
    <x v="482"/>
    <n v="0.73"/>
    <x v="0"/>
    <x v="1"/>
    <x v="10"/>
    <x v="658"/>
    <n v="43213"/>
    <x v="109"/>
    <x v="131"/>
    <n v="-513.79042000000004"/>
    <n v="8"/>
    <n v="1790.1"/>
    <n v="88657"/>
    <m/>
    <m/>
  </r>
  <r>
    <n v="22204"/>
    <s v="Not Specified"/>
    <x v="3"/>
    <x v="24"/>
    <n v="1.67"/>
    <n v="2549"/>
    <s v="Martha Bowers"/>
    <x v="2"/>
    <x v="2"/>
    <x v="0"/>
    <x v="0"/>
    <x v="0"/>
    <x v="773"/>
    <n v="0.51"/>
    <x v="0"/>
    <x v="1"/>
    <x v="10"/>
    <x v="658"/>
    <n v="43213"/>
    <x v="141"/>
    <x v="97"/>
    <n v="35.805"/>
    <n v="20"/>
    <n v="110.68"/>
    <n v="88658"/>
    <m/>
    <m/>
  </r>
  <r>
    <n v="24525"/>
    <s v="Low"/>
    <x v="6"/>
    <x v="205"/>
    <n v="0.99"/>
    <n v="2551"/>
    <s v="Joan Bowers"/>
    <x v="2"/>
    <x v="2"/>
    <x v="2"/>
    <x v="5"/>
    <x v="2"/>
    <x v="771"/>
    <n v="0.35"/>
    <x v="0"/>
    <x v="1"/>
    <x v="19"/>
    <x v="659"/>
    <n v="17403"/>
    <x v="36"/>
    <x v="48"/>
    <n v="265.96049999999997"/>
    <n v="12"/>
    <n v="385.45"/>
    <n v="88656"/>
    <m/>
    <m/>
  </r>
  <r>
    <n v="18130"/>
    <s v="Medium"/>
    <x v="9"/>
    <x v="285"/>
    <n v="7.17"/>
    <n v="2553"/>
    <s v="Virginia McNeill"/>
    <x v="2"/>
    <x v="1"/>
    <x v="0"/>
    <x v="8"/>
    <x v="3"/>
    <x v="774"/>
    <n v="0.38"/>
    <x v="0"/>
    <x v="2"/>
    <x v="45"/>
    <x v="660"/>
    <n v="53142"/>
    <x v="6"/>
    <x v="75"/>
    <n v="-20.320500000000003"/>
    <n v="1"/>
    <n v="19.32"/>
    <n v="86528"/>
    <m/>
    <m/>
  </r>
  <r>
    <n v="23666"/>
    <s v="Low"/>
    <x v="10"/>
    <x v="286"/>
    <n v="2.4"/>
    <n v="2555"/>
    <s v="Karl Knowles"/>
    <x v="2"/>
    <x v="1"/>
    <x v="0"/>
    <x v="0"/>
    <x v="0"/>
    <x v="371"/>
    <n v="0.57999999999999996"/>
    <x v="0"/>
    <x v="2"/>
    <x v="45"/>
    <x v="320"/>
    <n v="53711"/>
    <x v="85"/>
    <x v="50"/>
    <n v="-88.039999999999992"/>
    <n v="12"/>
    <n v="30.1"/>
    <n v="86527"/>
    <m/>
    <m/>
  </r>
  <r>
    <n v="23583"/>
    <s v="Critical"/>
    <x v="6"/>
    <x v="375"/>
    <n v="1.49"/>
    <n v="2555"/>
    <s v="Karl Knowles"/>
    <x v="2"/>
    <x v="1"/>
    <x v="0"/>
    <x v="8"/>
    <x v="3"/>
    <x v="513"/>
    <n v="0.35"/>
    <x v="0"/>
    <x v="2"/>
    <x v="45"/>
    <x v="320"/>
    <n v="53711"/>
    <x v="23"/>
    <x v="33"/>
    <n v="180.23489999999998"/>
    <n v="19"/>
    <n v="261.20999999999998"/>
    <n v="86529"/>
    <m/>
    <m/>
  </r>
  <r>
    <n v="23584"/>
    <s v="Critical"/>
    <x v="2"/>
    <x v="38"/>
    <n v="0.5"/>
    <n v="2555"/>
    <s v="Karl Knowles"/>
    <x v="2"/>
    <x v="1"/>
    <x v="0"/>
    <x v="9"/>
    <x v="3"/>
    <x v="550"/>
    <n v="0.36"/>
    <x v="0"/>
    <x v="2"/>
    <x v="45"/>
    <x v="320"/>
    <n v="53711"/>
    <x v="23"/>
    <x v="90"/>
    <n v="29.525099999999998"/>
    <n v="9"/>
    <n v="42.79"/>
    <n v="86529"/>
    <m/>
    <m/>
  </r>
  <r>
    <n v="19840"/>
    <s v="Not Specified"/>
    <x v="9"/>
    <x v="44"/>
    <n v="30"/>
    <n v="2561"/>
    <s v="Laurie Moon"/>
    <x v="1"/>
    <x v="3"/>
    <x v="1"/>
    <x v="1"/>
    <x v="1"/>
    <x v="48"/>
    <n v="0.62"/>
    <x v="0"/>
    <x v="1"/>
    <x v="4"/>
    <x v="661"/>
    <n v="10562"/>
    <x v="27"/>
    <x v="37"/>
    <n v="1261.4718"/>
    <n v="11"/>
    <n v="1828.22"/>
    <n v="86465"/>
    <m/>
    <m/>
  </r>
  <r>
    <n v="23161"/>
    <s v="Not Specified"/>
    <x v="8"/>
    <x v="371"/>
    <n v="5.26"/>
    <n v="2561"/>
    <s v="Laurie Moon"/>
    <x v="2"/>
    <x v="3"/>
    <x v="0"/>
    <x v="8"/>
    <x v="3"/>
    <x v="600"/>
    <n v="0.38"/>
    <x v="0"/>
    <x v="1"/>
    <x v="4"/>
    <x v="661"/>
    <n v="10562"/>
    <x v="4"/>
    <x v="51"/>
    <n v="-59.963760000000001"/>
    <n v="7"/>
    <n v="29.77"/>
    <n v="86466"/>
    <m/>
    <m/>
  </r>
  <r>
    <n v="23162"/>
    <s v="Not Specified"/>
    <x v="8"/>
    <x v="521"/>
    <n v="2.85"/>
    <n v="2561"/>
    <s v="Laurie Moon"/>
    <x v="2"/>
    <x v="3"/>
    <x v="1"/>
    <x v="2"/>
    <x v="2"/>
    <x v="775"/>
    <n v="0.55000000000000004"/>
    <x v="0"/>
    <x v="1"/>
    <x v="4"/>
    <x v="661"/>
    <n v="10562"/>
    <x v="4"/>
    <x v="152"/>
    <n v="89.4148"/>
    <n v="12"/>
    <n v="147.19"/>
    <n v="86466"/>
    <m/>
    <m/>
  </r>
  <r>
    <n v="22374"/>
    <s v="Not Specified"/>
    <x v="4"/>
    <x v="376"/>
    <n v="1.49"/>
    <n v="2563"/>
    <s v="Karen Warren"/>
    <x v="2"/>
    <x v="1"/>
    <x v="0"/>
    <x v="8"/>
    <x v="3"/>
    <x v="516"/>
    <n v="0.35"/>
    <x v="0"/>
    <x v="2"/>
    <x v="3"/>
    <x v="662"/>
    <n v="55432"/>
    <x v="4"/>
    <x v="5"/>
    <n v="27.0273"/>
    <n v="9"/>
    <n v="39.17"/>
    <n v="91447"/>
    <m/>
    <m/>
  </r>
  <r>
    <n v="25095"/>
    <s v="Critical"/>
    <x v="6"/>
    <x v="278"/>
    <n v="5.15"/>
    <n v="2570"/>
    <s v="Yvonne Stephens"/>
    <x v="2"/>
    <x v="3"/>
    <x v="0"/>
    <x v="15"/>
    <x v="3"/>
    <x v="358"/>
    <n v="0.59"/>
    <x v="0"/>
    <x v="0"/>
    <x v="1"/>
    <x v="663"/>
    <n v="95616"/>
    <x v="177"/>
    <x v="156"/>
    <n v="-150.2604"/>
    <n v="19"/>
    <n v="87.85"/>
    <n v="90327"/>
    <m/>
    <m/>
  </r>
  <r>
    <n v="25096"/>
    <s v="Critical"/>
    <x v="0"/>
    <x v="1"/>
    <n v="56"/>
    <n v="2570"/>
    <s v="Yvonne Stephens"/>
    <x v="1"/>
    <x v="3"/>
    <x v="1"/>
    <x v="1"/>
    <x v="1"/>
    <x v="1"/>
    <n v="0.6"/>
    <x v="0"/>
    <x v="0"/>
    <x v="1"/>
    <x v="663"/>
    <n v="95616"/>
    <x v="177"/>
    <x v="63"/>
    <n v="4899.1288000000004"/>
    <n v="14"/>
    <n v="7429.63"/>
    <n v="90327"/>
    <m/>
    <m/>
  </r>
  <r>
    <n v="25097"/>
    <s v="Critical"/>
    <x v="1"/>
    <x v="522"/>
    <n v="5.16"/>
    <n v="2570"/>
    <s v="Yvonne Stephens"/>
    <x v="2"/>
    <x v="3"/>
    <x v="1"/>
    <x v="2"/>
    <x v="3"/>
    <x v="776"/>
    <n v="0.43"/>
    <x v="0"/>
    <x v="0"/>
    <x v="1"/>
    <x v="663"/>
    <n v="95616"/>
    <x v="177"/>
    <x v="131"/>
    <n v="44.712000000000003"/>
    <n v="18"/>
    <n v="224.29"/>
    <n v="90327"/>
    <m/>
    <m/>
  </r>
  <r>
    <n v="25098"/>
    <s v="Critical"/>
    <x v="10"/>
    <x v="523"/>
    <n v="3.68"/>
    <n v="2570"/>
    <s v="Yvonne Stephens"/>
    <x v="2"/>
    <x v="3"/>
    <x v="1"/>
    <x v="2"/>
    <x v="0"/>
    <x v="777"/>
    <n v="0.52"/>
    <x v="0"/>
    <x v="0"/>
    <x v="1"/>
    <x v="663"/>
    <n v="95616"/>
    <x v="177"/>
    <x v="63"/>
    <n v="-22.626000000000001"/>
    <n v="7"/>
    <n v="51.2"/>
    <n v="90327"/>
    <m/>
    <m/>
  </r>
  <r>
    <n v="7096"/>
    <s v="Critical"/>
    <x v="0"/>
    <x v="1"/>
    <n v="56"/>
    <n v="2571"/>
    <s v="Rosemary O'Brien"/>
    <x v="1"/>
    <x v="3"/>
    <x v="1"/>
    <x v="1"/>
    <x v="1"/>
    <x v="1"/>
    <n v="0.6"/>
    <x v="0"/>
    <x v="1"/>
    <x v="4"/>
    <x v="8"/>
    <n v="10165"/>
    <x v="177"/>
    <x v="63"/>
    <n v="4260.1120000000001"/>
    <n v="56"/>
    <n v="29718.53"/>
    <n v="50656"/>
    <m/>
    <m/>
  </r>
  <r>
    <n v="7098"/>
    <s v="Critical"/>
    <x v="10"/>
    <x v="523"/>
    <n v="3.68"/>
    <n v="2571"/>
    <s v="Rosemary O'Brien"/>
    <x v="2"/>
    <x v="3"/>
    <x v="1"/>
    <x v="2"/>
    <x v="0"/>
    <x v="777"/>
    <n v="0.52"/>
    <x v="0"/>
    <x v="1"/>
    <x v="4"/>
    <x v="8"/>
    <n v="10165"/>
    <x v="177"/>
    <x v="63"/>
    <n v="-25.14"/>
    <n v="27"/>
    <n v="197.48"/>
    <n v="50656"/>
    <m/>
    <m/>
  </r>
  <r>
    <n v="20938"/>
    <s v="Low"/>
    <x v="7"/>
    <x v="261"/>
    <n v="6.19"/>
    <n v="2578"/>
    <s v="Kent Gill"/>
    <x v="2"/>
    <x v="1"/>
    <x v="0"/>
    <x v="8"/>
    <x v="3"/>
    <x v="331"/>
    <n v="0.38"/>
    <x v="0"/>
    <x v="3"/>
    <x v="43"/>
    <x v="664"/>
    <n v="36801"/>
    <x v="10"/>
    <x v="14"/>
    <n v="309.71159999999998"/>
    <n v="5"/>
    <n v="46.85"/>
    <n v="88298"/>
    <m/>
    <m/>
  </r>
  <r>
    <n v="20939"/>
    <s v="Low"/>
    <x v="0"/>
    <x v="5"/>
    <n v="1.63"/>
    <n v="2578"/>
    <s v="Kent Gill"/>
    <x v="2"/>
    <x v="1"/>
    <x v="0"/>
    <x v="3"/>
    <x v="0"/>
    <x v="6"/>
    <n v="0.36"/>
    <x v="0"/>
    <x v="3"/>
    <x v="43"/>
    <x v="664"/>
    <n v="36801"/>
    <x v="10"/>
    <x v="108"/>
    <n v="-128.85599999999999"/>
    <n v="26"/>
    <n v="93.57"/>
    <n v="88298"/>
    <m/>
    <m/>
  </r>
  <r>
    <n v="20940"/>
    <s v="Low"/>
    <x v="4"/>
    <x v="524"/>
    <n v="41.64"/>
    <n v="2578"/>
    <s v="Kent Gill"/>
    <x v="1"/>
    <x v="1"/>
    <x v="1"/>
    <x v="11"/>
    <x v="5"/>
    <x v="778"/>
    <n v="0.75"/>
    <x v="0"/>
    <x v="3"/>
    <x v="43"/>
    <x v="664"/>
    <n v="36801"/>
    <x v="10"/>
    <x v="168"/>
    <n v="-36.945999999999998"/>
    <n v="34"/>
    <n v="2694.49"/>
    <n v="88298"/>
    <m/>
    <m/>
  </r>
  <r>
    <n v="23705"/>
    <s v="High"/>
    <x v="3"/>
    <x v="363"/>
    <n v="52.2"/>
    <n v="2579"/>
    <s v="Marshall Sutherland"/>
    <x v="1"/>
    <x v="1"/>
    <x v="1"/>
    <x v="11"/>
    <x v="5"/>
    <x v="482"/>
    <n v="0.64"/>
    <x v="0"/>
    <x v="3"/>
    <x v="43"/>
    <x v="665"/>
    <n v="36869"/>
    <x v="35"/>
    <x v="30"/>
    <n v="-274.49799999999999"/>
    <n v="1"/>
    <n v="174.5"/>
    <n v="88296"/>
    <m/>
    <m/>
  </r>
  <r>
    <n v="22508"/>
    <s v="Medium"/>
    <x v="8"/>
    <x v="26"/>
    <n v="4.8600000000000003"/>
    <n v="2579"/>
    <s v="Marshall Sutherland"/>
    <x v="2"/>
    <x v="1"/>
    <x v="1"/>
    <x v="2"/>
    <x v="3"/>
    <x v="620"/>
    <n v="0.41"/>
    <x v="0"/>
    <x v="3"/>
    <x v="43"/>
    <x v="665"/>
    <n v="36869"/>
    <x v="60"/>
    <x v="56"/>
    <n v="0.58800000000001096"/>
    <n v="15"/>
    <n v="26.01"/>
    <n v="88297"/>
    <m/>
    <m/>
  </r>
  <r>
    <n v="19123"/>
    <s v="Medium"/>
    <x v="7"/>
    <x v="525"/>
    <n v="14.7"/>
    <n v="2583"/>
    <s v="Wendy Pridgen Pearce"/>
    <x v="1"/>
    <x v="1"/>
    <x v="2"/>
    <x v="6"/>
    <x v="1"/>
    <x v="779"/>
    <n v="0.56000000000000005"/>
    <x v="0"/>
    <x v="2"/>
    <x v="22"/>
    <x v="666"/>
    <n v="49423"/>
    <x v="31"/>
    <x v="42"/>
    <n v="-251.40390000000002"/>
    <n v="3"/>
    <n v="1527.97"/>
    <n v="89657"/>
    <m/>
    <m/>
  </r>
  <r>
    <n v="19124"/>
    <s v="Medium"/>
    <x v="6"/>
    <x v="526"/>
    <n v="3.01"/>
    <n v="2583"/>
    <s v="Wendy Pridgen Pearce"/>
    <x v="2"/>
    <x v="1"/>
    <x v="0"/>
    <x v="7"/>
    <x v="0"/>
    <x v="780"/>
    <n v="0.36"/>
    <x v="0"/>
    <x v="2"/>
    <x v="22"/>
    <x v="666"/>
    <n v="49423"/>
    <x v="31"/>
    <x v="42"/>
    <n v="-2.3450000000000002"/>
    <n v="23"/>
    <n v="110.86"/>
    <n v="89657"/>
    <m/>
    <m/>
  </r>
  <r>
    <n v="19134"/>
    <s v="Critical"/>
    <x v="7"/>
    <x v="51"/>
    <n v="0.5"/>
    <n v="2584"/>
    <s v="Seth Matthews"/>
    <x v="2"/>
    <x v="1"/>
    <x v="0"/>
    <x v="9"/>
    <x v="3"/>
    <x v="421"/>
    <n v="0.39"/>
    <x v="0"/>
    <x v="2"/>
    <x v="22"/>
    <x v="667"/>
    <n v="48141"/>
    <x v="62"/>
    <x v="81"/>
    <n v="67.606200000000001"/>
    <n v="15"/>
    <n v="97.98"/>
    <n v="89658"/>
    <m/>
    <m/>
  </r>
  <r>
    <n v="20976"/>
    <s v="Medium"/>
    <x v="0"/>
    <x v="80"/>
    <n v="6.57"/>
    <n v="2587"/>
    <s v="Eugene H Walsh"/>
    <x v="0"/>
    <x v="1"/>
    <x v="0"/>
    <x v="7"/>
    <x v="3"/>
    <x v="781"/>
    <n v="0.37"/>
    <x v="0"/>
    <x v="2"/>
    <x v="45"/>
    <x v="668"/>
    <n v="54220"/>
    <x v="136"/>
    <x v="142"/>
    <n v="-46.5244"/>
    <n v="18"/>
    <n v="127.83"/>
    <n v="91166"/>
    <m/>
    <m/>
  </r>
  <r>
    <n v="20810"/>
    <s v="Not Specified"/>
    <x v="1"/>
    <x v="221"/>
    <n v="8.99"/>
    <n v="2587"/>
    <s v="Eugene H Walsh"/>
    <x v="2"/>
    <x v="1"/>
    <x v="1"/>
    <x v="2"/>
    <x v="2"/>
    <x v="275"/>
    <n v="0.44"/>
    <x v="0"/>
    <x v="2"/>
    <x v="45"/>
    <x v="668"/>
    <n v="54220"/>
    <x v="175"/>
    <x v="155"/>
    <n v="200.01719999999997"/>
    <n v="12"/>
    <n v="289.88"/>
    <n v="91167"/>
    <m/>
    <m/>
  </r>
  <r>
    <n v="22275"/>
    <s v="Low"/>
    <x v="1"/>
    <x v="212"/>
    <n v="19.989999999999998"/>
    <n v="2593"/>
    <s v="Anne Schultz"/>
    <x v="2"/>
    <x v="0"/>
    <x v="0"/>
    <x v="10"/>
    <x v="3"/>
    <x v="260"/>
    <n v="0.57999999999999996"/>
    <x v="0"/>
    <x v="3"/>
    <x v="29"/>
    <x v="669"/>
    <n v="30605"/>
    <x v="89"/>
    <x v="113"/>
    <n v="-39.606000000000002"/>
    <n v="10"/>
    <n v="4354.55"/>
    <n v="87772"/>
    <m/>
    <m/>
  </r>
  <r>
    <n v="23765"/>
    <s v="Low"/>
    <x v="0"/>
    <x v="117"/>
    <n v="0.99"/>
    <n v="2593"/>
    <s v="Anne Schultz"/>
    <x v="2"/>
    <x v="0"/>
    <x v="2"/>
    <x v="5"/>
    <x v="0"/>
    <x v="163"/>
    <n v="0.85"/>
    <x v="0"/>
    <x v="3"/>
    <x v="29"/>
    <x v="669"/>
    <n v="30605"/>
    <x v="14"/>
    <x v="140"/>
    <n v="311.72999999999996"/>
    <n v="2"/>
    <n v="146.16999999999999"/>
    <n v="87773"/>
    <m/>
    <m/>
  </r>
  <r>
    <n v="19859"/>
    <s v="Low"/>
    <x v="5"/>
    <x v="480"/>
    <n v="5.3"/>
    <n v="2601"/>
    <s v="Malcolm French"/>
    <x v="2"/>
    <x v="0"/>
    <x v="0"/>
    <x v="12"/>
    <x v="2"/>
    <x v="782"/>
    <n v="0.55000000000000004"/>
    <x v="0"/>
    <x v="1"/>
    <x v="16"/>
    <x v="670"/>
    <n v="3054"/>
    <x v="68"/>
    <x v="102"/>
    <n v="-50.75"/>
    <n v="7"/>
    <n v="42.02"/>
    <n v="87382"/>
    <m/>
    <m/>
  </r>
  <r>
    <n v="20849"/>
    <s v="Critical"/>
    <x v="8"/>
    <x v="154"/>
    <n v="4.2"/>
    <n v="2603"/>
    <s v="Penny Leach"/>
    <x v="2"/>
    <x v="0"/>
    <x v="2"/>
    <x v="5"/>
    <x v="3"/>
    <x v="186"/>
    <n v="0.59"/>
    <x v="0"/>
    <x v="1"/>
    <x v="2"/>
    <x v="671"/>
    <n v="7601"/>
    <x v="121"/>
    <x v="47"/>
    <n v="2225.0761200000002"/>
    <n v="22"/>
    <n v="3705.14"/>
    <n v="87383"/>
    <m/>
    <m/>
  </r>
  <r>
    <n v="20850"/>
    <s v="Critical"/>
    <x v="0"/>
    <x v="482"/>
    <n v="18.059999999999999"/>
    <n v="2604"/>
    <s v="Gina Curry"/>
    <x v="1"/>
    <x v="0"/>
    <x v="2"/>
    <x v="6"/>
    <x v="1"/>
    <x v="192"/>
    <n v="0.6"/>
    <x v="0"/>
    <x v="1"/>
    <x v="2"/>
    <x v="672"/>
    <n v="8830"/>
    <x v="121"/>
    <x v="47"/>
    <n v="-338.18083200000001"/>
    <n v="3"/>
    <n v="945.36"/>
    <n v="87383"/>
    <m/>
    <m/>
  </r>
  <r>
    <n v="18046"/>
    <s v="High"/>
    <x v="3"/>
    <x v="85"/>
    <n v="7.78"/>
    <n v="2610"/>
    <s v="Tommy Lutz"/>
    <x v="2"/>
    <x v="0"/>
    <x v="0"/>
    <x v="8"/>
    <x v="3"/>
    <x v="97"/>
    <n v="0.37"/>
    <x v="0"/>
    <x v="0"/>
    <x v="1"/>
    <x v="663"/>
    <n v="95616"/>
    <x v="41"/>
    <x v="54"/>
    <n v="-136.25200000000001"/>
    <n v="9"/>
    <n v="49.24"/>
    <n v="86118"/>
    <m/>
    <m/>
  </r>
  <r>
    <n v="19971"/>
    <s v="Low"/>
    <x v="1"/>
    <x v="265"/>
    <n v="13.66"/>
    <n v="2613"/>
    <s v="Anthony Stanley"/>
    <x v="0"/>
    <x v="0"/>
    <x v="0"/>
    <x v="15"/>
    <x v="3"/>
    <x v="783"/>
    <n v="0.57999999999999996"/>
    <x v="0"/>
    <x v="1"/>
    <x v="2"/>
    <x v="673"/>
    <n v="8863"/>
    <x v="76"/>
    <x v="162"/>
    <n v="-25.76"/>
    <n v="1"/>
    <n v="68.45"/>
    <n v="86119"/>
    <m/>
    <m/>
  </r>
  <r>
    <n v="25962"/>
    <s v="Critical"/>
    <x v="6"/>
    <x v="286"/>
    <n v="2.4"/>
    <n v="2616"/>
    <s v="Laurence Hull"/>
    <x v="2"/>
    <x v="0"/>
    <x v="0"/>
    <x v="0"/>
    <x v="0"/>
    <x v="371"/>
    <n v="0.57999999999999996"/>
    <x v="0"/>
    <x v="2"/>
    <x v="22"/>
    <x v="674"/>
    <n v="49002"/>
    <x v="140"/>
    <x v="58"/>
    <n v="-45.21"/>
    <n v="16"/>
    <n v="44.75"/>
    <n v="91495"/>
    <m/>
    <m/>
  </r>
  <r>
    <n v="25478"/>
    <s v="Not Specified"/>
    <x v="10"/>
    <x v="456"/>
    <n v="49"/>
    <n v="2617"/>
    <s v="Gerald Crabtree"/>
    <x v="2"/>
    <x v="0"/>
    <x v="0"/>
    <x v="15"/>
    <x v="6"/>
    <x v="648"/>
    <n v="0.56000000000000005"/>
    <x v="0"/>
    <x v="2"/>
    <x v="46"/>
    <x v="675"/>
    <n v="57401"/>
    <x v="150"/>
    <x v="126"/>
    <n v="-286.245"/>
    <n v="6"/>
    <n v="40.69"/>
    <n v="91496"/>
    <m/>
    <m/>
  </r>
  <r>
    <n v="6585"/>
    <s v="Medium"/>
    <x v="10"/>
    <x v="287"/>
    <n v="1.39"/>
    <n v="2618"/>
    <s v="Amy Hamrick Melvin"/>
    <x v="2"/>
    <x v="0"/>
    <x v="0"/>
    <x v="4"/>
    <x v="3"/>
    <x v="784"/>
    <n v="0.36"/>
    <x v="0"/>
    <x v="1"/>
    <x v="4"/>
    <x v="8"/>
    <n v="10004"/>
    <x v="60"/>
    <x v="91"/>
    <n v="16.12"/>
    <n v="18"/>
    <n v="130.11000000000001"/>
    <n v="46884"/>
    <m/>
    <m/>
  </r>
  <r>
    <n v="6586"/>
    <s v="Medium"/>
    <x v="6"/>
    <x v="18"/>
    <n v="2.5"/>
    <n v="2618"/>
    <s v="Amy Hamrick Melvin"/>
    <x v="2"/>
    <x v="0"/>
    <x v="2"/>
    <x v="5"/>
    <x v="3"/>
    <x v="785"/>
    <n v="0.59"/>
    <x v="0"/>
    <x v="1"/>
    <x v="4"/>
    <x v="8"/>
    <n v="10004"/>
    <x v="60"/>
    <x v="91"/>
    <n v="-815.90079999999989"/>
    <n v="3"/>
    <n v="337.34"/>
    <n v="46884"/>
    <m/>
    <m/>
  </r>
  <r>
    <n v="6587"/>
    <s v="Medium"/>
    <x v="10"/>
    <x v="87"/>
    <n v="2.36"/>
    <n v="2618"/>
    <s v="Amy Hamrick Melvin"/>
    <x v="2"/>
    <x v="0"/>
    <x v="0"/>
    <x v="0"/>
    <x v="0"/>
    <x v="99"/>
    <n v="0.55000000000000004"/>
    <x v="0"/>
    <x v="1"/>
    <x v="4"/>
    <x v="8"/>
    <n v="10004"/>
    <x v="60"/>
    <x v="69"/>
    <n v="15.808000000000003"/>
    <n v="25"/>
    <n v="280.43"/>
    <n v="46884"/>
    <m/>
    <m/>
  </r>
  <r>
    <n v="4788"/>
    <s v="High"/>
    <x v="5"/>
    <x v="383"/>
    <n v="0.71"/>
    <n v="2618"/>
    <s v="Amy Hamrick Melvin"/>
    <x v="0"/>
    <x v="0"/>
    <x v="0"/>
    <x v="0"/>
    <x v="0"/>
    <x v="525"/>
    <n v="0.52"/>
    <x v="0"/>
    <x v="1"/>
    <x v="4"/>
    <x v="8"/>
    <n v="10004"/>
    <x v="165"/>
    <x v="36"/>
    <n v="29.17"/>
    <n v="20"/>
    <n v="103.39"/>
    <n v="34017"/>
    <m/>
    <m/>
  </r>
  <r>
    <n v="4789"/>
    <s v="High"/>
    <x v="0"/>
    <x v="431"/>
    <n v="7.69"/>
    <n v="2618"/>
    <s v="Amy Hamrick Melvin"/>
    <x v="2"/>
    <x v="0"/>
    <x v="0"/>
    <x v="10"/>
    <x v="3"/>
    <x v="607"/>
    <n v="0.56999999999999995"/>
    <x v="0"/>
    <x v="1"/>
    <x v="4"/>
    <x v="8"/>
    <n v="10004"/>
    <x v="165"/>
    <x v="37"/>
    <n v="-48.97"/>
    <n v="28"/>
    <n v="435.39"/>
    <n v="34017"/>
    <m/>
    <m/>
  </r>
  <r>
    <n v="7452"/>
    <s v="Critical"/>
    <x v="10"/>
    <x v="391"/>
    <n v="3.99"/>
    <n v="2618"/>
    <s v="Amy Hamrick Melvin"/>
    <x v="2"/>
    <x v="0"/>
    <x v="0"/>
    <x v="15"/>
    <x v="3"/>
    <x v="535"/>
    <n v="0.56999999999999995"/>
    <x v="0"/>
    <x v="1"/>
    <x v="4"/>
    <x v="8"/>
    <n v="10004"/>
    <x v="165"/>
    <x v="144"/>
    <n v="84.05"/>
    <n v="53"/>
    <n v="1051.52"/>
    <n v="53153"/>
    <m/>
    <m/>
  </r>
  <r>
    <n v="22788"/>
    <s v="High"/>
    <x v="5"/>
    <x v="383"/>
    <n v="0.71"/>
    <n v="2619"/>
    <s v="Brandon E Shepherd"/>
    <x v="0"/>
    <x v="0"/>
    <x v="0"/>
    <x v="0"/>
    <x v="0"/>
    <x v="525"/>
    <n v="0.52"/>
    <x v="0"/>
    <x v="2"/>
    <x v="46"/>
    <x v="676"/>
    <n v="57103"/>
    <x v="165"/>
    <x v="36"/>
    <n v="17.836500000000001"/>
    <n v="5"/>
    <n v="25.85"/>
    <n v="88014"/>
    <m/>
    <m/>
  </r>
  <r>
    <n v="18461"/>
    <s v="Not Specified"/>
    <x v="10"/>
    <x v="342"/>
    <n v="8.99"/>
    <n v="2619"/>
    <s v="Brandon E Shepherd"/>
    <x v="2"/>
    <x v="0"/>
    <x v="0"/>
    <x v="0"/>
    <x v="2"/>
    <x v="548"/>
    <n v="0.57999999999999996"/>
    <x v="0"/>
    <x v="2"/>
    <x v="46"/>
    <x v="676"/>
    <n v="57103"/>
    <x v="170"/>
    <x v="132"/>
    <n v="-20.222799999999999"/>
    <n v="4"/>
    <n v="119.37"/>
    <n v="88015"/>
    <m/>
    <m/>
  </r>
  <r>
    <n v="25452"/>
    <s v="Critical"/>
    <x v="10"/>
    <x v="391"/>
    <n v="3.99"/>
    <n v="2620"/>
    <s v="Phyllis Little"/>
    <x v="2"/>
    <x v="0"/>
    <x v="0"/>
    <x v="15"/>
    <x v="3"/>
    <x v="535"/>
    <n v="0.56999999999999995"/>
    <x v="0"/>
    <x v="3"/>
    <x v="20"/>
    <x v="677"/>
    <n v="38134"/>
    <x v="165"/>
    <x v="144"/>
    <n v="381.61799999999994"/>
    <n v="13"/>
    <n v="257.92"/>
    <n v="88017"/>
    <m/>
    <m/>
  </r>
  <r>
    <n v="26296"/>
    <s v="High"/>
    <x v="9"/>
    <x v="409"/>
    <n v="8.99"/>
    <n v="2621"/>
    <s v="Robyn Hayes"/>
    <x v="0"/>
    <x v="0"/>
    <x v="0"/>
    <x v="0"/>
    <x v="2"/>
    <x v="786"/>
    <n v="0.59"/>
    <x v="0"/>
    <x v="3"/>
    <x v="20"/>
    <x v="678"/>
    <n v="37027"/>
    <x v="91"/>
    <x v="105"/>
    <n v="-177.05799999999999"/>
    <n v="5"/>
    <n v="207.22"/>
    <n v="88016"/>
    <m/>
    <m/>
  </r>
  <r>
    <n v="26032"/>
    <s v="High"/>
    <x v="10"/>
    <x v="527"/>
    <n v="2.99"/>
    <n v="2626"/>
    <s v="Lillian Fischer"/>
    <x v="2"/>
    <x v="3"/>
    <x v="0"/>
    <x v="8"/>
    <x v="3"/>
    <x v="787"/>
    <n v="0.35"/>
    <x v="0"/>
    <x v="0"/>
    <x v="1"/>
    <x v="370"/>
    <n v="94025"/>
    <x v="131"/>
    <x v="123"/>
    <n v="164.08199999999999"/>
    <n v="6"/>
    <n v="237.8"/>
    <n v="90927"/>
    <m/>
    <m/>
  </r>
  <r>
    <n v="18623"/>
    <s v="Medium"/>
    <x v="1"/>
    <x v="199"/>
    <n v="19.989999999999998"/>
    <n v="2628"/>
    <s v="Danielle P Rao"/>
    <x v="0"/>
    <x v="0"/>
    <x v="0"/>
    <x v="9"/>
    <x v="3"/>
    <x v="244"/>
    <n v="0.39"/>
    <x v="0"/>
    <x v="2"/>
    <x v="23"/>
    <x v="627"/>
    <n v="73160"/>
    <x v="60"/>
    <x v="91"/>
    <n v="-54.63"/>
    <n v="14"/>
    <n v="448.47"/>
    <n v="85916"/>
    <m/>
    <m/>
  </r>
  <r>
    <n v="21981"/>
    <s v="Critical"/>
    <x v="0"/>
    <x v="324"/>
    <n v="11.54"/>
    <n v="2630"/>
    <s v="Betsy Puckett"/>
    <x v="2"/>
    <x v="2"/>
    <x v="1"/>
    <x v="2"/>
    <x v="6"/>
    <x v="423"/>
    <n v="0.59"/>
    <x v="0"/>
    <x v="2"/>
    <x v="23"/>
    <x v="679"/>
    <n v="73071"/>
    <x v="99"/>
    <x v="72"/>
    <n v="690.17939999999999"/>
    <n v="5"/>
    <n v="1000.26"/>
    <n v="85914"/>
    <m/>
    <m/>
  </r>
  <r>
    <n v="21982"/>
    <s v="Critical"/>
    <x v="1"/>
    <x v="323"/>
    <n v="21.21"/>
    <n v="2630"/>
    <s v="Betsy Puckett"/>
    <x v="2"/>
    <x v="2"/>
    <x v="1"/>
    <x v="2"/>
    <x v="6"/>
    <x v="422"/>
    <n v="0.59"/>
    <x v="0"/>
    <x v="2"/>
    <x v="23"/>
    <x v="679"/>
    <n v="73071"/>
    <x v="99"/>
    <x v="116"/>
    <n v="1507.6430999999998"/>
    <n v="10"/>
    <n v="2184.9899999999998"/>
    <n v="85914"/>
    <m/>
    <m/>
  </r>
  <r>
    <n v="21983"/>
    <s v="Critical"/>
    <x v="6"/>
    <x v="300"/>
    <n v="17.850000000000001"/>
    <n v="2630"/>
    <s v="Betsy Puckett"/>
    <x v="1"/>
    <x v="2"/>
    <x v="2"/>
    <x v="6"/>
    <x v="1"/>
    <x v="390"/>
    <n v="0.56000000000000005"/>
    <x v="0"/>
    <x v="2"/>
    <x v="23"/>
    <x v="679"/>
    <n v="73071"/>
    <x v="99"/>
    <x v="72"/>
    <n v="801.74680000000012"/>
    <n v="8"/>
    <n v="1191.2"/>
    <n v="85914"/>
    <m/>
    <m/>
  </r>
  <r>
    <n v="22540"/>
    <s v="High"/>
    <x v="8"/>
    <x v="64"/>
    <n v="5.99"/>
    <n v="2630"/>
    <s v="Betsy Puckett"/>
    <x v="2"/>
    <x v="2"/>
    <x v="2"/>
    <x v="5"/>
    <x v="3"/>
    <x v="788"/>
    <n v="0.57999999999999996"/>
    <x v="0"/>
    <x v="2"/>
    <x v="23"/>
    <x v="679"/>
    <n v="73071"/>
    <x v="0"/>
    <x v="0"/>
    <n v="-139.18256"/>
    <n v="3"/>
    <n v="165.71"/>
    <n v="85915"/>
    <m/>
    <m/>
  </r>
  <r>
    <n v="25594"/>
    <s v="Low"/>
    <x v="5"/>
    <x v="416"/>
    <n v="7.18"/>
    <n v="2638"/>
    <s v="Alicia Wood Shah"/>
    <x v="0"/>
    <x v="3"/>
    <x v="2"/>
    <x v="13"/>
    <x v="3"/>
    <x v="707"/>
    <n v="0.46"/>
    <x v="0"/>
    <x v="0"/>
    <x v="44"/>
    <x v="680"/>
    <n v="83704"/>
    <x v="178"/>
    <x v="35"/>
    <n v="881.46809999999994"/>
    <n v="13"/>
    <n v="1277.49"/>
    <n v="90951"/>
    <m/>
    <m/>
  </r>
  <r>
    <n v="21041"/>
    <s v="Not Specified"/>
    <x v="5"/>
    <x v="42"/>
    <n v="0.49"/>
    <n v="2639"/>
    <s v="Marianne Connor"/>
    <x v="2"/>
    <x v="3"/>
    <x v="0"/>
    <x v="9"/>
    <x v="3"/>
    <x v="509"/>
    <n v="0.39"/>
    <x v="0"/>
    <x v="0"/>
    <x v="27"/>
    <x v="151"/>
    <n v="88201"/>
    <x v="91"/>
    <x v="18"/>
    <n v="3.84"/>
    <n v="3"/>
    <n v="14.2"/>
    <n v="90952"/>
    <m/>
    <m/>
  </r>
  <r>
    <n v="22438"/>
    <s v="Low"/>
    <x v="10"/>
    <x v="56"/>
    <n v="3.99"/>
    <n v="2647"/>
    <s v="Teresa Bishop"/>
    <x v="2"/>
    <x v="0"/>
    <x v="0"/>
    <x v="15"/>
    <x v="3"/>
    <x v="555"/>
    <n v="0.57999999999999996"/>
    <x v="0"/>
    <x v="0"/>
    <x v="1"/>
    <x v="681"/>
    <n v="93309"/>
    <x v="83"/>
    <x v="144"/>
    <n v="-21.03"/>
    <n v="5"/>
    <n v="52.21"/>
    <n v="91386"/>
    <m/>
    <m/>
  </r>
  <r>
    <n v="22439"/>
    <s v="Low"/>
    <x v="0"/>
    <x v="65"/>
    <n v="9.1999999999999993"/>
    <n v="2647"/>
    <s v="Teresa Bishop"/>
    <x v="2"/>
    <x v="0"/>
    <x v="1"/>
    <x v="2"/>
    <x v="0"/>
    <x v="789"/>
    <n v="0.65"/>
    <x v="0"/>
    <x v="0"/>
    <x v="1"/>
    <x v="681"/>
    <n v="93309"/>
    <x v="83"/>
    <x v="18"/>
    <n v="117.52079999999998"/>
    <n v="4"/>
    <n v="170.32"/>
    <n v="91386"/>
    <m/>
    <m/>
  </r>
  <r>
    <n v="18720"/>
    <s v="High"/>
    <x v="0"/>
    <x v="65"/>
    <n v="4"/>
    <n v="2649"/>
    <s v="Leo J Olson"/>
    <x v="2"/>
    <x v="0"/>
    <x v="2"/>
    <x v="13"/>
    <x v="3"/>
    <x v="74"/>
    <n v="0.7"/>
    <x v="0"/>
    <x v="1"/>
    <x v="30"/>
    <x v="608"/>
    <n v="21040"/>
    <x v="164"/>
    <x v="96"/>
    <n v="-30.808"/>
    <n v="5"/>
    <n v="203.29"/>
    <n v="88814"/>
    <m/>
    <m/>
  </r>
  <r>
    <n v="22904"/>
    <s v="Critical"/>
    <x v="5"/>
    <x v="205"/>
    <n v="5.99"/>
    <n v="2650"/>
    <s v="Joanne Chu"/>
    <x v="2"/>
    <x v="0"/>
    <x v="2"/>
    <x v="5"/>
    <x v="0"/>
    <x v="351"/>
    <n v="0.38"/>
    <x v="0"/>
    <x v="1"/>
    <x v="19"/>
    <x v="682"/>
    <n v="15234"/>
    <x v="82"/>
    <x v="43"/>
    <n v="524.31719999999996"/>
    <n v="26"/>
    <n v="759.88"/>
    <n v="88815"/>
    <m/>
    <m/>
  </r>
  <r>
    <n v="18949"/>
    <s v="Medium"/>
    <x v="2"/>
    <x v="463"/>
    <n v="5.86"/>
    <n v="2652"/>
    <s v="Brenda Ross"/>
    <x v="2"/>
    <x v="3"/>
    <x v="0"/>
    <x v="7"/>
    <x v="3"/>
    <x v="661"/>
    <n v="0.37"/>
    <x v="0"/>
    <x v="0"/>
    <x v="1"/>
    <x v="681"/>
    <n v="93309"/>
    <x v="40"/>
    <x v="134"/>
    <n v="21.78"/>
    <n v="2"/>
    <n v="94.2"/>
    <n v="89361"/>
    <m/>
    <m/>
  </r>
  <r>
    <n v="25662"/>
    <s v="Not Specified"/>
    <x v="5"/>
    <x v="42"/>
    <n v="4.62"/>
    <n v="2653"/>
    <s v="Leo Kane"/>
    <x v="2"/>
    <x v="3"/>
    <x v="2"/>
    <x v="13"/>
    <x v="2"/>
    <x v="139"/>
    <n v="0.64"/>
    <x v="0"/>
    <x v="2"/>
    <x v="13"/>
    <x v="683"/>
    <n v="67037"/>
    <x v="11"/>
    <x v="15"/>
    <n v="-98.35"/>
    <n v="7"/>
    <n v="34.32"/>
    <n v="89360"/>
    <m/>
    <m/>
  </r>
  <r>
    <n v="25663"/>
    <s v="Not Specified"/>
    <x v="1"/>
    <x v="366"/>
    <n v="5.0199999999999996"/>
    <n v="2653"/>
    <s v="Leo Kane"/>
    <x v="2"/>
    <x v="3"/>
    <x v="1"/>
    <x v="2"/>
    <x v="3"/>
    <x v="492"/>
    <n v="0.55000000000000004"/>
    <x v="0"/>
    <x v="2"/>
    <x v="13"/>
    <x v="683"/>
    <n v="67037"/>
    <x v="11"/>
    <x v="88"/>
    <n v="270.79049999999995"/>
    <n v="11"/>
    <n v="392.45"/>
    <n v="89360"/>
    <m/>
    <m/>
  </r>
  <r>
    <n v="19131"/>
    <s v="Medium"/>
    <x v="3"/>
    <x v="528"/>
    <n v="42"/>
    <n v="2655"/>
    <s v="Benjamin Lam"/>
    <x v="1"/>
    <x v="3"/>
    <x v="1"/>
    <x v="1"/>
    <x v="1"/>
    <x v="790"/>
    <n v="0.66"/>
    <x v="0"/>
    <x v="3"/>
    <x v="29"/>
    <x v="135"/>
    <n v="30318"/>
    <x v="106"/>
    <x v="169"/>
    <n v="223.416"/>
    <n v="6"/>
    <n v="511.25"/>
    <n v="86063"/>
    <m/>
    <m/>
  </r>
  <r>
    <n v="22938"/>
    <s v="Critical"/>
    <x v="8"/>
    <x v="21"/>
    <n v="0.81"/>
    <n v="2655"/>
    <s v="Benjamin Lam"/>
    <x v="2"/>
    <x v="0"/>
    <x v="0"/>
    <x v="0"/>
    <x v="0"/>
    <x v="791"/>
    <n v="0.4"/>
    <x v="0"/>
    <x v="3"/>
    <x v="29"/>
    <x v="135"/>
    <n v="30318"/>
    <x v="4"/>
    <x v="5"/>
    <n v="-93.927400000000006"/>
    <n v="10"/>
    <n v="29.88"/>
    <n v="86064"/>
    <m/>
    <m/>
  </r>
  <r>
    <n v="19525"/>
    <s v="Critical"/>
    <x v="0"/>
    <x v="529"/>
    <n v="35"/>
    <n v="2660"/>
    <s v="Jeffrey Page"/>
    <x v="2"/>
    <x v="2"/>
    <x v="0"/>
    <x v="10"/>
    <x v="6"/>
    <x v="792"/>
    <m/>
    <x v="0"/>
    <x v="1"/>
    <x v="14"/>
    <x v="269"/>
    <n v="4038"/>
    <x v="152"/>
    <x v="171"/>
    <n v="-321.51"/>
    <n v="4"/>
    <n v="599.03"/>
    <n v="86486"/>
    <m/>
    <m/>
  </r>
  <r>
    <n v="18400"/>
    <s v="High"/>
    <x v="7"/>
    <x v="530"/>
    <n v="0.99"/>
    <n v="2667"/>
    <s v="Pat Baker"/>
    <x v="2"/>
    <x v="1"/>
    <x v="0"/>
    <x v="15"/>
    <x v="3"/>
    <x v="793"/>
    <n v="0.56000000000000005"/>
    <x v="0"/>
    <x v="1"/>
    <x v="10"/>
    <x v="10"/>
    <n v="44107"/>
    <x v="57"/>
    <x v="77"/>
    <n v="246.2748"/>
    <n v="4"/>
    <n v="356.92"/>
    <n v="87831"/>
    <m/>
    <m/>
  </r>
  <r>
    <n v="18401"/>
    <s v="High"/>
    <x v="3"/>
    <x v="463"/>
    <n v="5.86"/>
    <n v="2667"/>
    <s v="Pat Baker"/>
    <x v="0"/>
    <x v="1"/>
    <x v="0"/>
    <x v="7"/>
    <x v="3"/>
    <x v="661"/>
    <n v="0.37"/>
    <x v="0"/>
    <x v="1"/>
    <x v="10"/>
    <x v="10"/>
    <n v="44107"/>
    <x v="57"/>
    <x v="77"/>
    <n v="93.950399999999988"/>
    <n v="3"/>
    <n v="136.16"/>
    <n v="87831"/>
    <m/>
    <m/>
  </r>
  <r>
    <n v="19294"/>
    <s v="High"/>
    <x v="7"/>
    <x v="531"/>
    <n v="5.4"/>
    <n v="2668"/>
    <s v="Carlos Hanson"/>
    <x v="2"/>
    <x v="0"/>
    <x v="1"/>
    <x v="2"/>
    <x v="2"/>
    <x v="794"/>
    <n v="0.51"/>
    <x v="0"/>
    <x v="2"/>
    <x v="46"/>
    <x v="684"/>
    <n v="57701"/>
    <x v="145"/>
    <x v="85"/>
    <n v="29.98"/>
    <n v="12"/>
    <n v="130.74"/>
    <n v="87830"/>
    <m/>
    <m/>
  </r>
  <r>
    <n v="19295"/>
    <s v="High"/>
    <x v="4"/>
    <x v="137"/>
    <n v="4.79"/>
    <n v="2668"/>
    <s v="Carlos Hanson"/>
    <x v="2"/>
    <x v="0"/>
    <x v="0"/>
    <x v="7"/>
    <x v="3"/>
    <x v="795"/>
    <n v="0.4"/>
    <x v="0"/>
    <x v="2"/>
    <x v="46"/>
    <x v="684"/>
    <n v="57701"/>
    <x v="145"/>
    <x v="160"/>
    <n v="-121.2"/>
    <n v="12"/>
    <n v="49.87"/>
    <n v="87830"/>
    <m/>
    <m/>
  </r>
  <r>
    <n v="18870"/>
    <s v="Not Specified"/>
    <x v="2"/>
    <x v="532"/>
    <n v="0.99"/>
    <n v="2668"/>
    <s v="Carlos Hanson"/>
    <x v="2"/>
    <x v="1"/>
    <x v="0"/>
    <x v="3"/>
    <x v="0"/>
    <x v="796"/>
    <n v="0.39"/>
    <x v="0"/>
    <x v="2"/>
    <x v="46"/>
    <x v="684"/>
    <n v="57701"/>
    <x v="109"/>
    <x v="151"/>
    <n v="10.782400000000001"/>
    <n v="6"/>
    <n v="24.18"/>
    <n v="87832"/>
    <m/>
    <m/>
  </r>
  <r>
    <n v="5338"/>
    <s v="High"/>
    <x v="5"/>
    <x v="159"/>
    <n v="19.989999999999998"/>
    <n v="2670"/>
    <s v="Yvonne Mann"/>
    <x v="2"/>
    <x v="1"/>
    <x v="0"/>
    <x v="10"/>
    <x v="3"/>
    <x v="191"/>
    <n v="0.59"/>
    <x v="0"/>
    <x v="0"/>
    <x v="1"/>
    <x v="154"/>
    <n v="90049"/>
    <x v="124"/>
    <x v="89"/>
    <n v="2008.71"/>
    <n v="167"/>
    <n v="27587.55"/>
    <n v="37924"/>
    <m/>
    <m/>
  </r>
  <r>
    <n v="5339"/>
    <s v="High"/>
    <x v="3"/>
    <x v="533"/>
    <n v="8.65"/>
    <n v="2670"/>
    <s v="Yvonne Mann"/>
    <x v="2"/>
    <x v="1"/>
    <x v="0"/>
    <x v="0"/>
    <x v="3"/>
    <x v="797"/>
    <n v="0.56999999999999995"/>
    <x v="0"/>
    <x v="0"/>
    <x v="1"/>
    <x v="154"/>
    <n v="90049"/>
    <x v="124"/>
    <x v="89"/>
    <n v="-80.53"/>
    <n v="71"/>
    <n v="1191.58"/>
    <n v="37924"/>
    <m/>
    <m/>
  </r>
  <r>
    <n v="23338"/>
    <s v="High"/>
    <x v="5"/>
    <x v="159"/>
    <n v="19.989999999999998"/>
    <n v="2671"/>
    <s v="Lloyd Fuller"/>
    <x v="2"/>
    <x v="1"/>
    <x v="0"/>
    <x v="10"/>
    <x v="3"/>
    <x v="191"/>
    <n v="0.59"/>
    <x v="0"/>
    <x v="3"/>
    <x v="20"/>
    <x v="678"/>
    <n v="37027"/>
    <x v="124"/>
    <x v="89"/>
    <n v="-48.957999999999998"/>
    <n v="42"/>
    <n v="6938.19"/>
    <n v="90551"/>
    <m/>
    <m/>
  </r>
  <r>
    <n v="18147"/>
    <s v="Critical"/>
    <x v="9"/>
    <x v="534"/>
    <n v="58.66"/>
    <n v="2677"/>
    <s v="Geoffrey Rivera"/>
    <x v="0"/>
    <x v="2"/>
    <x v="1"/>
    <x v="2"/>
    <x v="4"/>
    <x v="798"/>
    <n v="0.76"/>
    <x v="0"/>
    <x v="3"/>
    <x v="8"/>
    <x v="685"/>
    <n v="22601"/>
    <x v="154"/>
    <x v="19"/>
    <n v="-32.816000000000003"/>
    <n v="10"/>
    <n v="419.27"/>
    <n v="86633"/>
    <m/>
    <m/>
  </r>
  <r>
    <n v="18148"/>
    <s v="Critical"/>
    <x v="6"/>
    <x v="190"/>
    <n v="2"/>
    <n v="2677"/>
    <s v="Geoffrey Rivera"/>
    <x v="2"/>
    <x v="2"/>
    <x v="0"/>
    <x v="7"/>
    <x v="0"/>
    <x v="232"/>
    <n v="0.39"/>
    <x v="0"/>
    <x v="3"/>
    <x v="8"/>
    <x v="685"/>
    <n v="22601"/>
    <x v="154"/>
    <x v="20"/>
    <n v="-15.61"/>
    <n v="5"/>
    <n v="36"/>
    <n v="86633"/>
    <m/>
    <m/>
  </r>
  <r>
    <n v="22848"/>
    <s v="Low"/>
    <x v="3"/>
    <x v="384"/>
    <n v="1.39"/>
    <n v="2684"/>
    <s v="Edna Michael"/>
    <x v="0"/>
    <x v="2"/>
    <x v="0"/>
    <x v="4"/>
    <x v="3"/>
    <x v="526"/>
    <n v="0.38"/>
    <x v="0"/>
    <x v="3"/>
    <x v="26"/>
    <x v="686"/>
    <n v="33952"/>
    <x v="2"/>
    <x v="39"/>
    <n v="23.616"/>
    <n v="1"/>
    <n v="11.78"/>
    <n v="89146"/>
    <m/>
    <m/>
  </r>
  <r>
    <n v="22849"/>
    <s v="Low"/>
    <x v="3"/>
    <x v="55"/>
    <n v="9.0299999999999994"/>
    <n v="2684"/>
    <s v="Edna Michael"/>
    <x v="2"/>
    <x v="2"/>
    <x v="0"/>
    <x v="7"/>
    <x v="3"/>
    <x v="273"/>
    <n v="0.37"/>
    <x v="0"/>
    <x v="3"/>
    <x v="26"/>
    <x v="686"/>
    <n v="33952"/>
    <x v="2"/>
    <x v="39"/>
    <n v="-1748.0119999999999"/>
    <n v="1"/>
    <n v="20.96"/>
    <n v="89146"/>
    <m/>
    <m/>
  </r>
  <r>
    <n v="25649"/>
    <s v="Low"/>
    <x v="8"/>
    <x v="535"/>
    <n v="5.71"/>
    <n v="2684"/>
    <s v="Edna Michael"/>
    <x v="2"/>
    <x v="2"/>
    <x v="1"/>
    <x v="2"/>
    <x v="4"/>
    <x v="799"/>
    <n v="0.54"/>
    <x v="0"/>
    <x v="3"/>
    <x v="26"/>
    <x v="686"/>
    <n v="33952"/>
    <x v="98"/>
    <x v="73"/>
    <n v="-180.15200000000002"/>
    <n v="5"/>
    <n v="26.66"/>
    <n v="89148"/>
    <m/>
    <m/>
  </r>
  <r>
    <n v="25650"/>
    <s v="Low"/>
    <x v="3"/>
    <x v="372"/>
    <n v="0.8"/>
    <n v="2684"/>
    <s v="Edna Michael"/>
    <x v="2"/>
    <x v="2"/>
    <x v="0"/>
    <x v="3"/>
    <x v="0"/>
    <x v="505"/>
    <n v="0.39"/>
    <x v="0"/>
    <x v="3"/>
    <x v="26"/>
    <x v="686"/>
    <n v="33952"/>
    <x v="98"/>
    <x v="93"/>
    <n v="8.3879999999999999"/>
    <n v="12"/>
    <n v="29.55"/>
    <n v="89148"/>
    <m/>
    <m/>
  </r>
  <r>
    <n v="25651"/>
    <s v="Low"/>
    <x v="9"/>
    <x v="64"/>
    <n v="8.8000000000000007"/>
    <n v="2684"/>
    <s v="Edna Michael"/>
    <x v="2"/>
    <x v="2"/>
    <x v="2"/>
    <x v="5"/>
    <x v="3"/>
    <x v="264"/>
    <n v="0.57999999999999996"/>
    <x v="0"/>
    <x v="3"/>
    <x v="26"/>
    <x v="686"/>
    <n v="33952"/>
    <x v="98"/>
    <x v="51"/>
    <n v="9.939899999999998"/>
    <n v="21"/>
    <n v="1237.4000000000001"/>
    <n v="89148"/>
    <m/>
    <m/>
  </r>
  <r>
    <n v="21114"/>
    <s v="High"/>
    <x v="6"/>
    <x v="119"/>
    <n v="11.51"/>
    <n v="2685"/>
    <s v="Kathryn Wolfe"/>
    <x v="2"/>
    <x v="2"/>
    <x v="0"/>
    <x v="8"/>
    <x v="3"/>
    <x v="800"/>
    <n v="0.36"/>
    <x v="0"/>
    <x v="1"/>
    <x v="4"/>
    <x v="687"/>
    <n v="11803"/>
    <x v="36"/>
    <x v="143"/>
    <n v="-66.170999999999992"/>
    <n v="2"/>
    <n v="17.64"/>
    <n v="89147"/>
    <m/>
    <m/>
  </r>
  <r>
    <n v="23299"/>
    <s v="Critical"/>
    <x v="3"/>
    <x v="536"/>
    <n v="0.5"/>
    <n v="2689"/>
    <s v="Marlene Gray"/>
    <x v="2"/>
    <x v="1"/>
    <x v="0"/>
    <x v="9"/>
    <x v="3"/>
    <x v="801"/>
    <n v="0.37"/>
    <x v="0"/>
    <x v="1"/>
    <x v="2"/>
    <x v="688"/>
    <n v="7011"/>
    <x v="82"/>
    <x v="108"/>
    <n v="51.218699999999998"/>
    <n v="21"/>
    <n v="74.23"/>
    <n v="90624"/>
    <m/>
    <m/>
  </r>
  <r>
    <n v="23298"/>
    <s v="Critical"/>
    <x v="0"/>
    <x v="342"/>
    <n v="9.18"/>
    <n v="2693"/>
    <s v="Lloyd Cannon"/>
    <x v="2"/>
    <x v="1"/>
    <x v="0"/>
    <x v="7"/>
    <x v="3"/>
    <x v="768"/>
    <n v="0.4"/>
    <x v="0"/>
    <x v="1"/>
    <x v="9"/>
    <x v="268"/>
    <n v="5201"/>
    <x v="82"/>
    <x v="14"/>
    <n v="380.46800000000002"/>
    <n v="20"/>
    <n v="627.19000000000005"/>
    <n v="90624"/>
    <m/>
    <m/>
  </r>
  <r>
    <n v="18354"/>
    <s v="Critical"/>
    <x v="5"/>
    <x v="418"/>
    <n v="5.81"/>
    <n v="2696"/>
    <s v="Sally Dunn"/>
    <x v="2"/>
    <x v="1"/>
    <x v="1"/>
    <x v="2"/>
    <x v="4"/>
    <x v="582"/>
    <n v="0.65"/>
    <x v="0"/>
    <x v="3"/>
    <x v="43"/>
    <x v="689"/>
    <n v="35401"/>
    <x v="93"/>
    <x v="40"/>
    <n v="-89.418000000000006"/>
    <n v="6"/>
    <n v="612.91999999999996"/>
    <n v="87676"/>
    <m/>
    <m/>
  </r>
  <r>
    <n v="19506"/>
    <s v="Critical"/>
    <x v="7"/>
    <x v="53"/>
    <n v="4.08"/>
    <n v="2697"/>
    <s v="Ricky W Clements"/>
    <x v="2"/>
    <x v="0"/>
    <x v="1"/>
    <x v="2"/>
    <x v="2"/>
    <x v="60"/>
    <n v="0.53"/>
    <x v="0"/>
    <x v="3"/>
    <x v="43"/>
    <x v="690"/>
    <n v="35216"/>
    <x v="67"/>
    <x v="181"/>
    <n v="9.2519999999999989"/>
    <n v="16"/>
    <n v="29.08"/>
    <n v="87678"/>
    <m/>
    <m/>
  </r>
  <r>
    <n v="19507"/>
    <s v="Critical"/>
    <x v="0"/>
    <x v="89"/>
    <n v="56.14"/>
    <n v="2697"/>
    <s v="Ricky W Clements"/>
    <x v="1"/>
    <x v="0"/>
    <x v="2"/>
    <x v="6"/>
    <x v="5"/>
    <x v="102"/>
    <n v="0.39"/>
    <x v="0"/>
    <x v="3"/>
    <x v="43"/>
    <x v="690"/>
    <n v="35216"/>
    <x v="67"/>
    <x v="88"/>
    <n v="-1197.0419999999999"/>
    <n v="21"/>
    <n v="2569.5700000000002"/>
    <n v="87678"/>
    <m/>
    <m/>
  </r>
  <r>
    <n v="21580"/>
    <s v="Critical"/>
    <x v="2"/>
    <x v="42"/>
    <n v="4.95"/>
    <n v="2699"/>
    <s v="Marcia Greenberg"/>
    <x v="2"/>
    <x v="0"/>
    <x v="0"/>
    <x v="8"/>
    <x v="3"/>
    <x v="802"/>
    <n v="0.37"/>
    <x v="0"/>
    <x v="0"/>
    <x v="28"/>
    <x v="691"/>
    <n v="86442"/>
    <x v="55"/>
    <x v="161"/>
    <n v="-103.224"/>
    <n v="16"/>
    <n v="78.989999999999995"/>
    <n v="87677"/>
    <m/>
    <m/>
  </r>
  <r>
    <n v="20983"/>
    <s v="Not Specified"/>
    <x v="7"/>
    <x v="247"/>
    <n v="26.74"/>
    <n v="2699"/>
    <s v="Marcia Greenberg"/>
    <x v="1"/>
    <x v="0"/>
    <x v="1"/>
    <x v="14"/>
    <x v="5"/>
    <x v="803"/>
    <n v="0.6"/>
    <x v="0"/>
    <x v="0"/>
    <x v="28"/>
    <x v="691"/>
    <n v="86442"/>
    <x v="4"/>
    <x v="51"/>
    <n v="-84.628799999999998"/>
    <n v="19"/>
    <n v="1345.33"/>
    <n v="87679"/>
    <m/>
    <m/>
  </r>
  <r>
    <n v="24151"/>
    <s v="Critical"/>
    <x v="2"/>
    <x v="420"/>
    <n v="2.2000000000000002"/>
    <n v="2704"/>
    <s v="Juan Gold"/>
    <x v="2"/>
    <x v="3"/>
    <x v="0"/>
    <x v="7"/>
    <x v="0"/>
    <x v="587"/>
    <n v="0.39"/>
    <x v="0"/>
    <x v="3"/>
    <x v="26"/>
    <x v="692"/>
    <n v="32503"/>
    <x v="122"/>
    <x v="145"/>
    <n v="2755.6422000000002"/>
    <n v="4"/>
    <n v="15.19"/>
    <n v="91407"/>
    <m/>
    <m/>
  </r>
  <r>
    <n v="21979"/>
    <s v="Low"/>
    <x v="9"/>
    <x v="537"/>
    <n v="4.51"/>
    <n v="2704"/>
    <s v="Juan Gold"/>
    <x v="0"/>
    <x v="3"/>
    <x v="0"/>
    <x v="10"/>
    <x v="3"/>
    <x v="804"/>
    <n v="0.59"/>
    <x v="0"/>
    <x v="3"/>
    <x v="26"/>
    <x v="692"/>
    <n v="32503"/>
    <x v="122"/>
    <x v="14"/>
    <n v="-256.01800000000003"/>
    <n v="4"/>
    <n v="59.49"/>
    <n v="91408"/>
    <m/>
    <m/>
  </r>
  <r>
    <n v="18898"/>
    <s v="Medium"/>
    <x v="8"/>
    <x v="489"/>
    <n v="4.5"/>
    <n v="2709"/>
    <s v="Stanley Steele"/>
    <x v="2"/>
    <x v="3"/>
    <x v="0"/>
    <x v="15"/>
    <x v="3"/>
    <x v="714"/>
    <n v="0.56000000000000005"/>
    <x v="0"/>
    <x v="1"/>
    <x v="30"/>
    <x v="693"/>
    <n v="21042"/>
    <x v="5"/>
    <x v="129"/>
    <n v="-41.77"/>
    <n v="1"/>
    <n v="57.84"/>
    <n v="89240"/>
    <m/>
    <m/>
  </r>
  <r>
    <n v="18899"/>
    <s v="Medium"/>
    <x v="6"/>
    <x v="295"/>
    <n v="56.2"/>
    <n v="2709"/>
    <s v="Stanley Steele"/>
    <x v="2"/>
    <x v="3"/>
    <x v="1"/>
    <x v="2"/>
    <x v="4"/>
    <x v="384"/>
    <n v="0.74"/>
    <x v="0"/>
    <x v="1"/>
    <x v="30"/>
    <x v="693"/>
    <n v="21042"/>
    <x v="5"/>
    <x v="129"/>
    <n v="-1014.11"/>
    <n v="15"/>
    <n v="1425.71"/>
    <n v="89240"/>
    <m/>
    <m/>
  </r>
  <r>
    <n v="18855"/>
    <s v="Critical"/>
    <x v="8"/>
    <x v="47"/>
    <n v="0.5"/>
    <n v="2713"/>
    <s v="Lynda Banks"/>
    <x v="2"/>
    <x v="0"/>
    <x v="0"/>
    <x v="9"/>
    <x v="3"/>
    <x v="805"/>
    <n v="0.39"/>
    <x v="0"/>
    <x v="2"/>
    <x v="22"/>
    <x v="694"/>
    <n v="49001"/>
    <x v="123"/>
    <x v="44"/>
    <n v="17.429400000000001"/>
    <n v="9"/>
    <n v="25.26"/>
    <n v="88701"/>
    <m/>
    <m/>
  </r>
  <r>
    <n v="18856"/>
    <s v="Critical"/>
    <x v="9"/>
    <x v="401"/>
    <n v="40.19"/>
    <n v="2713"/>
    <s v="Lynda Banks"/>
    <x v="1"/>
    <x v="0"/>
    <x v="1"/>
    <x v="11"/>
    <x v="5"/>
    <x v="553"/>
    <n v="0.62"/>
    <x v="0"/>
    <x v="2"/>
    <x v="22"/>
    <x v="694"/>
    <n v="49001"/>
    <x v="123"/>
    <x v="65"/>
    <n v="-178.86960000000002"/>
    <n v="2"/>
    <n v="736.16"/>
    <n v="88701"/>
    <m/>
    <m/>
  </r>
  <r>
    <n v="21690"/>
    <s v="Low"/>
    <x v="0"/>
    <x v="356"/>
    <n v="1.99"/>
    <n v="2715"/>
    <s v="Becky Farmer"/>
    <x v="2"/>
    <x v="0"/>
    <x v="2"/>
    <x v="13"/>
    <x v="2"/>
    <x v="468"/>
    <n v="0.5"/>
    <x v="0"/>
    <x v="2"/>
    <x v="22"/>
    <x v="695"/>
    <n v="48911"/>
    <x v="38"/>
    <x v="62"/>
    <n v="-74.64"/>
    <n v="1"/>
    <n v="31.96"/>
    <n v="88702"/>
    <m/>
    <m/>
  </r>
  <r>
    <n v="21863"/>
    <s v="Critical"/>
    <x v="10"/>
    <x v="538"/>
    <n v="1.72"/>
    <n v="2718"/>
    <s v="Caroline Stone"/>
    <x v="2"/>
    <x v="3"/>
    <x v="0"/>
    <x v="7"/>
    <x v="0"/>
    <x v="806"/>
    <n v="0.35"/>
    <x v="0"/>
    <x v="2"/>
    <x v="12"/>
    <x v="695"/>
    <n v="60438"/>
    <x v="151"/>
    <x v="166"/>
    <n v="65.41"/>
    <n v="15"/>
    <n v="98.17"/>
    <n v="89394"/>
    <m/>
    <m/>
  </r>
  <r>
    <n v="21399"/>
    <s v="Critical"/>
    <x v="6"/>
    <x v="235"/>
    <n v="19.989999999999998"/>
    <n v="2720"/>
    <s v="Donna Block"/>
    <x v="2"/>
    <x v="2"/>
    <x v="2"/>
    <x v="13"/>
    <x v="3"/>
    <x v="295"/>
    <n v="0.77"/>
    <x v="0"/>
    <x v="3"/>
    <x v="29"/>
    <x v="696"/>
    <n v="30721"/>
    <x v="154"/>
    <x v="19"/>
    <n v="-25.634"/>
    <n v="6"/>
    <n v="264.95"/>
    <n v="88766"/>
    <m/>
    <m/>
  </r>
  <r>
    <n v="19907"/>
    <s v="Critical"/>
    <x v="2"/>
    <x v="42"/>
    <n v="7.44"/>
    <n v="2724"/>
    <s v="Erika Clapp"/>
    <x v="2"/>
    <x v="1"/>
    <x v="0"/>
    <x v="7"/>
    <x v="3"/>
    <x v="130"/>
    <n v="0.36"/>
    <x v="0"/>
    <x v="3"/>
    <x v="20"/>
    <x v="697"/>
    <n v="37421"/>
    <x v="90"/>
    <x v="145"/>
    <n v="-37.561999999999998"/>
    <n v="10"/>
    <n v="53.21"/>
    <n v="88959"/>
    <m/>
    <m/>
  </r>
  <r>
    <n v="19908"/>
    <s v="Critical"/>
    <x v="0"/>
    <x v="80"/>
    <n v="7.37"/>
    <n v="2724"/>
    <s v="Erika Clapp"/>
    <x v="2"/>
    <x v="1"/>
    <x v="0"/>
    <x v="7"/>
    <x v="3"/>
    <x v="251"/>
    <n v="0.37"/>
    <x v="0"/>
    <x v="3"/>
    <x v="20"/>
    <x v="697"/>
    <n v="37421"/>
    <x v="90"/>
    <x v="172"/>
    <n v="-449.69399999999996"/>
    <n v="18"/>
    <n v="122.8"/>
    <n v="88959"/>
    <m/>
    <m/>
  </r>
  <r>
    <n v="22612"/>
    <s v="Not Specified"/>
    <x v="5"/>
    <x v="517"/>
    <n v="6.17"/>
    <n v="2725"/>
    <s v="Katharine Hudson"/>
    <x v="2"/>
    <x v="1"/>
    <x v="0"/>
    <x v="0"/>
    <x v="2"/>
    <x v="765"/>
    <n v="0.55000000000000004"/>
    <x v="0"/>
    <x v="3"/>
    <x v="20"/>
    <x v="698"/>
    <n v="37042"/>
    <x v="60"/>
    <x v="69"/>
    <n v="-66.248000000000005"/>
    <n v="10"/>
    <n v="282.38"/>
    <n v="88958"/>
    <m/>
    <m/>
  </r>
  <r>
    <n v="21422"/>
    <s v="Low"/>
    <x v="4"/>
    <x v="232"/>
    <n v="23.78"/>
    <n v="2729"/>
    <s v="Penny O Caldwell"/>
    <x v="1"/>
    <x v="3"/>
    <x v="1"/>
    <x v="11"/>
    <x v="5"/>
    <x v="292"/>
    <n v="0.6"/>
    <x v="0"/>
    <x v="0"/>
    <x v="0"/>
    <x v="130"/>
    <n v="98226"/>
    <x v="127"/>
    <x v="22"/>
    <n v="501.69"/>
    <n v="4"/>
    <n v="924.8"/>
    <n v="88114"/>
    <m/>
    <m/>
  </r>
  <r>
    <n v="19819"/>
    <s v="Not Specified"/>
    <x v="5"/>
    <x v="32"/>
    <n v="7.18"/>
    <n v="2737"/>
    <s v="Rachel Bates"/>
    <x v="2"/>
    <x v="2"/>
    <x v="2"/>
    <x v="13"/>
    <x v="3"/>
    <x v="751"/>
    <n v="0.4"/>
    <x v="0"/>
    <x v="1"/>
    <x v="9"/>
    <x v="174"/>
    <n v="5701"/>
    <x v="126"/>
    <x v="59"/>
    <n v="566.6072999999999"/>
    <n v="8"/>
    <n v="821.17"/>
    <n v="89018"/>
    <m/>
    <m/>
  </r>
  <r>
    <n v="18790"/>
    <s v="Medium"/>
    <x v="9"/>
    <x v="461"/>
    <n v="8.7799999999999994"/>
    <n v="2737"/>
    <s v="Rachel Bates"/>
    <x v="2"/>
    <x v="2"/>
    <x v="0"/>
    <x v="10"/>
    <x v="3"/>
    <x v="657"/>
    <n v="0.56999999999999995"/>
    <x v="0"/>
    <x v="1"/>
    <x v="9"/>
    <x v="174"/>
    <n v="5701"/>
    <x v="144"/>
    <x v="80"/>
    <n v="-57.56"/>
    <n v="12"/>
    <n v="194.08"/>
    <n v="89019"/>
    <m/>
    <m/>
  </r>
  <r>
    <n v="24278"/>
    <s v="Critical"/>
    <x v="1"/>
    <x v="308"/>
    <n v="1.99"/>
    <n v="2738"/>
    <s v="Sherri Kramer"/>
    <x v="2"/>
    <x v="2"/>
    <x v="2"/>
    <x v="13"/>
    <x v="2"/>
    <x v="807"/>
    <n v="0.45"/>
    <x v="0"/>
    <x v="1"/>
    <x v="9"/>
    <x v="186"/>
    <n v="5403"/>
    <x v="53"/>
    <x v="73"/>
    <n v="164.06129999999999"/>
    <n v="7"/>
    <n v="237.77"/>
    <n v="89017"/>
    <m/>
    <m/>
  </r>
  <r>
    <n v="19987"/>
    <s v="Low"/>
    <x v="0"/>
    <x v="205"/>
    <n v="5.99"/>
    <n v="2741"/>
    <s v="Megan York"/>
    <x v="2"/>
    <x v="2"/>
    <x v="2"/>
    <x v="5"/>
    <x v="0"/>
    <x v="351"/>
    <n v="0.38"/>
    <x v="0"/>
    <x v="0"/>
    <x v="44"/>
    <x v="699"/>
    <n v="83605"/>
    <x v="14"/>
    <x v="18"/>
    <n v="218.23319999999995"/>
    <n v="10"/>
    <n v="316.27999999999997"/>
    <n v="89481"/>
    <m/>
    <m/>
  </r>
  <r>
    <n v="21323"/>
    <s v="Medium"/>
    <x v="0"/>
    <x v="539"/>
    <n v="64.66"/>
    <n v="2745"/>
    <s v="Arnold Gay"/>
    <x v="1"/>
    <x v="0"/>
    <x v="1"/>
    <x v="14"/>
    <x v="5"/>
    <x v="808"/>
    <n v="0.62"/>
    <x v="0"/>
    <x v="0"/>
    <x v="28"/>
    <x v="700"/>
    <n v="85224"/>
    <x v="103"/>
    <x v="18"/>
    <n v="1049.03"/>
    <n v="11"/>
    <n v="2591.09"/>
    <n v="86184"/>
    <m/>
    <m/>
  </r>
  <r>
    <n v="4949"/>
    <s v="Medium"/>
    <x v="4"/>
    <x v="540"/>
    <n v="12.52"/>
    <n v="2747"/>
    <s v="Brian Grady"/>
    <x v="2"/>
    <x v="0"/>
    <x v="1"/>
    <x v="2"/>
    <x v="3"/>
    <x v="809"/>
    <n v="0.56999999999999995"/>
    <x v="0"/>
    <x v="1"/>
    <x v="4"/>
    <x v="8"/>
    <n v="10115"/>
    <x v="64"/>
    <x v="167"/>
    <n v="-102.93"/>
    <n v="15"/>
    <n v="150.24"/>
    <n v="35200"/>
    <m/>
    <m/>
  </r>
  <r>
    <n v="3323"/>
    <s v="Medium"/>
    <x v="0"/>
    <x v="539"/>
    <n v="64.66"/>
    <n v="2747"/>
    <s v="Brian Grady"/>
    <x v="1"/>
    <x v="0"/>
    <x v="1"/>
    <x v="14"/>
    <x v="5"/>
    <x v="808"/>
    <n v="0.62"/>
    <x v="0"/>
    <x v="1"/>
    <x v="4"/>
    <x v="8"/>
    <n v="10115"/>
    <x v="103"/>
    <x v="18"/>
    <n v="1049.03"/>
    <n v="44"/>
    <n v="10364.36"/>
    <n v="23751"/>
    <m/>
    <m/>
  </r>
  <r>
    <n v="23271"/>
    <s v="Critical"/>
    <x v="1"/>
    <x v="37"/>
    <n v="19.989999999999998"/>
    <n v="2750"/>
    <s v="Allen Nash"/>
    <x v="2"/>
    <x v="2"/>
    <x v="0"/>
    <x v="10"/>
    <x v="3"/>
    <x v="40"/>
    <n v="0.66"/>
    <x v="0"/>
    <x v="3"/>
    <x v="8"/>
    <x v="701"/>
    <n v="22980"/>
    <x v="129"/>
    <x v="119"/>
    <n v="664.51800000000003"/>
    <n v="4"/>
    <n v="657.61"/>
    <n v="91424"/>
    <m/>
    <m/>
  </r>
  <r>
    <n v="21630"/>
    <s v="Medium"/>
    <x v="4"/>
    <x v="478"/>
    <n v="5.53"/>
    <n v="2760"/>
    <s v="Evan Adkins"/>
    <x v="2"/>
    <x v="0"/>
    <x v="0"/>
    <x v="0"/>
    <x v="2"/>
    <x v="694"/>
    <n v="0.59"/>
    <x v="0"/>
    <x v="1"/>
    <x v="18"/>
    <x v="702"/>
    <n v="6708"/>
    <x v="126"/>
    <x v="59"/>
    <n v="105.7"/>
    <n v="11"/>
    <n v="241.97"/>
    <n v="90724"/>
    <m/>
    <m/>
  </r>
  <r>
    <n v="21629"/>
    <s v="Medium"/>
    <x v="1"/>
    <x v="541"/>
    <n v="6.64"/>
    <n v="2764"/>
    <s v="Arnold Johnson"/>
    <x v="2"/>
    <x v="0"/>
    <x v="0"/>
    <x v="10"/>
    <x v="3"/>
    <x v="810"/>
    <n v="0.7"/>
    <x v="0"/>
    <x v="1"/>
    <x v="2"/>
    <x v="671"/>
    <n v="7601"/>
    <x v="126"/>
    <x v="61"/>
    <n v="-21.06"/>
    <n v="4"/>
    <n v="120.81"/>
    <n v="90724"/>
    <m/>
    <m/>
  </r>
  <r>
    <n v="26156"/>
    <s v="Low"/>
    <x v="9"/>
    <x v="542"/>
    <n v="2.27"/>
    <n v="2765"/>
    <s v="Tracy Schultz"/>
    <x v="2"/>
    <x v="0"/>
    <x v="0"/>
    <x v="0"/>
    <x v="0"/>
    <x v="811"/>
    <n v="0.56000000000000005"/>
    <x v="0"/>
    <x v="1"/>
    <x v="2"/>
    <x v="703"/>
    <n v="8021"/>
    <x v="5"/>
    <x v="129"/>
    <n v="-5.08"/>
    <n v="7"/>
    <n v="41.4"/>
    <n v="90725"/>
    <m/>
    <m/>
  </r>
  <r>
    <n v="23342"/>
    <s v="Critical"/>
    <x v="1"/>
    <x v="87"/>
    <n v="2.36"/>
    <n v="2770"/>
    <s v="Joel Burnette"/>
    <x v="2"/>
    <x v="0"/>
    <x v="0"/>
    <x v="0"/>
    <x v="0"/>
    <x v="99"/>
    <n v="0.55000000000000004"/>
    <x v="0"/>
    <x v="3"/>
    <x v="29"/>
    <x v="704"/>
    <n v="30338"/>
    <x v="129"/>
    <x v="22"/>
    <n v="1289.3819999999998"/>
    <n v="14"/>
    <n v="159.53"/>
    <n v="88975"/>
    <m/>
    <m/>
  </r>
  <r>
    <n v="26157"/>
    <s v="High"/>
    <x v="8"/>
    <x v="385"/>
    <n v="0.99"/>
    <n v="2771"/>
    <s v="Kevin Wolfe"/>
    <x v="2"/>
    <x v="0"/>
    <x v="0"/>
    <x v="15"/>
    <x v="3"/>
    <x v="529"/>
    <n v="0.56000000000000005"/>
    <x v="0"/>
    <x v="3"/>
    <x v="29"/>
    <x v="705"/>
    <n v="30344"/>
    <x v="1"/>
    <x v="137"/>
    <n v="-191.548"/>
    <n v="3"/>
    <n v="536.29"/>
    <n v="88974"/>
    <m/>
    <m/>
  </r>
  <r>
    <n v="24523"/>
    <s v="Not Specified"/>
    <x v="10"/>
    <x v="40"/>
    <n v="5.74"/>
    <n v="2773"/>
    <s v="Christina Zhu"/>
    <x v="2"/>
    <x v="0"/>
    <x v="0"/>
    <x v="8"/>
    <x v="3"/>
    <x v="314"/>
    <n v="0.36"/>
    <x v="0"/>
    <x v="0"/>
    <x v="1"/>
    <x v="281"/>
    <n v="94568"/>
    <x v="173"/>
    <x v="16"/>
    <n v="-29.003"/>
    <n v="2"/>
    <n v="10.96"/>
    <n v="91584"/>
    <m/>
    <m/>
  </r>
  <r>
    <n v="20956"/>
    <s v="Low"/>
    <x v="8"/>
    <x v="70"/>
    <n v="24.49"/>
    <n v="2775"/>
    <s v="Theodore Rubin"/>
    <x v="2"/>
    <x v="3"/>
    <x v="2"/>
    <x v="6"/>
    <x v="6"/>
    <x v="81"/>
    <n v="0.37"/>
    <x v="0"/>
    <x v="2"/>
    <x v="12"/>
    <x v="706"/>
    <n v="60131"/>
    <x v="111"/>
    <x v="31"/>
    <n v="2860.9331999999995"/>
    <n v="8"/>
    <n v="4146.28"/>
    <n v="91229"/>
    <m/>
    <m/>
  </r>
  <r>
    <n v="24122"/>
    <s v="Critical"/>
    <x v="9"/>
    <x v="246"/>
    <n v="30"/>
    <n v="2776"/>
    <s v="April Henson"/>
    <x v="1"/>
    <x v="3"/>
    <x v="1"/>
    <x v="1"/>
    <x v="1"/>
    <x v="309"/>
    <n v="0.61"/>
    <x v="0"/>
    <x v="1"/>
    <x v="30"/>
    <x v="707"/>
    <n v="20877"/>
    <x v="38"/>
    <x v="178"/>
    <n v="2692.4420999999998"/>
    <n v="11"/>
    <n v="3902.09"/>
    <n v="91228"/>
    <m/>
    <m/>
  </r>
  <r>
    <n v="24123"/>
    <s v="Critical"/>
    <x v="7"/>
    <x v="14"/>
    <n v="1"/>
    <n v="2776"/>
    <s v="April Henson"/>
    <x v="2"/>
    <x v="3"/>
    <x v="0"/>
    <x v="0"/>
    <x v="0"/>
    <x v="812"/>
    <n v="0.35"/>
    <x v="0"/>
    <x v="1"/>
    <x v="30"/>
    <x v="707"/>
    <n v="20877"/>
    <x v="38"/>
    <x v="50"/>
    <n v="2.0672000000000001"/>
    <n v="8"/>
    <n v="14.18"/>
    <n v="91228"/>
    <m/>
    <m/>
  </r>
  <r>
    <n v="20097"/>
    <s v="High"/>
    <x v="5"/>
    <x v="19"/>
    <n v="8.99"/>
    <n v="2778"/>
    <s v="Alison Jones"/>
    <x v="0"/>
    <x v="3"/>
    <x v="2"/>
    <x v="5"/>
    <x v="3"/>
    <x v="813"/>
    <n v="0.57999999999999996"/>
    <x v="0"/>
    <x v="3"/>
    <x v="24"/>
    <x v="249"/>
    <n v="28403"/>
    <x v="143"/>
    <x v="150"/>
    <n v="111.05249999999999"/>
    <n v="12"/>
    <n v="2118.9899999999998"/>
    <n v="87160"/>
    <m/>
    <m/>
  </r>
  <r>
    <n v="20098"/>
    <s v="High"/>
    <x v="4"/>
    <x v="19"/>
    <n v="8.99"/>
    <n v="2778"/>
    <s v="Alison Jones"/>
    <x v="2"/>
    <x v="3"/>
    <x v="2"/>
    <x v="5"/>
    <x v="3"/>
    <x v="20"/>
    <n v="0.56000000000000005"/>
    <x v="0"/>
    <x v="3"/>
    <x v="24"/>
    <x v="249"/>
    <n v="28403"/>
    <x v="143"/>
    <x v="150"/>
    <n v="-1963.752"/>
    <n v="5"/>
    <n v="837.64"/>
    <n v="87160"/>
    <m/>
    <m/>
  </r>
  <r>
    <n v="21707"/>
    <s v="Critical"/>
    <x v="0"/>
    <x v="205"/>
    <n v="5.99"/>
    <n v="2779"/>
    <s v="Jacob Burgess"/>
    <x v="2"/>
    <x v="0"/>
    <x v="2"/>
    <x v="5"/>
    <x v="0"/>
    <x v="351"/>
    <n v="0.38"/>
    <x v="0"/>
    <x v="3"/>
    <x v="24"/>
    <x v="708"/>
    <n v="27893"/>
    <x v="164"/>
    <x v="96"/>
    <n v="-60.704000000000001"/>
    <n v="11"/>
    <n v="345.07"/>
    <n v="87161"/>
    <m/>
    <m/>
  </r>
  <r>
    <n v="22095"/>
    <s v="Low"/>
    <x v="3"/>
    <x v="397"/>
    <n v="6.05"/>
    <n v="2781"/>
    <s v="Kelly Byers"/>
    <x v="2"/>
    <x v="3"/>
    <x v="0"/>
    <x v="8"/>
    <x v="3"/>
    <x v="542"/>
    <n v="0.37"/>
    <x v="0"/>
    <x v="0"/>
    <x v="6"/>
    <x v="709"/>
    <n v="97071"/>
    <x v="70"/>
    <x v="31"/>
    <n v="-37.789000000000001"/>
    <n v="2"/>
    <n v="5.48"/>
    <n v="87162"/>
    <m/>
    <m/>
  </r>
  <r>
    <n v="22096"/>
    <s v="Low"/>
    <x v="9"/>
    <x v="543"/>
    <n v="55.3"/>
    <n v="2781"/>
    <s v="Kelly Byers"/>
    <x v="1"/>
    <x v="3"/>
    <x v="2"/>
    <x v="6"/>
    <x v="1"/>
    <x v="814"/>
    <n v="0.4"/>
    <x v="0"/>
    <x v="0"/>
    <x v="6"/>
    <x v="709"/>
    <n v="97071"/>
    <x v="70"/>
    <x v="167"/>
    <n v="7576.11"/>
    <n v="11"/>
    <n v="8201.33"/>
    <n v="87162"/>
    <m/>
    <m/>
  </r>
  <r>
    <n v="22097"/>
    <s v="Low"/>
    <x v="6"/>
    <x v="80"/>
    <n v="8.19"/>
    <n v="2781"/>
    <s v="Kelly Byers"/>
    <x v="2"/>
    <x v="3"/>
    <x v="0"/>
    <x v="7"/>
    <x v="3"/>
    <x v="815"/>
    <n v="0.37"/>
    <x v="0"/>
    <x v="0"/>
    <x v="6"/>
    <x v="709"/>
    <n v="97071"/>
    <x v="70"/>
    <x v="167"/>
    <n v="-43.26"/>
    <n v="3"/>
    <n v="22.67"/>
    <n v="87162"/>
    <m/>
    <m/>
  </r>
  <r>
    <n v="21587"/>
    <s v="Not Specified"/>
    <x v="0"/>
    <x v="283"/>
    <n v="3.61"/>
    <n v="2787"/>
    <s v="Rodney Kearney"/>
    <x v="0"/>
    <x v="3"/>
    <x v="2"/>
    <x v="13"/>
    <x v="2"/>
    <x v="367"/>
    <n v="0.71"/>
    <x v="0"/>
    <x v="3"/>
    <x v="11"/>
    <x v="710"/>
    <n v="70003"/>
    <x v="14"/>
    <x v="58"/>
    <n v="-44.436"/>
    <n v="8"/>
    <n v="393.98"/>
    <n v="91316"/>
    <m/>
    <m/>
  </r>
  <r>
    <n v="19860"/>
    <s v="Critical"/>
    <x v="3"/>
    <x v="47"/>
    <n v="0.7"/>
    <n v="2791"/>
    <s v="Dawn Larson"/>
    <x v="2"/>
    <x v="0"/>
    <x v="0"/>
    <x v="0"/>
    <x v="0"/>
    <x v="816"/>
    <n v="0.56000000000000005"/>
    <x v="0"/>
    <x v="2"/>
    <x v="22"/>
    <x v="711"/>
    <n v="48071"/>
    <x v="43"/>
    <x v="178"/>
    <n v="4.8499999999999996"/>
    <n v="7"/>
    <n v="19.29"/>
    <n v="88758"/>
    <m/>
    <m/>
  </r>
  <r>
    <n v="18361"/>
    <s v="Medium"/>
    <x v="2"/>
    <x v="252"/>
    <n v="0.5"/>
    <n v="2794"/>
    <s v="Connie Bunn"/>
    <x v="2"/>
    <x v="0"/>
    <x v="0"/>
    <x v="9"/>
    <x v="3"/>
    <x v="317"/>
    <n v="0.39"/>
    <x v="0"/>
    <x v="2"/>
    <x v="25"/>
    <x v="712"/>
    <n v="50158"/>
    <x v="80"/>
    <x v="104"/>
    <n v="3.5948999999999995"/>
    <n v="2"/>
    <n v="5.21"/>
    <n v="87554"/>
    <m/>
    <m/>
  </r>
  <r>
    <n v="18895"/>
    <s v="High"/>
    <x v="8"/>
    <x v="526"/>
    <n v="0.88"/>
    <n v="2794"/>
    <s v="Connie Bunn"/>
    <x v="2"/>
    <x v="0"/>
    <x v="0"/>
    <x v="7"/>
    <x v="0"/>
    <x v="817"/>
    <n v="0.39"/>
    <x v="0"/>
    <x v="2"/>
    <x v="25"/>
    <x v="712"/>
    <n v="50158"/>
    <x v="31"/>
    <x v="97"/>
    <n v="15.8148"/>
    <n v="5"/>
    <n v="22.92"/>
    <n v="87555"/>
    <m/>
    <m/>
  </r>
  <r>
    <n v="19486"/>
    <s v="Low"/>
    <x v="7"/>
    <x v="544"/>
    <n v="4.17"/>
    <n v="2795"/>
    <s v="Harry Burns"/>
    <x v="2"/>
    <x v="0"/>
    <x v="0"/>
    <x v="0"/>
    <x v="2"/>
    <x v="818"/>
    <n v="0.59"/>
    <x v="0"/>
    <x v="2"/>
    <x v="25"/>
    <x v="713"/>
    <n v="50401"/>
    <x v="161"/>
    <x v="52"/>
    <n v="-69.91"/>
    <n v="8"/>
    <n v="30.9"/>
    <n v="87556"/>
    <m/>
    <m/>
  </r>
  <r>
    <n v="19487"/>
    <s v="Low"/>
    <x v="5"/>
    <x v="154"/>
    <n v="4.2"/>
    <n v="2795"/>
    <s v="Harry Burns"/>
    <x v="2"/>
    <x v="0"/>
    <x v="2"/>
    <x v="5"/>
    <x v="3"/>
    <x v="186"/>
    <n v="0.59"/>
    <x v="0"/>
    <x v="2"/>
    <x v="25"/>
    <x v="713"/>
    <n v="50401"/>
    <x v="161"/>
    <x v="13"/>
    <n v="1630.5251999999998"/>
    <n v="14"/>
    <n v="2363.08"/>
    <n v="87556"/>
    <m/>
    <m/>
  </r>
  <r>
    <n v="19488"/>
    <s v="Low"/>
    <x v="8"/>
    <x v="211"/>
    <n v="8.99"/>
    <n v="2795"/>
    <s v="Harry Burns"/>
    <x v="2"/>
    <x v="0"/>
    <x v="2"/>
    <x v="5"/>
    <x v="3"/>
    <x v="819"/>
    <n v="0.57999999999999996"/>
    <x v="0"/>
    <x v="2"/>
    <x v="25"/>
    <x v="713"/>
    <n v="50401"/>
    <x v="161"/>
    <x v="67"/>
    <n v="-457.16"/>
    <n v="2"/>
    <n v="328.45"/>
    <n v="87556"/>
    <m/>
    <m/>
  </r>
  <r>
    <n v="23351"/>
    <s v="Medium"/>
    <x v="1"/>
    <x v="545"/>
    <n v="1.49"/>
    <n v="2796"/>
    <s v="Cindy McLeod"/>
    <x v="2"/>
    <x v="0"/>
    <x v="0"/>
    <x v="8"/>
    <x v="3"/>
    <x v="820"/>
    <n v="0.37"/>
    <x v="0"/>
    <x v="2"/>
    <x v="25"/>
    <x v="714"/>
    <n v="51106"/>
    <x v="72"/>
    <x v="60"/>
    <n v="266.76089999999999"/>
    <n v="12"/>
    <n v="386.61"/>
    <n v="87553"/>
    <m/>
    <m/>
  </r>
  <r>
    <n v="22787"/>
    <s v="Medium"/>
    <x v="6"/>
    <x v="240"/>
    <n v="5.14"/>
    <n v="2797"/>
    <s v="Cameron Kendall"/>
    <x v="2"/>
    <x v="3"/>
    <x v="2"/>
    <x v="13"/>
    <x v="2"/>
    <x v="301"/>
    <n v="0.79"/>
    <x v="0"/>
    <x v="1"/>
    <x v="19"/>
    <x v="715"/>
    <n v="15122"/>
    <x v="56"/>
    <x v="76"/>
    <n v="-159.30279999999999"/>
    <n v="8"/>
    <n v="43.94"/>
    <n v="87552"/>
    <m/>
    <m/>
  </r>
  <r>
    <n v="23350"/>
    <s v="Medium"/>
    <x v="1"/>
    <x v="38"/>
    <n v="0.5"/>
    <n v="2797"/>
    <s v="Cameron Kendall"/>
    <x v="2"/>
    <x v="0"/>
    <x v="0"/>
    <x v="9"/>
    <x v="3"/>
    <x v="550"/>
    <n v="0.36"/>
    <x v="0"/>
    <x v="1"/>
    <x v="19"/>
    <x v="715"/>
    <n v="15122"/>
    <x v="72"/>
    <x v="17"/>
    <n v="29.883900000000001"/>
    <n v="9"/>
    <n v="43.31"/>
    <n v="87553"/>
    <m/>
    <m/>
  </r>
  <r>
    <n v="20618"/>
    <s v="Low"/>
    <x v="6"/>
    <x v="546"/>
    <n v="8.17"/>
    <n v="2801"/>
    <s v="Jimmy Wang"/>
    <x v="2"/>
    <x v="1"/>
    <x v="0"/>
    <x v="15"/>
    <x v="4"/>
    <x v="821"/>
    <n v="0.5"/>
    <x v="0"/>
    <x v="0"/>
    <x v="28"/>
    <x v="700"/>
    <n v="85224"/>
    <x v="162"/>
    <x v="154"/>
    <n v="52.763999999999996"/>
    <n v="15"/>
    <n v="284.33999999999997"/>
    <n v="91049"/>
    <m/>
    <m/>
  </r>
  <r>
    <n v="18070"/>
    <s v="Medium"/>
    <x v="8"/>
    <x v="1"/>
    <n v="28.14"/>
    <n v="2803"/>
    <s v="Catherine Dorsey Burnett"/>
    <x v="1"/>
    <x v="2"/>
    <x v="2"/>
    <x v="6"/>
    <x v="1"/>
    <x v="822"/>
    <n v="0.38"/>
    <x v="0"/>
    <x v="0"/>
    <x v="1"/>
    <x v="716"/>
    <n v="90022"/>
    <x v="64"/>
    <x v="84"/>
    <n v="2699.9838"/>
    <n v="10"/>
    <n v="3913.02"/>
    <n v="86227"/>
    <m/>
    <m/>
  </r>
  <r>
    <n v="18071"/>
    <s v="Medium"/>
    <x v="10"/>
    <x v="150"/>
    <n v="19.989999999999998"/>
    <n v="2803"/>
    <s v="Catherine Dorsey Burnett"/>
    <x v="2"/>
    <x v="2"/>
    <x v="0"/>
    <x v="10"/>
    <x v="3"/>
    <x v="179"/>
    <n v="0.55000000000000004"/>
    <x v="0"/>
    <x v="0"/>
    <x v="1"/>
    <x v="716"/>
    <n v="90022"/>
    <x v="64"/>
    <x v="167"/>
    <n v="-170.98"/>
    <n v="1"/>
    <n v="180.14"/>
    <n v="86227"/>
    <m/>
    <m/>
  </r>
  <r>
    <n v="24604"/>
    <s v="Medium"/>
    <x v="8"/>
    <x v="547"/>
    <n v="2.99"/>
    <n v="2813"/>
    <s v="Marjorie Burnette"/>
    <x v="2"/>
    <x v="0"/>
    <x v="0"/>
    <x v="8"/>
    <x v="3"/>
    <x v="823"/>
    <n v="0.35"/>
    <x v="0"/>
    <x v="3"/>
    <x v="20"/>
    <x v="717"/>
    <n v="37311"/>
    <x v="131"/>
    <x v="167"/>
    <n v="-95.618600000000015"/>
    <n v="12"/>
    <n v="364.92"/>
    <n v="88819"/>
    <m/>
    <m/>
  </r>
  <r>
    <n v="24044"/>
    <s v="High"/>
    <x v="5"/>
    <x v="340"/>
    <n v="0.7"/>
    <n v="2817"/>
    <s v="Paul W French"/>
    <x v="0"/>
    <x v="0"/>
    <x v="0"/>
    <x v="3"/>
    <x v="0"/>
    <x v="444"/>
    <n v="0.8"/>
    <x v="0"/>
    <x v="1"/>
    <x v="10"/>
    <x v="82"/>
    <n v="43055"/>
    <x v="144"/>
    <x v="80"/>
    <n v="-2.3760000000000003"/>
    <n v="2"/>
    <n v="12.16"/>
    <n v="89743"/>
    <m/>
    <m/>
  </r>
  <r>
    <n v="24045"/>
    <s v="High"/>
    <x v="7"/>
    <x v="112"/>
    <n v="1.25"/>
    <n v="2817"/>
    <s v="Paul W French"/>
    <x v="0"/>
    <x v="0"/>
    <x v="2"/>
    <x v="5"/>
    <x v="2"/>
    <x v="824"/>
    <n v="0.35"/>
    <x v="0"/>
    <x v="1"/>
    <x v="10"/>
    <x v="82"/>
    <n v="43055"/>
    <x v="144"/>
    <x v="80"/>
    <n v="-18.3216"/>
    <n v="3"/>
    <n v="147.56"/>
    <n v="89743"/>
    <m/>
    <m/>
  </r>
  <r>
    <n v="24373"/>
    <s v="Low"/>
    <x v="4"/>
    <x v="80"/>
    <n v="2.74"/>
    <n v="2820"/>
    <s v="Laurence Simon"/>
    <x v="2"/>
    <x v="1"/>
    <x v="2"/>
    <x v="13"/>
    <x v="2"/>
    <x v="584"/>
    <n v="0.71"/>
    <x v="0"/>
    <x v="2"/>
    <x v="33"/>
    <x v="718"/>
    <n v="63129"/>
    <x v="16"/>
    <x v="179"/>
    <n v="-82.64"/>
    <n v="18"/>
    <n v="113.68"/>
    <n v="87899"/>
    <m/>
    <m/>
  </r>
  <r>
    <n v="24746"/>
    <s v="Not Specified"/>
    <x v="10"/>
    <x v="478"/>
    <n v="5.53"/>
    <n v="2820"/>
    <s v="Laurence Simon"/>
    <x v="2"/>
    <x v="1"/>
    <x v="0"/>
    <x v="0"/>
    <x v="2"/>
    <x v="694"/>
    <n v="0.59"/>
    <x v="0"/>
    <x v="2"/>
    <x v="33"/>
    <x v="718"/>
    <n v="63129"/>
    <x v="101"/>
    <x v="178"/>
    <n v="31.59"/>
    <n v="14"/>
    <n v="281.75"/>
    <n v="87900"/>
    <m/>
    <m/>
  </r>
  <r>
    <n v="23803"/>
    <s v="Low"/>
    <x v="1"/>
    <x v="548"/>
    <n v="2.87"/>
    <n v="2823"/>
    <s v="Max Hurley"/>
    <x v="2"/>
    <x v="0"/>
    <x v="0"/>
    <x v="0"/>
    <x v="2"/>
    <x v="825"/>
    <n v="0.55000000000000004"/>
    <x v="0"/>
    <x v="0"/>
    <x v="34"/>
    <x v="719"/>
    <n v="89031"/>
    <x v="122"/>
    <x v="145"/>
    <n v="165.6345"/>
    <n v="11"/>
    <n v="240.05"/>
    <n v="87240"/>
    <m/>
    <m/>
  </r>
  <r>
    <n v="22660"/>
    <s v="Low"/>
    <x v="1"/>
    <x v="248"/>
    <n v="4"/>
    <n v="2825"/>
    <s v="Carole Rosen"/>
    <x v="2"/>
    <x v="3"/>
    <x v="2"/>
    <x v="13"/>
    <x v="3"/>
    <x v="312"/>
    <n v="0.75"/>
    <x v="0"/>
    <x v="0"/>
    <x v="44"/>
    <x v="680"/>
    <n v="83701"/>
    <x v="135"/>
    <x v="134"/>
    <n v="19.308000000000021"/>
    <n v="3"/>
    <n v="87.21"/>
    <n v="89497"/>
    <m/>
    <m/>
  </r>
  <r>
    <n v="22661"/>
    <s v="Low"/>
    <x v="4"/>
    <x v="74"/>
    <n v="2.06"/>
    <n v="2825"/>
    <s v="Carole Rosen"/>
    <x v="2"/>
    <x v="3"/>
    <x v="0"/>
    <x v="7"/>
    <x v="0"/>
    <x v="85"/>
    <n v="0.39"/>
    <x v="0"/>
    <x v="0"/>
    <x v="44"/>
    <x v="680"/>
    <n v="83701"/>
    <x v="135"/>
    <x v="161"/>
    <n v="0.32999999999999691"/>
    <n v="4"/>
    <n v="40.15"/>
    <n v="89497"/>
    <m/>
    <m/>
  </r>
  <r>
    <n v="24607"/>
    <s v="High"/>
    <x v="5"/>
    <x v="379"/>
    <n v="5.03"/>
    <n v="2828"/>
    <s v="Monica Howard"/>
    <x v="2"/>
    <x v="0"/>
    <x v="0"/>
    <x v="10"/>
    <x v="3"/>
    <x v="519"/>
    <n v="0.59"/>
    <x v="0"/>
    <x v="0"/>
    <x v="1"/>
    <x v="720"/>
    <n v="92243"/>
    <x v="153"/>
    <x v="74"/>
    <n v="-35.26"/>
    <n v="8"/>
    <n v="90.46"/>
    <n v="87720"/>
    <m/>
    <m/>
  </r>
  <r>
    <n v="23431"/>
    <s v="Medium"/>
    <x v="8"/>
    <x v="201"/>
    <n v="1.99"/>
    <n v="2828"/>
    <s v="Monica Howard"/>
    <x v="2"/>
    <x v="0"/>
    <x v="2"/>
    <x v="13"/>
    <x v="2"/>
    <x v="246"/>
    <n v="0.54"/>
    <x v="0"/>
    <x v="0"/>
    <x v="1"/>
    <x v="720"/>
    <n v="92243"/>
    <x v="144"/>
    <x v="80"/>
    <n v="322.25069999999994"/>
    <n v="12"/>
    <n v="467.03"/>
    <n v="87721"/>
    <m/>
    <m/>
  </r>
  <r>
    <n v="20594"/>
    <s v="Not Specified"/>
    <x v="9"/>
    <x v="231"/>
    <n v="36.090000000000003"/>
    <n v="2833"/>
    <s v="Tim Connolly"/>
    <x v="1"/>
    <x v="2"/>
    <x v="1"/>
    <x v="14"/>
    <x v="5"/>
    <x v="481"/>
    <n v="0.77"/>
    <x v="0"/>
    <x v="2"/>
    <x v="3"/>
    <x v="721"/>
    <n v="55076"/>
    <x v="78"/>
    <x v="164"/>
    <n v="-221.5"/>
    <n v="4"/>
    <n v="608.80999999999995"/>
    <n v="91030"/>
    <m/>
    <m/>
  </r>
  <r>
    <n v="20595"/>
    <s v="Not Specified"/>
    <x v="4"/>
    <x v="64"/>
    <n v="8.99"/>
    <n v="2833"/>
    <s v="Tim Connolly"/>
    <x v="2"/>
    <x v="2"/>
    <x v="2"/>
    <x v="5"/>
    <x v="3"/>
    <x v="210"/>
    <n v="0.56000000000000005"/>
    <x v="0"/>
    <x v="2"/>
    <x v="3"/>
    <x v="721"/>
    <n v="55076"/>
    <x v="78"/>
    <x v="102"/>
    <n v="206.352"/>
    <n v="15"/>
    <n v="808.61"/>
    <n v="91030"/>
    <m/>
    <m/>
  </r>
  <r>
    <n v="19191"/>
    <s v="High"/>
    <x v="8"/>
    <x v="319"/>
    <n v="10.17"/>
    <n v="2837"/>
    <s v="Leslie Hawley"/>
    <x v="2"/>
    <x v="1"/>
    <x v="2"/>
    <x v="6"/>
    <x v="4"/>
    <x v="415"/>
    <n v="0.37"/>
    <x v="0"/>
    <x v="2"/>
    <x v="23"/>
    <x v="722"/>
    <n v="74133"/>
    <x v="129"/>
    <x v="22"/>
    <n v="439.78529999999995"/>
    <n v="13"/>
    <n v="637.37"/>
    <n v="89801"/>
    <m/>
    <m/>
  </r>
  <r>
    <n v="19192"/>
    <s v="High"/>
    <x v="10"/>
    <x v="110"/>
    <n v="33.6"/>
    <n v="2837"/>
    <s v="Leslie Hawley"/>
    <x v="1"/>
    <x v="1"/>
    <x v="2"/>
    <x v="6"/>
    <x v="1"/>
    <x v="690"/>
    <n v="0.37"/>
    <x v="0"/>
    <x v="2"/>
    <x v="23"/>
    <x v="722"/>
    <n v="74133"/>
    <x v="129"/>
    <x v="23"/>
    <n v="-149.4573"/>
    <n v="3"/>
    <n v="232.16"/>
    <n v="89801"/>
    <m/>
    <m/>
  </r>
  <r>
    <n v="18416"/>
    <s v="High"/>
    <x v="6"/>
    <x v="548"/>
    <n v="2.87"/>
    <n v="2840"/>
    <s v="Bob Berg"/>
    <x v="2"/>
    <x v="0"/>
    <x v="0"/>
    <x v="0"/>
    <x v="2"/>
    <x v="825"/>
    <n v="0.55000000000000004"/>
    <x v="0"/>
    <x v="3"/>
    <x v="26"/>
    <x v="723"/>
    <n v="33161"/>
    <x v="91"/>
    <x v="105"/>
    <n v="21.095999999999997"/>
    <n v="16"/>
    <n v="360.03"/>
    <n v="87884"/>
    <m/>
    <m/>
  </r>
  <r>
    <n v="18419"/>
    <s v="Medium"/>
    <x v="5"/>
    <x v="519"/>
    <n v="3.73"/>
    <n v="2840"/>
    <s v="Bob Berg"/>
    <x v="2"/>
    <x v="0"/>
    <x v="1"/>
    <x v="2"/>
    <x v="2"/>
    <x v="770"/>
    <n v="0.46"/>
    <x v="0"/>
    <x v="3"/>
    <x v="26"/>
    <x v="723"/>
    <n v="33161"/>
    <x v="164"/>
    <x v="137"/>
    <n v="1166.6280000000002"/>
    <n v="17"/>
    <n v="260.01"/>
    <n v="87885"/>
    <m/>
    <m/>
  </r>
  <r>
    <n v="18420"/>
    <s v="Medium"/>
    <x v="6"/>
    <x v="431"/>
    <n v="8.99"/>
    <n v="2840"/>
    <s v="Bob Berg"/>
    <x v="2"/>
    <x v="0"/>
    <x v="1"/>
    <x v="2"/>
    <x v="2"/>
    <x v="826"/>
    <n v="0.39"/>
    <x v="0"/>
    <x v="3"/>
    <x v="26"/>
    <x v="723"/>
    <n v="33161"/>
    <x v="164"/>
    <x v="96"/>
    <n v="-40.604199999999999"/>
    <n v="18"/>
    <n v="273.79000000000002"/>
    <n v="87885"/>
    <m/>
    <m/>
  </r>
  <r>
    <n v="18421"/>
    <s v="Medium"/>
    <x v="1"/>
    <x v="549"/>
    <n v="13.26"/>
    <n v="2840"/>
    <s v="Bob Berg"/>
    <x v="2"/>
    <x v="0"/>
    <x v="0"/>
    <x v="7"/>
    <x v="3"/>
    <x v="827"/>
    <n v="0.36"/>
    <x v="0"/>
    <x v="3"/>
    <x v="26"/>
    <x v="723"/>
    <n v="33161"/>
    <x v="164"/>
    <x v="96"/>
    <n v="-294.084"/>
    <n v="1"/>
    <n v="44.62"/>
    <n v="87885"/>
    <m/>
    <m/>
  </r>
  <r>
    <n v="21855"/>
    <s v="Not Specified"/>
    <x v="7"/>
    <x v="444"/>
    <n v="19.989999999999998"/>
    <n v="2847"/>
    <s v="Vanessa Day"/>
    <x v="2"/>
    <x v="0"/>
    <x v="0"/>
    <x v="4"/>
    <x v="3"/>
    <x v="634"/>
    <n v="0.4"/>
    <x v="0"/>
    <x v="3"/>
    <x v="20"/>
    <x v="724"/>
    <n v="38017"/>
    <x v="37"/>
    <x v="48"/>
    <n v="55.555199999999999"/>
    <n v="3"/>
    <n v="268.64"/>
    <n v="85928"/>
    <m/>
    <m/>
  </r>
  <r>
    <n v="21856"/>
    <s v="Not Specified"/>
    <x v="1"/>
    <x v="407"/>
    <n v="6.02"/>
    <n v="2847"/>
    <s v="Vanessa Day"/>
    <x v="2"/>
    <x v="0"/>
    <x v="1"/>
    <x v="2"/>
    <x v="4"/>
    <x v="563"/>
    <n v="0.48"/>
    <x v="0"/>
    <x v="3"/>
    <x v="20"/>
    <x v="724"/>
    <n v="38017"/>
    <x v="37"/>
    <x v="51"/>
    <n v="-535.33199999999999"/>
    <n v="9"/>
    <n v="87.68"/>
    <n v="85928"/>
    <m/>
    <m/>
  </r>
  <r>
    <n v="21857"/>
    <s v="Not Specified"/>
    <x v="3"/>
    <x v="16"/>
    <n v="7.73"/>
    <n v="2847"/>
    <s v="Vanessa Day"/>
    <x v="2"/>
    <x v="0"/>
    <x v="0"/>
    <x v="0"/>
    <x v="3"/>
    <x v="17"/>
    <n v="0.59"/>
    <x v="0"/>
    <x v="3"/>
    <x v="20"/>
    <x v="724"/>
    <n v="38017"/>
    <x v="37"/>
    <x v="48"/>
    <n v="-208.72039999999998"/>
    <n v="1"/>
    <n v="37.619999999999997"/>
    <n v="85928"/>
    <m/>
    <m/>
  </r>
  <r>
    <n v="24455"/>
    <s v="Medium"/>
    <x v="6"/>
    <x v="73"/>
    <n v="19.989999999999998"/>
    <n v="2848"/>
    <s v="Eileen Dalton"/>
    <x v="2"/>
    <x v="0"/>
    <x v="2"/>
    <x v="13"/>
    <x v="3"/>
    <x v="84"/>
    <n v="0.41"/>
    <x v="0"/>
    <x v="3"/>
    <x v="20"/>
    <x v="725"/>
    <n v="38401"/>
    <x v="132"/>
    <x v="35"/>
    <n v="38.885999999999996"/>
    <n v="16"/>
    <n v="832.97"/>
    <n v="85929"/>
    <m/>
    <m/>
  </r>
  <r>
    <n v="23622"/>
    <s v="Low"/>
    <x v="5"/>
    <x v="9"/>
    <n v="8.99"/>
    <n v="2851"/>
    <s v="Annie Sherrill"/>
    <x v="2"/>
    <x v="3"/>
    <x v="2"/>
    <x v="5"/>
    <x v="3"/>
    <x v="50"/>
    <n v="0.57999999999999996"/>
    <x v="0"/>
    <x v="2"/>
    <x v="7"/>
    <x v="726"/>
    <n v="79762"/>
    <x v="37"/>
    <x v="112"/>
    <n v="719.35259999999994"/>
    <n v="11"/>
    <n v="1042.54"/>
    <n v="86454"/>
    <m/>
    <m/>
  </r>
  <r>
    <n v="23042"/>
    <s v="Medium"/>
    <x v="4"/>
    <x v="507"/>
    <n v="4.71"/>
    <n v="2855"/>
    <s v="Vicki Womble"/>
    <x v="2"/>
    <x v="0"/>
    <x v="0"/>
    <x v="8"/>
    <x v="3"/>
    <x v="749"/>
    <n v="0.35"/>
    <x v="0"/>
    <x v="0"/>
    <x v="0"/>
    <x v="727"/>
    <n v="98198"/>
    <x v="72"/>
    <x v="17"/>
    <n v="-12.876779999999998"/>
    <n v="10"/>
    <n v="76.16"/>
    <n v="87316"/>
    <m/>
    <m/>
  </r>
  <r>
    <n v="23043"/>
    <s v="Medium"/>
    <x v="9"/>
    <x v="550"/>
    <n v="24.49"/>
    <n v="2855"/>
    <s v="Vicki Womble"/>
    <x v="2"/>
    <x v="0"/>
    <x v="1"/>
    <x v="2"/>
    <x v="6"/>
    <x v="828"/>
    <n v="0.61"/>
    <x v="0"/>
    <x v="0"/>
    <x v="0"/>
    <x v="727"/>
    <n v="98198"/>
    <x v="72"/>
    <x v="17"/>
    <n v="618.13080000000002"/>
    <n v="10"/>
    <n v="1038.1400000000001"/>
    <n v="87316"/>
    <m/>
    <m/>
  </r>
  <r>
    <n v="23213"/>
    <s v="Low"/>
    <x v="3"/>
    <x v="347"/>
    <n v="24.49"/>
    <n v="2855"/>
    <s v="Vicki Womble"/>
    <x v="2"/>
    <x v="3"/>
    <x v="2"/>
    <x v="6"/>
    <x v="6"/>
    <x v="458"/>
    <n v="0.39"/>
    <x v="0"/>
    <x v="0"/>
    <x v="0"/>
    <x v="727"/>
    <n v="98198"/>
    <x v="17"/>
    <x v="138"/>
    <n v="-14140.7016"/>
    <n v="1"/>
    <n v="6296"/>
    <n v="87317"/>
    <m/>
    <m/>
  </r>
  <r>
    <n v="18516"/>
    <s v="Medium"/>
    <x v="2"/>
    <x v="21"/>
    <n v="0.96"/>
    <n v="2858"/>
    <s v="Jerry Webster"/>
    <x v="2"/>
    <x v="0"/>
    <x v="0"/>
    <x v="0"/>
    <x v="0"/>
    <x v="202"/>
    <n v="0.57999999999999996"/>
    <x v="0"/>
    <x v="3"/>
    <x v="26"/>
    <x v="611"/>
    <n v="32259"/>
    <x v="28"/>
    <x v="38"/>
    <n v="-8.8759999999999994"/>
    <n v="3"/>
    <n v="8.7899999999999991"/>
    <n v="88279"/>
    <m/>
    <m/>
  </r>
  <r>
    <n v="18506"/>
    <s v="Low"/>
    <x v="7"/>
    <x v="193"/>
    <n v="19.989999999999998"/>
    <n v="2858"/>
    <s v="Jerry Webster"/>
    <x v="2"/>
    <x v="0"/>
    <x v="0"/>
    <x v="8"/>
    <x v="3"/>
    <x v="236"/>
    <n v="0.4"/>
    <x v="0"/>
    <x v="3"/>
    <x v="26"/>
    <x v="611"/>
    <n v="32259"/>
    <x v="94"/>
    <x v="6"/>
    <n v="14.754"/>
    <n v="30"/>
    <n v="2051.6799999999998"/>
    <n v="88282"/>
    <m/>
    <m/>
  </r>
  <r>
    <n v="18507"/>
    <s v="Low"/>
    <x v="10"/>
    <x v="114"/>
    <n v="54.74"/>
    <n v="2858"/>
    <s v="Jerry Webster"/>
    <x v="1"/>
    <x v="0"/>
    <x v="1"/>
    <x v="14"/>
    <x v="5"/>
    <x v="136"/>
    <n v="0.69"/>
    <x v="0"/>
    <x v="3"/>
    <x v="26"/>
    <x v="611"/>
    <n v="32259"/>
    <x v="94"/>
    <x v="10"/>
    <n v="669.61199999999997"/>
    <n v="42"/>
    <n v="5295.03"/>
    <n v="88282"/>
    <m/>
    <m/>
  </r>
  <r>
    <n v="18508"/>
    <s v="Low"/>
    <x v="7"/>
    <x v="153"/>
    <n v="1.25"/>
    <n v="2858"/>
    <s v="Jerry Webster"/>
    <x v="2"/>
    <x v="0"/>
    <x v="0"/>
    <x v="0"/>
    <x v="0"/>
    <x v="732"/>
    <n v="0.59"/>
    <x v="0"/>
    <x v="3"/>
    <x v="26"/>
    <x v="611"/>
    <n v="32259"/>
    <x v="94"/>
    <x v="10"/>
    <n v="213"/>
    <n v="28"/>
    <n v="80.27"/>
    <n v="88282"/>
    <m/>
    <m/>
  </r>
  <r>
    <n v="20270"/>
    <s v="Not Specified"/>
    <x v="9"/>
    <x v="422"/>
    <n v="19.989999999999998"/>
    <n v="2859"/>
    <s v="Brad H Blake"/>
    <x v="2"/>
    <x v="0"/>
    <x v="0"/>
    <x v="10"/>
    <x v="3"/>
    <x v="589"/>
    <n v="0.56000000000000005"/>
    <x v="0"/>
    <x v="3"/>
    <x v="26"/>
    <x v="51"/>
    <n v="32601"/>
    <x v="113"/>
    <x v="82"/>
    <n v="-8.3881000000000014"/>
    <n v="23"/>
    <n v="3292.02"/>
    <n v="88281"/>
    <m/>
    <m/>
  </r>
  <r>
    <n v="23238"/>
    <s v="Medium"/>
    <x v="5"/>
    <x v="135"/>
    <n v="4.8099999999999996"/>
    <n v="2861"/>
    <s v="Dwight Robinson"/>
    <x v="2"/>
    <x v="0"/>
    <x v="2"/>
    <x v="5"/>
    <x v="4"/>
    <x v="160"/>
    <n v="0.57999999999999996"/>
    <x v="0"/>
    <x v="2"/>
    <x v="13"/>
    <x v="728"/>
    <n v="67601"/>
    <x v="136"/>
    <x v="142"/>
    <n v="4.9017600000000003"/>
    <n v="11"/>
    <n v="199.43"/>
    <n v="88280"/>
    <m/>
    <m/>
  </r>
  <r>
    <n v="25932"/>
    <s v="High"/>
    <x v="6"/>
    <x v="521"/>
    <n v="2.85"/>
    <n v="2862"/>
    <s v="Carrie High"/>
    <x v="2"/>
    <x v="0"/>
    <x v="1"/>
    <x v="2"/>
    <x v="2"/>
    <x v="775"/>
    <n v="0.55000000000000004"/>
    <x v="0"/>
    <x v="2"/>
    <x v="32"/>
    <x v="729"/>
    <n v="68128"/>
    <x v="86"/>
    <x v="93"/>
    <n v="76.389899999999983"/>
    <n v="9"/>
    <n v="110.71"/>
    <n v="88278"/>
    <m/>
    <m/>
  </r>
  <r>
    <n v="23136"/>
    <s v="Critical"/>
    <x v="0"/>
    <x v="200"/>
    <n v="8.7799999999999994"/>
    <n v="2865"/>
    <s v="Roberta Mitchell"/>
    <x v="2"/>
    <x v="0"/>
    <x v="1"/>
    <x v="2"/>
    <x v="3"/>
    <x v="245"/>
    <n v="0.43"/>
    <x v="0"/>
    <x v="2"/>
    <x v="7"/>
    <x v="730"/>
    <n v="75460"/>
    <x v="67"/>
    <x v="181"/>
    <n v="-36.770000000000003"/>
    <n v="4"/>
    <n v="56.68"/>
    <n v="90871"/>
    <m/>
    <m/>
  </r>
  <r>
    <n v="23137"/>
    <s v="Critical"/>
    <x v="7"/>
    <x v="551"/>
    <n v="8.74"/>
    <n v="2865"/>
    <s v="Roberta Mitchell"/>
    <x v="2"/>
    <x v="0"/>
    <x v="0"/>
    <x v="10"/>
    <x v="3"/>
    <x v="829"/>
    <n v="0.61"/>
    <x v="0"/>
    <x v="2"/>
    <x v="7"/>
    <x v="730"/>
    <n v="75460"/>
    <x v="67"/>
    <x v="88"/>
    <n v="87.03"/>
    <n v="8"/>
    <n v="273.33999999999997"/>
    <n v="90871"/>
    <m/>
    <m/>
  </r>
  <r>
    <n v="1529"/>
    <s v="High"/>
    <x v="0"/>
    <x v="18"/>
    <n v="8.99"/>
    <n v="2867"/>
    <s v="Dana Teague"/>
    <x v="2"/>
    <x v="0"/>
    <x v="2"/>
    <x v="5"/>
    <x v="3"/>
    <x v="157"/>
    <n v="0.59"/>
    <x v="0"/>
    <x v="1"/>
    <x v="41"/>
    <x v="246"/>
    <n v="20016"/>
    <x v="89"/>
    <x v="169"/>
    <n v="-582.64799999999991"/>
    <n v="2"/>
    <n v="226.88"/>
    <n v="11013"/>
    <m/>
    <m/>
  </r>
  <r>
    <n v="18998"/>
    <s v="High"/>
    <x v="9"/>
    <x v="36"/>
    <n v="19.989999999999998"/>
    <n v="2868"/>
    <s v="Eugene Clayton"/>
    <x v="2"/>
    <x v="0"/>
    <x v="0"/>
    <x v="8"/>
    <x v="3"/>
    <x v="39"/>
    <n v="0.38"/>
    <x v="0"/>
    <x v="0"/>
    <x v="0"/>
    <x v="731"/>
    <n v="98026"/>
    <x v="176"/>
    <x v="71"/>
    <n v="3602.1311999999994"/>
    <n v="6"/>
    <n v="5220.4799999999996"/>
    <n v="85826"/>
    <m/>
    <m/>
  </r>
  <r>
    <n v="19529"/>
    <s v="High"/>
    <x v="0"/>
    <x v="18"/>
    <n v="8.99"/>
    <n v="2868"/>
    <s v="Eugene Clayton"/>
    <x v="2"/>
    <x v="0"/>
    <x v="2"/>
    <x v="5"/>
    <x v="3"/>
    <x v="157"/>
    <n v="0.59"/>
    <x v="0"/>
    <x v="0"/>
    <x v="0"/>
    <x v="731"/>
    <n v="98026"/>
    <x v="89"/>
    <x v="169"/>
    <n v="-582.64799999999991"/>
    <n v="1"/>
    <n v="113.44"/>
    <n v="85827"/>
    <m/>
    <m/>
  </r>
  <r>
    <n v="19293"/>
    <s v="Not Specified"/>
    <x v="4"/>
    <x v="155"/>
    <n v="13.18"/>
    <n v="2868"/>
    <s v="Eugene Clayton"/>
    <x v="0"/>
    <x v="0"/>
    <x v="0"/>
    <x v="8"/>
    <x v="3"/>
    <x v="222"/>
    <n v="0.37"/>
    <x v="0"/>
    <x v="0"/>
    <x v="0"/>
    <x v="731"/>
    <n v="98026"/>
    <x v="40"/>
    <x v="134"/>
    <n v="-66.584999999999994"/>
    <n v="4"/>
    <n v="66.02"/>
    <n v="85828"/>
    <m/>
    <m/>
  </r>
  <r>
    <n v="25724"/>
    <s v="Medium"/>
    <x v="8"/>
    <x v="223"/>
    <n v="0.5"/>
    <n v="2873"/>
    <s v="Benjamin Gunter"/>
    <x v="2"/>
    <x v="2"/>
    <x v="0"/>
    <x v="9"/>
    <x v="3"/>
    <x v="277"/>
    <n v="0.38"/>
    <x v="0"/>
    <x v="3"/>
    <x v="26"/>
    <x v="732"/>
    <n v="33012"/>
    <x v="46"/>
    <x v="162"/>
    <n v="441.59399999999999"/>
    <n v="12"/>
    <n v="33.020000000000003"/>
    <n v="89872"/>
    <m/>
    <m/>
  </r>
  <r>
    <n v="25725"/>
    <s v="Medium"/>
    <x v="6"/>
    <x v="552"/>
    <n v="29.1"/>
    <n v="2873"/>
    <s v="Benjamin Gunter"/>
    <x v="1"/>
    <x v="2"/>
    <x v="1"/>
    <x v="11"/>
    <x v="5"/>
    <x v="830"/>
    <n v="0.68"/>
    <x v="0"/>
    <x v="3"/>
    <x v="26"/>
    <x v="732"/>
    <n v="33012"/>
    <x v="46"/>
    <x v="60"/>
    <n v="394.17"/>
    <n v="10"/>
    <n v="2273.1"/>
    <n v="89872"/>
    <m/>
    <m/>
  </r>
  <r>
    <n v="21768"/>
    <s v="Low"/>
    <x v="5"/>
    <x v="383"/>
    <n v="0.71"/>
    <n v="2874"/>
    <s v="Marian Willis"/>
    <x v="2"/>
    <x v="1"/>
    <x v="0"/>
    <x v="0"/>
    <x v="0"/>
    <x v="525"/>
    <n v="0.52"/>
    <x v="0"/>
    <x v="2"/>
    <x v="32"/>
    <x v="729"/>
    <n v="68128"/>
    <x v="34"/>
    <x v="73"/>
    <n v="13.448099999999998"/>
    <n v="4"/>
    <n v="19.489999999999998"/>
    <n v="89873"/>
    <m/>
    <m/>
  </r>
  <r>
    <n v="19246"/>
    <s v="Critical"/>
    <x v="9"/>
    <x v="553"/>
    <n v="19.989999999999998"/>
    <n v="2874"/>
    <s v="Marian Willis"/>
    <x v="2"/>
    <x v="1"/>
    <x v="0"/>
    <x v="8"/>
    <x v="3"/>
    <x v="831"/>
    <n v="0.4"/>
    <x v="0"/>
    <x v="2"/>
    <x v="32"/>
    <x v="729"/>
    <n v="68128"/>
    <x v="33"/>
    <x v="44"/>
    <n v="4033.6089000000002"/>
    <n v="19"/>
    <n v="5845.81"/>
    <n v="89874"/>
    <m/>
    <m/>
  </r>
  <r>
    <n v="19247"/>
    <s v="Critical"/>
    <x v="3"/>
    <x v="64"/>
    <n v="8.99"/>
    <n v="2874"/>
    <s v="Marian Willis"/>
    <x v="2"/>
    <x v="1"/>
    <x v="2"/>
    <x v="5"/>
    <x v="3"/>
    <x v="832"/>
    <n v="0.57999999999999996"/>
    <x v="0"/>
    <x v="2"/>
    <x v="32"/>
    <x v="729"/>
    <n v="68128"/>
    <x v="33"/>
    <x v="44"/>
    <n v="141.7824"/>
    <n v="12"/>
    <n v="633.85"/>
    <n v="89874"/>
    <m/>
    <m/>
  </r>
  <r>
    <n v="25599"/>
    <s v="Not Specified"/>
    <x v="6"/>
    <x v="116"/>
    <n v="1.99"/>
    <n v="2877"/>
    <s v="Shannon Aldridge"/>
    <x v="0"/>
    <x v="3"/>
    <x v="2"/>
    <x v="13"/>
    <x v="2"/>
    <x v="140"/>
    <n v="0.52"/>
    <x v="0"/>
    <x v="1"/>
    <x v="10"/>
    <x v="733"/>
    <n v="44070"/>
    <x v="21"/>
    <x v="26"/>
    <n v="74.181899999999999"/>
    <n v="12"/>
    <n v="107.51"/>
    <n v="91492"/>
    <m/>
    <m/>
  </r>
  <r>
    <n v="7599"/>
    <s v="Not Specified"/>
    <x v="6"/>
    <x v="116"/>
    <n v="1.99"/>
    <n v="2878"/>
    <s v="Susan Carroll Berman"/>
    <x v="0"/>
    <x v="3"/>
    <x v="2"/>
    <x v="13"/>
    <x v="2"/>
    <x v="140"/>
    <n v="0.52"/>
    <x v="0"/>
    <x v="0"/>
    <x v="0"/>
    <x v="33"/>
    <n v="98107"/>
    <x v="21"/>
    <x v="26"/>
    <n v="82.31"/>
    <n v="47"/>
    <n v="421.08"/>
    <n v="54369"/>
    <m/>
    <m/>
  </r>
  <r>
    <n v="18642"/>
    <s v="Medium"/>
    <x v="5"/>
    <x v="131"/>
    <n v="6.93"/>
    <n v="2880"/>
    <s v="Grace Black"/>
    <x v="2"/>
    <x v="2"/>
    <x v="0"/>
    <x v="7"/>
    <x v="3"/>
    <x v="716"/>
    <n v="0.37"/>
    <x v="0"/>
    <x v="3"/>
    <x v="26"/>
    <x v="734"/>
    <n v="33160"/>
    <x v="145"/>
    <x v="85"/>
    <n v="-2.3520000000000096"/>
    <n v="11"/>
    <n v="77.2"/>
    <n v="88626"/>
    <m/>
    <m/>
  </r>
  <r>
    <n v="20315"/>
    <s v="Low"/>
    <x v="3"/>
    <x v="479"/>
    <n v="43.32"/>
    <n v="2880"/>
    <s v="Grace Black"/>
    <x v="1"/>
    <x v="2"/>
    <x v="1"/>
    <x v="1"/>
    <x v="1"/>
    <x v="696"/>
    <n v="0.55000000000000004"/>
    <x v="0"/>
    <x v="3"/>
    <x v="26"/>
    <x v="734"/>
    <n v="33160"/>
    <x v="100"/>
    <x v="4"/>
    <n v="1059.288"/>
    <n v="25"/>
    <n v="5587.89"/>
    <n v="88627"/>
    <m/>
    <m/>
  </r>
  <r>
    <n v="7718"/>
    <s v="High"/>
    <x v="9"/>
    <x v="258"/>
    <n v="6.89"/>
    <n v="2882"/>
    <s v="Andrew Gonzalez"/>
    <x v="2"/>
    <x v="3"/>
    <x v="0"/>
    <x v="15"/>
    <x v="3"/>
    <x v="326"/>
    <n v="0.6"/>
    <x v="0"/>
    <x v="3"/>
    <x v="24"/>
    <x v="78"/>
    <n v="28206"/>
    <x v="63"/>
    <x v="83"/>
    <n v="-246.27609999999999"/>
    <n v="37"/>
    <n v="159.88999999999999"/>
    <n v="55300"/>
    <m/>
    <m/>
  </r>
  <r>
    <n v="7719"/>
    <s v="High"/>
    <x v="0"/>
    <x v="536"/>
    <n v="0.5"/>
    <n v="2882"/>
    <s v="Andrew Gonzalez"/>
    <x v="2"/>
    <x v="3"/>
    <x v="0"/>
    <x v="9"/>
    <x v="3"/>
    <x v="833"/>
    <n v="0.37"/>
    <x v="0"/>
    <x v="3"/>
    <x v="24"/>
    <x v="78"/>
    <n v="28206"/>
    <x v="63"/>
    <x v="74"/>
    <n v="55.194599999999994"/>
    <n v="48"/>
    <n v="180.48"/>
    <n v="55300"/>
    <m/>
    <m/>
  </r>
  <r>
    <n v="7720"/>
    <s v="High"/>
    <x v="1"/>
    <x v="554"/>
    <n v="13.04"/>
    <n v="2882"/>
    <s v="Andrew Gonzalez"/>
    <x v="2"/>
    <x v="3"/>
    <x v="1"/>
    <x v="2"/>
    <x v="6"/>
    <x v="834"/>
    <n v="0.6"/>
    <x v="0"/>
    <x v="3"/>
    <x v="24"/>
    <x v="78"/>
    <n v="28206"/>
    <x v="63"/>
    <x v="83"/>
    <n v="-307.29650000000004"/>
    <n v="31"/>
    <n v="350.48"/>
    <n v="55300"/>
    <m/>
    <m/>
  </r>
  <r>
    <n v="2314"/>
    <s v="High"/>
    <x v="8"/>
    <x v="477"/>
    <n v="8.59"/>
    <n v="2882"/>
    <s v="Andrew Gonzalez"/>
    <x v="2"/>
    <x v="3"/>
    <x v="2"/>
    <x v="5"/>
    <x v="4"/>
    <x v="693"/>
    <n v="0.56000000000000005"/>
    <x v="0"/>
    <x v="3"/>
    <x v="24"/>
    <x v="78"/>
    <n v="28206"/>
    <x v="91"/>
    <x v="18"/>
    <n v="-16.063740000000003"/>
    <n v="39"/>
    <n v="936.8"/>
    <n v="16676"/>
    <m/>
    <m/>
  </r>
  <r>
    <n v="694"/>
    <s v="Critical"/>
    <x v="5"/>
    <x v="80"/>
    <n v="8.73"/>
    <n v="2882"/>
    <s v="Andrew Gonzalez"/>
    <x v="2"/>
    <x v="3"/>
    <x v="0"/>
    <x v="7"/>
    <x v="3"/>
    <x v="758"/>
    <n v="0.37"/>
    <x v="0"/>
    <x v="3"/>
    <x v="24"/>
    <x v="78"/>
    <n v="28206"/>
    <x v="19"/>
    <x v="168"/>
    <n v="-160.38470000000001"/>
    <n v="35"/>
    <n v="232.5"/>
    <n v="4839"/>
    <m/>
    <m/>
  </r>
  <r>
    <n v="3065"/>
    <s v="High"/>
    <x v="3"/>
    <x v="344"/>
    <n v="19.989999999999998"/>
    <n v="2882"/>
    <s v="Andrew Gonzalez"/>
    <x v="2"/>
    <x v="3"/>
    <x v="0"/>
    <x v="15"/>
    <x v="3"/>
    <x v="451"/>
    <n v="0.56999999999999995"/>
    <x v="0"/>
    <x v="3"/>
    <x v="24"/>
    <x v="78"/>
    <n v="28206"/>
    <x v="75"/>
    <x v="175"/>
    <n v="732.26980000000003"/>
    <n v="21"/>
    <n v="7497.05"/>
    <n v="21958"/>
    <m/>
    <m/>
  </r>
  <r>
    <n v="5689"/>
    <s v="Low"/>
    <x v="5"/>
    <x v="148"/>
    <n v="14.48"/>
    <n v="2882"/>
    <s v="Andrew Gonzalez"/>
    <x v="0"/>
    <x v="3"/>
    <x v="1"/>
    <x v="2"/>
    <x v="3"/>
    <x v="176"/>
    <n v="0.46"/>
    <x v="0"/>
    <x v="3"/>
    <x v="24"/>
    <x v="78"/>
    <n v="28206"/>
    <x v="133"/>
    <x v="176"/>
    <n v="270.87430000000001"/>
    <n v="21"/>
    <n v="1336.35"/>
    <n v="40224"/>
    <m/>
    <m/>
  </r>
  <r>
    <n v="7137"/>
    <s v="Low"/>
    <x v="1"/>
    <x v="314"/>
    <n v="1.99"/>
    <n v="2882"/>
    <s v="Andrew Gonzalez"/>
    <x v="2"/>
    <x v="3"/>
    <x v="2"/>
    <x v="13"/>
    <x v="2"/>
    <x v="835"/>
    <n v="0.44"/>
    <x v="0"/>
    <x v="3"/>
    <x v="24"/>
    <x v="78"/>
    <n v="28206"/>
    <x v="72"/>
    <x v="99"/>
    <n v="333.76049999999998"/>
    <n v="40"/>
    <n v="1724.01"/>
    <n v="50917"/>
    <m/>
    <m/>
  </r>
  <r>
    <n v="18694"/>
    <s v="Critical"/>
    <x v="5"/>
    <x v="80"/>
    <n v="8.73"/>
    <n v="2883"/>
    <s v="Stuart Sharma"/>
    <x v="2"/>
    <x v="3"/>
    <x v="0"/>
    <x v="7"/>
    <x v="3"/>
    <x v="758"/>
    <n v="0.37"/>
    <x v="0"/>
    <x v="1"/>
    <x v="10"/>
    <x v="733"/>
    <n v="44070"/>
    <x v="19"/>
    <x v="168"/>
    <n v="-120.59"/>
    <n v="9"/>
    <n v="59.79"/>
    <n v="87632"/>
    <m/>
    <m/>
  </r>
  <r>
    <n v="20314"/>
    <s v="High"/>
    <x v="8"/>
    <x v="477"/>
    <n v="8.59"/>
    <n v="2884"/>
    <s v="Stuart C Robinson"/>
    <x v="2"/>
    <x v="3"/>
    <x v="2"/>
    <x v="5"/>
    <x v="4"/>
    <x v="693"/>
    <n v="0.56000000000000005"/>
    <x v="0"/>
    <x v="1"/>
    <x v="10"/>
    <x v="735"/>
    <n v="44039"/>
    <x v="91"/>
    <x v="18"/>
    <n v="-12.078000000000001"/>
    <n v="10"/>
    <n v="240.21"/>
    <n v="87631"/>
    <m/>
    <m/>
  </r>
  <r>
    <n v="21065"/>
    <s v="High"/>
    <x v="3"/>
    <x v="344"/>
    <n v="19.989999999999998"/>
    <n v="2884"/>
    <s v="Stuart C Robinson"/>
    <x v="2"/>
    <x v="3"/>
    <x v="0"/>
    <x v="15"/>
    <x v="3"/>
    <x v="451"/>
    <n v="0.56999999999999995"/>
    <x v="0"/>
    <x v="1"/>
    <x v="10"/>
    <x v="735"/>
    <n v="44039"/>
    <x v="75"/>
    <x v="175"/>
    <n v="1231.6569"/>
    <n v="5"/>
    <n v="1785.01"/>
    <n v="87633"/>
    <m/>
    <m/>
  </r>
  <r>
    <n v="23689"/>
    <s v="Low"/>
    <x v="5"/>
    <x v="148"/>
    <n v="14.48"/>
    <n v="2885"/>
    <s v="Gary Frazier"/>
    <x v="0"/>
    <x v="3"/>
    <x v="1"/>
    <x v="2"/>
    <x v="3"/>
    <x v="176"/>
    <n v="0.46"/>
    <x v="0"/>
    <x v="1"/>
    <x v="10"/>
    <x v="736"/>
    <n v="44133"/>
    <x v="133"/>
    <x v="176"/>
    <n v="219.54419999999999"/>
    <n v="5"/>
    <n v="318.18"/>
    <n v="87634"/>
    <m/>
    <m/>
  </r>
  <r>
    <n v="25718"/>
    <s v="High"/>
    <x v="9"/>
    <x v="258"/>
    <n v="6.89"/>
    <n v="2886"/>
    <s v="Gretchen McKinney"/>
    <x v="2"/>
    <x v="3"/>
    <x v="0"/>
    <x v="15"/>
    <x v="3"/>
    <x v="326"/>
    <n v="0.6"/>
    <x v="0"/>
    <x v="1"/>
    <x v="10"/>
    <x v="737"/>
    <n v="44134"/>
    <x v="63"/>
    <x v="83"/>
    <n v="-185.17"/>
    <n v="9"/>
    <n v="38.89"/>
    <n v="87630"/>
    <m/>
    <m/>
  </r>
  <r>
    <n v="25719"/>
    <s v="High"/>
    <x v="0"/>
    <x v="536"/>
    <n v="0.5"/>
    <n v="2886"/>
    <s v="Gretchen McKinney"/>
    <x v="2"/>
    <x v="3"/>
    <x v="0"/>
    <x v="9"/>
    <x v="3"/>
    <x v="833"/>
    <n v="0.37"/>
    <x v="0"/>
    <x v="1"/>
    <x v="10"/>
    <x v="737"/>
    <n v="44134"/>
    <x v="63"/>
    <x v="74"/>
    <n v="31.132799999999996"/>
    <n v="12"/>
    <n v="45.12"/>
    <n v="87630"/>
    <m/>
    <m/>
  </r>
  <r>
    <n v="25720"/>
    <s v="High"/>
    <x v="1"/>
    <x v="554"/>
    <n v="13.04"/>
    <n v="2886"/>
    <s v="Gretchen McKinney"/>
    <x v="2"/>
    <x v="3"/>
    <x v="1"/>
    <x v="2"/>
    <x v="6"/>
    <x v="834"/>
    <n v="0.6"/>
    <x v="0"/>
    <x v="1"/>
    <x v="10"/>
    <x v="737"/>
    <n v="44134"/>
    <x v="63"/>
    <x v="83"/>
    <n v="-231.05"/>
    <n v="8"/>
    <n v="90.45"/>
    <n v="87630"/>
    <m/>
    <m/>
  </r>
  <r>
    <n v="21514"/>
    <s v="High"/>
    <x v="10"/>
    <x v="413"/>
    <n v="69"/>
    <n v="2892"/>
    <s v="Benjamin Porter"/>
    <x v="2"/>
    <x v="3"/>
    <x v="1"/>
    <x v="11"/>
    <x v="6"/>
    <x v="575"/>
    <n v="0.79"/>
    <x v="0"/>
    <x v="2"/>
    <x v="22"/>
    <x v="738"/>
    <n v="48154"/>
    <x v="67"/>
    <x v="181"/>
    <n v="-165.59492040000003"/>
    <n v="11"/>
    <n v="2125.12"/>
    <n v="90011"/>
    <m/>
    <m/>
  </r>
  <r>
    <n v="21515"/>
    <s v="High"/>
    <x v="8"/>
    <x v="42"/>
    <n v="4.7"/>
    <n v="2893"/>
    <s v="Kathryn Tate"/>
    <x v="2"/>
    <x v="3"/>
    <x v="0"/>
    <x v="7"/>
    <x v="3"/>
    <x v="594"/>
    <n v="0.38"/>
    <x v="0"/>
    <x v="2"/>
    <x v="22"/>
    <x v="711"/>
    <n v="48071"/>
    <x v="67"/>
    <x v="88"/>
    <n v="-21.684000000000001"/>
    <n v="9"/>
    <n v="45.05"/>
    <n v="90011"/>
    <m/>
    <m/>
  </r>
  <r>
    <n v="19909"/>
    <s v="Low"/>
    <x v="1"/>
    <x v="218"/>
    <n v="44.55"/>
    <n v="2896"/>
    <s v="Anna Ellis"/>
    <x v="1"/>
    <x v="1"/>
    <x v="1"/>
    <x v="14"/>
    <x v="5"/>
    <x v="270"/>
    <n v="0.62"/>
    <x v="0"/>
    <x v="2"/>
    <x v="3"/>
    <x v="739"/>
    <n v="56001"/>
    <x v="46"/>
    <x v="67"/>
    <n v="4861.0637999999999"/>
    <n v="8"/>
    <n v="7045.02"/>
    <n v="86925"/>
    <m/>
    <m/>
  </r>
  <r>
    <n v="18198"/>
    <s v="Critical"/>
    <x v="6"/>
    <x v="57"/>
    <n v="16.920000000000002"/>
    <n v="2896"/>
    <s v="Anna Ellis"/>
    <x v="2"/>
    <x v="1"/>
    <x v="0"/>
    <x v="7"/>
    <x v="3"/>
    <x v="836"/>
    <n v="0.39"/>
    <x v="0"/>
    <x v="2"/>
    <x v="3"/>
    <x v="739"/>
    <n v="56001"/>
    <x v="14"/>
    <x v="138"/>
    <n v="-83.75"/>
    <n v="15"/>
    <n v="370.62"/>
    <n v="86927"/>
    <m/>
    <m/>
  </r>
  <r>
    <n v="20304"/>
    <s v="High"/>
    <x v="5"/>
    <x v="110"/>
    <n v="30.06"/>
    <n v="2897"/>
    <s v="Betty Giles"/>
    <x v="1"/>
    <x v="1"/>
    <x v="2"/>
    <x v="6"/>
    <x v="5"/>
    <x v="131"/>
    <n v="0.4"/>
    <x v="0"/>
    <x v="2"/>
    <x v="3"/>
    <x v="740"/>
    <n v="55369"/>
    <x v="169"/>
    <x v="8"/>
    <n v="565.17999999999995"/>
    <n v="11"/>
    <n v="904.25"/>
    <n v="86926"/>
    <m/>
    <m/>
  </r>
  <r>
    <n v="20305"/>
    <s v="High"/>
    <x v="6"/>
    <x v="80"/>
    <n v="10.050000000000001"/>
    <n v="2897"/>
    <s v="Betty Giles"/>
    <x v="2"/>
    <x v="1"/>
    <x v="0"/>
    <x v="7"/>
    <x v="3"/>
    <x v="837"/>
    <n v="0.37"/>
    <x v="0"/>
    <x v="2"/>
    <x v="3"/>
    <x v="740"/>
    <n v="55369"/>
    <x v="169"/>
    <x v="7"/>
    <n v="-38.72"/>
    <n v="2"/>
    <n v="16.309999999999999"/>
    <n v="86926"/>
    <m/>
    <m/>
  </r>
  <r>
    <n v="23151"/>
    <s v="Not Specified"/>
    <x v="2"/>
    <x v="555"/>
    <n v="89.3"/>
    <n v="2903"/>
    <s v="Frances Powers"/>
    <x v="1"/>
    <x v="2"/>
    <x v="1"/>
    <x v="11"/>
    <x v="5"/>
    <x v="838"/>
    <n v="0.72"/>
    <x v="0"/>
    <x v="1"/>
    <x v="10"/>
    <x v="741"/>
    <n v="43068"/>
    <x v="97"/>
    <x v="127"/>
    <n v="65.077020000000005"/>
    <n v="6"/>
    <n v="364.26"/>
    <n v="87374"/>
    <m/>
    <m/>
  </r>
  <r>
    <n v="18611"/>
    <s v="High"/>
    <x v="8"/>
    <x v="113"/>
    <n v="0.99"/>
    <n v="2908"/>
    <s v="Robyn Lyon"/>
    <x v="2"/>
    <x v="1"/>
    <x v="0"/>
    <x v="9"/>
    <x v="3"/>
    <x v="508"/>
    <n v="0.39"/>
    <x v="0"/>
    <x v="1"/>
    <x v="10"/>
    <x v="742"/>
    <n v="44125"/>
    <x v="176"/>
    <x v="0"/>
    <n v="10.959199999999999"/>
    <n v="4"/>
    <n v="16.07"/>
    <n v="88156"/>
    <m/>
    <m/>
  </r>
  <r>
    <n v="18612"/>
    <s v="High"/>
    <x v="9"/>
    <x v="221"/>
    <n v="8.99"/>
    <n v="2908"/>
    <s v="Robyn Lyon"/>
    <x v="2"/>
    <x v="1"/>
    <x v="1"/>
    <x v="2"/>
    <x v="2"/>
    <x v="275"/>
    <n v="0.44"/>
    <x v="0"/>
    <x v="1"/>
    <x v="10"/>
    <x v="742"/>
    <n v="44125"/>
    <x v="176"/>
    <x v="0"/>
    <n v="17.429400000000001"/>
    <n v="1"/>
    <n v="25.26"/>
    <n v="88156"/>
    <m/>
    <m/>
  </r>
  <r>
    <n v="20827"/>
    <s v="Not Specified"/>
    <x v="5"/>
    <x v="144"/>
    <n v="7.53"/>
    <n v="2908"/>
    <s v="Robyn Lyon"/>
    <x v="0"/>
    <x v="1"/>
    <x v="2"/>
    <x v="13"/>
    <x v="3"/>
    <x v="171"/>
    <n v="0.76"/>
    <x v="0"/>
    <x v="1"/>
    <x v="10"/>
    <x v="742"/>
    <n v="44125"/>
    <x v="136"/>
    <x v="166"/>
    <n v="-32.666400000000003"/>
    <n v="16"/>
    <n v="581.08000000000004"/>
    <n v="88157"/>
    <m/>
    <m/>
  </r>
  <r>
    <n v="20828"/>
    <s v="Not Specified"/>
    <x v="6"/>
    <x v="556"/>
    <n v="1.92"/>
    <n v="2908"/>
    <s v="Robyn Lyon"/>
    <x v="2"/>
    <x v="1"/>
    <x v="0"/>
    <x v="12"/>
    <x v="0"/>
    <x v="839"/>
    <n v="0.84"/>
    <x v="0"/>
    <x v="1"/>
    <x v="10"/>
    <x v="742"/>
    <n v="44125"/>
    <x v="136"/>
    <x v="27"/>
    <n v="-13.135200000000001"/>
    <n v="8"/>
    <n v="27.53"/>
    <n v="88157"/>
    <m/>
    <m/>
  </r>
  <r>
    <n v="21290"/>
    <s v="High"/>
    <x v="7"/>
    <x v="113"/>
    <n v="0.99"/>
    <n v="2912"/>
    <s v="Hannah Carver"/>
    <x v="0"/>
    <x v="1"/>
    <x v="0"/>
    <x v="9"/>
    <x v="3"/>
    <x v="508"/>
    <n v="0.39"/>
    <x v="0"/>
    <x v="2"/>
    <x v="48"/>
    <x v="743"/>
    <n v="58201"/>
    <x v="65"/>
    <x v="86"/>
    <n v="22.307699999999997"/>
    <n v="7"/>
    <n v="32.33"/>
    <n v="87396"/>
    <m/>
    <m/>
  </r>
  <r>
    <n v="21291"/>
    <s v="High"/>
    <x v="2"/>
    <x v="13"/>
    <n v="14.3"/>
    <n v="2912"/>
    <s v="Hannah Carver"/>
    <x v="2"/>
    <x v="1"/>
    <x v="0"/>
    <x v="7"/>
    <x v="3"/>
    <x v="14"/>
    <n v="0.37"/>
    <x v="0"/>
    <x v="2"/>
    <x v="48"/>
    <x v="743"/>
    <n v="58201"/>
    <x v="65"/>
    <x v="86"/>
    <n v="443.02139999999991"/>
    <n v="12"/>
    <n v="642.05999999999995"/>
    <n v="87396"/>
    <m/>
    <m/>
  </r>
  <r>
    <n v="8310"/>
    <s v="Medium"/>
    <x v="5"/>
    <x v="445"/>
    <n v="14.7"/>
    <n v="2920"/>
    <s v="Ernest Peele"/>
    <x v="1"/>
    <x v="1"/>
    <x v="2"/>
    <x v="6"/>
    <x v="1"/>
    <x v="636"/>
    <n v="0.59"/>
    <x v="0"/>
    <x v="2"/>
    <x v="12"/>
    <x v="25"/>
    <n v="60603"/>
    <x v="31"/>
    <x v="42"/>
    <n v="-1220.9144999999999"/>
    <n v="2"/>
    <n v="1068.5999999999999"/>
    <n v="59365"/>
    <m/>
    <m/>
  </r>
  <r>
    <n v="18166"/>
    <s v="Medium"/>
    <x v="6"/>
    <x v="175"/>
    <n v="5.19"/>
    <n v="2923"/>
    <s v="Lynne Griffith"/>
    <x v="2"/>
    <x v="3"/>
    <x v="0"/>
    <x v="8"/>
    <x v="3"/>
    <x v="214"/>
    <n v="0.38"/>
    <x v="0"/>
    <x v="1"/>
    <x v="30"/>
    <x v="744"/>
    <n v="21740"/>
    <x v="136"/>
    <x v="27"/>
    <n v="-27.1492"/>
    <n v="15"/>
    <n v="99.75"/>
    <n v="86592"/>
    <m/>
    <m/>
  </r>
  <r>
    <n v="18345"/>
    <s v="Critical"/>
    <x v="1"/>
    <x v="457"/>
    <n v="13.99"/>
    <n v="2924"/>
    <s v="Courtney Nelson"/>
    <x v="2"/>
    <x v="3"/>
    <x v="1"/>
    <x v="2"/>
    <x v="4"/>
    <x v="649"/>
    <n v="0.69"/>
    <x v="0"/>
    <x v="1"/>
    <x v="30"/>
    <x v="745"/>
    <n v="20707"/>
    <x v="59"/>
    <x v="69"/>
    <n v="-106.3424"/>
    <n v="2"/>
    <n v="226.53"/>
    <n v="86591"/>
    <m/>
    <m/>
  </r>
  <r>
    <n v="18346"/>
    <s v="Critical"/>
    <x v="0"/>
    <x v="557"/>
    <n v="2.87"/>
    <n v="2924"/>
    <s v="Courtney Nelson"/>
    <x v="2"/>
    <x v="3"/>
    <x v="0"/>
    <x v="7"/>
    <x v="0"/>
    <x v="840"/>
    <n v="0.4"/>
    <x v="0"/>
    <x v="1"/>
    <x v="30"/>
    <x v="745"/>
    <n v="20707"/>
    <x v="59"/>
    <x v="69"/>
    <n v="44.976799999999997"/>
    <n v="8"/>
    <n v="68.650000000000006"/>
    <n v="86591"/>
    <m/>
    <m/>
  </r>
  <r>
    <n v="25817"/>
    <s v="Critical"/>
    <x v="1"/>
    <x v="107"/>
    <n v="2.99"/>
    <n v="2928"/>
    <s v="Leslie Woodard"/>
    <x v="2"/>
    <x v="3"/>
    <x v="0"/>
    <x v="8"/>
    <x v="3"/>
    <x v="841"/>
    <n v="0.37"/>
    <x v="0"/>
    <x v="3"/>
    <x v="39"/>
    <x v="746"/>
    <n v="29418"/>
    <x v="66"/>
    <x v="6"/>
    <n v="689.32799999999997"/>
    <n v="42"/>
    <n v="236.83"/>
    <n v="90218"/>
    <m/>
    <m/>
  </r>
  <r>
    <n v="25819"/>
    <s v="Critical"/>
    <x v="1"/>
    <x v="494"/>
    <n v="19.989999999999998"/>
    <n v="2928"/>
    <s v="Leslie Woodard"/>
    <x v="2"/>
    <x v="3"/>
    <x v="0"/>
    <x v="10"/>
    <x v="3"/>
    <x v="725"/>
    <n v="0.59"/>
    <x v="0"/>
    <x v="3"/>
    <x v="39"/>
    <x v="746"/>
    <n v="29418"/>
    <x v="66"/>
    <x v="134"/>
    <n v="-33.585999999999999"/>
    <n v="36"/>
    <n v="1944.87"/>
    <n v="90218"/>
    <m/>
    <m/>
  </r>
  <r>
    <n v="21313"/>
    <s v="Not Specified"/>
    <x v="10"/>
    <x v="87"/>
    <n v="2.36"/>
    <n v="2931"/>
    <s v="Faye Hanna"/>
    <x v="2"/>
    <x v="2"/>
    <x v="0"/>
    <x v="0"/>
    <x v="0"/>
    <x v="99"/>
    <n v="0.55000000000000004"/>
    <x v="0"/>
    <x v="0"/>
    <x v="1"/>
    <x v="747"/>
    <n v="95630"/>
    <x v="136"/>
    <x v="142"/>
    <n v="69.767200000000003"/>
    <n v="12"/>
    <n v="135.77000000000001"/>
    <n v="87619"/>
    <m/>
    <m/>
  </r>
  <r>
    <n v="24866"/>
    <s v="High"/>
    <x v="0"/>
    <x v="433"/>
    <n v="19.989999999999998"/>
    <n v="2932"/>
    <s v="Phyllis Hull"/>
    <x v="2"/>
    <x v="2"/>
    <x v="0"/>
    <x v="7"/>
    <x v="3"/>
    <x v="611"/>
    <n v="0.38"/>
    <x v="0"/>
    <x v="1"/>
    <x v="18"/>
    <x v="205"/>
    <n v="6614"/>
    <x v="126"/>
    <x v="151"/>
    <n v="-52.822799999999994"/>
    <n v="1"/>
    <n v="55.43"/>
    <n v="87620"/>
    <m/>
    <m/>
  </r>
  <r>
    <n v="24995"/>
    <s v="Low"/>
    <x v="1"/>
    <x v="25"/>
    <n v="1.49"/>
    <n v="2935"/>
    <s v="Shirley Riley"/>
    <x v="2"/>
    <x v="2"/>
    <x v="0"/>
    <x v="8"/>
    <x v="3"/>
    <x v="27"/>
    <n v="0.38"/>
    <x v="0"/>
    <x v="1"/>
    <x v="15"/>
    <x v="28"/>
    <n v="2215"/>
    <x v="171"/>
    <x v="66"/>
    <n v="7.31"/>
    <n v="5"/>
    <n v="20.46"/>
    <n v="87617"/>
    <m/>
    <m/>
  </r>
  <r>
    <n v="24865"/>
    <s v="High"/>
    <x v="9"/>
    <x v="463"/>
    <n v="5.86"/>
    <n v="2938"/>
    <s v="Laurie Case Daniel"/>
    <x v="2"/>
    <x v="2"/>
    <x v="0"/>
    <x v="7"/>
    <x v="3"/>
    <x v="661"/>
    <n v="0.37"/>
    <x v="0"/>
    <x v="1"/>
    <x v="15"/>
    <x v="748"/>
    <n v="2180"/>
    <x v="126"/>
    <x v="131"/>
    <n v="642.99029999999993"/>
    <n v="20"/>
    <n v="931.87"/>
    <n v="87620"/>
    <m/>
    <m/>
  </r>
  <r>
    <n v="23567"/>
    <s v="Critical"/>
    <x v="5"/>
    <x v="372"/>
    <n v="0.8"/>
    <n v="2941"/>
    <s v="Leah Pollock"/>
    <x v="2"/>
    <x v="2"/>
    <x v="0"/>
    <x v="3"/>
    <x v="0"/>
    <x v="505"/>
    <n v="0.39"/>
    <x v="0"/>
    <x v="1"/>
    <x v="2"/>
    <x v="106"/>
    <n v="7960"/>
    <x v="66"/>
    <x v="134"/>
    <n v="12.71"/>
    <n v="8"/>
    <n v="21.41"/>
    <n v="87618"/>
    <m/>
    <m/>
  </r>
  <r>
    <n v="19575"/>
    <s v="Low"/>
    <x v="7"/>
    <x v="376"/>
    <n v="1.49"/>
    <n v="2944"/>
    <s v="Elsie Lane"/>
    <x v="2"/>
    <x v="0"/>
    <x v="0"/>
    <x v="8"/>
    <x v="3"/>
    <x v="516"/>
    <n v="0.35"/>
    <x v="0"/>
    <x v="2"/>
    <x v="22"/>
    <x v="514"/>
    <n v="48640"/>
    <x v="93"/>
    <x v="118"/>
    <n v="28.288"/>
    <n v="13"/>
    <n v="59.75"/>
    <n v="90309"/>
    <m/>
    <m/>
  </r>
  <r>
    <n v="26054"/>
    <s v="Not Specified"/>
    <x v="0"/>
    <x v="287"/>
    <n v="1.39"/>
    <n v="2947"/>
    <s v="Kathy Turner"/>
    <x v="2"/>
    <x v="3"/>
    <x v="0"/>
    <x v="4"/>
    <x v="3"/>
    <x v="784"/>
    <n v="0.36"/>
    <x v="0"/>
    <x v="1"/>
    <x v="4"/>
    <x v="749"/>
    <n v="14043"/>
    <x v="128"/>
    <x v="167"/>
    <n v="112.1181"/>
    <n v="20"/>
    <n v="162.49"/>
    <n v="87511"/>
    <m/>
    <m/>
  </r>
  <r>
    <n v="25051"/>
    <s v="Medium"/>
    <x v="8"/>
    <x v="455"/>
    <n v="4.62"/>
    <n v="2951"/>
    <s v="Jordan Womble"/>
    <x v="0"/>
    <x v="0"/>
    <x v="0"/>
    <x v="15"/>
    <x v="3"/>
    <x v="647"/>
    <n v="0.56000000000000005"/>
    <x v="0"/>
    <x v="2"/>
    <x v="13"/>
    <x v="728"/>
    <n v="67601"/>
    <x v="2"/>
    <x v="2"/>
    <n v="565.38599999999997"/>
    <n v="19"/>
    <n v="819.4"/>
    <n v="91397"/>
    <m/>
    <m/>
  </r>
  <r>
    <n v="25052"/>
    <s v="Medium"/>
    <x v="9"/>
    <x v="528"/>
    <n v="42"/>
    <n v="2951"/>
    <s v="Jordan Womble"/>
    <x v="1"/>
    <x v="0"/>
    <x v="1"/>
    <x v="1"/>
    <x v="1"/>
    <x v="790"/>
    <n v="0.66"/>
    <x v="0"/>
    <x v="2"/>
    <x v="13"/>
    <x v="728"/>
    <n v="67601"/>
    <x v="2"/>
    <x v="174"/>
    <n v="-230.9528"/>
    <n v="19"/>
    <n v="1809.75"/>
    <n v="91397"/>
    <m/>
    <m/>
  </r>
  <r>
    <n v="25970"/>
    <s v="Medium"/>
    <x v="4"/>
    <x v="480"/>
    <n v="5.01"/>
    <n v="2952"/>
    <s v="Thelma Murray"/>
    <x v="0"/>
    <x v="0"/>
    <x v="0"/>
    <x v="8"/>
    <x v="3"/>
    <x v="697"/>
    <n v="0.39"/>
    <x v="0"/>
    <x v="1"/>
    <x v="10"/>
    <x v="750"/>
    <n v="43123"/>
    <x v="112"/>
    <x v="113"/>
    <n v="-61.628039999999999"/>
    <n v="12"/>
    <n v="70.03"/>
    <n v="91398"/>
    <m/>
    <m/>
  </r>
  <r>
    <n v="21200"/>
    <s v="Low"/>
    <x v="3"/>
    <x v="521"/>
    <n v="2.85"/>
    <n v="2954"/>
    <s v="William Sharma"/>
    <x v="2"/>
    <x v="3"/>
    <x v="1"/>
    <x v="2"/>
    <x v="2"/>
    <x v="775"/>
    <n v="0.55000000000000004"/>
    <x v="0"/>
    <x v="2"/>
    <x v="3"/>
    <x v="751"/>
    <n v="55119"/>
    <x v="49"/>
    <x v="127"/>
    <n v="70.676699999999997"/>
    <n v="9"/>
    <n v="102.43"/>
    <n v="86427"/>
    <m/>
    <m/>
  </r>
  <r>
    <n v="24817"/>
    <s v="Medium"/>
    <x v="10"/>
    <x v="254"/>
    <n v="5.08"/>
    <n v="2957"/>
    <s v="Francis I Davis"/>
    <x v="0"/>
    <x v="0"/>
    <x v="0"/>
    <x v="7"/>
    <x v="0"/>
    <x v="320"/>
    <n v="0.38"/>
    <x v="0"/>
    <x v="2"/>
    <x v="45"/>
    <x v="752"/>
    <n v="53209"/>
    <x v="57"/>
    <x v="77"/>
    <n v="95.054399999999987"/>
    <n v="4"/>
    <n v="137.76"/>
    <n v="90264"/>
    <m/>
    <m/>
  </r>
  <r>
    <n v="25709"/>
    <s v="Low"/>
    <x v="2"/>
    <x v="135"/>
    <n v="0.99"/>
    <n v="2958"/>
    <s v="Ellen Sparks"/>
    <x v="2"/>
    <x v="0"/>
    <x v="2"/>
    <x v="5"/>
    <x v="0"/>
    <x v="842"/>
    <n v="0.37"/>
    <x v="0"/>
    <x v="2"/>
    <x v="45"/>
    <x v="753"/>
    <n v="54956"/>
    <x v="165"/>
    <x v="16"/>
    <n v="224.96069999999997"/>
    <n v="18"/>
    <n v="326.02999999999997"/>
    <n v="90265"/>
    <m/>
    <m/>
  </r>
  <r>
    <n v="19923"/>
    <s v="Not Specified"/>
    <x v="10"/>
    <x v="352"/>
    <n v="13.89"/>
    <n v="2960"/>
    <s v="Allan Dickinson"/>
    <x v="2"/>
    <x v="0"/>
    <x v="0"/>
    <x v="0"/>
    <x v="0"/>
    <x v="463"/>
    <n v="0.41"/>
    <x v="0"/>
    <x v="3"/>
    <x v="40"/>
    <x v="754"/>
    <n v="72956"/>
    <x v="121"/>
    <x v="45"/>
    <n v="-89.572000000000003"/>
    <n v="11"/>
    <n v="379.72"/>
    <n v="90646"/>
    <m/>
    <m/>
  </r>
  <r>
    <n v="20390"/>
    <s v="High"/>
    <x v="8"/>
    <x v="526"/>
    <n v="0.88"/>
    <n v="2962"/>
    <s v="Leonard Strauss"/>
    <x v="0"/>
    <x v="3"/>
    <x v="0"/>
    <x v="7"/>
    <x v="0"/>
    <x v="817"/>
    <n v="0.39"/>
    <x v="0"/>
    <x v="0"/>
    <x v="21"/>
    <x v="64"/>
    <n v="80027"/>
    <x v="163"/>
    <x v="168"/>
    <n v="33.347699999999996"/>
    <n v="10"/>
    <n v="48.33"/>
    <n v="88611"/>
    <m/>
    <m/>
  </r>
  <r>
    <n v="22175"/>
    <s v="Critical"/>
    <x v="0"/>
    <x v="203"/>
    <n v="6.5"/>
    <n v="2963"/>
    <s v="Frances Johnson"/>
    <x v="2"/>
    <x v="3"/>
    <x v="0"/>
    <x v="10"/>
    <x v="4"/>
    <x v="843"/>
    <n v="0.59"/>
    <x v="0"/>
    <x v="1"/>
    <x v="30"/>
    <x v="755"/>
    <n v="21220"/>
    <x v="33"/>
    <x v="46"/>
    <n v="-34.591999999999999"/>
    <n v="4"/>
    <n v="34.909999999999997"/>
    <n v="88612"/>
    <m/>
    <m/>
  </r>
  <r>
    <n v="25953"/>
    <s v="High"/>
    <x v="2"/>
    <x v="455"/>
    <n v="4.62"/>
    <n v="2964"/>
    <s v="Kathy Hinton"/>
    <x v="2"/>
    <x v="3"/>
    <x v="0"/>
    <x v="15"/>
    <x v="3"/>
    <x v="647"/>
    <n v="0.56000000000000005"/>
    <x v="0"/>
    <x v="1"/>
    <x v="10"/>
    <x v="521"/>
    <n v="43050"/>
    <x v="109"/>
    <x v="151"/>
    <n v="-24.63"/>
    <n v="1"/>
    <n v="47.04"/>
    <n v="88610"/>
    <m/>
    <m/>
  </r>
  <r>
    <n v="21390"/>
    <s v="Not Specified"/>
    <x v="4"/>
    <x v="558"/>
    <n v="2.0299999999999998"/>
    <n v="2968"/>
    <s v="Miriam Bowman"/>
    <x v="2"/>
    <x v="2"/>
    <x v="0"/>
    <x v="7"/>
    <x v="0"/>
    <x v="844"/>
    <n v="0.37"/>
    <x v="0"/>
    <x v="3"/>
    <x v="26"/>
    <x v="756"/>
    <n v="33021"/>
    <x v="11"/>
    <x v="88"/>
    <n v="-536.24199999999996"/>
    <n v="1"/>
    <n v="10.94"/>
    <n v="86085"/>
    <m/>
    <m/>
  </r>
  <r>
    <n v="21391"/>
    <s v="Not Specified"/>
    <x v="7"/>
    <x v="177"/>
    <n v="16.010000000000002"/>
    <n v="2968"/>
    <s v="Miriam Bowman"/>
    <x v="1"/>
    <x v="2"/>
    <x v="1"/>
    <x v="11"/>
    <x v="5"/>
    <x v="845"/>
    <n v="0.7"/>
    <x v="0"/>
    <x v="3"/>
    <x v="26"/>
    <x v="756"/>
    <n v="33021"/>
    <x v="11"/>
    <x v="15"/>
    <n v="-125.86000000000001"/>
    <n v="5"/>
    <n v="731.38"/>
    <n v="86085"/>
    <m/>
    <m/>
  </r>
  <r>
    <n v="18041"/>
    <s v="High"/>
    <x v="2"/>
    <x v="344"/>
    <n v="19.989999999999998"/>
    <n v="2968"/>
    <s v="Miriam Bowman"/>
    <x v="2"/>
    <x v="2"/>
    <x v="0"/>
    <x v="15"/>
    <x v="3"/>
    <x v="451"/>
    <n v="0.56999999999999995"/>
    <x v="0"/>
    <x v="3"/>
    <x v="26"/>
    <x v="756"/>
    <n v="33021"/>
    <x v="145"/>
    <x v="160"/>
    <n v="36.164099999999998"/>
    <n v="1"/>
    <n v="344.87"/>
    <n v="86086"/>
    <m/>
    <m/>
  </r>
  <r>
    <n v="21096"/>
    <s v="High"/>
    <x v="0"/>
    <x v="559"/>
    <n v="4"/>
    <n v="2973"/>
    <s v="Sally Liu"/>
    <x v="2"/>
    <x v="1"/>
    <x v="2"/>
    <x v="13"/>
    <x v="3"/>
    <x v="846"/>
    <n v="0.74"/>
    <x v="0"/>
    <x v="2"/>
    <x v="45"/>
    <x v="757"/>
    <n v="53151"/>
    <x v="53"/>
    <x v="73"/>
    <n v="17.102799999999998"/>
    <n v="17"/>
    <n v="523.05999999999995"/>
    <n v="87186"/>
    <m/>
    <m/>
  </r>
  <r>
    <n v="21097"/>
    <s v="High"/>
    <x v="4"/>
    <x v="18"/>
    <n v="7.69"/>
    <n v="2973"/>
    <s v="Sally Liu"/>
    <x v="2"/>
    <x v="1"/>
    <x v="2"/>
    <x v="5"/>
    <x v="3"/>
    <x v="442"/>
    <n v="0.57999999999999996"/>
    <x v="0"/>
    <x v="2"/>
    <x v="45"/>
    <x v="757"/>
    <n v="53151"/>
    <x v="53"/>
    <x v="73"/>
    <n v="1269.3819599999999"/>
    <n v="23"/>
    <n v="2424.6799999999998"/>
    <n v="87186"/>
    <m/>
    <m/>
  </r>
  <r>
    <n v="24770"/>
    <s v="Critical"/>
    <x v="10"/>
    <x v="97"/>
    <n v="14.7"/>
    <n v="2973"/>
    <s v="Sally Liu"/>
    <x v="1"/>
    <x v="1"/>
    <x v="2"/>
    <x v="6"/>
    <x v="1"/>
    <x v="110"/>
    <n v="0.56000000000000005"/>
    <x v="0"/>
    <x v="2"/>
    <x v="45"/>
    <x v="757"/>
    <n v="53151"/>
    <x v="135"/>
    <x v="110"/>
    <n v="137.68794000000014"/>
    <n v="6"/>
    <n v="2411.4299999999998"/>
    <n v="87187"/>
    <m/>
    <m/>
  </r>
  <r>
    <n v="19599"/>
    <s v="Medium"/>
    <x v="0"/>
    <x v="205"/>
    <n v="0.99"/>
    <n v="2976"/>
    <s v="Fred Barber"/>
    <x v="2"/>
    <x v="2"/>
    <x v="2"/>
    <x v="5"/>
    <x v="2"/>
    <x v="771"/>
    <n v="0.35"/>
    <x v="0"/>
    <x v="2"/>
    <x v="45"/>
    <x v="758"/>
    <n v="53154"/>
    <x v="55"/>
    <x v="10"/>
    <n v="882.48239999999998"/>
    <n v="41"/>
    <n v="1278.96"/>
    <n v="89047"/>
    <m/>
    <m/>
  </r>
  <r>
    <n v="20182"/>
    <s v="Critical"/>
    <x v="3"/>
    <x v="21"/>
    <n v="0.7"/>
    <n v="2979"/>
    <s v="Lloyd Dolan"/>
    <x v="2"/>
    <x v="0"/>
    <x v="0"/>
    <x v="0"/>
    <x v="0"/>
    <x v="22"/>
    <n v="0.57999999999999996"/>
    <x v="0"/>
    <x v="2"/>
    <x v="48"/>
    <x v="759"/>
    <n v="58601"/>
    <x v="39"/>
    <x v="52"/>
    <n v="6.3840000000000003"/>
    <n v="9"/>
    <n v="25.22"/>
    <n v="86544"/>
    <m/>
    <m/>
  </r>
  <r>
    <n v="18169"/>
    <s v="Critical"/>
    <x v="1"/>
    <x v="140"/>
    <n v="2.99"/>
    <n v="2979"/>
    <s v="Lloyd Dolan"/>
    <x v="2"/>
    <x v="0"/>
    <x v="0"/>
    <x v="8"/>
    <x v="3"/>
    <x v="289"/>
    <n v="0.38"/>
    <x v="0"/>
    <x v="2"/>
    <x v="48"/>
    <x v="759"/>
    <n v="58601"/>
    <x v="115"/>
    <x v="142"/>
    <n v="5.2955000000000005"/>
    <n v="6"/>
    <n v="34.729999999999997"/>
    <n v="86545"/>
    <m/>
    <m/>
  </r>
  <r>
    <n v="18170"/>
    <s v="Critical"/>
    <x v="9"/>
    <x v="296"/>
    <n v="7.47"/>
    <n v="2979"/>
    <s v="Lloyd Dolan"/>
    <x v="2"/>
    <x v="0"/>
    <x v="0"/>
    <x v="8"/>
    <x v="3"/>
    <x v="493"/>
    <n v="0.37"/>
    <x v="0"/>
    <x v="2"/>
    <x v="48"/>
    <x v="759"/>
    <n v="58601"/>
    <x v="115"/>
    <x v="139"/>
    <n v="170.79569999999998"/>
    <n v="6"/>
    <n v="247.53"/>
    <n v="86545"/>
    <m/>
    <m/>
  </r>
  <r>
    <n v="18133"/>
    <s v="Not Specified"/>
    <x v="0"/>
    <x v="266"/>
    <n v="0.83"/>
    <n v="2979"/>
    <s v="Lloyd Dolan"/>
    <x v="2"/>
    <x v="0"/>
    <x v="0"/>
    <x v="0"/>
    <x v="0"/>
    <x v="341"/>
    <n v="0.49"/>
    <x v="0"/>
    <x v="2"/>
    <x v="48"/>
    <x v="759"/>
    <n v="58601"/>
    <x v="110"/>
    <x v="20"/>
    <n v="16.091999999999999"/>
    <n v="4"/>
    <n v="23.89"/>
    <n v="86546"/>
    <m/>
    <m/>
  </r>
  <r>
    <n v="20183"/>
    <s v="Critical"/>
    <x v="9"/>
    <x v="314"/>
    <n v="8.99"/>
    <n v="2980"/>
    <s v="Joanna Kenney"/>
    <x v="2"/>
    <x v="0"/>
    <x v="0"/>
    <x v="0"/>
    <x v="2"/>
    <x v="404"/>
    <n v="0.57999999999999996"/>
    <x v="0"/>
    <x v="1"/>
    <x v="10"/>
    <x v="760"/>
    <n v="44870"/>
    <x v="39"/>
    <x v="12"/>
    <n v="274.0788"/>
    <n v="10"/>
    <n v="454.4"/>
    <n v="86544"/>
    <m/>
    <m/>
  </r>
  <r>
    <n v="20184"/>
    <s v="Critical"/>
    <x v="2"/>
    <x v="282"/>
    <n v="0.7"/>
    <n v="2980"/>
    <s v="Joanna Kenney"/>
    <x v="2"/>
    <x v="0"/>
    <x v="0"/>
    <x v="3"/>
    <x v="0"/>
    <x v="366"/>
    <n v="0.38"/>
    <x v="0"/>
    <x v="1"/>
    <x v="10"/>
    <x v="760"/>
    <n v="44870"/>
    <x v="39"/>
    <x v="13"/>
    <n v="-3.782"/>
    <n v="13"/>
    <n v="14.53"/>
    <n v="86544"/>
    <m/>
    <m/>
  </r>
  <r>
    <n v="20435"/>
    <s v="Medium"/>
    <x v="8"/>
    <x v="252"/>
    <n v="0.5"/>
    <n v="2980"/>
    <s v="Joanna Kenney"/>
    <x v="2"/>
    <x v="0"/>
    <x v="0"/>
    <x v="9"/>
    <x v="3"/>
    <x v="413"/>
    <n v="0.39"/>
    <x v="0"/>
    <x v="1"/>
    <x v="10"/>
    <x v="760"/>
    <n v="44870"/>
    <x v="147"/>
    <x v="139"/>
    <n v="10.798499999999999"/>
    <n v="6"/>
    <n v="15.65"/>
    <n v="86547"/>
    <m/>
    <m/>
  </r>
  <r>
    <n v="23110"/>
    <s v="Low"/>
    <x v="7"/>
    <x v="47"/>
    <n v="1.01"/>
    <n v="2980"/>
    <s v="Joanna Kenney"/>
    <x v="2"/>
    <x v="0"/>
    <x v="0"/>
    <x v="0"/>
    <x v="0"/>
    <x v="279"/>
    <n v="0.55000000000000004"/>
    <x v="0"/>
    <x v="1"/>
    <x v="10"/>
    <x v="760"/>
    <n v="44870"/>
    <x v="155"/>
    <x v="159"/>
    <n v="15.246"/>
    <n v="39"/>
    <n v="111.92"/>
    <n v="86548"/>
    <m/>
    <m/>
  </r>
  <r>
    <n v="20816"/>
    <s v="Critical"/>
    <x v="3"/>
    <x v="32"/>
    <n v="35.840000000000003"/>
    <n v="2987"/>
    <s v="Natalie Watts"/>
    <x v="1"/>
    <x v="1"/>
    <x v="1"/>
    <x v="14"/>
    <x v="5"/>
    <x v="77"/>
    <n v="0.62"/>
    <x v="0"/>
    <x v="2"/>
    <x v="25"/>
    <x v="761"/>
    <n v="50265"/>
    <x v="162"/>
    <x v="126"/>
    <n v="-103.624"/>
    <n v="17"/>
    <n v="1700.38"/>
    <n v="91180"/>
    <m/>
    <m/>
  </r>
  <r>
    <n v="20817"/>
    <s v="Critical"/>
    <x v="10"/>
    <x v="182"/>
    <n v="7.96"/>
    <n v="2987"/>
    <s v="Natalie Watts"/>
    <x v="2"/>
    <x v="1"/>
    <x v="0"/>
    <x v="7"/>
    <x v="3"/>
    <x v="847"/>
    <n v="0.36"/>
    <x v="0"/>
    <x v="2"/>
    <x v="25"/>
    <x v="761"/>
    <n v="50265"/>
    <x v="162"/>
    <x v="126"/>
    <n v="-57.823999999999998"/>
    <n v="6"/>
    <n v="35.96"/>
    <n v="91180"/>
    <m/>
    <m/>
  </r>
  <r>
    <n v="22473"/>
    <s v="Low"/>
    <x v="5"/>
    <x v="192"/>
    <n v="3.5"/>
    <n v="2991"/>
    <s v="Sean Herbert"/>
    <x v="2"/>
    <x v="1"/>
    <x v="0"/>
    <x v="15"/>
    <x v="3"/>
    <x v="235"/>
    <n v="0.59"/>
    <x v="0"/>
    <x v="2"/>
    <x v="45"/>
    <x v="762"/>
    <n v="53402"/>
    <x v="100"/>
    <x v="4"/>
    <n v="18.218000000000018"/>
    <n v="2"/>
    <n v="141.59"/>
    <n v="91466"/>
    <m/>
    <m/>
  </r>
  <r>
    <n v="22476"/>
    <s v="Low"/>
    <x v="6"/>
    <x v="142"/>
    <n v="6.26"/>
    <n v="2992"/>
    <s v="Lindsay Webb"/>
    <x v="2"/>
    <x v="1"/>
    <x v="0"/>
    <x v="7"/>
    <x v="3"/>
    <x v="489"/>
    <n v="0.4"/>
    <x v="0"/>
    <x v="2"/>
    <x v="45"/>
    <x v="763"/>
    <n v="53081"/>
    <x v="100"/>
    <x v="66"/>
    <n v="25.058000000000035"/>
    <n v="36"/>
    <n v="203.05"/>
    <n v="91466"/>
    <m/>
    <m/>
  </r>
  <r>
    <n v="20891"/>
    <s v="Not Specified"/>
    <x v="9"/>
    <x v="56"/>
    <n v="3.37"/>
    <n v="2999"/>
    <s v="Kim McCarthy"/>
    <x v="2"/>
    <x v="3"/>
    <x v="0"/>
    <x v="12"/>
    <x v="2"/>
    <x v="63"/>
    <n v="0.56999999999999995"/>
    <x v="0"/>
    <x v="2"/>
    <x v="22"/>
    <x v="764"/>
    <n v="48237"/>
    <x v="98"/>
    <x v="48"/>
    <n v="11.82"/>
    <n v="5"/>
    <n v="56.19"/>
    <n v="87041"/>
    <m/>
    <m/>
  </r>
  <r>
    <n v="21499"/>
    <s v="Low"/>
    <x v="0"/>
    <x v="71"/>
    <n v="2.27"/>
    <n v="3000"/>
    <s v="Priscilla Allen"/>
    <x v="2"/>
    <x v="3"/>
    <x v="0"/>
    <x v="7"/>
    <x v="0"/>
    <x v="82"/>
    <n v="0.36"/>
    <x v="0"/>
    <x v="2"/>
    <x v="22"/>
    <x v="765"/>
    <n v="48342"/>
    <x v="161"/>
    <x v="52"/>
    <n v="28.151999999999997"/>
    <n v="4"/>
    <n v="40.799999999999997"/>
    <n v="87042"/>
    <m/>
    <m/>
  </r>
  <r>
    <n v="23836"/>
    <s v="Not Specified"/>
    <x v="9"/>
    <x v="85"/>
    <n v="7.78"/>
    <n v="3001"/>
    <s v="Anthony Foley"/>
    <x v="2"/>
    <x v="3"/>
    <x v="0"/>
    <x v="8"/>
    <x v="3"/>
    <x v="97"/>
    <n v="0.37"/>
    <x v="0"/>
    <x v="2"/>
    <x v="22"/>
    <x v="766"/>
    <n v="48060"/>
    <x v="83"/>
    <x v="18"/>
    <n v="-237.54400000000001"/>
    <n v="21"/>
    <n v="117.87"/>
    <n v="87043"/>
    <m/>
    <m/>
  </r>
  <r>
    <n v="25282"/>
    <s v="Medium"/>
    <x v="9"/>
    <x v="117"/>
    <n v="0.99"/>
    <n v="3003"/>
    <s v="Roy Rouse"/>
    <x v="2"/>
    <x v="1"/>
    <x v="2"/>
    <x v="5"/>
    <x v="0"/>
    <x v="141"/>
    <n v="0.55000000000000004"/>
    <x v="0"/>
    <x v="0"/>
    <x v="44"/>
    <x v="767"/>
    <n v="83814"/>
    <x v="93"/>
    <x v="40"/>
    <n v="1037.1044999999999"/>
    <n v="20"/>
    <n v="1503.05"/>
    <n v="91586"/>
    <m/>
    <m/>
  </r>
  <r>
    <n v="7664"/>
    <s v="Low"/>
    <x v="4"/>
    <x v="80"/>
    <n v="6.81"/>
    <n v="3004"/>
    <s v="Maurice Everett"/>
    <x v="2"/>
    <x v="0"/>
    <x v="0"/>
    <x v="7"/>
    <x v="3"/>
    <x v="848"/>
    <n v="0.36"/>
    <x v="0"/>
    <x v="0"/>
    <x v="1"/>
    <x v="154"/>
    <n v="90049"/>
    <x v="104"/>
    <x v="7"/>
    <n v="-94.59"/>
    <n v="58"/>
    <n v="382.33"/>
    <n v="54949"/>
    <m/>
    <m/>
  </r>
  <r>
    <n v="7665"/>
    <s v="Low"/>
    <x v="3"/>
    <x v="173"/>
    <n v="53.03"/>
    <n v="3004"/>
    <s v="Maurice Everett"/>
    <x v="1"/>
    <x v="0"/>
    <x v="0"/>
    <x v="10"/>
    <x v="1"/>
    <x v="211"/>
    <n v="0.78"/>
    <x v="0"/>
    <x v="0"/>
    <x v="1"/>
    <x v="154"/>
    <n v="90049"/>
    <x v="104"/>
    <x v="2"/>
    <n v="-293.74"/>
    <n v="13"/>
    <n v="356.61"/>
    <n v="54949"/>
    <m/>
    <m/>
  </r>
  <r>
    <n v="23295"/>
    <s v="Critical"/>
    <x v="5"/>
    <x v="33"/>
    <n v="19.989999999999998"/>
    <n v="3005"/>
    <s v="Teresa Watts"/>
    <x v="0"/>
    <x v="0"/>
    <x v="0"/>
    <x v="8"/>
    <x v="3"/>
    <x v="741"/>
    <n v="0.37"/>
    <x v="0"/>
    <x v="0"/>
    <x v="44"/>
    <x v="767"/>
    <n v="83814"/>
    <x v="178"/>
    <x v="81"/>
    <n v="1039.7540999999999"/>
    <n v="12"/>
    <n v="1506.89"/>
    <n v="91389"/>
    <m/>
    <m/>
  </r>
  <r>
    <n v="25664"/>
    <s v="Low"/>
    <x v="4"/>
    <x v="80"/>
    <n v="6.81"/>
    <n v="3006"/>
    <s v="Thomas Spence"/>
    <x v="2"/>
    <x v="0"/>
    <x v="0"/>
    <x v="7"/>
    <x v="3"/>
    <x v="848"/>
    <n v="0.36"/>
    <x v="0"/>
    <x v="0"/>
    <x v="44"/>
    <x v="768"/>
    <n v="83402"/>
    <x v="104"/>
    <x v="7"/>
    <n v="-49.186800000000005"/>
    <n v="14"/>
    <n v="92.29"/>
    <n v="91388"/>
    <m/>
    <m/>
  </r>
  <r>
    <n v="25665"/>
    <s v="Low"/>
    <x v="3"/>
    <x v="173"/>
    <n v="53.03"/>
    <n v="3006"/>
    <s v="Thomas Spence"/>
    <x v="1"/>
    <x v="0"/>
    <x v="0"/>
    <x v="10"/>
    <x v="1"/>
    <x v="211"/>
    <n v="0.78"/>
    <x v="0"/>
    <x v="0"/>
    <x v="44"/>
    <x v="768"/>
    <n v="83402"/>
    <x v="104"/>
    <x v="2"/>
    <n v="-152.7448"/>
    <n v="3"/>
    <n v="82.29"/>
    <n v="91388"/>
    <m/>
    <m/>
  </r>
  <r>
    <n v="23627"/>
    <s v="Critical"/>
    <x v="5"/>
    <x v="439"/>
    <n v="4.78"/>
    <n v="3008"/>
    <s v="Penny Rich"/>
    <x v="2"/>
    <x v="1"/>
    <x v="0"/>
    <x v="7"/>
    <x v="3"/>
    <x v="627"/>
    <n v="0.4"/>
    <x v="0"/>
    <x v="2"/>
    <x v="3"/>
    <x v="769"/>
    <n v="55343"/>
    <x v="127"/>
    <x v="118"/>
    <n v="41.3"/>
    <n v="20"/>
    <n v="203.37"/>
    <n v="89414"/>
    <m/>
    <m/>
  </r>
  <r>
    <n v="24908"/>
    <s v="High"/>
    <x v="0"/>
    <x v="82"/>
    <n v="6.47"/>
    <n v="3008"/>
    <s v="Penny Rich"/>
    <x v="2"/>
    <x v="1"/>
    <x v="0"/>
    <x v="7"/>
    <x v="3"/>
    <x v="849"/>
    <n v="0.38"/>
    <x v="0"/>
    <x v="2"/>
    <x v="3"/>
    <x v="769"/>
    <n v="55343"/>
    <x v="164"/>
    <x v="96"/>
    <n v="47.61"/>
    <n v="12"/>
    <n v="160.66"/>
    <n v="89415"/>
    <m/>
    <m/>
  </r>
  <r>
    <n v="7898"/>
    <s v="Critical"/>
    <x v="9"/>
    <x v="24"/>
    <n v="5.35"/>
    <n v="3011"/>
    <s v="Tammy Raynor"/>
    <x v="2"/>
    <x v="0"/>
    <x v="0"/>
    <x v="7"/>
    <x v="3"/>
    <x v="515"/>
    <n v="0.4"/>
    <x v="0"/>
    <x v="1"/>
    <x v="15"/>
    <x v="28"/>
    <n v="2113"/>
    <x v="5"/>
    <x v="89"/>
    <n v="-23.5"/>
    <n v="16"/>
    <n v="107.08"/>
    <n v="56486"/>
    <m/>
    <m/>
  </r>
  <r>
    <n v="1041"/>
    <s v="Critical"/>
    <x v="9"/>
    <x v="560"/>
    <n v="24.49"/>
    <n v="3011"/>
    <s v="Tammy Raynor"/>
    <x v="2"/>
    <x v="0"/>
    <x v="0"/>
    <x v="15"/>
    <x v="6"/>
    <x v="850"/>
    <n v="0.52"/>
    <x v="0"/>
    <x v="1"/>
    <x v="15"/>
    <x v="28"/>
    <n v="2113"/>
    <x v="65"/>
    <x v="86"/>
    <n v="1282.4959999999999"/>
    <n v="32"/>
    <n v="9705.4599999999991"/>
    <n v="7623"/>
    <m/>
    <m/>
  </r>
  <r>
    <n v="1042"/>
    <s v="Critical"/>
    <x v="2"/>
    <x v="73"/>
    <n v="19.989999999999998"/>
    <n v="3011"/>
    <s v="Tammy Raynor"/>
    <x v="2"/>
    <x v="0"/>
    <x v="2"/>
    <x v="13"/>
    <x v="3"/>
    <x v="606"/>
    <n v="0.45"/>
    <x v="0"/>
    <x v="1"/>
    <x v="15"/>
    <x v="28"/>
    <n v="2113"/>
    <x v="65"/>
    <x v="86"/>
    <n v="17.2"/>
    <n v="67"/>
    <n v="3247.54"/>
    <n v="7623"/>
    <m/>
    <m/>
  </r>
  <r>
    <n v="1043"/>
    <s v="Critical"/>
    <x v="10"/>
    <x v="561"/>
    <n v="4.6500000000000004"/>
    <n v="3011"/>
    <s v="Tammy Raynor"/>
    <x v="2"/>
    <x v="0"/>
    <x v="0"/>
    <x v="7"/>
    <x v="3"/>
    <x v="851"/>
    <n v="0.37"/>
    <x v="0"/>
    <x v="1"/>
    <x v="15"/>
    <x v="28"/>
    <n v="2113"/>
    <x v="65"/>
    <x v="158"/>
    <n v="1184.1200000000001"/>
    <n v="58"/>
    <n v="5582.63"/>
    <n v="7623"/>
    <m/>
    <m/>
  </r>
  <r>
    <n v="19041"/>
    <s v="Critical"/>
    <x v="9"/>
    <x v="560"/>
    <n v="24.49"/>
    <n v="3012"/>
    <s v="Annie Livingston"/>
    <x v="2"/>
    <x v="0"/>
    <x v="0"/>
    <x v="15"/>
    <x v="6"/>
    <x v="850"/>
    <n v="0.52"/>
    <x v="0"/>
    <x v="1"/>
    <x v="4"/>
    <x v="770"/>
    <n v="14609"/>
    <x v="65"/>
    <x v="86"/>
    <n v="1474.8703999999998"/>
    <n v="8"/>
    <n v="2426.36"/>
    <n v="86346"/>
    <m/>
    <m/>
  </r>
  <r>
    <n v="19042"/>
    <s v="Critical"/>
    <x v="2"/>
    <x v="73"/>
    <n v="19.989999999999998"/>
    <n v="3012"/>
    <s v="Annie Livingston"/>
    <x v="2"/>
    <x v="0"/>
    <x v="2"/>
    <x v="13"/>
    <x v="3"/>
    <x v="606"/>
    <n v="0.45"/>
    <x v="0"/>
    <x v="1"/>
    <x v="4"/>
    <x v="770"/>
    <n v="14609"/>
    <x v="65"/>
    <x v="86"/>
    <n v="19.78"/>
    <n v="17"/>
    <n v="824"/>
    <n v="86346"/>
    <m/>
    <m/>
  </r>
  <r>
    <n v="19043"/>
    <s v="Critical"/>
    <x v="10"/>
    <x v="561"/>
    <n v="4.6500000000000004"/>
    <n v="3012"/>
    <s v="Annie Livingston"/>
    <x v="2"/>
    <x v="0"/>
    <x v="0"/>
    <x v="7"/>
    <x v="3"/>
    <x v="851"/>
    <n v="0.37"/>
    <x v="0"/>
    <x v="1"/>
    <x v="4"/>
    <x v="770"/>
    <n v="14609"/>
    <x v="65"/>
    <x v="158"/>
    <n v="929.7956999999999"/>
    <n v="14"/>
    <n v="1347.53"/>
    <n v="86346"/>
    <m/>
    <m/>
  </r>
  <r>
    <n v="22064"/>
    <s v="Critical"/>
    <x v="0"/>
    <x v="107"/>
    <n v="5.3"/>
    <n v="3017"/>
    <s v="Melvin Benton"/>
    <x v="2"/>
    <x v="0"/>
    <x v="0"/>
    <x v="4"/>
    <x v="3"/>
    <x v="127"/>
    <n v="0.35"/>
    <x v="0"/>
    <x v="0"/>
    <x v="1"/>
    <x v="771"/>
    <n v="92024"/>
    <x v="85"/>
    <x v="71"/>
    <n v="-7.25"/>
    <n v="1"/>
    <n v="11.16"/>
    <n v="89071"/>
    <m/>
    <m/>
  </r>
  <r>
    <n v="22065"/>
    <s v="Critical"/>
    <x v="9"/>
    <x v="371"/>
    <n v="0.7"/>
    <n v="3017"/>
    <s v="Melvin Benton"/>
    <x v="2"/>
    <x v="0"/>
    <x v="0"/>
    <x v="0"/>
    <x v="0"/>
    <x v="852"/>
    <n v="0.52"/>
    <x v="0"/>
    <x v="0"/>
    <x v="1"/>
    <x v="771"/>
    <n v="92024"/>
    <x v="85"/>
    <x v="71"/>
    <n v="31.201799999999995"/>
    <n v="11"/>
    <n v="45.22"/>
    <n v="89071"/>
    <m/>
    <m/>
  </r>
  <r>
    <n v="18950"/>
    <s v="Low"/>
    <x v="0"/>
    <x v="42"/>
    <n v="4.75"/>
    <n v="3035"/>
    <s v="Tina Evans"/>
    <x v="2"/>
    <x v="1"/>
    <x v="0"/>
    <x v="7"/>
    <x v="3"/>
    <x v="853"/>
    <n v="0.36"/>
    <x v="0"/>
    <x v="2"/>
    <x v="12"/>
    <x v="772"/>
    <n v="60148"/>
    <x v="43"/>
    <x v="135"/>
    <n v="-75.900400000000005"/>
    <n v="10"/>
    <n v="52.93"/>
    <n v="89128"/>
    <m/>
    <m/>
  </r>
  <r>
    <n v="18951"/>
    <s v="Low"/>
    <x v="7"/>
    <x v="253"/>
    <n v="1.02"/>
    <n v="3035"/>
    <s v="Tina Evans"/>
    <x v="2"/>
    <x v="1"/>
    <x v="0"/>
    <x v="7"/>
    <x v="0"/>
    <x v="318"/>
    <n v="0.39"/>
    <x v="0"/>
    <x v="2"/>
    <x v="12"/>
    <x v="772"/>
    <n v="60148"/>
    <x v="43"/>
    <x v="135"/>
    <n v="52.170899999999996"/>
    <n v="12"/>
    <n v="75.61"/>
    <n v="89128"/>
    <m/>
    <m/>
  </r>
  <r>
    <n v="19849"/>
    <s v="Not Specified"/>
    <x v="1"/>
    <x v="11"/>
    <n v="14.37"/>
    <n v="3036"/>
    <s v="Edith Reynolds"/>
    <x v="2"/>
    <x v="1"/>
    <x v="1"/>
    <x v="2"/>
    <x v="6"/>
    <x v="193"/>
    <n v="0.73"/>
    <x v="0"/>
    <x v="2"/>
    <x v="48"/>
    <x v="773"/>
    <n v="58554"/>
    <x v="59"/>
    <x v="69"/>
    <n v="-159.86000000000001"/>
    <n v="5"/>
    <n v="67.64"/>
    <n v="89129"/>
    <m/>
    <m/>
  </r>
  <r>
    <n v="19850"/>
    <s v="Not Specified"/>
    <x v="5"/>
    <x v="433"/>
    <n v="7.5"/>
    <n v="3036"/>
    <s v="Edith Reynolds"/>
    <x v="2"/>
    <x v="1"/>
    <x v="0"/>
    <x v="7"/>
    <x v="3"/>
    <x v="854"/>
    <n v="0.38"/>
    <x v="0"/>
    <x v="2"/>
    <x v="48"/>
    <x v="773"/>
    <n v="58554"/>
    <x v="59"/>
    <x v="69"/>
    <n v="165.88979999999998"/>
    <n v="7"/>
    <n v="240.42"/>
    <n v="89129"/>
    <m/>
    <m/>
  </r>
  <r>
    <n v="19851"/>
    <s v="Not Specified"/>
    <x v="1"/>
    <x v="43"/>
    <n v="3.14"/>
    <n v="3036"/>
    <s v="Edith Reynolds"/>
    <x v="2"/>
    <x v="1"/>
    <x v="0"/>
    <x v="12"/>
    <x v="2"/>
    <x v="47"/>
    <n v="0.6"/>
    <x v="0"/>
    <x v="2"/>
    <x v="48"/>
    <x v="773"/>
    <n v="58554"/>
    <x v="59"/>
    <x v="91"/>
    <n v="75.010000000000005"/>
    <n v="14"/>
    <n v="184.4"/>
    <n v="89129"/>
    <m/>
    <m/>
  </r>
  <r>
    <n v="22201"/>
    <s v="Critical"/>
    <x v="4"/>
    <x v="150"/>
    <n v="19.989999999999998"/>
    <n v="3036"/>
    <s v="Edith Reynolds"/>
    <x v="2"/>
    <x v="1"/>
    <x v="0"/>
    <x v="10"/>
    <x v="3"/>
    <x v="179"/>
    <n v="0.55000000000000004"/>
    <x v="0"/>
    <x v="2"/>
    <x v="48"/>
    <x v="773"/>
    <n v="58554"/>
    <x v="114"/>
    <x v="57"/>
    <n v="2267.2199999999998"/>
    <n v="22"/>
    <n v="3802.01"/>
    <n v="89130"/>
    <m/>
    <m/>
  </r>
  <r>
    <n v="19381"/>
    <s v="Not Specified"/>
    <x v="4"/>
    <x v="105"/>
    <n v="4"/>
    <n v="3041"/>
    <s v="Carrie Duke"/>
    <x v="2"/>
    <x v="0"/>
    <x v="2"/>
    <x v="13"/>
    <x v="3"/>
    <x v="124"/>
    <n v="0.77"/>
    <x v="0"/>
    <x v="2"/>
    <x v="13"/>
    <x v="536"/>
    <n v="67846"/>
    <x v="7"/>
    <x v="38"/>
    <n v="97.159999999999926"/>
    <n v="17"/>
    <n v="1181.67"/>
    <n v="86102"/>
    <m/>
    <m/>
  </r>
  <r>
    <n v="19382"/>
    <s v="Not Specified"/>
    <x v="1"/>
    <x v="239"/>
    <n v="1.32"/>
    <n v="3041"/>
    <s v="Carrie Duke"/>
    <x v="2"/>
    <x v="0"/>
    <x v="0"/>
    <x v="12"/>
    <x v="0"/>
    <x v="300"/>
    <n v="0.83"/>
    <x v="0"/>
    <x v="2"/>
    <x v="13"/>
    <x v="536"/>
    <n v="67846"/>
    <x v="7"/>
    <x v="54"/>
    <n v="-20.65"/>
    <n v="8"/>
    <n v="29.93"/>
    <n v="86102"/>
    <m/>
    <m/>
  </r>
  <r>
    <n v="20049"/>
    <s v="Medium"/>
    <x v="8"/>
    <x v="562"/>
    <n v="6.46"/>
    <n v="3042"/>
    <s v="Tara Gold"/>
    <x v="2"/>
    <x v="2"/>
    <x v="0"/>
    <x v="8"/>
    <x v="3"/>
    <x v="855"/>
    <n v="0.38"/>
    <x v="0"/>
    <x v="2"/>
    <x v="13"/>
    <x v="774"/>
    <n v="67501"/>
    <x v="128"/>
    <x v="141"/>
    <n v="67.864000000000004"/>
    <n v="12"/>
    <n v="171.33"/>
    <n v="86101"/>
    <m/>
    <m/>
  </r>
  <r>
    <n v="21475"/>
    <s v="High"/>
    <x v="6"/>
    <x v="80"/>
    <n v="5.19"/>
    <n v="3045"/>
    <s v="Jordan Beard"/>
    <x v="2"/>
    <x v="2"/>
    <x v="0"/>
    <x v="7"/>
    <x v="3"/>
    <x v="856"/>
    <n v="0.37"/>
    <x v="0"/>
    <x v="2"/>
    <x v="13"/>
    <x v="775"/>
    <n v="66048"/>
    <x v="132"/>
    <x v="97"/>
    <n v="-14.074999999999999"/>
    <n v="12"/>
    <n v="84.04"/>
    <n v="86104"/>
    <m/>
    <m/>
  </r>
  <r>
    <n v="24415"/>
    <s v="High"/>
    <x v="5"/>
    <x v="357"/>
    <n v="30"/>
    <n v="3046"/>
    <s v="Andrew Pearce"/>
    <x v="1"/>
    <x v="2"/>
    <x v="1"/>
    <x v="1"/>
    <x v="1"/>
    <x v="478"/>
    <n v="0.64"/>
    <x v="0"/>
    <x v="2"/>
    <x v="13"/>
    <x v="776"/>
    <n v="66209"/>
    <x v="6"/>
    <x v="8"/>
    <n v="-78.759200000000007"/>
    <n v="2"/>
    <n v="251.06"/>
    <n v="86103"/>
    <m/>
    <m/>
  </r>
  <r>
    <n v="23188"/>
    <s v="High"/>
    <x v="2"/>
    <x v="123"/>
    <n v="24.49"/>
    <n v="3048"/>
    <s v="Tracy G Starr"/>
    <x v="0"/>
    <x v="0"/>
    <x v="1"/>
    <x v="1"/>
    <x v="6"/>
    <x v="147"/>
    <m/>
    <x v="0"/>
    <x v="0"/>
    <x v="1"/>
    <x v="777"/>
    <n v="94704"/>
    <x v="93"/>
    <x v="118"/>
    <n v="1167.3800000000001"/>
    <n v="10"/>
    <n v="2610.56"/>
    <n v="89789"/>
    <m/>
    <m/>
  </r>
  <r>
    <n v="25904"/>
    <s v="Medium"/>
    <x v="2"/>
    <x v="18"/>
    <n v="2.5"/>
    <n v="3053"/>
    <s v="Robin Tyler"/>
    <x v="2"/>
    <x v="0"/>
    <x v="2"/>
    <x v="5"/>
    <x v="3"/>
    <x v="418"/>
    <n v="0.6"/>
    <x v="0"/>
    <x v="3"/>
    <x v="35"/>
    <x v="60"/>
    <n v="42071"/>
    <x v="118"/>
    <x v="141"/>
    <n v="402.06599999999997"/>
    <n v="11"/>
    <n v="1173.76"/>
    <n v="86662"/>
    <m/>
    <m/>
  </r>
  <r>
    <n v="20516"/>
    <s v="Medium"/>
    <x v="8"/>
    <x v="116"/>
    <n v="1.99"/>
    <n v="3063"/>
    <s v="Ann Steele"/>
    <x v="2"/>
    <x v="3"/>
    <x v="2"/>
    <x v="13"/>
    <x v="2"/>
    <x v="140"/>
    <n v="0.52"/>
    <x v="0"/>
    <x v="0"/>
    <x v="0"/>
    <x v="778"/>
    <n v="98034"/>
    <x v="115"/>
    <x v="142"/>
    <n v="11.95"/>
    <n v="6"/>
    <n v="50.28"/>
    <n v="88447"/>
    <m/>
    <m/>
  </r>
  <r>
    <n v="20517"/>
    <s v="Medium"/>
    <x v="9"/>
    <x v="563"/>
    <n v="24.49"/>
    <n v="3063"/>
    <s v="Ann Steele"/>
    <x v="2"/>
    <x v="3"/>
    <x v="2"/>
    <x v="16"/>
    <x v="6"/>
    <x v="857"/>
    <n v="0.36"/>
    <x v="0"/>
    <x v="0"/>
    <x v="0"/>
    <x v="778"/>
    <n v="98034"/>
    <x v="115"/>
    <x v="139"/>
    <n v="1773.6104999999998"/>
    <n v="5"/>
    <n v="2570.4499999999998"/>
    <n v="88447"/>
    <m/>
    <m/>
  </r>
  <r>
    <n v="19652"/>
    <s v="Not Specified"/>
    <x v="9"/>
    <x v="135"/>
    <n v="0.99"/>
    <n v="3063"/>
    <s v="Ann Steele"/>
    <x v="2"/>
    <x v="3"/>
    <x v="2"/>
    <x v="5"/>
    <x v="0"/>
    <x v="201"/>
    <n v="0.56999999999999995"/>
    <x v="0"/>
    <x v="0"/>
    <x v="0"/>
    <x v="778"/>
    <n v="98034"/>
    <x v="84"/>
    <x v="53"/>
    <n v="4.1822000000000052"/>
    <n v="9"/>
    <n v="158.87"/>
    <n v="88449"/>
    <m/>
    <m/>
  </r>
  <r>
    <n v="23811"/>
    <s v="Low"/>
    <x v="9"/>
    <x v="564"/>
    <n v="1.34"/>
    <n v="3064"/>
    <s v="Clarence Crowder"/>
    <x v="2"/>
    <x v="3"/>
    <x v="0"/>
    <x v="7"/>
    <x v="0"/>
    <x v="858"/>
    <n v="0.36"/>
    <x v="0"/>
    <x v="0"/>
    <x v="0"/>
    <x v="779"/>
    <n v="98503"/>
    <x v="101"/>
    <x v="91"/>
    <n v="39.129899999999999"/>
    <n v="9"/>
    <n v="56.71"/>
    <n v="88448"/>
    <m/>
    <m/>
  </r>
  <r>
    <n v="25239"/>
    <s v="Not Specified"/>
    <x v="2"/>
    <x v="353"/>
    <n v="58.92"/>
    <n v="3067"/>
    <s v="Carole Miller"/>
    <x v="1"/>
    <x v="3"/>
    <x v="1"/>
    <x v="1"/>
    <x v="1"/>
    <x v="464"/>
    <n v="0.64"/>
    <x v="0"/>
    <x v="1"/>
    <x v="10"/>
    <x v="780"/>
    <n v="44515"/>
    <x v="21"/>
    <x v="166"/>
    <n v="1660.92"/>
    <n v="14"/>
    <n v="5086.08"/>
    <n v="91376"/>
    <m/>
    <m/>
  </r>
  <r>
    <n v="21027"/>
    <s v="High"/>
    <x v="9"/>
    <x v="357"/>
    <n v="30"/>
    <n v="3069"/>
    <s v="Tiffany Merrill"/>
    <x v="1"/>
    <x v="3"/>
    <x v="1"/>
    <x v="1"/>
    <x v="1"/>
    <x v="478"/>
    <n v="0.64"/>
    <x v="0"/>
    <x v="2"/>
    <x v="3"/>
    <x v="781"/>
    <n v="55128"/>
    <x v="144"/>
    <x v="55"/>
    <n v="638.02800000000002"/>
    <n v="15"/>
    <n v="1894.45"/>
    <n v="88191"/>
    <m/>
    <m/>
  </r>
  <r>
    <n v="21028"/>
    <s v="High"/>
    <x v="0"/>
    <x v="519"/>
    <n v="3.73"/>
    <n v="3069"/>
    <s v="Tiffany Merrill"/>
    <x v="2"/>
    <x v="3"/>
    <x v="1"/>
    <x v="2"/>
    <x v="2"/>
    <x v="770"/>
    <n v="0.46"/>
    <x v="0"/>
    <x v="2"/>
    <x v="3"/>
    <x v="781"/>
    <n v="55128"/>
    <x v="144"/>
    <x v="55"/>
    <n v="138.49679999999998"/>
    <n v="12"/>
    <n v="200.72"/>
    <n v="88191"/>
    <m/>
    <m/>
  </r>
  <r>
    <n v="22213"/>
    <s v="Critical"/>
    <x v="3"/>
    <x v="565"/>
    <n v="0.83"/>
    <n v="3069"/>
    <s v="Tiffany Merrill"/>
    <x v="2"/>
    <x v="3"/>
    <x v="0"/>
    <x v="0"/>
    <x v="0"/>
    <x v="859"/>
    <n v="0.56999999999999995"/>
    <x v="0"/>
    <x v="2"/>
    <x v="3"/>
    <x v="781"/>
    <n v="55128"/>
    <x v="79"/>
    <x v="7"/>
    <n v="-6.734"/>
    <n v="22"/>
    <n v="36.82"/>
    <n v="88192"/>
    <m/>
    <m/>
  </r>
  <r>
    <n v="2063"/>
    <s v="Low"/>
    <x v="2"/>
    <x v="134"/>
    <n v="6.15"/>
    <n v="3075"/>
    <s v="Gordon Brandt"/>
    <x v="2"/>
    <x v="0"/>
    <x v="1"/>
    <x v="2"/>
    <x v="2"/>
    <x v="159"/>
    <n v="0.44"/>
    <x v="0"/>
    <x v="0"/>
    <x v="1"/>
    <x v="154"/>
    <n v="90061"/>
    <x v="136"/>
    <x v="142"/>
    <n v="-25.38"/>
    <n v="4"/>
    <n v="84.6"/>
    <n v="14756"/>
    <m/>
    <m/>
  </r>
  <r>
    <n v="19739"/>
    <s v="Medium"/>
    <x v="6"/>
    <x v="566"/>
    <n v="32.18"/>
    <n v="3076"/>
    <s v="Peter Hardy"/>
    <x v="1"/>
    <x v="2"/>
    <x v="1"/>
    <x v="14"/>
    <x v="5"/>
    <x v="860"/>
    <n v="0.78"/>
    <x v="0"/>
    <x v="1"/>
    <x v="10"/>
    <x v="782"/>
    <n v="44224"/>
    <x v="0"/>
    <x v="0"/>
    <n v="-203.27"/>
    <n v="2"/>
    <n v="296.75"/>
    <n v="88241"/>
    <m/>
    <m/>
  </r>
  <r>
    <n v="23816"/>
    <s v="Medium"/>
    <x v="8"/>
    <x v="304"/>
    <n v="7.18"/>
    <n v="3077"/>
    <s v="Lynne Reid"/>
    <x v="2"/>
    <x v="2"/>
    <x v="2"/>
    <x v="13"/>
    <x v="3"/>
    <x v="394"/>
    <n v="0.48"/>
    <x v="0"/>
    <x v="1"/>
    <x v="10"/>
    <x v="783"/>
    <n v="44136"/>
    <x v="163"/>
    <x v="168"/>
    <n v="-807.59"/>
    <n v="2"/>
    <n v="582.20000000000005"/>
    <n v="88239"/>
    <m/>
    <m/>
  </r>
  <r>
    <n v="25489"/>
    <s v="Not Specified"/>
    <x v="7"/>
    <x v="433"/>
    <n v="5.09"/>
    <n v="3078"/>
    <s v="Kate McKenna"/>
    <x v="2"/>
    <x v="2"/>
    <x v="0"/>
    <x v="7"/>
    <x v="3"/>
    <x v="861"/>
    <n v="0.38"/>
    <x v="0"/>
    <x v="1"/>
    <x v="10"/>
    <x v="784"/>
    <n v="43615"/>
    <x v="164"/>
    <x v="81"/>
    <n v="118.6317"/>
    <n v="5"/>
    <n v="171.93"/>
    <n v="88240"/>
    <m/>
    <m/>
  </r>
  <r>
    <n v="25490"/>
    <s v="Not Specified"/>
    <x v="4"/>
    <x v="371"/>
    <n v="0.7"/>
    <n v="3078"/>
    <s v="Kate McKenna"/>
    <x v="2"/>
    <x v="2"/>
    <x v="0"/>
    <x v="0"/>
    <x v="0"/>
    <x v="852"/>
    <n v="0.52"/>
    <x v="0"/>
    <x v="1"/>
    <x v="10"/>
    <x v="784"/>
    <n v="43615"/>
    <x v="164"/>
    <x v="25"/>
    <n v="23.304000000000002"/>
    <n v="9"/>
    <n v="35.19"/>
    <n v="88240"/>
    <m/>
    <m/>
  </r>
  <r>
    <n v="5816"/>
    <s v="Medium"/>
    <x v="8"/>
    <x v="304"/>
    <n v="7.18"/>
    <n v="3079"/>
    <s v="Andrew Levine"/>
    <x v="2"/>
    <x v="2"/>
    <x v="2"/>
    <x v="13"/>
    <x v="3"/>
    <x v="394"/>
    <n v="0.48"/>
    <x v="0"/>
    <x v="1"/>
    <x v="19"/>
    <x v="332"/>
    <n v="19112"/>
    <x v="163"/>
    <x v="168"/>
    <n v="-807.59"/>
    <n v="7"/>
    <n v="2037.69"/>
    <n v="41253"/>
    <m/>
    <m/>
  </r>
  <r>
    <n v="7489"/>
    <s v="Not Specified"/>
    <x v="7"/>
    <x v="433"/>
    <n v="5.09"/>
    <n v="3079"/>
    <s v="Andrew Levine"/>
    <x v="2"/>
    <x v="2"/>
    <x v="0"/>
    <x v="7"/>
    <x v="3"/>
    <x v="861"/>
    <n v="0.38"/>
    <x v="0"/>
    <x v="1"/>
    <x v="19"/>
    <x v="332"/>
    <n v="19112"/>
    <x v="164"/>
    <x v="81"/>
    <n v="150.72"/>
    <n v="21"/>
    <n v="722.1"/>
    <n v="53476"/>
    <m/>
    <m/>
  </r>
  <r>
    <n v="7490"/>
    <s v="Not Specified"/>
    <x v="4"/>
    <x v="371"/>
    <n v="0.7"/>
    <n v="3079"/>
    <s v="Andrew Levine"/>
    <x v="2"/>
    <x v="2"/>
    <x v="0"/>
    <x v="0"/>
    <x v="0"/>
    <x v="852"/>
    <n v="0.52"/>
    <x v="0"/>
    <x v="1"/>
    <x v="19"/>
    <x v="332"/>
    <n v="19112"/>
    <x v="164"/>
    <x v="25"/>
    <n v="19.420000000000002"/>
    <n v="36"/>
    <n v="140.78"/>
    <n v="53476"/>
    <m/>
    <m/>
  </r>
  <r>
    <n v="7491"/>
    <s v="Not Specified"/>
    <x v="0"/>
    <x v="26"/>
    <n v="0.7"/>
    <n v="3079"/>
    <s v="Andrew Levine"/>
    <x v="2"/>
    <x v="2"/>
    <x v="0"/>
    <x v="0"/>
    <x v="0"/>
    <x v="28"/>
    <n v="0.56000000000000005"/>
    <x v="0"/>
    <x v="1"/>
    <x v="19"/>
    <x v="332"/>
    <n v="19112"/>
    <x v="164"/>
    <x v="96"/>
    <n v="3.13"/>
    <n v="71"/>
    <n v="129.72"/>
    <n v="53476"/>
    <m/>
    <m/>
  </r>
  <r>
    <n v="7492"/>
    <s v="Not Specified"/>
    <x v="0"/>
    <x v="393"/>
    <n v="19.989999999999998"/>
    <n v="3079"/>
    <s v="Andrew Levine"/>
    <x v="0"/>
    <x v="2"/>
    <x v="0"/>
    <x v="10"/>
    <x v="3"/>
    <x v="538"/>
    <n v="0.71"/>
    <x v="0"/>
    <x v="1"/>
    <x v="19"/>
    <x v="332"/>
    <n v="19112"/>
    <x v="164"/>
    <x v="81"/>
    <n v="1141.07"/>
    <n v="63"/>
    <n v="12190.98"/>
    <n v="53476"/>
    <m/>
    <m/>
  </r>
  <r>
    <n v="1739"/>
    <s v="Medium"/>
    <x v="6"/>
    <x v="566"/>
    <n v="32.18"/>
    <n v="3079"/>
    <s v="Andrew Levine"/>
    <x v="1"/>
    <x v="2"/>
    <x v="1"/>
    <x v="14"/>
    <x v="5"/>
    <x v="860"/>
    <n v="0.78"/>
    <x v="0"/>
    <x v="1"/>
    <x v="19"/>
    <x v="332"/>
    <n v="19112"/>
    <x v="0"/>
    <x v="0"/>
    <n v="-203.27"/>
    <n v="10"/>
    <n v="1483.76"/>
    <n v="12480"/>
    <m/>
    <m/>
  </r>
  <r>
    <n v="6807"/>
    <s v="Critical"/>
    <x v="6"/>
    <x v="567"/>
    <n v="1"/>
    <n v="3079"/>
    <s v="Andrew Levine"/>
    <x v="0"/>
    <x v="2"/>
    <x v="0"/>
    <x v="0"/>
    <x v="0"/>
    <x v="862"/>
    <n v="0.38"/>
    <x v="0"/>
    <x v="1"/>
    <x v="19"/>
    <x v="332"/>
    <n v="19112"/>
    <x v="69"/>
    <x v="81"/>
    <n v="10.01"/>
    <n v="33"/>
    <n v="87.18"/>
    <n v="48483"/>
    <m/>
    <m/>
  </r>
  <r>
    <n v="19756"/>
    <s v="High"/>
    <x v="6"/>
    <x v="64"/>
    <n v="5.99"/>
    <n v="3084"/>
    <s v="Debbie Hsu"/>
    <x v="0"/>
    <x v="2"/>
    <x v="2"/>
    <x v="5"/>
    <x v="3"/>
    <x v="788"/>
    <n v="0.57999999999999996"/>
    <x v="0"/>
    <x v="0"/>
    <x v="0"/>
    <x v="779"/>
    <n v="98503"/>
    <x v="18"/>
    <x v="61"/>
    <n v="313.81200000000001"/>
    <n v="14"/>
    <n v="798.89"/>
    <n v="89879"/>
    <m/>
    <m/>
  </r>
  <r>
    <n v="20589"/>
    <s v="Not Specified"/>
    <x v="0"/>
    <x v="186"/>
    <n v="6.05"/>
    <n v="3084"/>
    <s v="Debbie Hsu"/>
    <x v="2"/>
    <x v="2"/>
    <x v="0"/>
    <x v="8"/>
    <x v="3"/>
    <x v="227"/>
    <n v="0.39"/>
    <x v="0"/>
    <x v="0"/>
    <x v="0"/>
    <x v="779"/>
    <n v="98503"/>
    <x v="137"/>
    <x v="127"/>
    <n v="-39.186250000000001"/>
    <n v="18"/>
    <n v="133.19"/>
    <n v="89880"/>
    <m/>
    <m/>
  </r>
  <r>
    <n v="20590"/>
    <s v="Not Specified"/>
    <x v="5"/>
    <x v="55"/>
    <n v="9.0299999999999994"/>
    <n v="3084"/>
    <s v="Debbie Hsu"/>
    <x v="2"/>
    <x v="2"/>
    <x v="0"/>
    <x v="7"/>
    <x v="3"/>
    <x v="273"/>
    <n v="0.37"/>
    <x v="0"/>
    <x v="0"/>
    <x v="0"/>
    <x v="779"/>
    <n v="98503"/>
    <x v="137"/>
    <x v="127"/>
    <n v="-1.89"/>
    <n v="5"/>
    <n v="97.33"/>
    <n v="89880"/>
    <m/>
    <m/>
  </r>
  <r>
    <n v="20008"/>
    <s v="High"/>
    <x v="5"/>
    <x v="568"/>
    <n v="10.25"/>
    <n v="3086"/>
    <s v="Ted Durham"/>
    <x v="0"/>
    <x v="3"/>
    <x v="2"/>
    <x v="13"/>
    <x v="3"/>
    <x v="863"/>
    <n v="0.55000000000000004"/>
    <x v="0"/>
    <x v="3"/>
    <x v="26"/>
    <x v="785"/>
    <n v="34287"/>
    <x v="73"/>
    <x v="41"/>
    <n v="4.29"/>
    <n v="3"/>
    <n v="130.91"/>
    <n v="88380"/>
    <m/>
    <m/>
  </r>
  <r>
    <n v="21085"/>
    <s v="Low"/>
    <x v="8"/>
    <x v="569"/>
    <n v="19.989999999999998"/>
    <n v="3089"/>
    <s v="Sandy Cannon"/>
    <x v="2"/>
    <x v="0"/>
    <x v="0"/>
    <x v="15"/>
    <x v="3"/>
    <x v="864"/>
    <n v="0.56999999999999995"/>
    <x v="0"/>
    <x v="2"/>
    <x v="13"/>
    <x v="776"/>
    <n v="66209"/>
    <x v="76"/>
    <x v="12"/>
    <n v="-122.77"/>
    <n v="6"/>
    <n v="281.82"/>
    <n v="91219"/>
    <m/>
    <m/>
  </r>
  <r>
    <n v="20357"/>
    <s v="Critical"/>
    <x v="3"/>
    <x v="490"/>
    <n v="0.99"/>
    <n v="3095"/>
    <s v="Milton Lindsay"/>
    <x v="2"/>
    <x v="3"/>
    <x v="0"/>
    <x v="15"/>
    <x v="3"/>
    <x v="718"/>
    <n v="0.55000000000000004"/>
    <x v="0"/>
    <x v="1"/>
    <x v="10"/>
    <x v="786"/>
    <n v="45011"/>
    <x v="71"/>
    <x v="79"/>
    <n v="683.9556"/>
    <n v="5"/>
    <n v="991.24"/>
    <n v="86220"/>
    <m/>
    <m/>
  </r>
  <r>
    <n v="21235"/>
    <s v="High"/>
    <x v="4"/>
    <x v="296"/>
    <n v="7.2"/>
    <n v="3096"/>
    <s v="Mike Howard"/>
    <x v="0"/>
    <x v="3"/>
    <x v="0"/>
    <x v="15"/>
    <x v="3"/>
    <x v="865"/>
    <n v="0.6"/>
    <x v="0"/>
    <x v="1"/>
    <x v="10"/>
    <x v="455"/>
    <n v="43026"/>
    <x v="84"/>
    <x v="111"/>
    <n v="-16.64"/>
    <n v="3"/>
    <n v="119.86"/>
    <n v="86221"/>
    <m/>
    <m/>
  </r>
  <r>
    <n v="21236"/>
    <s v="High"/>
    <x v="4"/>
    <x v="233"/>
    <n v="2.83"/>
    <n v="3096"/>
    <s v="Mike Howard"/>
    <x v="0"/>
    <x v="3"/>
    <x v="2"/>
    <x v="13"/>
    <x v="2"/>
    <x v="293"/>
    <n v="0.77"/>
    <x v="0"/>
    <x v="1"/>
    <x v="10"/>
    <x v="455"/>
    <n v="43026"/>
    <x v="84"/>
    <x v="111"/>
    <n v="-59.73"/>
    <n v="12"/>
    <n v="98.77"/>
    <n v="86221"/>
    <m/>
    <m/>
  </r>
  <r>
    <n v="21237"/>
    <s v="High"/>
    <x v="1"/>
    <x v="570"/>
    <n v="62.74"/>
    <n v="3096"/>
    <s v="Mike Howard"/>
    <x v="1"/>
    <x v="3"/>
    <x v="1"/>
    <x v="11"/>
    <x v="5"/>
    <x v="866"/>
    <n v="0.75"/>
    <x v="0"/>
    <x v="1"/>
    <x v="10"/>
    <x v="455"/>
    <n v="43026"/>
    <x v="84"/>
    <x v="111"/>
    <n v="-633.44123700000023"/>
    <n v="9"/>
    <n v="2495.35"/>
    <n v="86221"/>
    <m/>
    <m/>
  </r>
  <r>
    <n v="25999"/>
    <s v="Critical"/>
    <x v="7"/>
    <x v="571"/>
    <n v="5.0999999999999996"/>
    <n v="3096"/>
    <s v="Mike Howard"/>
    <x v="0"/>
    <x v="3"/>
    <x v="0"/>
    <x v="10"/>
    <x v="3"/>
    <x v="867"/>
    <n v="0.6"/>
    <x v="0"/>
    <x v="1"/>
    <x v="10"/>
    <x v="455"/>
    <n v="43026"/>
    <x v="77"/>
    <x v="100"/>
    <n v="72.984000000000009"/>
    <n v="6"/>
    <n v="200.83"/>
    <n v="86222"/>
    <m/>
    <m/>
  </r>
  <r>
    <n v="19816"/>
    <s v="Critical"/>
    <x v="5"/>
    <x v="433"/>
    <n v="5.09"/>
    <n v="3098"/>
    <s v="Lorraine Boykin"/>
    <x v="2"/>
    <x v="3"/>
    <x v="0"/>
    <x v="7"/>
    <x v="3"/>
    <x v="861"/>
    <n v="0.38"/>
    <x v="0"/>
    <x v="1"/>
    <x v="4"/>
    <x v="787"/>
    <n v="11967"/>
    <x v="4"/>
    <x v="5"/>
    <n v="240.17519999999996"/>
    <n v="10"/>
    <n v="348.08"/>
    <n v="89314"/>
    <m/>
    <m/>
  </r>
  <r>
    <n v="22503"/>
    <s v="Low"/>
    <x v="6"/>
    <x v="348"/>
    <n v="6.96"/>
    <n v="3098"/>
    <s v="Lorraine Boykin"/>
    <x v="0"/>
    <x v="3"/>
    <x v="0"/>
    <x v="15"/>
    <x v="4"/>
    <x v="459"/>
    <n v="0.5"/>
    <x v="0"/>
    <x v="1"/>
    <x v="4"/>
    <x v="787"/>
    <n v="11967"/>
    <x v="77"/>
    <x v="120"/>
    <n v="-11.248000000000001"/>
    <n v="10"/>
    <n v="131.69"/>
    <n v="89315"/>
    <m/>
    <m/>
  </r>
  <r>
    <n v="18930"/>
    <s v="Low"/>
    <x v="2"/>
    <x v="223"/>
    <n v="0.5"/>
    <n v="3098"/>
    <s v="Lorraine Boykin"/>
    <x v="2"/>
    <x v="3"/>
    <x v="0"/>
    <x v="9"/>
    <x v="3"/>
    <x v="277"/>
    <n v="0.38"/>
    <x v="0"/>
    <x v="1"/>
    <x v="4"/>
    <x v="787"/>
    <n v="11967"/>
    <x v="136"/>
    <x v="142"/>
    <n v="9.611699999999999"/>
    <n v="5"/>
    <n v="13.93"/>
    <n v="89316"/>
    <m/>
    <m/>
  </r>
  <r>
    <n v="19805"/>
    <s v="Critical"/>
    <x v="8"/>
    <x v="205"/>
    <n v="5"/>
    <n v="3100"/>
    <s v="Gladys Holloway"/>
    <x v="2"/>
    <x v="3"/>
    <x v="2"/>
    <x v="5"/>
    <x v="0"/>
    <x v="615"/>
    <n v="0.82"/>
    <x v="0"/>
    <x v="3"/>
    <x v="26"/>
    <x v="788"/>
    <n v="33334"/>
    <x v="78"/>
    <x v="164"/>
    <n v="-299.81420000000003"/>
    <n v="1"/>
    <n v="31.71"/>
    <n v="89988"/>
    <m/>
    <m/>
  </r>
  <r>
    <n v="18087"/>
    <s v="Critical"/>
    <x v="7"/>
    <x v="354"/>
    <n v="0.99"/>
    <n v="3105"/>
    <s v="Lawrence Hester"/>
    <x v="2"/>
    <x v="1"/>
    <x v="0"/>
    <x v="9"/>
    <x v="3"/>
    <x v="675"/>
    <n v="0.37"/>
    <x v="0"/>
    <x v="3"/>
    <x v="35"/>
    <x v="60"/>
    <n v="42071"/>
    <x v="80"/>
    <x v="115"/>
    <n v="13.799999999999999"/>
    <n v="19"/>
    <n v="60.01"/>
    <n v="86327"/>
    <m/>
    <m/>
  </r>
  <r>
    <n v="18088"/>
    <s v="Critical"/>
    <x v="1"/>
    <x v="80"/>
    <n v="5.9"/>
    <n v="3105"/>
    <s v="Lawrence Hester"/>
    <x v="2"/>
    <x v="1"/>
    <x v="0"/>
    <x v="7"/>
    <x v="3"/>
    <x v="250"/>
    <n v="0.37"/>
    <x v="0"/>
    <x v="3"/>
    <x v="35"/>
    <x v="60"/>
    <n v="42071"/>
    <x v="80"/>
    <x v="115"/>
    <n v="4.3919999999999995"/>
    <n v="13"/>
    <n v="90.98"/>
    <n v="86327"/>
    <m/>
    <m/>
  </r>
  <r>
    <n v="18089"/>
    <s v="Critical"/>
    <x v="7"/>
    <x v="18"/>
    <n v="4.2"/>
    <n v="3105"/>
    <s v="Lawrence Hester"/>
    <x v="2"/>
    <x v="1"/>
    <x v="2"/>
    <x v="5"/>
    <x v="3"/>
    <x v="868"/>
    <n v="0.59"/>
    <x v="0"/>
    <x v="3"/>
    <x v="35"/>
    <x v="60"/>
    <n v="42071"/>
    <x v="80"/>
    <x v="104"/>
    <n v="-236.25"/>
    <n v="12"/>
    <n v="1270.7"/>
    <n v="86327"/>
    <m/>
    <m/>
  </r>
  <r>
    <n v="87"/>
    <s v="Critical"/>
    <x v="7"/>
    <x v="354"/>
    <n v="0.99"/>
    <n v="3106"/>
    <s v="Alexander O'Brien"/>
    <x v="2"/>
    <x v="1"/>
    <x v="0"/>
    <x v="9"/>
    <x v="3"/>
    <x v="675"/>
    <n v="0.37"/>
    <x v="0"/>
    <x v="2"/>
    <x v="7"/>
    <x v="588"/>
    <n v="77041"/>
    <x v="80"/>
    <x v="115"/>
    <n v="36.020000000000003"/>
    <n v="75"/>
    <n v="236.87"/>
    <n v="548"/>
    <m/>
    <m/>
  </r>
  <r>
    <n v="88"/>
    <s v="Critical"/>
    <x v="1"/>
    <x v="80"/>
    <n v="5.9"/>
    <n v="3106"/>
    <s v="Alexander O'Brien"/>
    <x v="2"/>
    <x v="1"/>
    <x v="0"/>
    <x v="7"/>
    <x v="3"/>
    <x v="250"/>
    <n v="0.37"/>
    <x v="0"/>
    <x v="2"/>
    <x v="7"/>
    <x v="588"/>
    <n v="77041"/>
    <x v="80"/>
    <x v="115"/>
    <n v="-50.64"/>
    <n v="53"/>
    <n v="370.91"/>
    <n v="548"/>
    <m/>
    <m/>
  </r>
  <r>
    <n v="89"/>
    <s v="Critical"/>
    <x v="7"/>
    <x v="18"/>
    <n v="4.2"/>
    <n v="3106"/>
    <s v="Alexander O'Brien"/>
    <x v="2"/>
    <x v="1"/>
    <x v="2"/>
    <x v="5"/>
    <x v="3"/>
    <x v="868"/>
    <n v="0.59"/>
    <x v="0"/>
    <x v="2"/>
    <x v="7"/>
    <x v="588"/>
    <n v="77041"/>
    <x v="80"/>
    <x v="104"/>
    <n v="510.48900000000003"/>
    <n v="47"/>
    <n v="4976.92"/>
    <n v="548"/>
    <m/>
    <m/>
  </r>
  <r>
    <n v="21120"/>
    <s v="Not Specified"/>
    <x v="8"/>
    <x v="572"/>
    <n v="14.72"/>
    <n v="3113"/>
    <s v="Wayne English"/>
    <x v="2"/>
    <x v="0"/>
    <x v="0"/>
    <x v="8"/>
    <x v="3"/>
    <x v="869"/>
    <n v="0.37"/>
    <x v="0"/>
    <x v="3"/>
    <x v="11"/>
    <x v="789"/>
    <n v="70560"/>
    <x v="28"/>
    <x v="38"/>
    <n v="-20.182259999999999"/>
    <n v="17"/>
    <n v="574.97"/>
    <n v="86860"/>
    <m/>
    <m/>
  </r>
  <r>
    <n v="21121"/>
    <s v="Not Specified"/>
    <x v="1"/>
    <x v="82"/>
    <n v="6.47"/>
    <n v="3113"/>
    <s v="Wayne English"/>
    <x v="2"/>
    <x v="0"/>
    <x v="0"/>
    <x v="7"/>
    <x v="3"/>
    <x v="849"/>
    <n v="0.38"/>
    <x v="0"/>
    <x v="3"/>
    <x v="11"/>
    <x v="789"/>
    <n v="70560"/>
    <x v="28"/>
    <x v="54"/>
    <n v="-156.97220000000002"/>
    <n v="9"/>
    <n v="115.22"/>
    <n v="86860"/>
    <m/>
    <m/>
  </r>
  <r>
    <n v="21122"/>
    <s v="Not Specified"/>
    <x v="2"/>
    <x v="573"/>
    <n v="8.99"/>
    <n v="3113"/>
    <s v="Wayne English"/>
    <x v="0"/>
    <x v="0"/>
    <x v="0"/>
    <x v="0"/>
    <x v="2"/>
    <x v="870"/>
    <n v="0.56000000000000005"/>
    <x v="0"/>
    <x v="3"/>
    <x v="11"/>
    <x v="789"/>
    <n v="70560"/>
    <x v="28"/>
    <x v="41"/>
    <n v="384.5043"/>
    <n v="13"/>
    <n v="456.58"/>
    <n v="86860"/>
    <m/>
    <m/>
  </r>
  <r>
    <n v="20795"/>
    <s v="Critical"/>
    <x v="4"/>
    <x v="277"/>
    <n v="60"/>
    <n v="3119"/>
    <s v="Jay Hubbard"/>
    <x v="1"/>
    <x v="0"/>
    <x v="1"/>
    <x v="11"/>
    <x v="1"/>
    <x v="356"/>
    <m/>
    <x v="0"/>
    <x v="3"/>
    <x v="26"/>
    <x v="790"/>
    <n v="32839"/>
    <x v="133"/>
    <x v="177"/>
    <n v="513.08399999999995"/>
    <n v="11"/>
    <n v="3772.19"/>
    <n v="86432"/>
    <m/>
    <m/>
  </r>
  <r>
    <n v="25473"/>
    <s v="Not Specified"/>
    <x v="4"/>
    <x v="574"/>
    <n v="19.989999999999998"/>
    <n v="3120"/>
    <s v="Daniel Christian"/>
    <x v="2"/>
    <x v="1"/>
    <x v="0"/>
    <x v="8"/>
    <x v="3"/>
    <x v="871"/>
    <n v="0.38"/>
    <x v="0"/>
    <x v="3"/>
    <x v="11"/>
    <x v="791"/>
    <n v="70117"/>
    <x v="110"/>
    <x v="25"/>
    <n v="44.519999999999996"/>
    <n v="9"/>
    <n v="2642.48"/>
    <n v="90160"/>
    <m/>
    <m/>
  </r>
  <r>
    <n v="23764"/>
    <s v="Low"/>
    <x v="1"/>
    <x v="186"/>
    <n v="6.05"/>
    <n v="3123"/>
    <s v="Jamie Manning"/>
    <x v="2"/>
    <x v="1"/>
    <x v="0"/>
    <x v="8"/>
    <x v="3"/>
    <x v="227"/>
    <n v="0.39"/>
    <x v="0"/>
    <x v="2"/>
    <x v="12"/>
    <x v="792"/>
    <n v="60160"/>
    <x v="0"/>
    <x v="28"/>
    <n v="-48.875"/>
    <n v="8"/>
    <n v="61.5"/>
    <n v="87287"/>
    <m/>
    <m/>
  </r>
  <r>
    <n v="25060"/>
    <s v="Not Specified"/>
    <x v="5"/>
    <x v="357"/>
    <n v="9.07"/>
    <n v="3124"/>
    <s v="Neil Barbee"/>
    <x v="2"/>
    <x v="1"/>
    <x v="0"/>
    <x v="8"/>
    <x v="3"/>
    <x v="470"/>
    <n v="0.35"/>
    <x v="0"/>
    <x v="2"/>
    <x v="12"/>
    <x v="793"/>
    <n v="61265"/>
    <x v="155"/>
    <x v="180"/>
    <n v="881.04719999999998"/>
    <n v="11"/>
    <n v="1276.8800000000001"/>
    <n v="87286"/>
    <m/>
    <m/>
  </r>
  <r>
    <n v="25352"/>
    <s v="High"/>
    <x v="4"/>
    <x v="465"/>
    <n v="26.3"/>
    <n v="3125"/>
    <s v="Guy McDonald"/>
    <x v="1"/>
    <x v="1"/>
    <x v="2"/>
    <x v="6"/>
    <x v="1"/>
    <x v="872"/>
    <n v="0.38"/>
    <x v="0"/>
    <x v="2"/>
    <x v="12"/>
    <x v="794"/>
    <n v="60056"/>
    <x v="99"/>
    <x v="72"/>
    <n v="-233.840688"/>
    <n v="2"/>
    <n v="233.58"/>
    <n v="87285"/>
    <m/>
    <m/>
  </r>
  <r>
    <n v="24457"/>
    <s v="Low"/>
    <x v="4"/>
    <x v="28"/>
    <n v="2.5"/>
    <n v="3128"/>
    <s v="Cathy Burgess"/>
    <x v="2"/>
    <x v="2"/>
    <x v="0"/>
    <x v="4"/>
    <x v="3"/>
    <x v="488"/>
    <n v="0.39"/>
    <x v="0"/>
    <x v="3"/>
    <x v="11"/>
    <x v="795"/>
    <n v="71109"/>
    <x v="97"/>
    <x v="173"/>
    <n v="-139.07600000000002"/>
    <n v="9"/>
    <n v="31.98"/>
    <n v="89810"/>
    <m/>
    <m/>
  </r>
  <r>
    <n v="20483"/>
    <s v="High"/>
    <x v="10"/>
    <x v="61"/>
    <n v="26.2"/>
    <n v="3132"/>
    <s v="Anita Kang"/>
    <x v="1"/>
    <x v="0"/>
    <x v="1"/>
    <x v="1"/>
    <x v="1"/>
    <x v="68"/>
    <n v="0.59"/>
    <x v="0"/>
    <x v="2"/>
    <x v="12"/>
    <x v="796"/>
    <n v="60060"/>
    <x v="33"/>
    <x v="46"/>
    <n v="-64.664000000000001"/>
    <n v="3"/>
    <n v="519.41999999999996"/>
    <n v="86790"/>
    <m/>
    <m/>
  </r>
  <r>
    <n v="19258"/>
    <s v="Medium"/>
    <x v="7"/>
    <x v="575"/>
    <n v="3.99"/>
    <n v="3132"/>
    <s v="Anita Kang"/>
    <x v="2"/>
    <x v="0"/>
    <x v="0"/>
    <x v="15"/>
    <x v="3"/>
    <x v="873"/>
    <n v="0.55000000000000004"/>
    <x v="0"/>
    <x v="2"/>
    <x v="12"/>
    <x v="796"/>
    <n v="60060"/>
    <x v="28"/>
    <x v="38"/>
    <n v="1644.0767999999998"/>
    <n v="40"/>
    <n v="2382.7199999999998"/>
    <n v="86794"/>
    <m/>
    <m/>
  </r>
  <r>
    <n v="22459"/>
    <s v="Medium"/>
    <x v="10"/>
    <x v="91"/>
    <n v="8.49"/>
    <n v="3133"/>
    <s v="Kristine Singleton"/>
    <x v="2"/>
    <x v="0"/>
    <x v="0"/>
    <x v="8"/>
    <x v="3"/>
    <x v="104"/>
    <n v="0.39"/>
    <x v="0"/>
    <x v="2"/>
    <x v="12"/>
    <x v="797"/>
    <n v="60540"/>
    <x v="59"/>
    <x v="56"/>
    <n v="-350.43950000000001"/>
    <n v="12"/>
    <n v="64.959999999999994"/>
    <n v="86789"/>
    <m/>
    <m/>
  </r>
  <r>
    <n v="22460"/>
    <s v="Medium"/>
    <x v="9"/>
    <x v="281"/>
    <n v="0.75"/>
    <n v="3133"/>
    <s v="Kristine Singleton"/>
    <x v="2"/>
    <x v="0"/>
    <x v="0"/>
    <x v="3"/>
    <x v="0"/>
    <x v="874"/>
    <n v="0.52"/>
    <x v="0"/>
    <x v="2"/>
    <x v="12"/>
    <x v="797"/>
    <n v="60540"/>
    <x v="59"/>
    <x v="56"/>
    <n v="4.2027999999999999"/>
    <n v="10"/>
    <n v="19.14"/>
    <n v="86789"/>
    <m/>
    <m/>
  </r>
  <r>
    <n v="21719"/>
    <s v="Critical"/>
    <x v="4"/>
    <x v="85"/>
    <n v="7.78"/>
    <n v="3133"/>
    <s v="Kristine Singleton"/>
    <x v="2"/>
    <x v="0"/>
    <x v="0"/>
    <x v="8"/>
    <x v="3"/>
    <x v="97"/>
    <n v="0.37"/>
    <x v="0"/>
    <x v="2"/>
    <x v="12"/>
    <x v="797"/>
    <n v="60540"/>
    <x v="30"/>
    <x v="26"/>
    <n v="-44.067999999999998"/>
    <n v="4"/>
    <n v="25.35"/>
    <n v="86792"/>
    <m/>
    <m/>
  </r>
  <r>
    <n v="21720"/>
    <s v="Critical"/>
    <x v="3"/>
    <x v="576"/>
    <n v="8.99"/>
    <n v="3133"/>
    <s v="Kristine Singleton"/>
    <x v="0"/>
    <x v="0"/>
    <x v="2"/>
    <x v="13"/>
    <x v="2"/>
    <x v="875"/>
    <n v="0.79"/>
    <x v="0"/>
    <x v="2"/>
    <x v="12"/>
    <x v="797"/>
    <n v="60540"/>
    <x v="30"/>
    <x v="118"/>
    <n v="-100.51"/>
    <n v="5"/>
    <n v="45.03"/>
    <n v="86792"/>
    <m/>
    <m/>
  </r>
  <r>
    <n v="21721"/>
    <s v="Critical"/>
    <x v="12"/>
    <x v="431"/>
    <n v="8.99"/>
    <n v="3133"/>
    <s v="Kristine Singleton"/>
    <x v="2"/>
    <x v="0"/>
    <x v="1"/>
    <x v="2"/>
    <x v="2"/>
    <x v="826"/>
    <n v="0.39"/>
    <x v="0"/>
    <x v="2"/>
    <x v="12"/>
    <x v="797"/>
    <n v="60540"/>
    <x v="30"/>
    <x v="124"/>
    <n v="-17.75"/>
    <n v="10"/>
    <n v="153.87"/>
    <n v="86792"/>
    <m/>
    <m/>
  </r>
  <r>
    <n v="21722"/>
    <s v="Critical"/>
    <x v="7"/>
    <x v="279"/>
    <n v="8.08"/>
    <n v="3133"/>
    <s v="Kristine Singleton"/>
    <x v="2"/>
    <x v="0"/>
    <x v="2"/>
    <x v="5"/>
    <x v="3"/>
    <x v="876"/>
    <n v="0.6"/>
    <x v="0"/>
    <x v="2"/>
    <x v="12"/>
    <x v="797"/>
    <n v="60540"/>
    <x v="30"/>
    <x v="124"/>
    <n v="1374.9480000000001"/>
    <n v="22"/>
    <n v="2800.33"/>
    <n v="86792"/>
    <m/>
    <m/>
  </r>
  <r>
    <n v="23898"/>
    <s v="Critical"/>
    <x v="9"/>
    <x v="331"/>
    <n v="60.2"/>
    <n v="3136"/>
    <s v="Lee Hancock"/>
    <x v="1"/>
    <x v="3"/>
    <x v="1"/>
    <x v="1"/>
    <x v="1"/>
    <x v="433"/>
    <n v="0.77"/>
    <x v="0"/>
    <x v="1"/>
    <x v="14"/>
    <x v="91"/>
    <n v="4073"/>
    <x v="11"/>
    <x v="83"/>
    <n v="-677.87199999999996"/>
    <n v="23"/>
    <n v="3596.03"/>
    <n v="86791"/>
    <m/>
    <m/>
  </r>
  <r>
    <n v="24691"/>
    <s v="Not Specified"/>
    <x v="3"/>
    <x v="553"/>
    <n v="19.989999999999998"/>
    <n v="3137"/>
    <s v="Alison Sharp"/>
    <x v="2"/>
    <x v="0"/>
    <x v="0"/>
    <x v="8"/>
    <x v="3"/>
    <x v="831"/>
    <n v="0.4"/>
    <x v="0"/>
    <x v="1"/>
    <x v="16"/>
    <x v="798"/>
    <n v="3246"/>
    <x v="178"/>
    <x v="42"/>
    <n v="1623.9494999999999"/>
    <n v="8"/>
    <n v="2353.5500000000002"/>
    <n v="86795"/>
    <m/>
    <m/>
  </r>
  <r>
    <n v="23706"/>
    <s v="Not Specified"/>
    <x v="5"/>
    <x v="258"/>
    <n v="6.89"/>
    <n v="3138"/>
    <s v="Herbert Donnelly Swanson"/>
    <x v="0"/>
    <x v="0"/>
    <x v="0"/>
    <x v="15"/>
    <x v="3"/>
    <x v="326"/>
    <n v="0.6"/>
    <x v="0"/>
    <x v="1"/>
    <x v="16"/>
    <x v="799"/>
    <n v="3053"/>
    <x v="117"/>
    <x v="101"/>
    <n v="-122.83499999999999"/>
    <n v="22"/>
    <n v="92.57"/>
    <n v="86796"/>
    <m/>
    <m/>
  </r>
  <r>
    <n v="23427"/>
    <s v="Critical"/>
    <x v="3"/>
    <x v="102"/>
    <n v="57"/>
    <n v="3139"/>
    <s v="David Powell"/>
    <x v="1"/>
    <x v="1"/>
    <x v="1"/>
    <x v="1"/>
    <x v="1"/>
    <x v="234"/>
    <n v="0.78"/>
    <x v="0"/>
    <x v="1"/>
    <x v="2"/>
    <x v="207"/>
    <n v="7016"/>
    <x v="10"/>
    <x v="43"/>
    <n v="252.48800000000028"/>
    <n v="31"/>
    <n v="7974.21"/>
    <n v="86793"/>
    <m/>
    <m/>
  </r>
  <r>
    <n v="18917"/>
    <s v="Low"/>
    <x v="3"/>
    <x v="425"/>
    <n v="8.3699999999999992"/>
    <n v="3141"/>
    <s v="Jerome McIntosh"/>
    <x v="2"/>
    <x v="3"/>
    <x v="0"/>
    <x v="12"/>
    <x v="2"/>
    <x v="597"/>
    <n v="0.57999999999999996"/>
    <x v="0"/>
    <x v="2"/>
    <x v="7"/>
    <x v="557"/>
    <n v="77506"/>
    <x v="144"/>
    <x v="35"/>
    <n v="-88.584999999999994"/>
    <n v="13"/>
    <n v="87.1"/>
    <n v="86369"/>
    <m/>
    <m/>
  </r>
  <r>
    <n v="18918"/>
    <s v="Low"/>
    <x v="8"/>
    <x v="224"/>
    <n v="35"/>
    <n v="3141"/>
    <s v="Jerome McIntosh"/>
    <x v="0"/>
    <x v="3"/>
    <x v="0"/>
    <x v="10"/>
    <x v="6"/>
    <x v="595"/>
    <n v="0.83"/>
    <x v="0"/>
    <x v="2"/>
    <x v="7"/>
    <x v="557"/>
    <n v="77506"/>
    <x v="144"/>
    <x v="55"/>
    <n v="-485.68"/>
    <n v="15"/>
    <n v="736.86"/>
    <n v="86369"/>
    <m/>
    <m/>
  </r>
  <r>
    <n v="26039"/>
    <s v="Medium"/>
    <x v="1"/>
    <x v="120"/>
    <n v="5.41"/>
    <n v="3143"/>
    <s v="Neil Song"/>
    <x v="2"/>
    <x v="3"/>
    <x v="0"/>
    <x v="10"/>
    <x v="3"/>
    <x v="877"/>
    <n v="0.59"/>
    <x v="0"/>
    <x v="2"/>
    <x v="7"/>
    <x v="800"/>
    <n v="78660"/>
    <x v="120"/>
    <x v="37"/>
    <n v="-16.37"/>
    <n v="2"/>
    <n v="33.840000000000003"/>
    <n v="86368"/>
    <m/>
    <m/>
  </r>
  <r>
    <n v="19193"/>
    <s v="Critical"/>
    <x v="9"/>
    <x v="165"/>
    <n v="6.27"/>
    <n v="3146"/>
    <s v="Maureen Stout"/>
    <x v="2"/>
    <x v="0"/>
    <x v="0"/>
    <x v="8"/>
    <x v="3"/>
    <x v="198"/>
    <n v="0.4"/>
    <x v="0"/>
    <x v="2"/>
    <x v="7"/>
    <x v="801"/>
    <n v="78577"/>
    <x v="148"/>
    <x v="70"/>
    <n v="-94.258600000000001"/>
    <n v="4"/>
    <n v="14.9"/>
    <n v="85850"/>
    <m/>
    <m/>
  </r>
  <r>
    <n v="19194"/>
    <s v="Critical"/>
    <x v="8"/>
    <x v="577"/>
    <n v="1.93"/>
    <n v="3146"/>
    <s v="Maureen Stout"/>
    <x v="0"/>
    <x v="0"/>
    <x v="0"/>
    <x v="7"/>
    <x v="0"/>
    <x v="878"/>
    <n v="0.35"/>
    <x v="0"/>
    <x v="2"/>
    <x v="7"/>
    <x v="801"/>
    <n v="78577"/>
    <x v="148"/>
    <x v="116"/>
    <n v="6.3308"/>
    <n v="11"/>
    <n v="39.64"/>
    <n v="85850"/>
    <m/>
    <m/>
  </r>
  <r>
    <n v="24200"/>
    <s v="Medium"/>
    <x v="2"/>
    <x v="145"/>
    <n v="11.17"/>
    <n v="3148"/>
    <s v="Leroy Field"/>
    <x v="2"/>
    <x v="0"/>
    <x v="1"/>
    <x v="2"/>
    <x v="6"/>
    <x v="172"/>
    <n v="0.6"/>
    <x v="0"/>
    <x v="0"/>
    <x v="44"/>
    <x v="802"/>
    <n v="83854"/>
    <x v="101"/>
    <x v="50"/>
    <n v="-66.823599999999999"/>
    <n v="7"/>
    <n v="139.49"/>
    <n v="89716"/>
    <m/>
    <m/>
  </r>
  <r>
    <n v="24202"/>
    <s v="Medium"/>
    <x v="2"/>
    <x v="476"/>
    <n v="58.95"/>
    <n v="3149"/>
    <s v="Harriet Moore"/>
    <x v="1"/>
    <x v="0"/>
    <x v="1"/>
    <x v="1"/>
    <x v="1"/>
    <x v="879"/>
    <n v="0.56999999999999995"/>
    <x v="0"/>
    <x v="0"/>
    <x v="44"/>
    <x v="803"/>
    <n v="83440"/>
    <x v="101"/>
    <x v="62"/>
    <n v="971.62200000000007"/>
    <n v="6"/>
    <n v="1952.43"/>
    <n v="89716"/>
    <m/>
    <m/>
  </r>
  <r>
    <n v="19625"/>
    <s v="Not Specified"/>
    <x v="0"/>
    <x v="578"/>
    <n v="46.2"/>
    <n v="3151"/>
    <s v="Glenda Hunter"/>
    <x v="1"/>
    <x v="0"/>
    <x v="1"/>
    <x v="11"/>
    <x v="5"/>
    <x v="880"/>
    <n v="0.69"/>
    <x v="0"/>
    <x v="0"/>
    <x v="1"/>
    <x v="804"/>
    <n v="92277"/>
    <x v="26"/>
    <x v="55"/>
    <n v="-134.512"/>
    <n v="9"/>
    <n v="1370.79"/>
    <n v="88543"/>
    <m/>
    <m/>
  </r>
  <r>
    <n v="19618"/>
    <s v="Critical"/>
    <x v="0"/>
    <x v="23"/>
    <n v="8.73"/>
    <n v="3151"/>
    <s v="Glenda Hunter"/>
    <x v="1"/>
    <x v="0"/>
    <x v="2"/>
    <x v="6"/>
    <x v="5"/>
    <x v="25"/>
    <n v="0.56999999999999995"/>
    <x v="0"/>
    <x v="0"/>
    <x v="1"/>
    <x v="804"/>
    <n v="92277"/>
    <x v="128"/>
    <x v="141"/>
    <n v="-4075.9339920000002"/>
    <n v="1"/>
    <n v="3501.79"/>
    <n v="88544"/>
    <m/>
    <m/>
  </r>
  <r>
    <n v="19619"/>
    <s v="Critical"/>
    <x v="2"/>
    <x v="493"/>
    <n v="7.42"/>
    <n v="3151"/>
    <s v="Glenda Hunter"/>
    <x v="2"/>
    <x v="0"/>
    <x v="0"/>
    <x v="12"/>
    <x v="2"/>
    <x v="722"/>
    <n v="0.56000000000000005"/>
    <x v="0"/>
    <x v="0"/>
    <x v="1"/>
    <x v="804"/>
    <n v="92277"/>
    <x v="128"/>
    <x v="141"/>
    <n v="-18.558799999999998"/>
    <n v="4"/>
    <n v="63.04"/>
    <n v="88544"/>
    <m/>
    <m/>
  </r>
  <r>
    <n v="23322"/>
    <s v="Not Specified"/>
    <x v="5"/>
    <x v="415"/>
    <n v="5.37"/>
    <n v="3151"/>
    <s v="Glenda Hunter"/>
    <x v="0"/>
    <x v="0"/>
    <x v="0"/>
    <x v="0"/>
    <x v="3"/>
    <x v="577"/>
    <n v="0.56000000000000005"/>
    <x v="0"/>
    <x v="0"/>
    <x v="1"/>
    <x v="804"/>
    <n v="92277"/>
    <x v="160"/>
    <x v="174"/>
    <n v="220.35719999999998"/>
    <n v="18"/>
    <n v="451.35"/>
    <n v="88545"/>
    <m/>
    <m/>
  </r>
  <r>
    <n v="24723"/>
    <s v="Medium"/>
    <x v="7"/>
    <x v="579"/>
    <n v="3.26"/>
    <n v="3151"/>
    <s v="Glenda Hunter"/>
    <x v="2"/>
    <x v="1"/>
    <x v="0"/>
    <x v="12"/>
    <x v="2"/>
    <x v="881"/>
    <n v="0.56000000000000005"/>
    <x v="0"/>
    <x v="0"/>
    <x v="1"/>
    <x v="804"/>
    <n v="92277"/>
    <x v="136"/>
    <x v="142"/>
    <n v="47.73"/>
    <n v="7"/>
    <n v="119.6"/>
    <n v="88546"/>
    <m/>
    <m/>
  </r>
  <r>
    <n v="24329"/>
    <s v="Medium"/>
    <x v="1"/>
    <x v="24"/>
    <n v="1.49"/>
    <n v="3151"/>
    <s v="Glenda Hunter"/>
    <x v="2"/>
    <x v="0"/>
    <x v="0"/>
    <x v="8"/>
    <x v="3"/>
    <x v="370"/>
    <n v="0.39"/>
    <x v="0"/>
    <x v="0"/>
    <x v="1"/>
    <x v="804"/>
    <n v="92277"/>
    <x v="140"/>
    <x v="148"/>
    <n v="28.526000000000003"/>
    <n v="10"/>
    <n v="59.9"/>
    <n v="88547"/>
    <m/>
    <m/>
  </r>
  <r>
    <n v="21734"/>
    <s v="High"/>
    <x v="0"/>
    <x v="129"/>
    <n v="8.99"/>
    <n v="3151"/>
    <s v="Glenda Hunter"/>
    <x v="2"/>
    <x v="0"/>
    <x v="1"/>
    <x v="2"/>
    <x v="2"/>
    <x v="153"/>
    <n v="0.35"/>
    <x v="0"/>
    <x v="0"/>
    <x v="1"/>
    <x v="804"/>
    <n v="92277"/>
    <x v="48"/>
    <x v="34"/>
    <n v="-87.46"/>
    <n v="1"/>
    <n v="99.22"/>
    <n v="88548"/>
    <m/>
    <m/>
  </r>
  <r>
    <n v="21436"/>
    <s v="High"/>
    <x v="4"/>
    <x v="177"/>
    <n v="13.99"/>
    <n v="3154"/>
    <s v="Faye Manning"/>
    <x v="0"/>
    <x v="0"/>
    <x v="2"/>
    <x v="6"/>
    <x v="4"/>
    <x v="216"/>
    <n v="0.38"/>
    <x v="0"/>
    <x v="3"/>
    <x v="26"/>
    <x v="805"/>
    <n v="33710"/>
    <x v="161"/>
    <x v="165"/>
    <n v="-3.9479999999999995"/>
    <n v="8"/>
    <n v="1183.82"/>
    <n v="86899"/>
    <m/>
    <m/>
  </r>
  <r>
    <n v="20253"/>
    <s v="Critical"/>
    <x v="9"/>
    <x v="400"/>
    <n v="9.4700000000000006"/>
    <n v="3154"/>
    <s v="Faye Manning"/>
    <x v="2"/>
    <x v="3"/>
    <x v="0"/>
    <x v="10"/>
    <x v="3"/>
    <x v="552"/>
    <n v="0.59"/>
    <x v="0"/>
    <x v="3"/>
    <x v="26"/>
    <x v="805"/>
    <n v="33710"/>
    <x v="5"/>
    <x v="129"/>
    <n v="28.182599999999997"/>
    <n v="11"/>
    <n v="201.77"/>
    <n v="86900"/>
    <m/>
    <m/>
  </r>
  <r>
    <n v="18635"/>
    <s v="Critical"/>
    <x v="7"/>
    <x v="499"/>
    <n v="8.99"/>
    <n v="3154"/>
    <s v="Faye Manning"/>
    <x v="2"/>
    <x v="0"/>
    <x v="0"/>
    <x v="0"/>
    <x v="2"/>
    <x v="731"/>
    <n v="0.59"/>
    <x v="0"/>
    <x v="3"/>
    <x v="26"/>
    <x v="805"/>
    <n v="33710"/>
    <x v="25"/>
    <x v="160"/>
    <n v="-51.66"/>
    <n v="21"/>
    <n v="443.66"/>
    <n v="86901"/>
    <m/>
    <m/>
  </r>
  <r>
    <n v="23392"/>
    <s v="Critical"/>
    <x v="1"/>
    <x v="580"/>
    <n v="3.5"/>
    <n v="3155"/>
    <s v="Julian Keith Mayer"/>
    <x v="2"/>
    <x v="0"/>
    <x v="0"/>
    <x v="15"/>
    <x v="3"/>
    <x v="882"/>
    <n v="0.56999999999999995"/>
    <x v="0"/>
    <x v="3"/>
    <x v="26"/>
    <x v="91"/>
    <n v="32771"/>
    <x v="13"/>
    <x v="79"/>
    <n v="-193.91399999999999"/>
    <n v="9"/>
    <n v="541.76"/>
    <n v="86898"/>
    <m/>
    <m/>
  </r>
  <r>
    <n v="21437"/>
    <s v="High"/>
    <x v="9"/>
    <x v="138"/>
    <n v="14.36"/>
    <n v="3155"/>
    <s v="Julian Keith Mayer"/>
    <x v="1"/>
    <x v="0"/>
    <x v="1"/>
    <x v="1"/>
    <x v="1"/>
    <x v="361"/>
    <n v="0.6"/>
    <x v="0"/>
    <x v="3"/>
    <x v="26"/>
    <x v="91"/>
    <n v="32771"/>
    <x v="161"/>
    <x v="165"/>
    <n v="57.545999999999999"/>
    <n v="4"/>
    <n v="107.66"/>
    <n v="86899"/>
    <m/>
    <m/>
  </r>
  <r>
    <n v="21438"/>
    <s v="High"/>
    <x v="10"/>
    <x v="191"/>
    <n v="35"/>
    <n v="3155"/>
    <s v="Julian Keith Mayer"/>
    <x v="2"/>
    <x v="0"/>
    <x v="0"/>
    <x v="10"/>
    <x v="6"/>
    <x v="233"/>
    <n v="0.81"/>
    <x v="0"/>
    <x v="3"/>
    <x v="26"/>
    <x v="91"/>
    <n v="32771"/>
    <x v="161"/>
    <x v="165"/>
    <n v="-333.42540000000002"/>
    <n v="10"/>
    <n v="318.83"/>
    <n v="86899"/>
    <m/>
    <m/>
  </r>
  <r>
    <n v="22015"/>
    <s v="Critical"/>
    <x v="5"/>
    <x v="581"/>
    <n v="5.5"/>
    <n v="3155"/>
    <s v="Julian Keith Mayer"/>
    <x v="2"/>
    <x v="3"/>
    <x v="2"/>
    <x v="13"/>
    <x v="3"/>
    <x v="883"/>
    <n v="0.49"/>
    <x v="0"/>
    <x v="3"/>
    <x v="26"/>
    <x v="91"/>
    <n v="32771"/>
    <x v="47"/>
    <x v="24"/>
    <n v="12.264000000000001"/>
    <n v="23"/>
    <n v="3600.65"/>
    <n v="86902"/>
    <m/>
    <m/>
  </r>
  <r>
    <n v="19374"/>
    <s v="Not Specified"/>
    <x v="8"/>
    <x v="102"/>
    <n v="57"/>
    <n v="3167"/>
    <s v="Ray Silverman"/>
    <x v="1"/>
    <x v="0"/>
    <x v="1"/>
    <x v="1"/>
    <x v="1"/>
    <x v="234"/>
    <n v="0.78"/>
    <x v="0"/>
    <x v="3"/>
    <x v="26"/>
    <x v="806"/>
    <n v="32004"/>
    <x v="117"/>
    <x v="121"/>
    <n v="-283.9914"/>
    <n v="14"/>
    <n v="3936.61"/>
    <n v="86491"/>
    <m/>
    <m/>
  </r>
  <r>
    <n v="19375"/>
    <s v="Not Specified"/>
    <x v="6"/>
    <x v="42"/>
    <n v="7.44"/>
    <n v="3167"/>
    <s v="Ray Silverman"/>
    <x v="2"/>
    <x v="0"/>
    <x v="0"/>
    <x v="7"/>
    <x v="3"/>
    <x v="130"/>
    <n v="0.36"/>
    <x v="0"/>
    <x v="3"/>
    <x v="26"/>
    <x v="806"/>
    <n v="32004"/>
    <x v="117"/>
    <x v="101"/>
    <n v="-195.34200000000001"/>
    <n v="15"/>
    <n v="78.31"/>
    <n v="86491"/>
    <m/>
    <m/>
  </r>
  <r>
    <n v="19376"/>
    <s v="Not Specified"/>
    <x v="10"/>
    <x v="371"/>
    <n v="0.83"/>
    <n v="3167"/>
    <s v="Ray Silverman"/>
    <x v="2"/>
    <x v="0"/>
    <x v="0"/>
    <x v="0"/>
    <x v="0"/>
    <x v="503"/>
    <n v="0.51"/>
    <x v="0"/>
    <x v="3"/>
    <x v="26"/>
    <x v="806"/>
    <n v="32004"/>
    <x v="117"/>
    <x v="101"/>
    <n v="-89.70920000000001"/>
    <n v="11"/>
    <n v="42.46"/>
    <n v="86491"/>
    <m/>
    <m/>
  </r>
  <r>
    <n v="25683"/>
    <s v="Critical"/>
    <x v="4"/>
    <x v="244"/>
    <n v="11.15"/>
    <n v="3169"/>
    <s v="Janice Boswell"/>
    <x v="0"/>
    <x v="2"/>
    <x v="0"/>
    <x v="7"/>
    <x v="3"/>
    <x v="306"/>
    <n v="0.37"/>
    <x v="0"/>
    <x v="3"/>
    <x v="26"/>
    <x v="807"/>
    <n v="32127"/>
    <x v="53"/>
    <x v="94"/>
    <n v="-44.415000000000006"/>
    <n v="1"/>
    <n v="14.66"/>
    <n v="86490"/>
    <m/>
    <m/>
  </r>
  <r>
    <n v="26055"/>
    <s v="Medium"/>
    <x v="10"/>
    <x v="244"/>
    <n v="5.47"/>
    <n v="3170"/>
    <s v="Lawrence Haas"/>
    <x v="2"/>
    <x v="0"/>
    <x v="0"/>
    <x v="7"/>
    <x v="3"/>
    <x v="884"/>
    <n v="0.35"/>
    <x v="0"/>
    <x v="3"/>
    <x v="26"/>
    <x v="808"/>
    <n v="34952"/>
    <x v="169"/>
    <x v="75"/>
    <n v="167.334"/>
    <n v="12"/>
    <n v="83.14"/>
    <n v="86489"/>
    <m/>
    <m/>
  </r>
  <r>
    <n v="21961"/>
    <s v="High"/>
    <x v="2"/>
    <x v="582"/>
    <n v="6.5"/>
    <n v="3176"/>
    <s v="Jackie McCullough"/>
    <x v="2"/>
    <x v="3"/>
    <x v="2"/>
    <x v="13"/>
    <x v="3"/>
    <x v="885"/>
    <n v="0.64"/>
    <x v="0"/>
    <x v="3"/>
    <x v="26"/>
    <x v="809"/>
    <n v="32216"/>
    <x v="82"/>
    <x v="108"/>
    <n v="65.597999999999999"/>
    <n v="19"/>
    <n v="215.25"/>
    <n v="90820"/>
    <m/>
    <m/>
  </r>
  <r>
    <n v="20964"/>
    <s v="Low"/>
    <x v="1"/>
    <x v="290"/>
    <n v="36.61"/>
    <n v="3176"/>
    <s v="Jackie McCullough"/>
    <x v="1"/>
    <x v="3"/>
    <x v="1"/>
    <x v="14"/>
    <x v="5"/>
    <x v="375"/>
    <n v="0.61"/>
    <x v="0"/>
    <x v="3"/>
    <x v="26"/>
    <x v="809"/>
    <n v="32216"/>
    <x v="97"/>
    <x v="153"/>
    <n v="0.25800000000000001"/>
    <n v="22"/>
    <n v="1358.02"/>
    <n v="90821"/>
    <m/>
    <m/>
  </r>
  <r>
    <n v="20965"/>
    <s v="Low"/>
    <x v="9"/>
    <x v="206"/>
    <n v="1.39"/>
    <n v="3176"/>
    <s v="Jackie McCullough"/>
    <x v="2"/>
    <x v="3"/>
    <x v="0"/>
    <x v="4"/>
    <x v="3"/>
    <x v="253"/>
    <n v="0.38"/>
    <x v="0"/>
    <x v="3"/>
    <x v="26"/>
    <x v="809"/>
    <n v="32216"/>
    <x v="97"/>
    <x v="153"/>
    <n v="63.222000000000001"/>
    <n v="22"/>
    <n v="358.84"/>
    <n v="90821"/>
    <m/>
    <m/>
  </r>
  <r>
    <n v="24493"/>
    <s v="Not Specified"/>
    <x v="10"/>
    <x v="370"/>
    <n v="10.84"/>
    <n v="3177"/>
    <s v="Laurie Petty"/>
    <x v="2"/>
    <x v="3"/>
    <x v="1"/>
    <x v="2"/>
    <x v="4"/>
    <x v="499"/>
    <n v="0.63"/>
    <x v="0"/>
    <x v="3"/>
    <x v="26"/>
    <x v="810"/>
    <n v="33458"/>
    <x v="88"/>
    <x v="57"/>
    <n v="-29.666000000000004"/>
    <n v="9"/>
    <n v="511.57"/>
    <n v="90818"/>
    <m/>
    <m/>
  </r>
  <r>
    <n v="22086"/>
    <s v="Critical"/>
    <x v="2"/>
    <x v="14"/>
    <n v="1"/>
    <n v="3177"/>
    <s v="Laurie Petty"/>
    <x v="2"/>
    <x v="3"/>
    <x v="0"/>
    <x v="0"/>
    <x v="0"/>
    <x v="812"/>
    <n v="0.35"/>
    <x v="0"/>
    <x v="3"/>
    <x v="26"/>
    <x v="810"/>
    <n v="33458"/>
    <x v="157"/>
    <x v="34"/>
    <n v="-1319.5"/>
    <n v="5"/>
    <n v="8.65"/>
    <n v="90819"/>
    <m/>
    <m/>
  </r>
  <r>
    <n v="21554"/>
    <s v="Low"/>
    <x v="8"/>
    <x v="433"/>
    <n v="7.5"/>
    <n v="3179"/>
    <s v="Marie Pittman"/>
    <x v="2"/>
    <x v="0"/>
    <x v="0"/>
    <x v="7"/>
    <x v="3"/>
    <x v="854"/>
    <n v="0.38"/>
    <x v="0"/>
    <x v="2"/>
    <x v="3"/>
    <x v="811"/>
    <n v="55060"/>
    <x v="20"/>
    <x v="120"/>
    <n v="262.2"/>
    <n v="11"/>
    <n v="380"/>
    <n v="86989"/>
    <m/>
    <m/>
  </r>
  <r>
    <n v="24464"/>
    <s v="High"/>
    <x v="4"/>
    <x v="109"/>
    <n v="35.89"/>
    <n v="3187"/>
    <s v="Sidney Gilliam"/>
    <x v="1"/>
    <x v="2"/>
    <x v="1"/>
    <x v="14"/>
    <x v="5"/>
    <x v="379"/>
    <n v="0.66"/>
    <x v="0"/>
    <x v="3"/>
    <x v="26"/>
    <x v="812"/>
    <n v="33569"/>
    <x v="21"/>
    <x v="26"/>
    <n v="-119.812"/>
    <n v="1"/>
    <n v="199.48"/>
    <n v="89025"/>
    <m/>
    <m/>
  </r>
  <r>
    <n v="20127"/>
    <s v="Critical"/>
    <x v="0"/>
    <x v="135"/>
    <n v="4.8099999999999996"/>
    <n v="3191"/>
    <s v="Jenny Hawkins"/>
    <x v="2"/>
    <x v="0"/>
    <x v="2"/>
    <x v="5"/>
    <x v="4"/>
    <x v="160"/>
    <n v="0.57999999999999996"/>
    <x v="0"/>
    <x v="2"/>
    <x v="45"/>
    <x v="813"/>
    <n v="54481"/>
    <x v="103"/>
    <x v="107"/>
    <n v="-9.1079999999999988"/>
    <n v="5"/>
    <n v="93.81"/>
    <n v="86447"/>
    <m/>
    <m/>
  </r>
  <r>
    <n v="20303"/>
    <s v="High"/>
    <x v="3"/>
    <x v="7"/>
    <n v="6.66"/>
    <n v="3191"/>
    <s v="Jenny Hawkins"/>
    <x v="2"/>
    <x v="0"/>
    <x v="0"/>
    <x v="4"/>
    <x v="3"/>
    <x v="8"/>
    <n v="0.4"/>
    <x v="0"/>
    <x v="2"/>
    <x v="45"/>
    <x v="813"/>
    <n v="54481"/>
    <x v="98"/>
    <x v="93"/>
    <n v="172.56439999999998"/>
    <n v="9"/>
    <n v="312.22000000000003"/>
    <n v="86448"/>
    <m/>
    <m/>
  </r>
  <r>
    <n v="22846"/>
    <s v="Medium"/>
    <x v="10"/>
    <x v="42"/>
    <n v="7.54"/>
    <n v="3194"/>
    <s v="Angela Rose"/>
    <x v="2"/>
    <x v="3"/>
    <x v="0"/>
    <x v="7"/>
    <x v="3"/>
    <x v="886"/>
    <n v="0.38"/>
    <x v="0"/>
    <x v="3"/>
    <x v="26"/>
    <x v="230"/>
    <n v="34609"/>
    <x v="17"/>
    <x v="23"/>
    <n v="45.077999999999996"/>
    <n v="9"/>
    <n v="43.84"/>
    <n v="89805"/>
    <m/>
    <m/>
  </r>
  <r>
    <n v="22847"/>
    <s v="Medium"/>
    <x v="6"/>
    <x v="57"/>
    <n v="8.18"/>
    <n v="3194"/>
    <s v="Angela Rose"/>
    <x v="2"/>
    <x v="3"/>
    <x v="0"/>
    <x v="7"/>
    <x v="3"/>
    <x v="635"/>
    <n v="0.39"/>
    <x v="0"/>
    <x v="3"/>
    <x v="26"/>
    <x v="230"/>
    <n v="34609"/>
    <x v="17"/>
    <x v="148"/>
    <n v="-110.376"/>
    <n v="6"/>
    <n v="141.74"/>
    <n v="89805"/>
    <m/>
    <m/>
  </r>
  <r>
    <n v="3406"/>
    <s v="Not Specified"/>
    <x v="9"/>
    <x v="359"/>
    <n v="15.59"/>
    <n v="3196"/>
    <s v="Rick Foster Hawkins"/>
    <x v="1"/>
    <x v="1"/>
    <x v="2"/>
    <x v="6"/>
    <x v="1"/>
    <x v="474"/>
    <n v="0.36"/>
    <x v="0"/>
    <x v="0"/>
    <x v="1"/>
    <x v="49"/>
    <n v="94109"/>
    <x v="23"/>
    <x v="33"/>
    <n v="1951.3"/>
    <n v="43"/>
    <n v="8717.75"/>
    <n v="24294"/>
    <m/>
    <m/>
  </r>
  <r>
    <n v="21406"/>
    <s v="Not Specified"/>
    <x v="9"/>
    <x v="359"/>
    <n v="15.59"/>
    <n v="3197"/>
    <s v="Wallace Pugh"/>
    <x v="1"/>
    <x v="1"/>
    <x v="2"/>
    <x v="6"/>
    <x v="1"/>
    <x v="474"/>
    <n v="0.36"/>
    <x v="0"/>
    <x v="2"/>
    <x v="12"/>
    <x v="814"/>
    <n v="60062"/>
    <x v="23"/>
    <x v="33"/>
    <n v="1538.7827999999997"/>
    <n v="11"/>
    <n v="2230.12"/>
    <n v="90850"/>
    <m/>
    <m/>
  </r>
  <r>
    <n v="18437"/>
    <s v="Low"/>
    <x v="8"/>
    <x v="24"/>
    <n v="0.96"/>
    <n v="3205"/>
    <s v="Alvin Mullins"/>
    <x v="2"/>
    <x v="3"/>
    <x v="0"/>
    <x v="0"/>
    <x v="0"/>
    <x v="631"/>
    <n v="0.6"/>
    <x v="0"/>
    <x v="0"/>
    <x v="44"/>
    <x v="803"/>
    <n v="83440"/>
    <x v="25"/>
    <x v="82"/>
    <n v="32.83"/>
    <n v="10"/>
    <n v="56.4"/>
    <n v="87933"/>
    <m/>
    <m/>
  </r>
  <r>
    <n v="18438"/>
    <s v="Low"/>
    <x v="0"/>
    <x v="65"/>
    <n v="4"/>
    <n v="3206"/>
    <s v="Dana Rankin"/>
    <x v="2"/>
    <x v="3"/>
    <x v="2"/>
    <x v="13"/>
    <x v="3"/>
    <x v="74"/>
    <n v="0.7"/>
    <x v="0"/>
    <x v="0"/>
    <x v="44"/>
    <x v="815"/>
    <n v="83301"/>
    <x v="25"/>
    <x v="77"/>
    <n v="51.590000000000053"/>
    <n v="6"/>
    <n v="257.52"/>
    <n v="87933"/>
    <m/>
    <m/>
  </r>
  <r>
    <n v="21229"/>
    <s v="Not Specified"/>
    <x v="2"/>
    <x v="387"/>
    <n v="18.059999999999999"/>
    <n v="3206"/>
    <s v="Dana Rankin"/>
    <x v="0"/>
    <x v="3"/>
    <x v="1"/>
    <x v="1"/>
    <x v="6"/>
    <x v="531"/>
    <n v="0.56999999999999995"/>
    <x v="0"/>
    <x v="0"/>
    <x v="44"/>
    <x v="815"/>
    <n v="83301"/>
    <x v="8"/>
    <x v="10"/>
    <n v="969.42"/>
    <n v="7"/>
    <n v="1488.51"/>
    <n v="87934"/>
    <m/>
    <m/>
  </r>
  <r>
    <n v="20156"/>
    <s v="Not Specified"/>
    <x v="5"/>
    <x v="433"/>
    <n v="5.09"/>
    <n v="3206"/>
    <s v="Dana Rankin"/>
    <x v="2"/>
    <x v="3"/>
    <x v="0"/>
    <x v="7"/>
    <x v="3"/>
    <x v="861"/>
    <n v="0.38"/>
    <x v="0"/>
    <x v="0"/>
    <x v="44"/>
    <x v="815"/>
    <n v="83301"/>
    <x v="5"/>
    <x v="89"/>
    <n v="553.33169999999996"/>
    <n v="23"/>
    <n v="801.93"/>
    <n v="87935"/>
    <m/>
    <m/>
  </r>
  <r>
    <n v="24637"/>
    <s v="Critical"/>
    <x v="9"/>
    <x v="42"/>
    <n v="4.62"/>
    <n v="3209"/>
    <s v="Elsie Floyd"/>
    <x v="0"/>
    <x v="0"/>
    <x v="2"/>
    <x v="13"/>
    <x v="2"/>
    <x v="139"/>
    <n v="0.64"/>
    <x v="0"/>
    <x v="0"/>
    <x v="1"/>
    <x v="816"/>
    <n v="90210"/>
    <x v="162"/>
    <x v="170"/>
    <n v="-30.45"/>
    <n v="8"/>
    <n v="44.24"/>
    <n v="90739"/>
    <m/>
    <m/>
  </r>
  <r>
    <n v="22804"/>
    <s v="High"/>
    <x v="10"/>
    <x v="298"/>
    <n v="0.49"/>
    <n v="3211"/>
    <s v="Jonathan Crabtree"/>
    <x v="2"/>
    <x v="0"/>
    <x v="0"/>
    <x v="9"/>
    <x v="3"/>
    <x v="388"/>
    <n v="0.38"/>
    <x v="0"/>
    <x v="2"/>
    <x v="12"/>
    <x v="817"/>
    <n v="60101"/>
    <x v="2"/>
    <x v="103"/>
    <n v="55.020599999999995"/>
    <n v="12"/>
    <n v="79.739999999999995"/>
    <n v="91522"/>
    <m/>
    <m/>
  </r>
  <r>
    <n v="22805"/>
    <s v="High"/>
    <x v="10"/>
    <x v="135"/>
    <n v="2.5"/>
    <n v="3211"/>
    <s v="Jonathan Crabtree"/>
    <x v="2"/>
    <x v="0"/>
    <x v="2"/>
    <x v="5"/>
    <x v="0"/>
    <x v="427"/>
    <n v="0.81"/>
    <x v="0"/>
    <x v="2"/>
    <x v="12"/>
    <x v="817"/>
    <n v="60101"/>
    <x v="2"/>
    <x v="103"/>
    <n v="-43.65504"/>
    <n v="23"/>
    <n v="392.45"/>
    <n v="91522"/>
    <m/>
    <m/>
  </r>
  <r>
    <n v="23736"/>
    <s v="Not Specified"/>
    <x v="9"/>
    <x v="131"/>
    <n v="1.5"/>
    <n v="3221"/>
    <s v="Sean Pugh"/>
    <x v="2"/>
    <x v="0"/>
    <x v="0"/>
    <x v="0"/>
    <x v="0"/>
    <x v="685"/>
    <n v="0.48"/>
    <x v="0"/>
    <x v="3"/>
    <x v="26"/>
    <x v="818"/>
    <n v="33322"/>
    <x v="142"/>
    <x v="112"/>
    <n v="-577.30400000000009"/>
    <n v="7"/>
    <n v="48.32"/>
    <n v="90815"/>
    <m/>
    <m/>
  </r>
  <r>
    <n v="25605"/>
    <s v="High"/>
    <x v="7"/>
    <x v="201"/>
    <n v="1.99"/>
    <n v="3222"/>
    <s v="Diane Lu"/>
    <x v="0"/>
    <x v="0"/>
    <x v="2"/>
    <x v="13"/>
    <x v="2"/>
    <x v="246"/>
    <n v="0.54"/>
    <x v="0"/>
    <x v="3"/>
    <x v="26"/>
    <x v="819"/>
    <n v="32303"/>
    <x v="91"/>
    <x v="18"/>
    <n v="-1535.4864000000002"/>
    <n v="8"/>
    <n v="332.16"/>
    <n v="90814"/>
    <m/>
    <m/>
  </r>
  <r>
    <n v="25606"/>
    <s v="High"/>
    <x v="6"/>
    <x v="233"/>
    <n v="2.83"/>
    <n v="3222"/>
    <s v="Diane Lu"/>
    <x v="2"/>
    <x v="0"/>
    <x v="2"/>
    <x v="13"/>
    <x v="2"/>
    <x v="293"/>
    <n v="0.77"/>
    <x v="0"/>
    <x v="3"/>
    <x v="26"/>
    <x v="819"/>
    <n v="32303"/>
    <x v="91"/>
    <x v="105"/>
    <n v="-159.32"/>
    <n v="17"/>
    <n v="147.62"/>
    <n v="90814"/>
    <m/>
    <m/>
  </r>
  <r>
    <n v="19517"/>
    <s v="Critical"/>
    <x v="2"/>
    <x v="402"/>
    <n v="30"/>
    <n v="3224"/>
    <s v="Claudia White"/>
    <x v="1"/>
    <x v="2"/>
    <x v="1"/>
    <x v="1"/>
    <x v="1"/>
    <x v="887"/>
    <n v="0.7"/>
    <x v="0"/>
    <x v="3"/>
    <x v="20"/>
    <x v="820"/>
    <n v="37066"/>
    <x v="113"/>
    <x v="34"/>
    <n v="-74.088000000000008"/>
    <n v="2"/>
    <n v="125.9"/>
    <n v="86508"/>
    <m/>
    <m/>
  </r>
  <r>
    <n v="22291"/>
    <s v="Not Specified"/>
    <x v="10"/>
    <x v="583"/>
    <n v="68.02"/>
    <n v="3225"/>
    <s v="Robyn Crawford"/>
    <x v="1"/>
    <x v="2"/>
    <x v="0"/>
    <x v="15"/>
    <x v="1"/>
    <x v="888"/>
    <n v="0.57999999999999996"/>
    <x v="0"/>
    <x v="3"/>
    <x v="20"/>
    <x v="821"/>
    <n v="38138"/>
    <x v="101"/>
    <x v="50"/>
    <n v="-137.52199999999999"/>
    <n v="4"/>
    <n v="768.81"/>
    <n v="86507"/>
    <m/>
    <m/>
  </r>
  <r>
    <n v="22292"/>
    <s v="Not Specified"/>
    <x v="8"/>
    <x v="444"/>
    <n v="19.989999999999998"/>
    <n v="3226"/>
    <s v="Arthur Gold"/>
    <x v="2"/>
    <x v="2"/>
    <x v="0"/>
    <x v="4"/>
    <x v="3"/>
    <x v="634"/>
    <n v="0.4"/>
    <x v="0"/>
    <x v="3"/>
    <x v="20"/>
    <x v="822"/>
    <n v="37075"/>
    <x v="101"/>
    <x v="178"/>
    <n v="-11.815999999999999"/>
    <n v="2"/>
    <n v="183.39"/>
    <n v="86507"/>
    <m/>
    <m/>
  </r>
  <r>
    <n v="22293"/>
    <s v="Not Specified"/>
    <x v="0"/>
    <x v="2"/>
    <n v="7.29"/>
    <n v="3226"/>
    <s v="Arthur Gold"/>
    <x v="0"/>
    <x v="2"/>
    <x v="1"/>
    <x v="2"/>
    <x v="2"/>
    <x v="2"/>
    <n v="0.45"/>
    <x v="0"/>
    <x v="3"/>
    <x v="20"/>
    <x v="822"/>
    <n v="37075"/>
    <x v="101"/>
    <x v="62"/>
    <n v="238.93379999999999"/>
    <n v="1"/>
    <n v="12.9"/>
    <n v="86507"/>
    <m/>
    <m/>
  </r>
  <r>
    <n v="22294"/>
    <s v="Not Specified"/>
    <x v="1"/>
    <x v="137"/>
    <n v="0.94"/>
    <n v="3226"/>
    <s v="Arthur Gold"/>
    <x v="2"/>
    <x v="2"/>
    <x v="0"/>
    <x v="0"/>
    <x v="0"/>
    <x v="579"/>
    <n v="0.56000000000000005"/>
    <x v="0"/>
    <x v="3"/>
    <x v="20"/>
    <x v="822"/>
    <n v="37075"/>
    <x v="101"/>
    <x v="178"/>
    <n v="-105.126"/>
    <n v="4"/>
    <n v="17.89"/>
    <n v="86507"/>
    <m/>
    <m/>
  </r>
  <r>
    <n v="24343"/>
    <s v="Medium"/>
    <x v="2"/>
    <x v="584"/>
    <n v="1.99"/>
    <n v="3226"/>
    <s v="Arthur Gold"/>
    <x v="2"/>
    <x v="2"/>
    <x v="2"/>
    <x v="13"/>
    <x v="2"/>
    <x v="889"/>
    <n v="0.43"/>
    <x v="0"/>
    <x v="3"/>
    <x v="20"/>
    <x v="822"/>
    <n v="37075"/>
    <x v="162"/>
    <x v="173"/>
    <n v="95.387999999999991"/>
    <n v="12"/>
    <n v="255.88"/>
    <n v="86509"/>
    <m/>
    <m/>
  </r>
  <r>
    <n v="18940"/>
    <s v="Not Specified"/>
    <x v="0"/>
    <x v="585"/>
    <n v="2.99"/>
    <n v="3229"/>
    <s v="Sharon Kessler"/>
    <x v="2"/>
    <x v="2"/>
    <x v="0"/>
    <x v="8"/>
    <x v="3"/>
    <x v="890"/>
    <n v="0.39"/>
    <x v="0"/>
    <x v="2"/>
    <x v="45"/>
    <x v="823"/>
    <n v="54880"/>
    <x v="72"/>
    <x v="17"/>
    <n v="261.38579999999996"/>
    <n v="15"/>
    <n v="378.82"/>
    <n v="87435"/>
    <m/>
    <m/>
  </r>
  <r>
    <n v="18941"/>
    <s v="Not Specified"/>
    <x v="6"/>
    <x v="147"/>
    <n v="8.99"/>
    <n v="3230"/>
    <s v="Monica Stuart"/>
    <x v="2"/>
    <x v="2"/>
    <x v="2"/>
    <x v="13"/>
    <x v="2"/>
    <x v="891"/>
    <n v="0.64"/>
    <x v="0"/>
    <x v="2"/>
    <x v="45"/>
    <x v="824"/>
    <n v="53186"/>
    <x v="72"/>
    <x v="60"/>
    <n v="-135.46"/>
    <n v="9"/>
    <n v="152.18"/>
    <n v="87435"/>
    <m/>
    <m/>
  </r>
  <r>
    <n v="19062"/>
    <s v="Critical"/>
    <x v="2"/>
    <x v="38"/>
    <n v="5.68"/>
    <n v="3230"/>
    <s v="Monica Stuart"/>
    <x v="0"/>
    <x v="2"/>
    <x v="0"/>
    <x v="8"/>
    <x v="3"/>
    <x v="500"/>
    <n v="0.36"/>
    <x v="0"/>
    <x v="2"/>
    <x v="45"/>
    <x v="824"/>
    <n v="53186"/>
    <x v="1"/>
    <x v="137"/>
    <n v="-31.68825"/>
    <n v="10"/>
    <n v="53.89"/>
    <n v="87436"/>
    <m/>
    <m/>
  </r>
  <r>
    <n v="19063"/>
    <s v="Critical"/>
    <x v="8"/>
    <x v="586"/>
    <n v="5.86"/>
    <n v="3230"/>
    <s v="Monica Stuart"/>
    <x v="0"/>
    <x v="2"/>
    <x v="0"/>
    <x v="7"/>
    <x v="3"/>
    <x v="892"/>
    <n v="0.35"/>
    <x v="0"/>
    <x v="2"/>
    <x v="45"/>
    <x v="824"/>
    <n v="53186"/>
    <x v="1"/>
    <x v="25"/>
    <n v="690.70379999999989"/>
    <n v="21"/>
    <n v="1001.02"/>
    <n v="87436"/>
    <m/>
    <m/>
  </r>
  <r>
    <n v="19179"/>
    <s v="Low"/>
    <x v="2"/>
    <x v="9"/>
    <n v="5.92"/>
    <n v="3238"/>
    <s v="Kathleen P Bloom"/>
    <x v="2"/>
    <x v="0"/>
    <x v="2"/>
    <x v="5"/>
    <x v="3"/>
    <x v="618"/>
    <n v="0.57999999999999996"/>
    <x v="0"/>
    <x v="0"/>
    <x v="6"/>
    <x v="825"/>
    <n v="97330"/>
    <x v="141"/>
    <x v="175"/>
    <n v="-13.068000000000001"/>
    <n v="5"/>
    <n v="495.82"/>
    <n v="89564"/>
    <m/>
    <m/>
  </r>
  <r>
    <n v="23084"/>
    <s v="High"/>
    <x v="6"/>
    <x v="244"/>
    <n v="3.52"/>
    <n v="3243"/>
    <s v="Marlene Phillips"/>
    <x v="2"/>
    <x v="2"/>
    <x v="2"/>
    <x v="13"/>
    <x v="2"/>
    <x v="893"/>
    <n v="0.68"/>
    <x v="0"/>
    <x v="1"/>
    <x v="18"/>
    <x v="222"/>
    <n v="6010"/>
    <x v="69"/>
    <x v="95"/>
    <n v="-25.103999999999999"/>
    <n v="3"/>
    <n v="24.44"/>
    <n v="88329"/>
    <m/>
    <m/>
  </r>
  <r>
    <n v="23267"/>
    <s v="Low"/>
    <x v="2"/>
    <x v="40"/>
    <n v="2.04"/>
    <n v="3246"/>
    <s v="Wanda Harris"/>
    <x v="2"/>
    <x v="2"/>
    <x v="0"/>
    <x v="7"/>
    <x v="0"/>
    <x v="43"/>
    <n v="0.36"/>
    <x v="0"/>
    <x v="1"/>
    <x v="16"/>
    <x v="826"/>
    <n v="3051"/>
    <x v="113"/>
    <x v="64"/>
    <n v="1.9504000000000001"/>
    <n v="4"/>
    <n v="21.86"/>
    <n v="88330"/>
    <m/>
    <m/>
  </r>
  <r>
    <n v="18265"/>
    <s v="High"/>
    <x v="8"/>
    <x v="153"/>
    <n v="1.49"/>
    <n v="3248"/>
    <s v="Earl Donnelly"/>
    <x v="2"/>
    <x v="2"/>
    <x v="0"/>
    <x v="8"/>
    <x v="3"/>
    <x v="272"/>
    <n v="0.36"/>
    <x v="0"/>
    <x v="3"/>
    <x v="11"/>
    <x v="827"/>
    <n v="70458"/>
    <x v="163"/>
    <x v="182"/>
    <n v="-340.53109999999998"/>
    <n v="17"/>
    <n v="47.12"/>
    <n v="87297"/>
    <m/>
    <m/>
  </r>
  <r>
    <n v="25820"/>
    <s v="High"/>
    <x v="9"/>
    <x v="587"/>
    <n v="2.99"/>
    <n v="3249"/>
    <s v="Nicole Goldstein"/>
    <x v="2"/>
    <x v="0"/>
    <x v="0"/>
    <x v="8"/>
    <x v="3"/>
    <x v="894"/>
    <n v="0.36"/>
    <x v="0"/>
    <x v="1"/>
    <x v="30"/>
    <x v="828"/>
    <n v="21403"/>
    <x v="94"/>
    <x v="161"/>
    <n v="462.92099999999994"/>
    <n v="16"/>
    <n v="670.9"/>
    <n v="87298"/>
    <m/>
    <m/>
  </r>
  <r>
    <n v="5511"/>
    <s v="Critical"/>
    <x v="1"/>
    <x v="142"/>
    <n v="6.26"/>
    <n v="3251"/>
    <s v="Peter Brooks"/>
    <x v="2"/>
    <x v="0"/>
    <x v="0"/>
    <x v="7"/>
    <x v="3"/>
    <x v="489"/>
    <n v="0.4"/>
    <x v="0"/>
    <x v="1"/>
    <x v="4"/>
    <x v="8"/>
    <n v="10112"/>
    <x v="164"/>
    <x v="96"/>
    <n v="-131.16"/>
    <n v="76"/>
    <n v="412.72"/>
    <n v="39076"/>
    <m/>
    <m/>
  </r>
  <r>
    <n v="23324"/>
    <s v="Critical"/>
    <x v="0"/>
    <x v="162"/>
    <n v="5.01"/>
    <n v="3252"/>
    <s v="Milton Harrell"/>
    <x v="2"/>
    <x v="2"/>
    <x v="0"/>
    <x v="7"/>
    <x v="3"/>
    <x v="195"/>
    <n v="0.36"/>
    <x v="0"/>
    <x v="1"/>
    <x v="4"/>
    <x v="829"/>
    <n v="12306"/>
    <x v="25"/>
    <x v="64"/>
    <n v="-11.83"/>
    <n v="1"/>
    <n v="14.52"/>
    <n v="87296"/>
    <m/>
    <m/>
  </r>
  <r>
    <n v="23511"/>
    <s v="Critical"/>
    <x v="1"/>
    <x v="142"/>
    <n v="6.26"/>
    <n v="3252"/>
    <s v="Milton Harrell"/>
    <x v="2"/>
    <x v="0"/>
    <x v="0"/>
    <x v="7"/>
    <x v="3"/>
    <x v="489"/>
    <n v="0.4"/>
    <x v="0"/>
    <x v="1"/>
    <x v="4"/>
    <x v="829"/>
    <n v="12306"/>
    <x v="164"/>
    <x v="96"/>
    <n v="-65.58"/>
    <n v="19"/>
    <n v="103.18"/>
    <n v="87299"/>
    <m/>
    <m/>
  </r>
  <r>
    <n v="21046"/>
    <s v="Critical"/>
    <x v="2"/>
    <x v="283"/>
    <n v="3.61"/>
    <n v="3255"/>
    <s v="Maureen Whitley"/>
    <x v="2"/>
    <x v="1"/>
    <x v="2"/>
    <x v="13"/>
    <x v="2"/>
    <x v="367"/>
    <n v="0.71"/>
    <x v="0"/>
    <x v="3"/>
    <x v="26"/>
    <x v="830"/>
    <n v="33319"/>
    <x v="29"/>
    <x v="39"/>
    <n v="596.80799999999999"/>
    <n v="2"/>
    <n v="97.96"/>
    <n v="90488"/>
    <m/>
    <m/>
  </r>
  <r>
    <n v="18728"/>
    <s v="Not Specified"/>
    <x v="0"/>
    <x v="277"/>
    <n v="60"/>
    <n v="3257"/>
    <s v="Sharon Marcus"/>
    <x v="1"/>
    <x v="3"/>
    <x v="1"/>
    <x v="11"/>
    <x v="1"/>
    <x v="356"/>
    <m/>
    <x v="0"/>
    <x v="0"/>
    <x v="0"/>
    <x v="831"/>
    <n v="98632"/>
    <x v="66"/>
    <x v="134"/>
    <n v="3739.3928999999998"/>
    <n v="15"/>
    <n v="5419.41"/>
    <n v="88825"/>
    <m/>
    <m/>
  </r>
  <r>
    <n v="21852"/>
    <s v="Medium"/>
    <x v="6"/>
    <x v="216"/>
    <n v="8.99"/>
    <n v="3257"/>
    <s v="Sharon Marcus"/>
    <x v="2"/>
    <x v="3"/>
    <x v="1"/>
    <x v="2"/>
    <x v="2"/>
    <x v="268"/>
    <n v="0.5"/>
    <x v="0"/>
    <x v="0"/>
    <x v="0"/>
    <x v="831"/>
    <n v="98632"/>
    <x v="116"/>
    <x v="66"/>
    <n v="470.33799999999997"/>
    <n v="26"/>
    <n v="700.41"/>
    <n v="88826"/>
    <m/>
    <m/>
  </r>
  <r>
    <n v="23010"/>
    <s v="Not Specified"/>
    <x v="1"/>
    <x v="322"/>
    <n v="6.55"/>
    <n v="3258"/>
    <s v="Gretchen Best Wilkins"/>
    <x v="2"/>
    <x v="3"/>
    <x v="2"/>
    <x v="13"/>
    <x v="3"/>
    <x v="420"/>
    <n v="0.68"/>
    <x v="0"/>
    <x v="0"/>
    <x v="0"/>
    <x v="832"/>
    <n v="98037"/>
    <x v="68"/>
    <x v="36"/>
    <n v="401.85"/>
    <n v="11"/>
    <n v="646.88"/>
    <n v="88824"/>
    <m/>
    <m/>
  </r>
  <r>
    <n v="22576"/>
    <s v="Not Specified"/>
    <x v="8"/>
    <x v="550"/>
    <n v="24.49"/>
    <n v="3261"/>
    <s v="Steven Long"/>
    <x v="0"/>
    <x v="3"/>
    <x v="1"/>
    <x v="2"/>
    <x v="6"/>
    <x v="828"/>
    <n v="0.61"/>
    <x v="0"/>
    <x v="2"/>
    <x v="22"/>
    <x v="833"/>
    <n v="49221"/>
    <x v="97"/>
    <x v="155"/>
    <n v="710.67239999999993"/>
    <n v="10"/>
    <n v="1029.96"/>
    <n v="90296"/>
    <m/>
    <m/>
  </r>
  <r>
    <n v="19214"/>
    <s v="Medium"/>
    <x v="7"/>
    <x v="439"/>
    <n v="11.59"/>
    <n v="3264"/>
    <s v="Becky Puckett"/>
    <x v="2"/>
    <x v="0"/>
    <x v="0"/>
    <x v="7"/>
    <x v="3"/>
    <x v="655"/>
    <n v="0.4"/>
    <x v="0"/>
    <x v="0"/>
    <x v="1"/>
    <x v="834"/>
    <n v="95501"/>
    <x v="168"/>
    <x v="110"/>
    <n v="-92.32"/>
    <n v="5"/>
    <n v="52.09"/>
    <n v="89835"/>
    <m/>
    <m/>
  </r>
  <r>
    <n v="21459"/>
    <s v="Critical"/>
    <x v="6"/>
    <x v="33"/>
    <n v="70.2"/>
    <n v="3266"/>
    <s v="Edgar Kumar"/>
    <x v="1"/>
    <x v="0"/>
    <x v="1"/>
    <x v="1"/>
    <x v="1"/>
    <x v="36"/>
    <n v="0.74"/>
    <x v="0"/>
    <x v="1"/>
    <x v="14"/>
    <x v="91"/>
    <n v="4073"/>
    <x v="9"/>
    <x v="12"/>
    <n v="-1764.29"/>
    <n v="14"/>
    <n v="1794.88"/>
    <n v="89836"/>
    <m/>
    <m/>
  </r>
  <r>
    <n v="21458"/>
    <s v="Critical"/>
    <x v="0"/>
    <x v="489"/>
    <n v="4.5"/>
    <n v="3269"/>
    <s v="Billie Stern"/>
    <x v="0"/>
    <x v="0"/>
    <x v="0"/>
    <x v="15"/>
    <x v="3"/>
    <x v="714"/>
    <n v="0.56000000000000005"/>
    <x v="0"/>
    <x v="1"/>
    <x v="2"/>
    <x v="835"/>
    <n v="7060"/>
    <x v="9"/>
    <x v="13"/>
    <n v="527.87759999999992"/>
    <n v="12"/>
    <n v="765.04"/>
    <n v="89836"/>
    <m/>
    <m/>
  </r>
  <r>
    <n v="19047"/>
    <s v="Low"/>
    <x v="1"/>
    <x v="537"/>
    <n v="4.51"/>
    <n v="3275"/>
    <s v="Tamara Dickinson"/>
    <x v="2"/>
    <x v="1"/>
    <x v="0"/>
    <x v="10"/>
    <x v="3"/>
    <x v="804"/>
    <n v="0.59"/>
    <x v="0"/>
    <x v="0"/>
    <x v="0"/>
    <x v="521"/>
    <n v="98273"/>
    <x v="68"/>
    <x v="36"/>
    <n v="34.520000000000003"/>
    <n v="9"/>
    <n v="127.12"/>
    <n v="86233"/>
    <m/>
    <m/>
  </r>
  <r>
    <n v="19232"/>
    <s v="Low"/>
    <x v="7"/>
    <x v="588"/>
    <n v="24.49"/>
    <n v="3275"/>
    <s v="Tamara Dickinson"/>
    <x v="2"/>
    <x v="2"/>
    <x v="2"/>
    <x v="16"/>
    <x v="6"/>
    <x v="895"/>
    <n v="0.52"/>
    <x v="0"/>
    <x v="0"/>
    <x v="0"/>
    <x v="521"/>
    <n v="98273"/>
    <x v="167"/>
    <x v="70"/>
    <n v="3576.8840999999998"/>
    <n v="12"/>
    <n v="5183.8900000000003"/>
    <n v="86234"/>
    <m/>
    <m/>
  </r>
  <r>
    <n v="19233"/>
    <s v="Low"/>
    <x v="0"/>
    <x v="266"/>
    <n v="1.2"/>
    <n v="3275"/>
    <s v="Tamara Dickinson"/>
    <x v="2"/>
    <x v="2"/>
    <x v="0"/>
    <x v="0"/>
    <x v="0"/>
    <x v="469"/>
    <n v="0.55000000000000004"/>
    <x v="0"/>
    <x v="0"/>
    <x v="0"/>
    <x v="521"/>
    <n v="98273"/>
    <x v="167"/>
    <x v="71"/>
    <n v="20.38"/>
    <n v="6"/>
    <n v="36.090000000000003"/>
    <n v="86234"/>
    <m/>
    <m/>
  </r>
  <r>
    <n v="20039"/>
    <s v="High"/>
    <x v="2"/>
    <x v="589"/>
    <n v="35"/>
    <n v="3279"/>
    <s v="Ricky Allred"/>
    <x v="2"/>
    <x v="1"/>
    <x v="0"/>
    <x v="10"/>
    <x v="6"/>
    <x v="896"/>
    <n v="0.83"/>
    <x v="0"/>
    <x v="3"/>
    <x v="39"/>
    <x v="725"/>
    <n v="29203"/>
    <x v="34"/>
    <x v="152"/>
    <n v="31.11"/>
    <n v="4"/>
    <n v="366.26"/>
    <n v="90766"/>
    <m/>
    <m/>
  </r>
  <r>
    <n v="20040"/>
    <s v="High"/>
    <x v="10"/>
    <x v="427"/>
    <n v="5.5"/>
    <n v="3279"/>
    <s v="Ricky Allred"/>
    <x v="2"/>
    <x v="1"/>
    <x v="0"/>
    <x v="10"/>
    <x v="3"/>
    <x v="599"/>
    <n v="0.56999999999999995"/>
    <x v="0"/>
    <x v="3"/>
    <x v="39"/>
    <x v="725"/>
    <n v="29203"/>
    <x v="34"/>
    <x v="152"/>
    <n v="358.29539999999997"/>
    <n v="12"/>
    <n v="157.99"/>
    <n v="90766"/>
    <m/>
    <m/>
  </r>
  <r>
    <n v="20041"/>
    <s v="High"/>
    <x v="0"/>
    <x v="18"/>
    <n v="7.69"/>
    <n v="3279"/>
    <s v="Ricky Allred"/>
    <x v="2"/>
    <x v="1"/>
    <x v="2"/>
    <x v="5"/>
    <x v="3"/>
    <x v="442"/>
    <n v="0.57999999999999996"/>
    <x v="0"/>
    <x v="3"/>
    <x v="39"/>
    <x v="725"/>
    <n v="29203"/>
    <x v="34"/>
    <x v="47"/>
    <n v="8.3219999999999992"/>
    <n v="11"/>
    <n v="1212.8800000000001"/>
    <n v="90766"/>
    <m/>
    <m/>
  </r>
  <r>
    <n v="21620"/>
    <s v="Medium"/>
    <x v="0"/>
    <x v="312"/>
    <n v="4.99"/>
    <n v="3279"/>
    <s v="Ricky Allred"/>
    <x v="2"/>
    <x v="1"/>
    <x v="2"/>
    <x v="5"/>
    <x v="3"/>
    <x v="402"/>
    <n v="0.56000000000000005"/>
    <x v="0"/>
    <x v="3"/>
    <x v="39"/>
    <x v="725"/>
    <n v="29203"/>
    <x v="88"/>
    <x v="57"/>
    <n v="24.018000000000001"/>
    <n v="3"/>
    <n v="125.19"/>
    <n v="90767"/>
    <m/>
    <m/>
  </r>
  <r>
    <n v="23022"/>
    <s v="Critical"/>
    <x v="5"/>
    <x v="344"/>
    <n v="19.989999999999998"/>
    <n v="3283"/>
    <s v="William Woodard"/>
    <x v="0"/>
    <x v="0"/>
    <x v="0"/>
    <x v="15"/>
    <x v="3"/>
    <x v="451"/>
    <n v="0.56999999999999995"/>
    <x v="0"/>
    <x v="3"/>
    <x v="26"/>
    <x v="836"/>
    <n v="33156"/>
    <x v="109"/>
    <x v="24"/>
    <n v="-269.75549999999998"/>
    <n v="5"/>
    <n v="1867.04"/>
    <n v="90752"/>
    <m/>
    <m/>
  </r>
  <r>
    <n v="23211"/>
    <s v="High"/>
    <x v="9"/>
    <x v="103"/>
    <n v="1.99"/>
    <n v="3283"/>
    <s v="William Woodard"/>
    <x v="2"/>
    <x v="0"/>
    <x v="2"/>
    <x v="13"/>
    <x v="2"/>
    <x v="121"/>
    <n v="0.45"/>
    <x v="0"/>
    <x v="3"/>
    <x v="26"/>
    <x v="836"/>
    <n v="33156"/>
    <x v="16"/>
    <x v="21"/>
    <n v="710.80739999999992"/>
    <n v="31"/>
    <n v="537.79999999999995"/>
    <n v="90753"/>
    <m/>
    <m/>
  </r>
  <r>
    <n v="26141"/>
    <s v="High"/>
    <x v="5"/>
    <x v="134"/>
    <n v="6.15"/>
    <n v="3284"/>
    <s v="Michael Shaffer"/>
    <x v="0"/>
    <x v="0"/>
    <x v="1"/>
    <x v="2"/>
    <x v="2"/>
    <x v="159"/>
    <n v="0.44"/>
    <x v="0"/>
    <x v="3"/>
    <x v="26"/>
    <x v="837"/>
    <n v="34741"/>
    <x v="63"/>
    <x v="83"/>
    <n v="-2133.2780000000002"/>
    <n v="6"/>
    <n v="119.78"/>
    <n v="90751"/>
    <m/>
    <m/>
  </r>
  <r>
    <n v="20350"/>
    <s v="Not Specified"/>
    <x v="2"/>
    <x v="230"/>
    <n v="1.99"/>
    <n v="3285"/>
    <s v="Ricky Garner"/>
    <x v="2"/>
    <x v="3"/>
    <x v="2"/>
    <x v="13"/>
    <x v="2"/>
    <x v="286"/>
    <n v="0.51"/>
    <x v="0"/>
    <x v="3"/>
    <x v="8"/>
    <x v="838"/>
    <n v="20170"/>
    <x v="61"/>
    <x v="72"/>
    <n v="80.071200000000005"/>
    <n v="7"/>
    <n v="12.15"/>
    <n v="90750"/>
    <m/>
    <m/>
  </r>
  <r>
    <n v="20351"/>
    <s v="Not Specified"/>
    <x v="0"/>
    <x v="342"/>
    <n v="5.09"/>
    <n v="3285"/>
    <s v="Ricky Garner"/>
    <x v="2"/>
    <x v="3"/>
    <x v="0"/>
    <x v="7"/>
    <x v="3"/>
    <x v="897"/>
    <n v="0.4"/>
    <x v="0"/>
    <x v="3"/>
    <x v="8"/>
    <x v="838"/>
    <n v="20170"/>
    <x v="61"/>
    <x v="0"/>
    <n v="896.40599999999995"/>
    <n v="9"/>
    <n v="288.42"/>
    <n v="90750"/>
    <m/>
    <m/>
  </r>
  <r>
    <n v="21567"/>
    <s v="Low"/>
    <x v="4"/>
    <x v="547"/>
    <n v="2.99"/>
    <n v="3287"/>
    <s v="Mary Norman"/>
    <x v="2"/>
    <x v="2"/>
    <x v="0"/>
    <x v="8"/>
    <x v="3"/>
    <x v="823"/>
    <n v="0.35"/>
    <x v="0"/>
    <x v="0"/>
    <x v="1"/>
    <x v="839"/>
    <n v="95746"/>
    <x v="40"/>
    <x v="134"/>
    <n v="352.87979999999999"/>
    <n v="17"/>
    <n v="511.42"/>
    <n v="89897"/>
    <m/>
    <m/>
  </r>
  <r>
    <n v="23198"/>
    <s v="Low"/>
    <x v="7"/>
    <x v="571"/>
    <n v="5.0999999999999996"/>
    <n v="3303"/>
    <s v="Carole Creech"/>
    <x v="2"/>
    <x v="1"/>
    <x v="0"/>
    <x v="10"/>
    <x v="3"/>
    <x v="867"/>
    <n v="0.6"/>
    <x v="0"/>
    <x v="3"/>
    <x v="26"/>
    <x v="840"/>
    <n v="33461"/>
    <x v="0"/>
    <x v="130"/>
    <n v="68.675999999999988"/>
    <n v="6"/>
    <n v="200.64"/>
    <n v="87795"/>
    <m/>
    <m/>
  </r>
  <r>
    <n v="20447"/>
    <s v="Medium"/>
    <x v="2"/>
    <x v="492"/>
    <n v="6.12"/>
    <n v="3306"/>
    <s v="Claire Warren"/>
    <x v="2"/>
    <x v="2"/>
    <x v="0"/>
    <x v="15"/>
    <x v="4"/>
    <x v="720"/>
    <n v="0.42"/>
    <x v="0"/>
    <x v="1"/>
    <x v="18"/>
    <x v="841"/>
    <n v="6320"/>
    <x v="113"/>
    <x v="82"/>
    <n v="-15.92"/>
    <n v="1"/>
    <n v="17.62"/>
    <n v="90461"/>
    <m/>
    <m/>
  </r>
  <r>
    <n v="22732"/>
    <s v="Low"/>
    <x v="8"/>
    <x v="590"/>
    <n v="7.04"/>
    <n v="3307"/>
    <s v="Edwin Blackburn"/>
    <x v="2"/>
    <x v="2"/>
    <x v="0"/>
    <x v="10"/>
    <x v="3"/>
    <x v="898"/>
    <n v="0.81"/>
    <x v="0"/>
    <x v="1"/>
    <x v="15"/>
    <x v="842"/>
    <n v="1001"/>
    <x v="161"/>
    <x v="90"/>
    <n v="-114.2"/>
    <n v="5"/>
    <n v="80.58"/>
    <n v="90462"/>
    <m/>
    <m/>
  </r>
  <r>
    <n v="23451"/>
    <s v="Critical"/>
    <x v="10"/>
    <x v="591"/>
    <n v="54.95"/>
    <n v="3309"/>
    <s v="Edwin Chung"/>
    <x v="2"/>
    <x v="2"/>
    <x v="1"/>
    <x v="2"/>
    <x v="2"/>
    <x v="899"/>
    <n v="0.37"/>
    <x v="0"/>
    <x v="1"/>
    <x v="15"/>
    <x v="843"/>
    <n v="1760"/>
    <x v="120"/>
    <x v="102"/>
    <n v="-25"/>
    <n v="4"/>
    <n v="25.31"/>
    <n v="90460"/>
    <m/>
    <m/>
  </r>
  <r>
    <n v="23452"/>
    <s v="Critical"/>
    <x v="5"/>
    <x v="444"/>
    <n v="19.989999999999998"/>
    <n v="3310"/>
    <s v="Tiffany Grossman Hardin"/>
    <x v="2"/>
    <x v="2"/>
    <x v="0"/>
    <x v="4"/>
    <x v="3"/>
    <x v="634"/>
    <n v="0.4"/>
    <x v="0"/>
    <x v="1"/>
    <x v="15"/>
    <x v="844"/>
    <n v="2563"/>
    <x v="120"/>
    <x v="37"/>
    <n v="255.14819999999997"/>
    <n v="4"/>
    <n v="369.78"/>
    <n v="90460"/>
    <m/>
    <m/>
  </r>
  <r>
    <n v="22734"/>
    <s v="Low"/>
    <x v="2"/>
    <x v="564"/>
    <n v="1.34"/>
    <n v="3311"/>
    <s v="Jackie Flynn"/>
    <x v="2"/>
    <x v="2"/>
    <x v="0"/>
    <x v="7"/>
    <x v="0"/>
    <x v="858"/>
    <n v="0.36"/>
    <x v="0"/>
    <x v="1"/>
    <x v="15"/>
    <x v="685"/>
    <n v="1890"/>
    <x v="161"/>
    <x v="136"/>
    <n v="39.426600000000001"/>
    <n v="9"/>
    <n v="57.14"/>
    <n v="90462"/>
    <m/>
    <m/>
  </r>
  <r>
    <n v="22733"/>
    <s v="Low"/>
    <x v="5"/>
    <x v="33"/>
    <n v="70.2"/>
    <n v="3314"/>
    <s v="Billy Hale"/>
    <x v="1"/>
    <x v="2"/>
    <x v="1"/>
    <x v="1"/>
    <x v="1"/>
    <x v="36"/>
    <n v="0.74"/>
    <x v="0"/>
    <x v="1"/>
    <x v="2"/>
    <x v="48"/>
    <n v="7024"/>
    <x v="161"/>
    <x v="13"/>
    <n v="-722.23"/>
    <n v="4"/>
    <n v="498.31"/>
    <n v="90462"/>
    <m/>
    <m/>
  </r>
  <r>
    <n v="19422"/>
    <s v="Low"/>
    <x v="9"/>
    <x v="173"/>
    <n v="1.49"/>
    <n v="3319"/>
    <s v="Marlene Davidson"/>
    <x v="2"/>
    <x v="2"/>
    <x v="0"/>
    <x v="8"/>
    <x v="3"/>
    <x v="546"/>
    <n v="0.35"/>
    <x v="0"/>
    <x v="3"/>
    <x v="20"/>
    <x v="822"/>
    <n v="37075"/>
    <x v="8"/>
    <x v="110"/>
    <n v="30.023999999999997"/>
    <n v="20"/>
    <n v="431.43"/>
    <n v="90104"/>
    <m/>
    <m/>
  </r>
  <r>
    <n v="20203"/>
    <s v="Not Specified"/>
    <x v="4"/>
    <x v="4"/>
    <n v="3.97"/>
    <n v="3320"/>
    <s v="Alicia Maynard"/>
    <x v="2"/>
    <x v="2"/>
    <x v="0"/>
    <x v="0"/>
    <x v="0"/>
    <x v="623"/>
    <n v="0.56000000000000005"/>
    <x v="0"/>
    <x v="3"/>
    <x v="20"/>
    <x v="427"/>
    <n v="38301"/>
    <x v="58"/>
    <x v="78"/>
    <n v="0.42660000000000337"/>
    <n v="18"/>
    <n v="57.24"/>
    <n v="90103"/>
    <m/>
    <m/>
  </r>
  <r>
    <n v="20204"/>
    <s v="Not Specified"/>
    <x v="3"/>
    <x v="409"/>
    <n v="8.99"/>
    <n v="3320"/>
    <s v="Alicia Maynard"/>
    <x v="0"/>
    <x v="2"/>
    <x v="0"/>
    <x v="0"/>
    <x v="2"/>
    <x v="786"/>
    <n v="0.59"/>
    <x v="0"/>
    <x v="3"/>
    <x v="20"/>
    <x v="427"/>
    <n v="38301"/>
    <x v="58"/>
    <x v="158"/>
    <n v="66.215999999999994"/>
    <n v="22"/>
    <n v="824.7"/>
    <n v="90103"/>
    <m/>
    <m/>
  </r>
  <r>
    <n v="25330"/>
    <s v="Medium"/>
    <x v="5"/>
    <x v="80"/>
    <n v="8.19"/>
    <n v="3324"/>
    <s v="Leslie Jacobson"/>
    <x v="2"/>
    <x v="3"/>
    <x v="0"/>
    <x v="7"/>
    <x v="3"/>
    <x v="815"/>
    <n v="0.37"/>
    <x v="0"/>
    <x v="0"/>
    <x v="28"/>
    <x v="845"/>
    <n v="85335"/>
    <x v="6"/>
    <x v="7"/>
    <n v="-164.18"/>
    <n v="9"/>
    <n v="58.5"/>
    <n v="90985"/>
    <m/>
    <m/>
  </r>
  <r>
    <n v="20488"/>
    <s v="Low"/>
    <x v="6"/>
    <x v="384"/>
    <n v="8.2899999999999991"/>
    <n v="3325"/>
    <s v="Diane Barr"/>
    <x v="2"/>
    <x v="3"/>
    <x v="0"/>
    <x v="4"/>
    <x v="3"/>
    <x v="526"/>
    <n v="0.38"/>
    <x v="0"/>
    <x v="0"/>
    <x v="6"/>
    <x v="351"/>
    <n v="97420"/>
    <x v="137"/>
    <x v="155"/>
    <n v="-79.400000000000006"/>
    <n v="14"/>
    <n v="131.62"/>
    <n v="90986"/>
    <m/>
    <m/>
  </r>
  <r>
    <n v="23476"/>
    <s v="Critical"/>
    <x v="8"/>
    <x v="107"/>
    <n v="1.99"/>
    <n v="3325"/>
    <s v="Diane Barr"/>
    <x v="2"/>
    <x v="3"/>
    <x v="0"/>
    <x v="0"/>
    <x v="0"/>
    <x v="900"/>
    <n v="0.46"/>
    <x v="0"/>
    <x v="0"/>
    <x v="6"/>
    <x v="351"/>
    <n v="97420"/>
    <x v="158"/>
    <x v="63"/>
    <n v="23.045999999999999"/>
    <n v="23"/>
    <n v="121.46"/>
    <n v="90987"/>
    <m/>
    <m/>
  </r>
  <r>
    <n v="18259"/>
    <s v="Not Specified"/>
    <x v="2"/>
    <x v="592"/>
    <n v="30"/>
    <n v="3327"/>
    <s v="Bob Gibson"/>
    <x v="1"/>
    <x v="2"/>
    <x v="1"/>
    <x v="1"/>
    <x v="1"/>
    <x v="901"/>
    <n v="0.69"/>
    <x v="0"/>
    <x v="2"/>
    <x v="22"/>
    <x v="766"/>
    <n v="48060"/>
    <x v="127"/>
    <x v="119"/>
    <n v="-127.3"/>
    <n v="3"/>
    <n v="356.14"/>
    <n v="87272"/>
    <m/>
    <m/>
  </r>
  <r>
    <n v="18260"/>
    <s v="Not Specified"/>
    <x v="5"/>
    <x v="80"/>
    <n v="6.86"/>
    <n v="3327"/>
    <s v="Bob Gibson"/>
    <x v="2"/>
    <x v="2"/>
    <x v="0"/>
    <x v="7"/>
    <x v="3"/>
    <x v="334"/>
    <n v="0.37"/>
    <x v="0"/>
    <x v="2"/>
    <x v="22"/>
    <x v="766"/>
    <n v="48060"/>
    <x v="127"/>
    <x v="119"/>
    <n v="-52.77"/>
    <n v="4"/>
    <n v="27.08"/>
    <n v="87272"/>
    <m/>
    <m/>
  </r>
  <r>
    <n v="21588"/>
    <s v="Medium"/>
    <x v="3"/>
    <x v="24"/>
    <n v="4.6900000000000004"/>
    <n v="3331"/>
    <s v="Elisabeth Shaw"/>
    <x v="2"/>
    <x v="0"/>
    <x v="0"/>
    <x v="10"/>
    <x v="3"/>
    <x v="502"/>
    <n v="0.68"/>
    <x v="0"/>
    <x v="3"/>
    <x v="26"/>
    <x v="846"/>
    <n v="32174"/>
    <x v="99"/>
    <x v="116"/>
    <n v="-781.13419999999996"/>
    <n v="11"/>
    <n v="65.849999999999994"/>
    <n v="86283"/>
    <m/>
    <m/>
  </r>
  <r>
    <n v="23294"/>
    <s v="Not Specified"/>
    <x v="1"/>
    <x v="49"/>
    <n v="1.3"/>
    <n v="3331"/>
    <s v="Elisabeth Shaw"/>
    <x v="2"/>
    <x v="0"/>
    <x v="0"/>
    <x v="7"/>
    <x v="0"/>
    <x v="55"/>
    <n v="0.37"/>
    <x v="0"/>
    <x v="3"/>
    <x v="26"/>
    <x v="846"/>
    <n v="32174"/>
    <x v="85"/>
    <x v="28"/>
    <n v="-23.295999999999999"/>
    <n v="12"/>
    <n v="50.71"/>
    <n v="86284"/>
    <m/>
    <m/>
  </r>
  <r>
    <n v="21429"/>
    <s v="High"/>
    <x v="4"/>
    <x v="80"/>
    <n v="8.4"/>
    <n v="3338"/>
    <s v="Constance Robertson"/>
    <x v="2"/>
    <x v="3"/>
    <x v="0"/>
    <x v="7"/>
    <x v="3"/>
    <x v="259"/>
    <n v="0.37"/>
    <x v="0"/>
    <x v="3"/>
    <x v="26"/>
    <x v="847"/>
    <n v="33614"/>
    <x v="163"/>
    <x v="122"/>
    <n v="58.811999999999998"/>
    <n v="7"/>
    <n v="45"/>
    <n v="85979"/>
    <m/>
    <m/>
  </r>
  <r>
    <n v="25613"/>
    <s v="High"/>
    <x v="9"/>
    <x v="252"/>
    <n v="0.5"/>
    <n v="3339"/>
    <s v="Lester Copeland"/>
    <x v="2"/>
    <x v="3"/>
    <x v="0"/>
    <x v="9"/>
    <x v="3"/>
    <x v="413"/>
    <n v="0.39"/>
    <x v="0"/>
    <x v="3"/>
    <x v="26"/>
    <x v="848"/>
    <n v="32780"/>
    <x v="110"/>
    <x v="1"/>
    <n v="4.0442999999999998"/>
    <n v="7"/>
    <n v="19.02"/>
    <n v="85981"/>
    <m/>
    <m/>
  </r>
  <r>
    <n v="25614"/>
    <s v="High"/>
    <x v="0"/>
    <x v="270"/>
    <n v="7.95"/>
    <n v="3339"/>
    <s v="Lester Copeland"/>
    <x v="2"/>
    <x v="3"/>
    <x v="0"/>
    <x v="0"/>
    <x v="2"/>
    <x v="603"/>
    <n v="0.57999999999999996"/>
    <x v="0"/>
    <x v="3"/>
    <x v="26"/>
    <x v="848"/>
    <n v="32780"/>
    <x v="110"/>
    <x v="1"/>
    <n v="-10.368400000000001"/>
    <n v="16"/>
    <n v="193.87"/>
    <n v="85981"/>
    <m/>
    <m/>
  </r>
  <r>
    <n v="22857"/>
    <s v="Medium"/>
    <x v="4"/>
    <x v="18"/>
    <n v="4.2"/>
    <n v="3340"/>
    <s v="Phillip Blum"/>
    <x v="2"/>
    <x v="3"/>
    <x v="2"/>
    <x v="5"/>
    <x v="3"/>
    <x v="902"/>
    <n v="0.56999999999999995"/>
    <x v="0"/>
    <x v="0"/>
    <x v="6"/>
    <x v="849"/>
    <n v="97060"/>
    <x v="107"/>
    <x v="50"/>
    <n v="989.81189999999992"/>
    <n v="14"/>
    <n v="1434.51"/>
    <n v="85980"/>
    <m/>
    <m/>
  </r>
  <r>
    <n v="2986"/>
    <s v="Critical"/>
    <x v="9"/>
    <x v="324"/>
    <n v="11.54"/>
    <n v="3342"/>
    <s v="Paul Tate"/>
    <x v="2"/>
    <x v="1"/>
    <x v="1"/>
    <x v="2"/>
    <x v="6"/>
    <x v="423"/>
    <n v="0.59"/>
    <x v="0"/>
    <x v="1"/>
    <x v="41"/>
    <x v="246"/>
    <n v="20006"/>
    <x v="169"/>
    <x v="7"/>
    <n v="2861.01"/>
    <n v="42"/>
    <n v="8549.0400000000009"/>
    <n v="21572"/>
    <m/>
    <m/>
  </r>
  <r>
    <n v="20986"/>
    <s v="Critical"/>
    <x v="9"/>
    <x v="324"/>
    <n v="11.54"/>
    <n v="3344"/>
    <s v="Jim Hinson"/>
    <x v="2"/>
    <x v="1"/>
    <x v="1"/>
    <x v="2"/>
    <x v="6"/>
    <x v="423"/>
    <n v="0.59"/>
    <x v="0"/>
    <x v="2"/>
    <x v="22"/>
    <x v="850"/>
    <n v="48307"/>
    <x v="169"/>
    <x v="7"/>
    <n v="1544.9307000000001"/>
    <n v="11"/>
    <n v="2239.0300000000002"/>
    <n v="89928"/>
    <m/>
    <m/>
  </r>
  <r>
    <n v="18947"/>
    <s v="Medium"/>
    <x v="8"/>
    <x v="593"/>
    <n v="6.16"/>
    <n v="3347"/>
    <s v="Carrie McIntosh"/>
    <x v="0"/>
    <x v="3"/>
    <x v="0"/>
    <x v="8"/>
    <x v="3"/>
    <x v="903"/>
    <n v="0.35"/>
    <x v="0"/>
    <x v="3"/>
    <x v="26"/>
    <x v="851"/>
    <n v="33411"/>
    <x v="61"/>
    <x v="0"/>
    <n v="125.9982"/>
    <n v="1"/>
    <n v="22.13"/>
    <n v="89355"/>
    <m/>
    <m/>
  </r>
  <r>
    <n v="18948"/>
    <s v="Medium"/>
    <x v="5"/>
    <x v="591"/>
    <n v="4.95"/>
    <n v="3347"/>
    <s v="Carrie McIntosh"/>
    <x v="0"/>
    <x v="3"/>
    <x v="1"/>
    <x v="2"/>
    <x v="2"/>
    <x v="899"/>
    <n v="0.37"/>
    <x v="0"/>
    <x v="3"/>
    <x v="26"/>
    <x v="851"/>
    <n v="33411"/>
    <x v="61"/>
    <x v="0"/>
    <n v="-92.929200000000009"/>
    <n v="5"/>
    <n v="34.17"/>
    <n v="89355"/>
    <m/>
    <m/>
  </r>
  <r>
    <n v="19461"/>
    <s v="Medium"/>
    <x v="1"/>
    <x v="143"/>
    <n v="2.5"/>
    <n v="3347"/>
    <s v="Carrie McIntosh"/>
    <x v="2"/>
    <x v="3"/>
    <x v="2"/>
    <x v="5"/>
    <x v="3"/>
    <x v="170"/>
    <n v="0.56999999999999995"/>
    <x v="0"/>
    <x v="3"/>
    <x v="26"/>
    <x v="851"/>
    <n v="33411"/>
    <x v="39"/>
    <x v="12"/>
    <n v="-39.808999999999997"/>
    <n v="1"/>
    <n v="94.3"/>
    <n v="89356"/>
    <m/>
    <m/>
  </r>
  <r>
    <n v="21485"/>
    <s v="Medium"/>
    <x v="0"/>
    <x v="105"/>
    <n v="12.14"/>
    <n v="3350"/>
    <s v="Amy York"/>
    <x v="2"/>
    <x v="2"/>
    <x v="2"/>
    <x v="13"/>
    <x v="3"/>
    <x v="124"/>
    <n v="0.67"/>
    <x v="0"/>
    <x v="0"/>
    <x v="0"/>
    <x v="852"/>
    <n v="98444"/>
    <x v="172"/>
    <x v="99"/>
    <n v="-29.065600000000003"/>
    <n v="5"/>
    <n v="384.22"/>
    <n v="91296"/>
    <m/>
    <m/>
  </r>
  <r>
    <n v="23248"/>
    <s v="Critical"/>
    <x v="10"/>
    <x v="67"/>
    <n v="4.5"/>
    <n v="3351"/>
    <s v="Nathan Wyatt"/>
    <x v="2"/>
    <x v="2"/>
    <x v="0"/>
    <x v="15"/>
    <x v="3"/>
    <x v="76"/>
    <n v="0.59"/>
    <x v="0"/>
    <x v="0"/>
    <x v="0"/>
    <x v="853"/>
    <n v="99301"/>
    <x v="128"/>
    <x v="84"/>
    <n v="-19.2972"/>
    <n v="17"/>
    <n v="178.68"/>
    <n v="91297"/>
    <m/>
    <m/>
  </r>
  <r>
    <n v="23474"/>
    <s v="High"/>
    <x v="2"/>
    <x v="299"/>
    <n v="1.56"/>
    <n v="3351"/>
    <s v="Nathan Wyatt"/>
    <x v="0"/>
    <x v="2"/>
    <x v="0"/>
    <x v="0"/>
    <x v="0"/>
    <x v="389"/>
    <n v="0.52"/>
    <x v="0"/>
    <x v="0"/>
    <x v="0"/>
    <x v="853"/>
    <n v="99301"/>
    <x v="131"/>
    <x v="149"/>
    <n v="40.6556"/>
    <n v="12"/>
    <n v="79.39"/>
    <n v="91298"/>
    <m/>
    <m/>
  </r>
  <r>
    <n v="19838"/>
    <s v="High"/>
    <x v="9"/>
    <x v="94"/>
    <n v="1.49"/>
    <n v="3354"/>
    <s v="Sara Faulkner"/>
    <x v="2"/>
    <x v="0"/>
    <x v="0"/>
    <x v="8"/>
    <x v="3"/>
    <x v="107"/>
    <n v="0.38"/>
    <x v="0"/>
    <x v="0"/>
    <x v="1"/>
    <x v="854"/>
    <n v="92231"/>
    <x v="41"/>
    <x v="54"/>
    <n v="137.67569999999998"/>
    <n v="7"/>
    <n v="199.53"/>
    <n v="88589"/>
    <m/>
    <m/>
  </r>
  <r>
    <n v="19839"/>
    <s v="High"/>
    <x v="8"/>
    <x v="24"/>
    <n v="7.15"/>
    <n v="3354"/>
    <s v="Sara Faulkner"/>
    <x v="2"/>
    <x v="0"/>
    <x v="0"/>
    <x v="7"/>
    <x v="3"/>
    <x v="904"/>
    <n v="0.36"/>
    <x v="0"/>
    <x v="0"/>
    <x v="1"/>
    <x v="854"/>
    <n v="92231"/>
    <x v="41"/>
    <x v="38"/>
    <n v="-62"/>
    <n v="6"/>
    <n v="37.049999999999997"/>
    <n v="88589"/>
    <m/>
    <m/>
  </r>
  <r>
    <n v="19666"/>
    <s v="Not Specified"/>
    <x v="7"/>
    <x v="28"/>
    <n v="0.5"/>
    <n v="3354"/>
    <s v="Sara Faulkner"/>
    <x v="2"/>
    <x v="0"/>
    <x v="0"/>
    <x v="9"/>
    <x v="3"/>
    <x v="543"/>
    <n v="0.38"/>
    <x v="0"/>
    <x v="0"/>
    <x v="1"/>
    <x v="854"/>
    <n v="92231"/>
    <x v="12"/>
    <x v="85"/>
    <n v="47.527199999999993"/>
    <n v="19"/>
    <n v="68.88"/>
    <n v="88590"/>
    <m/>
    <m/>
  </r>
  <r>
    <n v="23906"/>
    <s v="Low"/>
    <x v="10"/>
    <x v="357"/>
    <n v="9.07"/>
    <n v="3355"/>
    <s v="Glenda Simon"/>
    <x v="2"/>
    <x v="0"/>
    <x v="0"/>
    <x v="8"/>
    <x v="3"/>
    <x v="470"/>
    <n v="0.35"/>
    <x v="0"/>
    <x v="0"/>
    <x v="1"/>
    <x v="855"/>
    <n v="93010"/>
    <x v="136"/>
    <x v="163"/>
    <n v="379.3965"/>
    <n v="5"/>
    <n v="549.85"/>
    <n v="88587"/>
    <m/>
    <m/>
  </r>
  <r>
    <n v="23907"/>
    <s v="Low"/>
    <x v="4"/>
    <x v="170"/>
    <n v="2.38"/>
    <n v="3355"/>
    <s v="Glenda Simon"/>
    <x v="0"/>
    <x v="0"/>
    <x v="2"/>
    <x v="13"/>
    <x v="2"/>
    <x v="207"/>
    <n v="0.74"/>
    <x v="0"/>
    <x v="0"/>
    <x v="1"/>
    <x v="855"/>
    <n v="93010"/>
    <x v="136"/>
    <x v="26"/>
    <n v="-41.83"/>
    <n v="6"/>
    <n v="48.99"/>
    <n v="88587"/>
    <m/>
    <m/>
  </r>
  <r>
    <n v="23908"/>
    <s v="Low"/>
    <x v="10"/>
    <x v="18"/>
    <n v="4.2"/>
    <n v="3355"/>
    <s v="Glenda Simon"/>
    <x v="2"/>
    <x v="0"/>
    <x v="2"/>
    <x v="5"/>
    <x v="3"/>
    <x v="868"/>
    <n v="0.59"/>
    <x v="0"/>
    <x v="0"/>
    <x v="1"/>
    <x v="855"/>
    <n v="93010"/>
    <x v="136"/>
    <x v="142"/>
    <n v="372.40199999999999"/>
    <n v="7"/>
    <n v="681.42"/>
    <n v="88587"/>
    <m/>
    <m/>
  </r>
  <r>
    <n v="18628"/>
    <s v="Medium"/>
    <x v="8"/>
    <x v="140"/>
    <n v="5.63"/>
    <n v="3356"/>
    <s v="Richard Tan"/>
    <x v="2"/>
    <x v="0"/>
    <x v="0"/>
    <x v="8"/>
    <x v="3"/>
    <x v="166"/>
    <n v="0.39"/>
    <x v="0"/>
    <x v="0"/>
    <x v="44"/>
    <x v="856"/>
    <n v="83616"/>
    <x v="82"/>
    <x v="108"/>
    <n v="-116.3455"/>
    <n v="13"/>
    <n v="66.650000000000006"/>
    <n v="88588"/>
    <m/>
    <m/>
  </r>
  <r>
    <n v="18629"/>
    <s v="Medium"/>
    <x v="9"/>
    <x v="44"/>
    <n v="30"/>
    <n v="3356"/>
    <s v="Richard Tan"/>
    <x v="1"/>
    <x v="0"/>
    <x v="1"/>
    <x v="1"/>
    <x v="1"/>
    <x v="48"/>
    <n v="0.62"/>
    <x v="0"/>
    <x v="0"/>
    <x v="44"/>
    <x v="856"/>
    <n v="83616"/>
    <x v="82"/>
    <x v="43"/>
    <n v="1304.9000000000001"/>
    <n v="18"/>
    <n v="2934.16"/>
    <n v="88588"/>
    <m/>
    <m/>
  </r>
  <r>
    <n v="18630"/>
    <s v="Medium"/>
    <x v="7"/>
    <x v="64"/>
    <n v="5.63"/>
    <n v="3356"/>
    <s v="Richard Tan"/>
    <x v="0"/>
    <x v="0"/>
    <x v="2"/>
    <x v="5"/>
    <x v="3"/>
    <x v="905"/>
    <n v="0.56000000000000005"/>
    <x v="0"/>
    <x v="0"/>
    <x v="44"/>
    <x v="856"/>
    <n v="83616"/>
    <x v="82"/>
    <x v="14"/>
    <n v="605.04719999999998"/>
    <n v="15"/>
    <n v="876.88"/>
    <n v="88588"/>
    <m/>
    <m/>
  </r>
  <r>
    <n v="22597"/>
    <s v="High"/>
    <x v="3"/>
    <x v="94"/>
    <n v="1.49"/>
    <n v="3359"/>
    <s v="Jeffrey Cheng"/>
    <x v="2"/>
    <x v="1"/>
    <x v="0"/>
    <x v="8"/>
    <x v="3"/>
    <x v="107"/>
    <n v="0.38"/>
    <x v="0"/>
    <x v="2"/>
    <x v="45"/>
    <x v="857"/>
    <n v="53213"/>
    <x v="65"/>
    <x v="86"/>
    <n v="107.45461999999999"/>
    <n v="6"/>
    <n v="157.33000000000001"/>
    <n v="91437"/>
    <m/>
    <m/>
  </r>
  <r>
    <n v="23359"/>
    <s v="Not Specified"/>
    <x v="1"/>
    <x v="262"/>
    <n v="2.15"/>
    <n v="3360"/>
    <s v="Daniel Huff"/>
    <x v="2"/>
    <x v="1"/>
    <x v="0"/>
    <x v="7"/>
    <x v="0"/>
    <x v="452"/>
    <n v="0.4"/>
    <x v="0"/>
    <x v="2"/>
    <x v="45"/>
    <x v="858"/>
    <n v="53214"/>
    <x v="80"/>
    <x v="104"/>
    <n v="18.41"/>
    <n v="3"/>
    <n v="27.37"/>
    <n v="91435"/>
    <m/>
    <m/>
  </r>
  <r>
    <n v="23360"/>
    <s v="Not Specified"/>
    <x v="2"/>
    <x v="176"/>
    <n v="4.9800000000000004"/>
    <n v="3361"/>
    <s v="Oscar Kenney"/>
    <x v="2"/>
    <x v="1"/>
    <x v="1"/>
    <x v="2"/>
    <x v="2"/>
    <x v="215"/>
    <n v="0.48"/>
    <x v="0"/>
    <x v="2"/>
    <x v="45"/>
    <x v="859"/>
    <n v="53095"/>
    <x v="80"/>
    <x v="104"/>
    <n v="65.63"/>
    <n v="8"/>
    <n v="98.16"/>
    <n v="91435"/>
    <m/>
    <m/>
  </r>
  <r>
    <n v="24802"/>
    <s v="Medium"/>
    <x v="7"/>
    <x v="350"/>
    <n v="4.95"/>
    <n v="3361"/>
    <s v="Oscar Kenney"/>
    <x v="2"/>
    <x v="1"/>
    <x v="1"/>
    <x v="2"/>
    <x v="3"/>
    <x v="461"/>
    <n v="0.41"/>
    <x v="0"/>
    <x v="2"/>
    <x v="45"/>
    <x v="859"/>
    <n v="53095"/>
    <x v="161"/>
    <x v="67"/>
    <n v="-7.73"/>
    <n v="15"/>
    <n v="116.11"/>
    <n v="91436"/>
    <m/>
    <m/>
  </r>
  <r>
    <n v="23887"/>
    <s v="Medium"/>
    <x v="9"/>
    <x v="42"/>
    <n v="4.95"/>
    <n v="3361"/>
    <s v="Oscar Kenney"/>
    <x v="2"/>
    <x v="1"/>
    <x v="0"/>
    <x v="8"/>
    <x v="3"/>
    <x v="802"/>
    <n v="0.37"/>
    <x v="0"/>
    <x v="2"/>
    <x v="45"/>
    <x v="859"/>
    <n v="53095"/>
    <x v="62"/>
    <x v="81"/>
    <n v="-47.995249999999999"/>
    <n v="19"/>
    <n v="95"/>
    <n v="91438"/>
    <m/>
    <m/>
  </r>
  <r>
    <n v="19749"/>
    <s v="Low"/>
    <x v="10"/>
    <x v="110"/>
    <n v="33.6"/>
    <n v="3366"/>
    <s v="Dana Boyle"/>
    <x v="1"/>
    <x v="1"/>
    <x v="2"/>
    <x v="6"/>
    <x v="1"/>
    <x v="690"/>
    <n v="0.37"/>
    <x v="0"/>
    <x v="1"/>
    <x v="10"/>
    <x v="58"/>
    <n v="45373"/>
    <x v="84"/>
    <x v="89"/>
    <n v="66.22"/>
    <n v="11"/>
    <n v="837.57"/>
    <n v="90501"/>
    <m/>
    <m/>
  </r>
  <r>
    <n v="19750"/>
    <s v="Low"/>
    <x v="1"/>
    <x v="80"/>
    <n v="5.1100000000000003"/>
    <n v="3366"/>
    <s v="Dana Boyle"/>
    <x v="2"/>
    <x v="1"/>
    <x v="0"/>
    <x v="7"/>
    <x v="3"/>
    <x v="357"/>
    <n v="0.37"/>
    <x v="0"/>
    <x v="1"/>
    <x v="10"/>
    <x v="58"/>
    <n v="45373"/>
    <x v="84"/>
    <x v="6"/>
    <n v="-23.53"/>
    <n v="8"/>
    <n v="56.22"/>
    <n v="90501"/>
    <m/>
    <m/>
  </r>
  <r>
    <n v="23428"/>
    <s v="Critical"/>
    <x v="4"/>
    <x v="559"/>
    <n v="4"/>
    <n v="3367"/>
    <s v="Renee McKenzie"/>
    <x v="2"/>
    <x v="1"/>
    <x v="2"/>
    <x v="13"/>
    <x v="3"/>
    <x v="846"/>
    <n v="0.74"/>
    <x v="0"/>
    <x v="1"/>
    <x v="10"/>
    <x v="860"/>
    <n v="43221"/>
    <x v="10"/>
    <x v="172"/>
    <n v="10.680000000000014"/>
    <n v="26"/>
    <n v="758.97"/>
    <n v="90502"/>
    <m/>
    <m/>
  </r>
  <r>
    <n v="23429"/>
    <s v="Critical"/>
    <x v="10"/>
    <x v="113"/>
    <n v="0.5"/>
    <n v="3367"/>
    <s v="Renee McKenzie"/>
    <x v="0"/>
    <x v="1"/>
    <x v="0"/>
    <x v="9"/>
    <x v="3"/>
    <x v="906"/>
    <n v="0.39"/>
    <x v="0"/>
    <x v="1"/>
    <x v="10"/>
    <x v="860"/>
    <n v="43221"/>
    <x v="10"/>
    <x v="14"/>
    <n v="58.263599999999997"/>
    <n v="18"/>
    <n v="84.44"/>
    <n v="90502"/>
    <m/>
    <m/>
  </r>
  <r>
    <n v="26104"/>
    <s v="Medium"/>
    <x v="2"/>
    <x v="186"/>
    <n v="6.05"/>
    <n v="3369"/>
    <s v="Stacy Byrne"/>
    <x v="2"/>
    <x v="1"/>
    <x v="0"/>
    <x v="8"/>
    <x v="3"/>
    <x v="227"/>
    <n v="0.39"/>
    <x v="0"/>
    <x v="1"/>
    <x v="10"/>
    <x v="386"/>
    <n v="43081"/>
    <x v="6"/>
    <x v="75"/>
    <n v="-42.170500000000004"/>
    <n v="4"/>
    <n v="29.99"/>
    <n v="90500"/>
    <m/>
    <m/>
  </r>
  <r>
    <n v="18311"/>
    <s v="Medium"/>
    <x v="0"/>
    <x v="179"/>
    <n v="29.21"/>
    <n v="3374"/>
    <s v="Jamie Ward"/>
    <x v="1"/>
    <x v="0"/>
    <x v="1"/>
    <x v="11"/>
    <x v="5"/>
    <x v="218"/>
    <n v="0.76"/>
    <x v="0"/>
    <x v="1"/>
    <x v="30"/>
    <x v="861"/>
    <n v="21113"/>
    <x v="42"/>
    <x v="159"/>
    <n v="66.362220000000008"/>
    <n v="8"/>
    <n v="1487.9"/>
    <n v="87473"/>
    <m/>
    <m/>
  </r>
  <r>
    <n v="18320"/>
    <s v="High"/>
    <x v="5"/>
    <x v="105"/>
    <n v="12.14"/>
    <n v="3374"/>
    <s v="Jamie Ward"/>
    <x v="2"/>
    <x v="1"/>
    <x v="2"/>
    <x v="13"/>
    <x v="3"/>
    <x v="124"/>
    <n v="0.67"/>
    <x v="0"/>
    <x v="1"/>
    <x v="30"/>
    <x v="861"/>
    <n v="21113"/>
    <x v="159"/>
    <x v="173"/>
    <n v="-1.904000000000019"/>
    <n v="8"/>
    <n v="600.4"/>
    <n v="87474"/>
    <m/>
    <m/>
  </r>
  <r>
    <n v="18321"/>
    <s v="High"/>
    <x v="6"/>
    <x v="24"/>
    <n v="7.15"/>
    <n v="3374"/>
    <s v="Jamie Ward"/>
    <x v="2"/>
    <x v="1"/>
    <x v="0"/>
    <x v="7"/>
    <x v="3"/>
    <x v="904"/>
    <n v="0.36"/>
    <x v="0"/>
    <x v="1"/>
    <x v="30"/>
    <x v="861"/>
    <n v="21113"/>
    <x v="159"/>
    <x v="153"/>
    <n v="-37.048000000000002"/>
    <n v="5"/>
    <n v="34.25"/>
    <n v="87474"/>
    <m/>
    <m/>
  </r>
  <r>
    <n v="18322"/>
    <s v="High"/>
    <x v="3"/>
    <x v="544"/>
    <n v="4.17"/>
    <n v="3374"/>
    <s v="Jamie Ward"/>
    <x v="2"/>
    <x v="1"/>
    <x v="0"/>
    <x v="0"/>
    <x v="2"/>
    <x v="818"/>
    <n v="0.59"/>
    <x v="0"/>
    <x v="1"/>
    <x v="30"/>
    <x v="861"/>
    <n v="21113"/>
    <x v="159"/>
    <x v="153"/>
    <n v="-56.887999999999998"/>
    <n v="9"/>
    <n v="31.45"/>
    <n v="87474"/>
    <m/>
    <m/>
  </r>
  <r>
    <n v="22378"/>
    <s v="Critical"/>
    <x v="6"/>
    <x v="45"/>
    <n v="5.97"/>
    <n v="3379"/>
    <s v="Annette McIntyre"/>
    <x v="0"/>
    <x v="0"/>
    <x v="0"/>
    <x v="7"/>
    <x v="3"/>
    <x v="907"/>
    <n v="0.38"/>
    <x v="0"/>
    <x v="3"/>
    <x v="29"/>
    <x v="862"/>
    <n v="30144"/>
    <x v="173"/>
    <x v="85"/>
    <n v="-189.714"/>
    <n v="12"/>
    <n v="249.07"/>
    <n v="88837"/>
    <m/>
    <m/>
  </r>
  <r>
    <n v="20366"/>
    <s v="Critical"/>
    <x v="5"/>
    <x v="556"/>
    <n v="1.92"/>
    <n v="3379"/>
    <s v="Annette McIntyre"/>
    <x v="0"/>
    <x v="1"/>
    <x v="0"/>
    <x v="12"/>
    <x v="0"/>
    <x v="839"/>
    <n v="0.84"/>
    <x v="0"/>
    <x v="3"/>
    <x v="29"/>
    <x v="862"/>
    <n v="30144"/>
    <x v="177"/>
    <x v="63"/>
    <n v="1628.37"/>
    <n v="18"/>
    <n v="59.22"/>
    <n v="88839"/>
    <m/>
    <m/>
  </r>
  <r>
    <n v="23181"/>
    <s v="Critical"/>
    <x v="9"/>
    <x v="574"/>
    <n v="19.989999999999998"/>
    <n v="3380"/>
    <s v="Eva Decker"/>
    <x v="2"/>
    <x v="1"/>
    <x v="0"/>
    <x v="8"/>
    <x v="3"/>
    <x v="871"/>
    <n v="0.38"/>
    <x v="0"/>
    <x v="3"/>
    <x v="29"/>
    <x v="863"/>
    <n v="30240"/>
    <x v="18"/>
    <x v="61"/>
    <n v="-4.4800000000000004"/>
    <n v="18"/>
    <n v="5572.18"/>
    <n v="88838"/>
    <m/>
    <m/>
  </r>
  <r>
    <n v="23182"/>
    <s v="Critical"/>
    <x v="3"/>
    <x v="123"/>
    <n v="24.49"/>
    <n v="3380"/>
    <s v="Eva Decker"/>
    <x v="2"/>
    <x v="1"/>
    <x v="1"/>
    <x v="1"/>
    <x v="6"/>
    <x v="147"/>
    <m/>
    <x v="0"/>
    <x v="3"/>
    <x v="29"/>
    <x v="863"/>
    <n v="30240"/>
    <x v="18"/>
    <x v="24"/>
    <n v="3193.2840000000001"/>
    <n v="11"/>
    <n v="2941.42"/>
    <n v="88838"/>
    <m/>
    <m/>
  </r>
  <r>
    <n v="23183"/>
    <s v="Critical"/>
    <x v="9"/>
    <x v="148"/>
    <n v="14.48"/>
    <n v="3380"/>
    <s v="Eva Decker"/>
    <x v="2"/>
    <x v="1"/>
    <x v="1"/>
    <x v="2"/>
    <x v="3"/>
    <x v="176"/>
    <n v="0.46"/>
    <x v="0"/>
    <x v="3"/>
    <x v="29"/>
    <x v="863"/>
    <n v="30240"/>
    <x v="18"/>
    <x v="24"/>
    <n v="43.691699999999997"/>
    <n v="8"/>
    <n v="522.46"/>
    <n v="88838"/>
    <m/>
    <m/>
  </r>
  <r>
    <n v="24161"/>
    <s v="Not Specified"/>
    <x v="5"/>
    <x v="164"/>
    <n v="5.81"/>
    <n v="3381"/>
    <s v="Christopher Norton Patterson"/>
    <x v="2"/>
    <x v="0"/>
    <x v="0"/>
    <x v="0"/>
    <x v="2"/>
    <x v="908"/>
    <n v="0.6"/>
    <x v="0"/>
    <x v="3"/>
    <x v="29"/>
    <x v="864"/>
    <n v="31204"/>
    <x v="165"/>
    <x v="37"/>
    <n v="349.05930000000001"/>
    <n v="2"/>
    <n v="25.31"/>
    <n v="88836"/>
    <m/>
    <m/>
  </r>
  <r>
    <n v="25841"/>
    <s v="Medium"/>
    <x v="1"/>
    <x v="94"/>
    <n v="1.49"/>
    <n v="3381"/>
    <s v="Christopher Norton Patterson"/>
    <x v="2"/>
    <x v="1"/>
    <x v="0"/>
    <x v="8"/>
    <x v="3"/>
    <x v="107"/>
    <n v="0.38"/>
    <x v="0"/>
    <x v="3"/>
    <x v="29"/>
    <x v="864"/>
    <n v="31204"/>
    <x v="119"/>
    <x v="158"/>
    <n v="1.9919999999999998"/>
    <n v="18"/>
    <n v="513.33000000000004"/>
    <n v="88840"/>
    <m/>
    <m/>
  </r>
  <r>
    <n v="22341"/>
    <s v="Low"/>
    <x v="7"/>
    <x v="8"/>
    <n v="2.0299999999999998"/>
    <n v="3385"/>
    <s v="Daniel Richmond"/>
    <x v="0"/>
    <x v="0"/>
    <x v="0"/>
    <x v="0"/>
    <x v="0"/>
    <x v="909"/>
    <n v="0.56999999999999995"/>
    <x v="0"/>
    <x v="1"/>
    <x v="10"/>
    <x v="865"/>
    <n v="44512"/>
    <x v="59"/>
    <x v="62"/>
    <n v="-22.009999999999998"/>
    <n v="5"/>
    <n v="15.7"/>
    <n v="88745"/>
    <m/>
    <m/>
  </r>
  <r>
    <n v="22342"/>
    <s v="Low"/>
    <x v="0"/>
    <x v="18"/>
    <n v="8.99"/>
    <n v="3385"/>
    <s v="Daniel Richmond"/>
    <x v="2"/>
    <x v="0"/>
    <x v="2"/>
    <x v="5"/>
    <x v="3"/>
    <x v="157"/>
    <n v="0.59"/>
    <x v="0"/>
    <x v="1"/>
    <x v="10"/>
    <x v="865"/>
    <n v="44512"/>
    <x v="59"/>
    <x v="79"/>
    <n v="426.46032000000002"/>
    <n v="6"/>
    <n v="680.65"/>
    <n v="88745"/>
    <m/>
    <m/>
  </r>
  <r>
    <n v="23190"/>
    <s v="Critical"/>
    <x v="6"/>
    <x v="252"/>
    <n v="0.5"/>
    <n v="3386"/>
    <s v="Carmen Elmore"/>
    <x v="2"/>
    <x v="0"/>
    <x v="0"/>
    <x v="9"/>
    <x v="3"/>
    <x v="413"/>
    <n v="0.39"/>
    <x v="0"/>
    <x v="1"/>
    <x v="10"/>
    <x v="143"/>
    <n v="43402"/>
    <x v="32"/>
    <x v="43"/>
    <n v="19.554599999999997"/>
    <n v="10"/>
    <n v="28.34"/>
    <n v="88746"/>
    <m/>
    <m/>
  </r>
  <r>
    <n v="23191"/>
    <s v="Critical"/>
    <x v="7"/>
    <x v="216"/>
    <n v="8.99"/>
    <n v="3386"/>
    <s v="Carmen Elmore"/>
    <x v="0"/>
    <x v="0"/>
    <x v="1"/>
    <x v="2"/>
    <x v="2"/>
    <x v="268"/>
    <n v="0.5"/>
    <x v="0"/>
    <x v="1"/>
    <x v="10"/>
    <x v="143"/>
    <n v="43402"/>
    <x v="32"/>
    <x v="108"/>
    <n v="152.48200000000003"/>
    <n v="35"/>
    <n v="861.3"/>
    <n v="88746"/>
    <m/>
    <m/>
  </r>
  <r>
    <n v="19464"/>
    <s v="Not Specified"/>
    <x v="9"/>
    <x v="66"/>
    <n v="35"/>
    <n v="3388"/>
    <s v="Aaron Shaffer"/>
    <x v="2"/>
    <x v="0"/>
    <x v="0"/>
    <x v="10"/>
    <x v="6"/>
    <x v="711"/>
    <m/>
    <x v="0"/>
    <x v="0"/>
    <x v="1"/>
    <x v="79"/>
    <n v="94533"/>
    <x v="171"/>
    <x v="179"/>
    <n v="67.012000000000057"/>
    <n v="9"/>
    <n v="894.64"/>
    <n v="90154"/>
    <m/>
    <m/>
  </r>
  <r>
    <n v="18640"/>
    <s v="Medium"/>
    <x v="4"/>
    <x v="18"/>
    <n v="7.69"/>
    <n v="3393"/>
    <s v="Irene Murphy"/>
    <x v="2"/>
    <x v="3"/>
    <x v="2"/>
    <x v="5"/>
    <x v="3"/>
    <x v="19"/>
    <n v="0.59"/>
    <x v="0"/>
    <x v="0"/>
    <x v="0"/>
    <x v="866"/>
    <n v="99163"/>
    <x v="119"/>
    <x v="86"/>
    <n v="374.625"/>
    <n v="7"/>
    <n v="710.36"/>
    <n v="87908"/>
    <m/>
    <m/>
  </r>
  <r>
    <n v="19635"/>
    <s v="Critical"/>
    <x v="4"/>
    <x v="194"/>
    <n v="2.5"/>
    <n v="3393"/>
    <s v="Irene Murphy"/>
    <x v="2"/>
    <x v="3"/>
    <x v="0"/>
    <x v="4"/>
    <x v="3"/>
    <x v="409"/>
    <n v="0.37"/>
    <x v="0"/>
    <x v="0"/>
    <x v="0"/>
    <x v="866"/>
    <n v="99163"/>
    <x v="79"/>
    <x v="7"/>
    <n v="-3.2448000000000001"/>
    <n v="19"/>
    <n v="80.2"/>
    <n v="87909"/>
    <m/>
    <m/>
  </r>
  <r>
    <n v="20624"/>
    <s v="Low"/>
    <x v="6"/>
    <x v="180"/>
    <n v="19.989999999999998"/>
    <n v="3397"/>
    <s v="Andrea Shaw"/>
    <x v="2"/>
    <x v="2"/>
    <x v="0"/>
    <x v="8"/>
    <x v="3"/>
    <x v="219"/>
    <n v="0.35"/>
    <x v="0"/>
    <x v="2"/>
    <x v="12"/>
    <x v="341"/>
    <n v="61832"/>
    <x v="31"/>
    <x v="42"/>
    <n v="6384.4388999999992"/>
    <n v="7"/>
    <n v="9252.81"/>
    <n v="87535"/>
    <m/>
    <m/>
  </r>
  <r>
    <n v="19842"/>
    <s v="High"/>
    <x v="0"/>
    <x v="594"/>
    <n v="7.46"/>
    <n v="3397"/>
    <s v="Andrea Shaw"/>
    <x v="2"/>
    <x v="2"/>
    <x v="0"/>
    <x v="10"/>
    <x v="3"/>
    <x v="910"/>
    <n v="0.59"/>
    <x v="0"/>
    <x v="2"/>
    <x v="12"/>
    <x v="341"/>
    <n v="61832"/>
    <x v="140"/>
    <x v="148"/>
    <n v="-116.76"/>
    <n v="18"/>
    <n v="207.31"/>
    <n v="87536"/>
    <m/>
    <m/>
  </r>
  <r>
    <n v="19843"/>
    <s v="High"/>
    <x v="10"/>
    <x v="121"/>
    <n v="5.03"/>
    <n v="3397"/>
    <s v="Andrea Shaw"/>
    <x v="2"/>
    <x v="2"/>
    <x v="2"/>
    <x v="5"/>
    <x v="4"/>
    <x v="145"/>
    <n v="0.6"/>
    <x v="0"/>
    <x v="2"/>
    <x v="12"/>
    <x v="341"/>
    <n v="61832"/>
    <x v="140"/>
    <x v="148"/>
    <n v="-160.952"/>
    <n v="22"/>
    <n v="143.12"/>
    <n v="87536"/>
    <m/>
    <m/>
  </r>
  <r>
    <n v="26208"/>
    <s v="Not Specified"/>
    <x v="4"/>
    <x v="164"/>
    <n v="5.81"/>
    <n v="3399"/>
    <s v="Marvin Reid"/>
    <x v="2"/>
    <x v="2"/>
    <x v="0"/>
    <x v="0"/>
    <x v="2"/>
    <x v="908"/>
    <n v="0.6"/>
    <x v="0"/>
    <x v="2"/>
    <x v="12"/>
    <x v="389"/>
    <n v="60016"/>
    <x v="48"/>
    <x v="98"/>
    <n v="-41.87"/>
    <n v="5"/>
    <n v="59.98"/>
    <n v="87534"/>
    <m/>
    <m/>
  </r>
  <r>
    <n v="24911"/>
    <s v="Medium"/>
    <x v="10"/>
    <x v="595"/>
    <n v="4.93"/>
    <n v="3400"/>
    <s v="Florence Gold"/>
    <x v="0"/>
    <x v="2"/>
    <x v="1"/>
    <x v="2"/>
    <x v="3"/>
    <x v="911"/>
    <n v="0.56999999999999995"/>
    <x v="0"/>
    <x v="1"/>
    <x v="36"/>
    <x v="867"/>
    <n v="26554"/>
    <x v="36"/>
    <x v="77"/>
    <n v="-24.7104"/>
    <n v="15"/>
    <n v="135.78"/>
    <n v="87537"/>
    <m/>
    <m/>
  </r>
  <r>
    <n v="25914"/>
    <s v="High"/>
    <x v="10"/>
    <x v="596"/>
    <n v="13.99"/>
    <n v="3403"/>
    <s v="Tammy Buckley"/>
    <x v="0"/>
    <x v="3"/>
    <x v="1"/>
    <x v="2"/>
    <x v="4"/>
    <x v="912"/>
    <n v="0.65"/>
    <x v="0"/>
    <x v="0"/>
    <x v="47"/>
    <x v="868"/>
    <n v="82001"/>
    <x v="102"/>
    <x v="132"/>
    <n v="349.48499999999996"/>
    <n v="5"/>
    <n v="506.5"/>
    <n v="8753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114B6B-4377-4808-B4FA-D434B70A9BD2}" name="PivotTable9" cacheId="1"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16" rowHeaderCaption=" CONTAINERS">
  <location ref="K16:M23" firstHeaderRow="0" firstDataRow="1" firstDataCol="1"/>
  <pivotFields count="30">
    <pivotField showAll="0"/>
    <pivotField showAll="0"/>
    <pivotField showAll="0"/>
    <pivotField showAll="0">
      <items count="598">
        <item x="282"/>
        <item x="273"/>
        <item x="472"/>
        <item x="462"/>
        <item x="14"/>
        <item x="230"/>
        <item x="53"/>
        <item x="26"/>
        <item x="281"/>
        <item x="565"/>
        <item x="84"/>
        <item x="72"/>
        <item x="466"/>
        <item x="111"/>
        <item x="88"/>
        <item x="505"/>
        <item x="50"/>
        <item x="397"/>
        <item x="292"/>
        <item x="567"/>
        <item x="302"/>
        <item x="378"/>
        <item x="510"/>
        <item x="364"/>
        <item x="101"/>
        <item x="286"/>
        <item x="252"/>
        <item x="372"/>
        <item x="153"/>
        <item x="0"/>
        <item x="47"/>
        <item x="223"/>
        <item x="21"/>
        <item x="8"/>
        <item x="354"/>
        <item x="556"/>
        <item x="310"/>
        <item x="456"/>
        <item x="127"/>
        <item x="4"/>
        <item x="81"/>
        <item x="96"/>
        <item x="165"/>
        <item x="381"/>
        <item x="443"/>
        <item x="544"/>
        <item x="5"/>
        <item x="420"/>
        <item x="239"/>
        <item x="28"/>
        <item x="202"/>
        <item x="577"/>
        <item x="500"/>
        <item x="536"/>
        <item x="217"/>
        <item x="25"/>
        <item x="361"/>
        <item x="532"/>
        <item x="225"/>
        <item x="371"/>
        <item x="49"/>
        <item x="258"/>
        <item x="113"/>
        <item x="15"/>
        <item x="229"/>
        <item x="341"/>
        <item x="20"/>
        <item x="48"/>
        <item x="137"/>
        <item x="278"/>
        <item x="6"/>
        <item x="194"/>
        <item x="376"/>
        <item x="222"/>
        <item x="340"/>
        <item x="526"/>
        <item x="503"/>
        <item x="383"/>
        <item x="130"/>
        <item x="38"/>
        <item x="535"/>
        <item x="42"/>
        <item x="12"/>
        <item x="240"/>
        <item x="436"/>
        <item x="40"/>
        <item x="142"/>
        <item x="140"/>
        <item x="208"/>
        <item x="85"/>
        <item x="178"/>
        <item x="325"/>
        <item x="406"/>
        <item x="107"/>
        <item x="280"/>
        <item x="480"/>
        <item x="435"/>
        <item x="182"/>
        <item x="91"/>
        <item x="266"/>
        <item x="542"/>
        <item x="99"/>
        <item x="24"/>
        <item x="293"/>
        <item x="271"/>
        <item x="267"/>
        <item x="124"/>
        <item x="51"/>
        <item x="253"/>
        <item x="175"/>
        <item x="564"/>
        <item x="237"/>
        <item x="80"/>
        <item x="79"/>
        <item x="591"/>
        <item x="131"/>
        <item x="299"/>
        <item x="538"/>
        <item x="501"/>
        <item x="425"/>
        <item x="190"/>
        <item x="269"/>
        <item x="58"/>
        <item x="320"/>
        <item x="186"/>
        <item x="244"/>
        <item x="339"/>
        <item x="298"/>
        <item x="209"/>
        <item x="83"/>
        <item x="119"/>
        <item x="491"/>
        <item x="126"/>
        <item x="287"/>
        <item x="593"/>
        <item x="523"/>
        <item x="125"/>
        <item x="507"/>
        <item x="238"/>
        <item x="350"/>
        <item x="203"/>
        <item x="121"/>
        <item x="557"/>
        <item x="291"/>
        <item x="35"/>
        <item x="233"/>
        <item x="380"/>
        <item x="170"/>
        <item x="116"/>
        <item x="41"/>
        <item x="337"/>
        <item x="576"/>
        <item x="241"/>
        <item x="52"/>
        <item x="261"/>
        <item x="384"/>
        <item x="509"/>
        <item x="141"/>
        <item x="392"/>
        <item x="168"/>
        <item x="262"/>
        <item x="442"/>
        <item x="335"/>
        <item x="595"/>
        <item x="2"/>
        <item x="259"/>
        <item x="92"/>
        <item x="558"/>
        <item x="146"/>
        <item x="407"/>
        <item x="345"/>
        <item x="468"/>
        <item x="513"/>
        <item x="540"/>
        <item x="439"/>
        <item x="518"/>
        <item x="74"/>
        <item x="71"/>
        <item x="470"/>
        <item x="531"/>
        <item x="453"/>
        <item x="438"/>
        <item x="471"/>
        <item x="243"/>
        <item x="554"/>
        <item x="67"/>
        <item x="594"/>
        <item x="313"/>
        <item x="582"/>
        <item x="56"/>
        <item x="379"/>
        <item x="492"/>
        <item x="162"/>
        <item x="316"/>
        <item x="394"/>
        <item x="87"/>
        <item x="196"/>
        <item x="270"/>
        <item x="348"/>
        <item x="164"/>
        <item x="450"/>
        <item x="373"/>
        <item x="521"/>
        <item x="82"/>
        <item x="430"/>
        <item x="285"/>
        <item x="522"/>
        <item x="176"/>
        <item x="410"/>
        <item x="388"/>
        <item x="375"/>
        <item x="43"/>
        <item x="11"/>
        <item x="219"/>
        <item x="427"/>
        <item x="537"/>
        <item x="185"/>
        <item x="200"/>
        <item x="198"/>
        <item x="365"/>
        <item x="210"/>
        <item x="333"/>
        <item x="428"/>
        <item x="374"/>
        <item x="161"/>
        <item x="562"/>
        <item x="256"/>
        <item x="220"/>
        <item x="236"/>
        <item x="486"/>
        <item x="431"/>
        <item x="411"/>
        <item x="189"/>
        <item x="334"/>
        <item x="408"/>
        <item x="512"/>
        <item x="128"/>
        <item x="95"/>
        <item x="461"/>
        <item x="120"/>
        <item x="197"/>
        <item x="206"/>
        <item x="426"/>
        <item x="519"/>
        <item x="395"/>
        <item x="493"/>
        <item x="54"/>
        <item x="330"/>
        <item x="147"/>
        <item x="155"/>
        <item x="412"/>
        <item x="382"/>
        <item x="590"/>
        <item x="158"/>
        <item x="484"/>
        <item x="169"/>
        <item x="579"/>
        <item x="103"/>
        <item x="546"/>
        <item x="227"/>
        <item x="400"/>
        <item x="329"/>
        <item x="17"/>
        <item x="533"/>
        <item x="440"/>
        <item x="451"/>
        <item x="55"/>
        <item x="405"/>
        <item x="134"/>
        <item x="39"/>
        <item x="272"/>
        <item x="45"/>
        <item x="145"/>
        <item x="391"/>
        <item x="86"/>
        <item x="106"/>
        <item x="460"/>
        <item x="207"/>
        <item x="404"/>
        <item x="173"/>
        <item x="135"/>
        <item x="499"/>
        <item x="495"/>
        <item x="548"/>
        <item x="478"/>
        <item x="452"/>
        <item x="584"/>
        <item x="328"/>
        <item x="221"/>
        <item x="57"/>
        <item x="520"/>
        <item x="429"/>
        <item x="464"/>
        <item x="585"/>
        <item x="274"/>
        <item x="216"/>
        <item x="138"/>
        <item x="415"/>
        <item x="448"/>
        <item x="326"/>
        <item x="10"/>
        <item x="504"/>
        <item x="248"/>
        <item x="251"/>
        <item x="517"/>
        <item x="264"/>
        <item x="115"/>
        <item x="94"/>
        <item x="477"/>
        <item x="122"/>
        <item x="27"/>
        <item x="149"/>
        <item x="275"/>
        <item x="157"/>
        <item x="541"/>
        <item x="356"/>
        <item x="332"/>
        <item x="545"/>
        <item x="199"/>
        <item x="547"/>
        <item x="77"/>
        <item x="432"/>
        <item x="559"/>
        <item x="342"/>
        <item x="294"/>
        <item x="104"/>
        <item x="255"/>
        <item x="191"/>
        <item x="62"/>
        <item x="551"/>
        <item x="571"/>
        <item x="487"/>
        <item x="308"/>
        <item x="366"/>
        <item x="572"/>
        <item x="573"/>
        <item x="260"/>
        <item x="144"/>
        <item x="16"/>
        <item x="421"/>
        <item x="433"/>
        <item x="289"/>
        <item x="315"/>
        <item x="7"/>
        <item x="205"/>
        <item x="352"/>
        <item x="156"/>
        <item x="303"/>
        <item x="254"/>
        <item x="473"/>
        <item x="549"/>
        <item x="318"/>
        <item x="201"/>
        <item x="474"/>
        <item x="65"/>
        <item x="568"/>
        <item x="235"/>
        <item x="108"/>
        <item x="409"/>
        <item x="296"/>
        <item x="309"/>
        <item x="534"/>
        <item x="527"/>
        <item x="587"/>
        <item x="455"/>
        <item x="69"/>
        <item x="414"/>
        <item x="314"/>
        <item x="377"/>
        <item x="307"/>
        <item x="60"/>
        <item x="312"/>
        <item x="362"/>
        <item x="386"/>
        <item x="463"/>
        <item x="283"/>
        <item x="152"/>
        <item x="419"/>
        <item x="224"/>
        <item x="586"/>
        <item x="424"/>
        <item x="569"/>
        <item x="73"/>
        <item x="265"/>
        <item x="234"/>
        <item x="215"/>
        <item x="319"/>
        <item x="351"/>
        <item x="441"/>
        <item x="515"/>
        <item x="494"/>
        <item x="13"/>
        <item x="481"/>
        <item x="322"/>
        <item x="172"/>
        <item x="112"/>
        <item x="75"/>
        <item x="290"/>
        <item x="288"/>
        <item x="183"/>
        <item x="249"/>
        <item x="580"/>
        <item x="434"/>
        <item x="90"/>
        <item x="489"/>
        <item x="402"/>
        <item x="575"/>
        <item x="370"/>
        <item x="148"/>
        <item x="263"/>
        <item x="64"/>
        <item x="193"/>
        <item x="306"/>
        <item x="498"/>
        <item x="555"/>
        <item x="192"/>
        <item x="247"/>
        <item x="502"/>
        <item x="105"/>
        <item x="437"/>
        <item x="458"/>
        <item x="3"/>
        <item x="446"/>
        <item x="63"/>
        <item x="76"/>
        <item x="110"/>
        <item x="276"/>
        <item x="321"/>
        <item x="117"/>
        <item x="589"/>
        <item x="528"/>
        <item x="530"/>
        <item x="444"/>
        <item x="284"/>
        <item x="295"/>
        <item x="511"/>
        <item x="242"/>
        <item x="475"/>
        <item x="66"/>
        <item x="129"/>
        <item x="22"/>
        <item x="488"/>
        <item x="416"/>
        <item x="32"/>
        <item x="245"/>
        <item x="561"/>
        <item x="389"/>
        <item x="550"/>
        <item x="524"/>
        <item x="596"/>
        <item x="418"/>
        <item x="457"/>
        <item x="143"/>
        <item x="516"/>
        <item x="592"/>
        <item x="250"/>
        <item x="9"/>
        <item x="89"/>
        <item x="465"/>
        <item x="357"/>
        <item x="33"/>
        <item x="132"/>
        <item x="18"/>
        <item x="174"/>
        <item x="114"/>
        <item x="417"/>
        <item x="566"/>
        <item x="529"/>
        <item x="327"/>
        <item x="336"/>
        <item x="485"/>
        <item x="231"/>
        <item x="508"/>
        <item x="422"/>
        <item x="300"/>
        <item x="578"/>
        <item x="100"/>
        <item x="497"/>
        <item x="331"/>
        <item x="177"/>
        <item x="171"/>
        <item x="59"/>
        <item x="30"/>
        <item x="279"/>
        <item x="483"/>
        <item x="581"/>
        <item x="44"/>
        <item x="37"/>
        <item x="195"/>
        <item x="159"/>
        <item x="109"/>
        <item x="449"/>
        <item x="29"/>
        <item x="369"/>
        <item x="385"/>
        <item x="150"/>
        <item x="179"/>
        <item x="163"/>
        <item x="61"/>
        <item x="393"/>
        <item x="324"/>
        <item x="211"/>
        <item x="368"/>
        <item x="359"/>
        <item x="136"/>
        <item x="154"/>
        <item x="184"/>
        <item x="19"/>
        <item x="490"/>
        <item x="583"/>
        <item x="413"/>
        <item x="323"/>
        <item x="363"/>
        <item x="78"/>
        <item x="552"/>
        <item x="387"/>
        <item x="187"/>
        <item x="539"/>
        <item x="423"/>
        <item x="396"/>
        <item x="506"/>
        <item x="403"/>
        <item x="514"/>
        <item x="232"/>
        <item x="214"/>
        <item x="367"/>
        <item x="469"/>
        <item x="479"/>
        <item x="360"/>
        <item x="98"/>
        <item x="268"/>
        <item x="570"/>
        <item x="343"/>
        <item x="496"/>
        <item x="123"/>
        <item x="228"/>
        <item x="93"/>
        <item x="102"/>
        <item x="301"/>
        <item x="31"/>
        <item x="34"/>
        <item x="482"/>
        <item x="160"/>
        <item x="257"/>
        <item x="560"/>
        <item x="304"/>
        <item x="46"/>
        <item x="553"/>
        <item x="574"/>
        <item x="447"/>
        <item x="476"/>
        <item x="133"/>
        <item x="401"/>
        <item x="277"/>
        <item x="246"/>
        <item x="346"/>
        <item x="353"/>
        <item x="344"/>
        <item x="226"/>
        <item x="213"/>
        <item x="467"/>
        <item x="358"/>
        <item x="68"/>
        <item x="349"/>
        <item x="305"/>
        <item x="139"/>
        <item x="204"/>
        <item x="212"/>
        <item x="390"/>
        <item x="459"/>
        <item x="97"/>
        <item x="588"/>
        <item x="563"/>
        <item x="1"/>
        <item x="525"/>
        <item x="317"/>
        <item x="398"/>
        <item x="445"/>
        <item x="188"/>
        <item x="311"/>
        <item x="70"/>
        <item x="399"/>
        <item x="166"/>
        <item x="543"/>
        <item x="218"/>
        <item x="36"/>
        <item x="151"/>
        <item x="180"/>
        <item x="167"/>
        <item x="297"/>
        <item x="118"/>
        <item x="454"/>
        <item x="181"/>
        <item x="338"/>
        <item x="355"/>
        <item x="23"/>
        <item x="347"/>
        <item t="default"/>
      </items>
    </pivotField>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measureFilter="1">
      <items count="18">
        <item x="15"/>
        <item x="8"/>
        <item x="14"/>
        <item x="1"/>
        <item x="13"/>
        <item x="16"/>
        <item x="4"/>
        <item x="9"/>
        <item x="2"/>
        <item x="6"/>
        <item x="7"/>
        <item x="0"/>
        <item x="3"/>
        <item x="12"/>
        <item x="10"/>
        <item x="11"/>
        <item x="5"/>
        <item t="default"/>
      </items>
    </pivotField>
    <pivotField axis="axisRow" showAll="0">
      <items count="8">
        <item sd="0" x="5"/>
        <item x="1"/>
        <item x="6"/>
        <item x="4"/>
        <item x="3"/>
        <item x="2"/>
        <item x="0"/>
        <item t="default"/>
      </items>
    </pivotField>
    <pivotField showAll="0"/>
    <pivotField showAll="0"/>
    <pivotField showAll="0">
      <items count="2">
        <item x="0"/>
        <item t="default"/>
      </items>
    </pivotField>
    <pivotField showAll="0">
      <items count="5">
        <item x="2"/>
        <item x="1"/>
        <item x="3"/>
        <item x="0"/>
        <item t="default"/>
      </items>
    </pivotField>
    <pivotField showAll="0">
      <items count="50">
        <item x="43"/>
        <item h="1" x="28"/>
        <item h="1" x="40"/>
        <item h="1" x="1"/>
        <item h="1" x="21"/>
        <item h="1" x="18"/>
        <item h="1" x="42"/>
        <item h="1" x="41"/>
        <item h="1" x="26"/>
        <item h="1" x="29"/>
        <item h="1" x="44"/>
        <item h="1" x="12"/>
        <item h="1" x="38"/>
        <item h="1" x="25"/>
        <item h="1" x="13"/>
        <item h="1" x="35"/>
        <item h="1" x="11"/>
        <item h="1" x="14"/>
        <item h="1" x="30"/>
        <item h="1" x="15"/>
        <item h="1" x="22"/>
        <item h="1" x="3"/>
        <item h="1" x="37"/>
        <item h="1" x="33"/>
        <item h="1" x="5"/>
        <item h="1" x="32"/>
        <item h="1" x="34"/>
        <item h="1" x="16"/>
        <item h="1" x="2"/>
        <item h="1" x="27"/>
        <item h="1" x="4"/>
        <item h="1" x="24"/>
        <item h="1" x="48"/>
        <item h="1" x="10"/>
        <item h="1" x="23"/>
        <item h="1" x="6"/>
        <item h="1" x="19"/>
        <item h="1" x="31"/>
        <item h="1" x="39"/>
        <item h="1" x="46"/>
        <item h="1" x="20"/>
        <item h="1" x="7"/>
        <item h="1" x="17"/>
        <item h="1" x="9"/>
        <item h="1" x="8"/>
        <item h="1" x="0"/>
        <item h="1" x="36"/>
        <item h="1" x="45"/>
        <item h="1" x="47"/>
        <item t="default"/>
      </items>
    </pivotField>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11"/>
  </rowFields>
  <rowItems count="7">
    <i>
      <x/>
    </i>
    <i>
      <x v="1"/>
    </i>
    <i>
      <x v="2"/>
    </i>
    <i>
      <x v="3"/>
    </i>
    <i>
      <x v="4"/>
    </i>
    <i>
      <x v="5"/>
    </i>
    <i>
      <x v="6"/>
    </i>
  </rowItems>
  <colFields count="1">
    <field x="-2"/>
  </colFields>
  <colItems count="2">
    <i>
      <x/>
    </i>
    <i i="1">
      <x v="1"/>
    </i>
  </colItems>
  <dataFields count="2">
    <dataField name="PROFITS" fld="21" subtotal="min" baseField="10" baseItem="0"/>
    <dataField name="SALES " fld="23" baseField="0" baseItem="0"/>
  </dataFields>
  <chartFormats count="6">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69567B-174F-49EE-A9E2-6945F62CF6AD}"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G32:I212" firstHeaderRow="0" firstDataRow="1" firstDataCol="1"/>
  <pivotFields count="3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items count="50">
        <item h="1" x="43"/>
        <item x="28"/>
        <item h="1" x="40"/>
        <item h="1" x="1"/>
        <item h="1" x="21"/>
        <item h="1" x="18"/>
        <item h="1" x="42"/>
        <item h="1" x="41"/>
        <item h="1" x="26"/>
        <item h="1" x="29"/>
        <item h="1" x="44"/>
        <item h="1" x="12"/>
        <item h="1" x="38"/>
        <item h="1" x="25"/>
        <item h="1" x="13"/>
        <item h="1" x="35"/>
        <item h="1" x="11"/>
        <item h="1" x="14"/>
        <item h="1" x="30"/>
        <item h="1" x="15"/>
        <item h="1" x="22"/>
        <item h="1" x="3"/>
        <item h="1" x="37"/>
        <item h="1" x="33"/>
        <item h="1" x="5"/>
        <item h="1" x="32"/>
        <item h="1" x="34"/>
        <item h="1" x="16"/>
        <item h="1" x="2"/>
        <item h="1" x="27"/>
        <item h="1" x="4"/>
        <item h="1" x="24"/>
        <item h="1" x="48"/>
        <item h="1" x="10"/>
        <item h="1" x="23"/>
        <item h="1" x="6"/>
        <item h="1" x="19"/>
        <item h="1" x="31"/>
        <item h="1" x="39"/>
        <item h="1" x="46"/>
        <item h="1" x="20"/>
        <item h="1" x="7"/>
        <item h="1" x="17"/>
        <item h="1" x="9"/>
        <item h="1" x="8"/>
        <item h="1" x="0"/>
        <item h="1" x="36"/>
        <item h="1" x="45"/>
        <item h="1" x="47"/>
        <item t="default"/>
      </items>
    </pivotField>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pivotField dataField="1" showAll="0"/>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 dragToRow="0" dragToCol="0" dragToPage="0" showAll="0" defaultSubtotal="0"/>
    <pivotField showAll="0" defaultSubtotal="0"/>
  </pivotFields>
  <rowFields count="1">
    <field x="19"/>
  </rowFields>
  <rowItems count="18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t="grand">
      <x/>
    </i>
  </rowItems>
  <colFields count="1">
    <field x="-2"/>
  </colFields>
  <colItems count="2">
    <i>
      <x/>
    </i>
    <i i="1">
      <x v="1"/>
    </i>
  </colItems>
  <dataFields count="2">
    <dataField name="Sum of Sales" fld="23" baseField="0" baseItem="0"/>
    <dataField name="Sum of Profit" fld="21" baseField="0" baseItem="0"/>
  </dataField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29F706-71EC-489E-9ACB-8DE3F15AE701}" name="PivotTable2" cacheId="1"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16" rowHeaderCaption="States">
  <location ref="A32:B81" firstHeaderRow="1" firstDataRow="1" firstDataCol="1"/>
  <pivotFields count="3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items count="8">
        <item x="5"/>
        <item x="1"/>
        <item x="6"/>
        <item x="4"/>
        <item x="3"/>
        <item x="2"/>
        <item x="0"/>
        <item t="default"/>
      </items>
    </pivotField>
    <pivotField showAll="0">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items count="2">
        <item x="0"/>
        <item t="default"/>
      </items>
    </pivotField>
    <pivotField showAll="0">
      <items count="5">
        <item x="2"/>
        <item x="1"/>
        <item x="3"/>
        <item x="0"/>
        <item t="default"/>
      </items>
    </pivotField>
    <pivotField axis="axisRow"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16"/>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rowItems>
  <colItems count="1">
    <i/>
  </colItems>
  <dataFields count="1">
    <dataField name="Sum of Profit"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E7855C-4F45-4804-9F6D-6D2E446829D8}" name="PivotTable6" cacheId="1"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16">
  <location ref="J9:K12" firstHeaderRow="1" firstDataRow="1" firstDataCol="1"/>
  <pivotFields count="3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axis="axisRow" showAll="0" measureFilter="1">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items count="5">
        <item x="2"/>
        <item x="1"/>
        <item x="3"/>
        <item x="0"/>
        <item t="default"/>
      </items>
    </pivotField>
    <pivotField showAll="0">
      <items count="50">
        <item x="43"/>
        <item h="1" x="28"/>
        <item h="1" x="40"/>
        <item h="1" x="1"/>
        <item h="1" x="21"/>
        <item h="1" x="18"/>
        <item h="1" x="42"/>
        <item h="1" x="41"/>
        <item h="1" x="26"/>
        <item h="1" x="29"/>
        <item h="1" x="44"/>
        <item h="1" x="12"/>
        <item h="1" x="38"/>
        <item h="1" x="25"/>
        <item h="1" x="13"/>
        <item h="1" x="35"/>
        <item h="1" x="11"/>
        <item h="1" x="14"/>
        <item h="1" x="30"/>
        <item h="1" x="15"/>
        <item h="1" x="22"/>
        <item h="1" x="3"/>
        <item h="1" x="37"/>
        <item h="1" x="33"/>
        <item h="1" x="5"/>
        <item h="1" x="32"/>
        <item h="1" x="34"/>
        <item h="1" x="16"/>
        <item h="1" x="2"/>
        <item h="1" x="27"/>
        <item h="1" x="4"/>
        <item h="1" x="24"/>
        <item h="1" x="48"/>
        <item h="1" x="10"/>
        <item h="1" x="23"/>
        <item h="1" x="6"/>
        <item h="1" x="19"/>
        <item h="1" x="31"/>
        <item h="1" x="39"/>
        <item h="1" x="46"/>
        <item h="1" x="20"/>
        <item h="1" x="7"/>
        <item h="1" x="17"/>
        <item h="1" x="9"/>
        <item h="1" x="8"/>
        <item h="1" x="0"/>
        <item h="1" x="36"/>
        <item h="1" x="45"/>
        <item h="1"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10"/>
  </rowFields>
  <rowItems count="3">
    <i>
      <x/>
    </i>
    <i>
      <x v="1"/>
    </i>
    <i>
      <x v="7"/>
    </i>
  </rowItems>
  <colItems count="1">
    <i/>
  </colItems>
  <dataFields count="1">
    <dataField name="Min of Profit" fld="21" subtotal="min" baseField="10" baseItem="0"/>
  </dataFields>
  <chartFormats count="10">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10" count="1" selected="0">
            <x v="7"/>
          </reference>
        </references>
      </pivotArea>
    </chartFormat>
    <chartFormat chart="12" format="4">
      <pivotArea type="data" outline="0" fieldPosition="0">
        <references count="2">
          <reference field="4294967294" count="1" selected="0">
            <x v="0"/>
          </reference>
          <reference field="10" count="1" selected="0">
            <x v="1"/>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10" count="1" selected="0">
            <x v="1"/>
          </reference>
        </references>
      </pivotArea>
    </chartFormat>
    <chartFormat chart="15" format="10">
      <pivotArea type="data" outline="0" fieldPosition="0">
        <references count="2">
          <reference field="4294967294" count="1" selected="0">
            <x v="0"/>
          </reference>
          <reference field="10" count="1" selected="0">
            <x v="7"/>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67C652-B6AB-48CA-B76D-18C402CAEFF5}" name="PivotTable5" cacheId="1"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12">
  <location ref="G9:H14" firstHeaderRow="1" firstDataRow="1" firstDataCol="1"/>
  <pivotFields count="3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16"/>
  </rowFields>
  <rowItems count="5">
    <i>
      <x v="3"/>
    </i>
    <i>
      <x v="30"/>
    </i>
    <i>
      <x v="33"/>
    </i>
    <i>
      <x v="35"/>
    </i>
    <i>
      <x v="41"/>
    </i>
  </rowItems>
  <colItems count="1">
    <i/>
  </colItems>
  <dataFields count="1">
    <dataField name="Sum of Profit" fld="21" baseField="0" baseItem="0"/>
  </dataFields>
  <chartFormats count="4">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A52CA1-B906-4770-A6E7-3A138D3F25ED}" name="PivotTable7" cacheId="1"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9">
  <location ref="A1:E7" firstHeaderRow="0" firstDataRow="1" firstDataCol="1"/>
  <pivotFields count="30">
    <pivotField dataField="1"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items count="50">
        <item x="43"/>
        <item h="1" x="28"/>
        <item h="1" x="40"/>
        <item h="1" x="1"/>
        <item h="1" x="21"/>
        <item h="1" x="18"/>
        <item h="1" x="42"/>
        <item h="1" x="41"/>
        <item h="1" x="26"/>
        <item h="1" x="29"/>
        <item h="1" x="44"/>
        <item h="1" x="12"/>
        <item h="1" x="38"/>
        <item h="1" x="25"/>
        <item h="1" x="13"/>
        <item h="1" x="35"/>
        <item h="1" x="11"/>
        <item h="1" x="14"/>
        <item h="1" x="30"/>
        <item h="1" x="15"/>
        <item h="1" x="22"/>
        <item h="1" x="3"/>
        <item h="1" x="37"/>
        <item h="1" x="33"/>
        <item h="1" x="5"/>
        <item h="1" x="32"/>
        <item h="1" x="34"/>
        <item h="1" x="16"/>
        <item h="1" x="2"/>
        <item h="1" x="27"/>
        <item h="1" x="4"/>
        <item h="1" x="24"/>
        <item h="1" x="48"/>
        <item h="1" x="10"/>
        <item h="1" x="23"/>
        <item h="1" x="6"/>
        <item h="1" x="19"/>
        <item h="1" x="31"/>
        <item h="1" x="39"/>
        <item h="1" x="46"/>
        <item h="1" x="20"/>
        <item h="1" x="7"/>
        <item h="1" x="17"/>
        <item h="1" x="9"/>
        <item h="1" x="8"/>
        <item h="1" x="0"/>
        <item h="1" x="36"/>
        <item h="1" x="45"/>
        <item h="1"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29"/>
  </rowFields>
  <rowItems count="6">
    <i>
      <x v="1"/>
    </i>
    <i>
      <x v="2"/>
    </i>
    <i>
      <x v="3"/>
    </i>
    <i>
      <x v="4"/>
    </i>
    <i>
      <x v="5"/>
    </i>
    <i>
      <x v="6"/>
    </i>
  </rowItems>
  <colFields count="1">
    <field x="-2"/>
  </colFields>
  <colItems count="4">
    <i>
      <x/>
    </i>
    <i i="1">
      <x v="1"/>
    </i>
    <i i="2">
      <x v="2"/>
    </i>
    <i i="3">
      <x v="3"/>
    </i>
  </colItems>
  <dataFields count="4">
    <dataField name="Order" fld="0" subtotal="count" baseField="0" baseItem="0"/>
    <dataField name="  Sales" fld="23" baseField="0" baseItem="0" numFmtId="164"/>
    <dataField name=" Quantity" fld="22" baseField="0" baseItem="0"/>
    <dataField name=" Profit" fld="21" baseField="0" baseItem="0" numFmtId="164"/>
  </dataFields>
  <formats count="3">
    <format dxfId="2">
      <pivotArea outline="0" fieldPosition="0">
        <references count="1">
          <reference field="4294967294" count="1">
            <x v="3"/>
          </reference>
        </references>
      </pivotArea>
    </format>
    <format dxfId="1">
      <pivotArea outline="0" collapsedLevelsAreSubtotals="1" fieldPosition="0">
        <references count="1">
          <reference field="4294967294" count="1" selected="0">
            <x v="3"/>
          </reference>
        </references>
      </pivotArea>
    </format>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03F3FC-2B0B-4C59-883C-4406E8844D42}" name="PivotTable3" cacheId="1"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9">
  <location ref="E16:F29" firstHeaderRow="1" firstDataRow="1" firstDataCol="1"/>
  <pivotFields count="30">
    <pivotField showAll="0"/>
    <pivotField showAll="0"/>
    <pivotField axis="axisRow" showAll="0">
      <items count="14">
        <item x="6"/>
        <item x="0"/>
        <item x="1"/>
        <item x="9"/>
        <item x="7"/>
        <item x="5"/>
        <item x="2"/>
        <item x="8"/>
        <item x="4"/>
        <item x="3"/>
        <item x="10"/>
        <item x="11"/>
        <item x="12"/>
        <item t="default"/>
      </items>
    </pivotField>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items count="50">
        <item h="1" x="43"/>
        <item x="28"/>
        <item h="1" x="40"/>
        <item h="1" x="1"/>
        <item h="1" x="21"/>
        <item h="1" x="18"/>
        <item h="1" x="42"/>
        <item h="1" x="41"/>
        <item h="1" x="26"/>
        <item h="1" x="29"/>
        <item h="1" x="44"/>
        <item h="1" x="12"/>
        <item h="1" x="38"/>
        <item h="1" x="25"/>
        <item h="1" x="13"/>
        <item h="1" x="35"/>
        <item h="1" x="11"/>
        <item h="1" x="14"/>
        <item h="1" x="30"/>
        <item h="1" x="15"/>
        <item h="1" x="22"/>
        <item h="1" x="3"/>
        <item h="1" x="37"/>
        <item h="1" x="33"/>
        <item h="1" x="5"/>
        <item h="1" x="32"/>
        <item h="1" x="34"/>
        <item h="1" x="16"/>
        <item h="1" x="2"/>
        <item h="1" x="27"/>
        <item h="1" x="4"/>
        <item h="1" x="24"/>
        <item h="1" x="48"/>
        <item h="1" x="10"/>
        <item h="1" x="23"/>
        <item h="1" x="6"/>
        <item h="1" x="19"/>
        <item h="1" x="31"/>
        <item h="1" x="39"/>
        <item h="1" x="46"/>
        <item h="1" x="20"/>
        <item h="1" x="7"/>
        <item h="1" x="17"/>
        <item h="1" x="9"/>
        <item h="1" x="8"/>
        <item h="1" x="0"/>
        <item h="1" x="36"/>
        <item h="1" x="45"/>
        <item h="1"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2"/>
  </rowFields>
  <rowItems count="13">
    <i>
      <x/>
    </i>
    <i>
      <x v="1"/>
    </i>
    <i>
      <x v="2"/>
    </i>
    <i>
      <x v="3"/>
    </i>
    <i>
      <x v="4"/>
    </i>
    <i>
      <x v="5"/>
    </i>
    <i>
      <x v="6"/>
    </i>
    <i>
      <x v="7"/>
    </i>
    <i>
      <x v="8"/>
    </i>
    <i>
      <x v="9"/>
    </i>
    <i>
      <x v="10"/>
    </i>
    <i>
      <x v="11"/>
    </i>
    <i>
      <x v="12"/>
    </i>
  </rowItems>
  <colItems count="1">
    <i/>
  </colItems>
  <dataFields count="1">
    <dataField name="Sum of Profit"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0CE348-0174-41F8-A5B9-B516FA306A19}" name="PivotTable1" cacheId="1"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8">
  <location ref="B15:C18" firstHeaderRow="1" firstDataRow="1" firstDataCol="1"/>
  <pivotFields count="30">
    <pivotField showAll="0"/>
    <pivotField showAll="0"/>
    <pivotField showAll="0"/>
    <pivotField showAll="0"/>
    <pivotField showAll="0"/>
    <pivotField showAll="0"/>
    <pivotField showAll="0"/>
    <pivotField axis="axisRow"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items count="50">
        <item h="1" x="43"/>
        <item x="28"/>
        <item h="1" x="40"/>
        <item h="1" x="1"/>
        <item h="1" x="21"/>
        <item h="1" x="18"/>
        <item h="1" x="42"/>
        <item h="1" x="41"/>
        <item h="1" x="26"/>
        <item h="1" x="29"/>
        <item h="1" x="44"/>
        <item h="1" x="12"/>
        <item h="1" x="38"/>
        <item h="1" x="25"/>
        <item h="1" x="13"/>
        <item h="1" x="35"/>
        <item h="1" x="11"/>
        <item h="1" x="14"/>
        <item h="1" x="30"/>
        <item h="1" x="15"/>
        <item h="1" x="22"/>
        <item h="1" x="3"/>
        <item h="1" x="37"/>
        <item h="1" x="33"/>
        <item h="1" x="5"/>
        <item h="1" x="32"/>
        <item h="1" x="34"/>
        <item h="1" x="16"/>
        <item h="1" x="2"/>
        <item h="1" x="27"/>
        <item h="1" x="4"/>
        <item h="1" x="24"/>
        <item h="1" x="48"/>
        <item h="1" x="10"/>
        <item h="1" x="23"/>
        <item h="1" x="6"/>
        <item h="1" x="19"/>
        <item h="1" x="31"/>
        <item h="1" x="39"/>
        <item h="1" x="46"/>
        <item h="1" x="20"/>
        <item h="1" x="7"/>
        <item h="1" x="17"/>
        <item h="1" x="9"/>
        <item h="1" x="8"/>
        <item h="1" x="0"/>
        <item h="1" x="36"/>
        <item h="1" x="45"/>
        <item h="1"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7"/>
  </rowFields>
  <rowItems count="3">
    <i>
      <x/>
    </i>
    <i>
      <x v="1"/>
    </i>
    <i>
      <x v="2"/>
    </i>
  </rowItems>
  <colItems count="1">
    <i/>
  </colItems>
  <dataFields count="1">
    <dataField name="Sum of Profit" fld="21" baseField="0" baseItem="0"/>
  </dataFields>
  <chartFormats count="8">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7" count="1" selected="0">
            <x v="0"/>
          </reference>
        </references>
      </pivotArea>
    </chartFormat>
    <chartFormat chart="7" format="15">
      <pivotArea type="data" outline="0" fieldPosition="0">
        <references count="2">
          <reference field="4294967294" count="1" selected="0">
            <x v="0"/>
          </reference>
          <reference field="7" count="1" selected="0">
            <x v="1"/>
          </reference>
        </references>
      </pivotArea>
    </chartFormat>
    <chartFormat chart="7" format="1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7F8360-9BF9-42C6-8A50-66B99CCAF386}" name="PivotTable8" cacheId="1"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9">
  <location ref="G1:H5" firstHeaderRow="1" firstDataRow="1" firstDataCol="1"/>
  <pivotFields count="30">
    <pivotField showAll="0"/>
    <pivotField showAll="0"/>
    <pivotField showAll="0"/>
    <pivotField showAll="0"/>
    <pivotField showAll="0"/>
    <pivotField showAll="0"/>
    <pivotField showAll="0"/>
    <pivotField showAll="0"/>
    <pivotField axis="axisRow"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showAll="0" defaultSubtotal="0">
      <items count="14">
        <item sd="0" x="0"/>
        <item sd="0" x="1"/>
        <item sd="0" x="2"/>
        <item sd="0" x="3"/>
        <item sd="0" x="4"/>
        <item sd="0" x="5"/>
        <item sd="0" x="6"/>
        <item sd="0" x="7"/>
        <item sd="0" x="8"/>
        <item sd="0" x="9"/>
        <item sd="0" x="10"/>
        <item sd="0" x="11"/>
        <item sd="0" x="12"/>
        <item sd="0" x="13"/>
      </items>
    </pivotField>
  </pivotFields>
  <rowFields count="1">
    <field x="8"/>
  </rowFields>
  <rowItems count="4">
    <i>
      <x/>
    </i>
    <i>
      <x v="1"/>
    </i>
    <i>
      <x v="2"/>
    </i>
    <i>
      <x v="3"/>
    </i>
  </rowItems>
  <colItems count="1">
    <i/>
  </colItems>
  <dataFields count="1">
    <dataField name="Sum of Quantity ordered new"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2D2789B-62E6-434D-AE73-9B77FCCE22BB}" autoFormatId="16" applyNumberFormats="0" applyBorderFormats="0" applyFontFormats="0" applyPatternFormats="0" applyAlignmentFormats="0" applyWidthHeightFormats="0">
  <queryTableRefresh nextId="28">
    <queryTableFields count="27">
      <queryTableField id="1" name="Row ID" tableColumnId="28"/>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Column26" tableColumnId="26"/>
      <queryTableField id="27" name="Column27" tableColumnId="2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1AE25D94-303B-4124-8557-C3912C2CD30B}" autoFormatId="16" applyNumberFormats="0" applyBorderFormats="0" applyFontFormats="0" applyPatternFormats="0" applyAlignmentFormats="0" applyWidthHeightFormats="0">
  <queryTableRefresh nextId="3">
    <queryTableFields count="2">
      <queryTableField id="1" name="Order ID" tableColumnId="3"/>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58345824-0D70-4EB7-9E66-D5BBCDEABA7C}" autoFormatId="16" applyNumberFormats="0" applyBorderFormats="0" applyFontFormats="0" applyPatternFormats="0" applyAlignmentFormats="0" applyWidthHeightFormats="0">
  <queryTableRefresh nextId="3">
    <queryTableFields count="2">
      <queryTableField id="1" name="Column1" tableColumnId="3"/>
      <queryTableField id="2" name="Column2"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51AB08-C170-4669-AA3F-71D4A13B6918}" sourceName="Region">
  <pivotTables>
    <pivotTable tabId="5" name="PivotTable8"/>
    <pivotTable tabId="5" name="PivotTable1"/>
    <pivotTable tabId="5" name="PivotTable3"/>
    <pivotTable tabId="5" name="PivotTable5"/>
    <pivotTable tabId="5" name="PivotTable6"/>
    <pivotTable tabId="5" name="PivotTable7"/>
    <pivotTable tabId="5" name="PivotTable2"/>
    <pivotTable tabId="5" name="PivotTable4"/>
    <pivotTable tabId="5" name="PivotTable9"/>
  </pivotTables>
  <data>
    <tabular pivotCacheId="282352371">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268A4236-B90E-45C0-A41A-29EECF486625}" sourceName="Months">
  <pivotTables>
    <pivotTable tabId="5" name="PivotTable8"/>
    <pivotTable tabId="5" name="PivotTable1"/>
    <pivotTable tabId="5" name="PivotTable3"/>
    <pivotTable tabId="5" name="PivotTable5"/>
    <pivotTable tabId="5" name="PivotTable6"/>
    <pivotTable tabId="5" name="PivotTable7"/>
    <pivotTable tabId="5" name="PivotTable2"/>
    <pivotTable tabId="5" name="PivotTable4"/>
    <pivotTable tabId="5" name="PivotTable9"/>
  </pivotTables>
  <data>
    <tabular pivotCacheId="282352371">
      <items count="14">
        <i x="1" s="1"/>
        <i x="2" s="1"/>
        <i x="3" s="1"/>
        <i x="4" s="1"/>
        <i x="5" s="1"/>
        <i x="6" s="1"/>
        <i x="7" s="1"/>
        <i x="8" s="1" nd="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0D637F4-7096-4C37-8415-A618D667442C}" sourceName="Customer Segment">
  <pivotTables>
    <pivotTable tabId="5" name="PivotTable8"/>
    <pivotTable tabId="5" name="PivotTable1"/>
    <pivotTable tabId="5" name="PivotTable3"/>
    <pivotTable tabId="5" name="PivotTable5"/>
    <pivotTable tabId="5" name="PivotTable6"/>
    <pivotTable tabId="5" name="PivotTable7"/>
    <pivotTable tabId="5" name="PivotTable2"/>
    <pivotTable tabId="5" name="PivotTable4"/>
    <pivotTable tabId="5" name="PivotTable9"/>
  </pivotTables>
  <data>
    <tabular pivotCacheId="282352371">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B050E45-D8B0-45CB-BC25-149558F0ED5A}" cache="Slicer_Region" caption="Region" columnCount="2" style="SlicerStyleDark2" rowHeight="234950"/>
  <slicer name="Months" xr10:uid="{8432DE5C-3E5E-495B-B783-C1F255F86613}" cache="Slicer_Months" caption="Months" style="SlicerStyleDark2" rowHeight="234950"/>
  <slicer name="Customer Segment" xr10:uid="{742BAA1C-0554-430F-A61D-4CFEB983F11E}" cache="Slicer_Customer_Segment" caption="Customer Segment"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8D00CC-0CB2-4A65-A4DC-8D97888E303D}" name="Orders" displayName="Orders" ref="A1:AA1953" tableType="queryTable" totalsRowShown="0">
  <autoFilter ref="A1:AA1953" xr:uid="{0F8D00CC-0CB2-4A65-A4DC-8D97888E303D}"/>
  <tableColumns count="27">
    <tableColumn id="28" xr3:uid="{E8630F75-6EDC-44F8-9ED9-E21E5A4C5B9B}" uniqueName="28" name="Row ID" queryTableFieldId="1"/>
    <tableColumn id="2" xr3:uid="{B26B7181-B446-48E7-8788-75B5DDCA96D9}" uniqueName="2" name="Order Priority" queryTableFieldId="2" dataDxfId="21"/>
    <tableColumn id="3" xr3:uid="{6C6A1922-72F8-4D38-8A8B-04E3F8AA1843}" uniqueName="3" name="Discount" queryTableFieldId="3"/>
    <tableColumn id="4" xr3:uid="{9C1F5762-98EC-4D35-AE3F-53B22D2F8522}" uniqueName="4" name="Unit Price" queryTableFieldId="4"/>
    <tableColumn id="5" xr3:uid="{9DB7C69D-14EF-438E-AB28-8742E065EEA5}" uniqueName="5" name="Shipping Cost" queryTableFieldId="5"/>
    <tableColumn id="6" xr3:uid="{2E49DD8C-B525-440C-91F8-4A11348943E2}" uniqueName="6" name="Customer ID" queryTableFieldId="6"/>
    <tableColumn id="7" xr3:uid="{638528A0-78A8-4572-9E26-74A458B0DB61}" uniqueName="7" name="Customer Name" queryTableFieldId="7" dataDxfId="20"/>
    <tableColumn id="8" xr3:uid="{A8CA043A-BAE6-45C5-8B27-87FBFCED2C69}" uniqueName="8" name="Ship Mode" queryTableFieldId="8" dataDxfId="19"/>
    <tableColumn id="9" xr3:uid="{4BB497A6-D358-4197-8026-B62F5F52AF46}" uniqueName="9" name="Customer Segment" queryTableFieldId="9" dataDxfId="18"/>
    <tableColumn id="10" xr3:uid="{9D4B4302-A7AF-48D9-829E-7123FB5793CE}" uniqueName="10" name="Product Category" queryTableFieldId="10" dataDxfId="17"/>
    <tableColumn id="11" xr3:uid="{EB75B2BE-5293-498A-8AB3-53113BBD638F}" uniqueName="11" name="Product Sub-Category" queryTableFieldId="11" dataDxfId="16"/>
    <tableColumn id="12" xr3:uid="{3A8DF7C9-5F7C-4C7A-A75D-28BAEE1A4778}" uniqueName="12" name="Product Container" queryTableFieldId="12" dataDxfId="15"/>
    <tableColumn id="13" xr3:uid="{3506323A-294D-4844-A096-8CB483E0285B}" uniqueName="13" name="Product Name" queryTableFieldId="13" dataDxfId="14"/>
    <tableColumn id="14" xr3:uid="{A8C708EA-4936-4134-95DC-84DC51C81481}" uniqueName="14" name="Product Base Margin" queryTableFieldId="14"/>
    <tableColumn id="15" xr3:uid="{751C55BB-5E3F-49B4-8749-BE5413390FDB}" uniqueName="15" name="Country" queryTableFieldId="15" dataDxfId="13"/>
    <tableColumn id="16" xr3:uid="{B2B08C6A-C9A6-410C-88FA-B70D30C0EA5C}" uniqueName="16" name="Region" queryTableFieldId="16" dataDxfId="12"/>
    <tableColumn id="17" xr3:uid="{828A6D14-C857-4DD4-B96E-28EE0559A160}" uniqueName="17" name="State or Province" queryTableFieldId="17" dataDxfId="11"/>
    <tableColumn id="18" xr3:uid="{3D0B7535-5355-44D4-9499-68472E2EB422}" uniqueName="18" name="City" queryTableFieldId="18" dataDxfId="10"/>
    <tableColumn id="19" xr3:uid="{0C03B682-C94A-4C87-8D6C-612B38218C3F}" uniqueName="19" name="Postal Code" queryTableFieldId="19"/>
    <tableColumn id="20" xr3:uid="{E81F5285-D9D0-451F-9FE0-E570110332B0}" uniqueName="20" name="Order Date" queryTableFieldId="20" dataDxfId="9"/>
    <tableColumn id="21" xr3:uid="{62A22538-C0F4-4A24-86B9-FAFC94DC5248}" uniqueName="21" name="Ship Date" queryTableFieldId="21" dataDxfId="8"/>
    <tableColumn id="22" xr3:uid="{90077B74-A1AF-4367-9F8B-50953C8BB373}" uniqueName="22" name="Profit" queryTableFieldId="22"/>
    <tableColumn id="23" xr3:uid="{E4894E3D-FF2A-4E7E-9816-0834121FDB57}" uniqueName="23" name="Quantity ordered new" queryTableFieldId="23"/>
    <tableColumn id="24" xr3:uid="{581907C5-E683-4ECA-B9B0-057712AAD133}" uniqueName="24" name="Sales" queryTableFieldId="24"/>
    <tableColumn id="25" xr3:uid="{C4D9F7CB-661D-46DC-B5C5-0F2D2C18ACEB}" uniqueName="25" name="Order ID" queryTableFieldId="25"/>
    <tableColumn id="26" xr3:uid="{AA146798-CF7E-455C-BB8A-974A8063489B}" uniqueName="26" name="Column26" queryTableFieldId="26"/>
    <tableColumn id="27" xr3:uid="{42E21D98-58DE-40B9-94CA-560FDF3A7BA4}" uniqueName="27" name="Column27" queryTableField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FDF07B-D080-49F7-98DC-0994E87182AC}" name="Returns" displayName="Returns" ref="A1:B1635" tableType="queryTable" totalsRowShown="0">
  <autoFilter ref="A1:B1635" xr:uid="{0CFDF07B-D080-49F7-98DC-0994E87182AC}"/>
  <tableColumns count="2">
    <tableColumn id="3" xr3:uid="{E7EC8A3B-7ADD-4629-8BA1-CAFC3768BA34}" uniqueName="3" name="Order ID" queryTableFieldId="1"/>
    <tableColumn id="2" xr3:uid="{F8E7BB26-EA5E-4121-8056-2B824F9C3531}" uniqueName="2" name="Status" queryTableFieldId="2"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B19FB6-E48C-416B-AC54-E0CBBDB7CB95}" name="Users" displayName="Users" ref="A1:B6" tableType="queryTable" totalsRowShown="0">
  <autoFilter ref="A1:B6" xr:uid="{9EB19FB6-E48C-416B-AC54-E0CBBDB7CB95}"/>
  <tableColumns count="2">
    <tableColumn id="3" xr3:uid="{9823D78E-D81B-4515-AD6F-B04DFCEBB07F}" uniqueName="3" name="Column1" queryTableFieldId="1" dataDxfId="6"/>
    <tableColumn id="2" xr3:uid="{BB5A4849-CCF9-47A3-847C-6E91C64E1D4D}" uniqueName="2" name="Column2" queryTableFieldId="2" dataDxf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DE30A3-9B3C-46D7-8EA7-1C31D561FCB1}" name="Table5" displayName="Table5" ref="A1:AA371" totalsRowShown="0">
  <autoFilter ref="A1:AA371" xr:uid="{90DE30A3-9B3C-46D7-8EA7-1C31D561FCB1}"/>
  <tableColumns count="27">
    <tableColumn id="1" xr3:uid="{0B808F22-BADB-461F-B1CD-D2E9F4769B5C}" name="Row ID"/>
    <tableColumn id="2" xr3:uid="{5272E5E3-5FD5-4C6C-ACE8-DBD6EE2ED9A0}" name="Order Priority"/>
    <tableColumn id="3" xr3:uid="{5BBEDB06-DA2F-4FB4-9867-68D70A3F0C60}" name="Discount"/>
    <tableColumn id="4" xr3:uid="{8883B9A6-850B-4E81-BFD9-D7362B77FE68}" name="Unit Price"/>
    <tableColumn id="5" xr3:uid="{38370B02-4E54-471F-8684-301D5EB13862}" name="Shipping Cost"/>
    <tableColumn id="6" xr3:uid="{09D03E7E-F83F-472F-BD7F-D599D5022F48}" name="Customer ID"/>
    <tableColumn id="7" xr3:uid="{2AF93D66-042A-4ED0-AB02-4889AC5874A3}" name="Customer Name"/>
    <tableColumn id="8" xr3:uid="{6040C08E-B076-4313-AE96-7513955F50A0}" name="Ship Mode"/>
    <tableColumn id="9" xr3:uid="{86BBECA8-2470-468D-8033-473215AAC368}" name="Customer Segment"/>
    <tableColumn id="10" xr3:uid="{C3ADCFA8-9684-4CE9-A58A-2B72E4F7672A}" name="Product Category"/>
    <tableColumn id="11" xr3:uid="{DF5B9C3D-02CA-4848-8D9A-7E8048102A4C}" name="Product Sub-Category"/>
    <tableColumn id="12" xr3:uid="{5F34A2E9-7E00-4984-91C0-CA440ED3836F}" name="Product Container"/>
    <tableColumn id="13" xr3:uid="{54D1A521-76AE-4CFC-895B-E1F3DEEBF920}" name="Product Name"/>
    <tableColumn id="14" xr3:uid="{5E334FB1-0BFC-4125-AD9F-98BC408BCEDB}" name="Product Base Margin"/>
    <tableColumn id="15" xr3:uid="{43274A41-49C2-4081-B38A-C58E02BF0E1A}" name="Country"/>
    <tableColumn id="16" xr3:uid="{9770E7EA-8944-40E3-8BAE-91400608F8C0}" name="Region"/>
    <tableColumn id="17" xr3:uid="{5628FCFD-FFB5-4C36-866A-B368AE1E9995}" name="State or Province"/>
    <tableColumn id="18" xr3:uid="{9275D5BA-2C9B-472B-915E-4A11B5DD1367}" name="City"/>
    <tableColumn id="19" xr3:uid="{853DA28B-001F-4FF2-B1F0-2B956783C669}" name="Postal Code"/>
    <tableColumn id="20" xr3:uid="{C72303DB-C3A1-4549-BB35-FC3B0BEFCD01}" name="Order Date" dataDxfId="4"/>
    <tableColumn id="21" xr3:uid="{0564B05F-79CF-4E1E-A4B1-3F0294C0B366}" name="Ship Date" dataDxfId="3"/>
    <tableColumn id="22" xr3:uid="{9292E251-6BD6-4B40-AD65-4B974A03E4A8}" name="Profit"/>
    <tableColumn id="23" xr3:uid="{4A0FA208-92A4-4EC7-94D3-D0CE7AED0069}" name="Quantity ordered new"/>
    <tableColumn id="24" xr3:uid="{B1C3F46C-D1E6-49B8-8D2E-E57A97D24DCC}" name="Sales"/>
    <tableColumn id="25" xr3:uid="{F8B3DB38-E432-483E-8A55-28F2783C3F29}" name="Order ID"/>
    <tableColumn id="26" xr3:uid="{DB488FFD-4852-48F0-BB7D-DC62E90712A9}" name="Column26"/>
    <tableColumn id="27" xr3:uid="{899DCC21-4D38-471C-BE83-EEC4350E9349}" name="Column2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D17" sqref="D17"/>
    </sheetView>
  </sheetViews>
  <sheetFormatPr defaultRowHeight="14.4" x14ac:dyDescent="0.3"/>
  <sheetData>
    <row r="2" spans="3:3" x14ac:dyDescent="0.3">
      <c r="C2" s="1" t="s">
        <v>0</v>
      </c>
    </row>
    <row r="3" spans="3:3" x14ac:dyDescent="0.3">
      <c r="C3" s="2" t="s">
        <v>1</v>
      </c>
    </row>
    <row r="4" spans="3:3" x14ac:dyDescent="0.3">
      <c r="C4" s="2" t="s">
        <v>10</v>
      </c>
    </row>
    <row r="5" spans="3:3" x14ac:dyDescent="0.3">
      <c r="C5" s="2" t="s">
        <v>11</v>
      </c>
    </row>
    <row r="6" spans="3:3" x14ac:dyDescent="0.3">
      <c r="C6" s="1" t="s">
        <v>2</v>
      </c>
    </row>
    <row r="7" spans="3:3" x14ac:dyDescent="0.3">
      <c r="C7" s="1"/>
    </row>
    <row r="8" spans="3:3" x14ac:dyDescent="0.3">
      <c r="C8" s="1" t="s">
        <v>12</v>
      </c>
    </row>
    <row r="9" spans="3:3" x14ac:dyDescent="0.3">
      <c r="C9" t="s">
        <v>3</v>
      </c>
    </row>
    <row r="10" spans="3:3" x14ac:dyDescent="0.3">
      <c r="C10" t="s">
        <v>4</v>
      </c>
    </row>
    <row r="11" spans="3:3" x14ac:dyDescent="0.3">
      <c r="C11" t="s">
        <v>5</v>
      </c>
    </row>
    <row r="12" spans="3:3" x14ac:dyDescent="0.3">
      <c r="C12" t="s">
        <v>6</v>
      </c>
    </row>
    <row r="13" spans="3:3" x14ac:dyDescent="0.3">
      <c r="C13" t="s">
        <v>7</v>
      </c>
    </row>
    <row r="14" spans="3:3" x14ac:dyDescent="0.3">
      <c r="C14" t="s">
        <v>8</v>
      </c>
    </row>
    <row r="15" spans="3:3" x14ac:dyDescent="0.3">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AC2BB-ADB4-4657-99BD-52A7AEA6EC6E}">
  <dimension ref="A1:AA1953"/>
  <sheetViews>
    <sheetView zoomScale="89" workbookViewId="0">
      <selection sqref="A1:AA1953"/>
    </sheetView>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 min="26" max="27" width="11.77734375" bestFit="1" customWidth="1"/>
  </cols>
  <sheetData>
    <row r="1" spans="1:27" x14ac:dyDescent="0.3">
      <c r="A1" t="s">
        <v>16</v>
      </c>
      <c r="B1" t="s">
        <v>17</v>
      </c>
      <c r="C1" t="s">
        <v>18</v>
      </c>
      <c r="D1" t="s">
        <v>19</v>
      </c>
      <c r="E1" t="s">
        <v>20</v>
      </c>
      <c r="F1" t="s">
        <v>21</v>
      </c>
      <c r="G1" t="s">
        <v>22</v>
      </c>
      <c r="H1" t="s">
        <v>23</v>
      </c>
      <c r="I1" t="s">
        <v>24</v>
      </c>
      <c r="J1" t="s">
        <v>25</v>
      </c>
      <c r="K1" t="s">
        <v>26</v>
      </c>
      <c r="L1" t="s">
        <v>27</v>
      </c>
      <c r="M1" t="s">
        <v>28</v>
      </c>
      <c r="N1" t="s">
        <v>29</v>
      </c>
      <c r="O1" t="s">
        <v>30</v>
      </c>
      <c r="P1" t="s">
        <v>31</v>
      </c>
      <c r="Q1" t="s">
        <v>32</v>
      </c>
      <c r="R1" t="s">
        <v>33</v>
      </c>
      <c r="S1" t="s">
        <v>34</v>
      </c>
      <c r="T1" t="s">
        <v>35</v>
      </c>
      <c r="U1" t="s">
        <v>36</v>
      </c>
      <c r="V1" t="s">
        <v>37</v>
      </c>
      <c r="W1" t="s">
        <v>38</v>
      </c>
      <c r="X1" t="s">
        <v>39</v>
      </c>
      <c r="Y1" t="s">
        <v>40</v>
      </c>
      <c r="Z1" t="s">
        <v>15</v>
      </c>
      <c r="AA1" t="s">
        <v>41</v>
      </c>
    </row>
    <row r="2" spans="1:27" x14ac:dyDescent="0.3">
      <c r="A2">
        <v>20847</v>
      </c>
      <c r="B2" t="s">
        <v>42</v>
      </c>
      <c r="C2">
        <v>0.01</v>
      </c>
      <c r="D2">
        <v>2.84</v>
      </c>
      <c r="E2">
        <v>0.93</v>
      </c>
      <c r="F2">
        <v>3</v>
      </c>
      <c r="G2" t="s">
        <v>43</v>
      </c>
      <c r="H2" t="s">
        <v>44</v>
      </c>
      <c r="I2" t="s">
        <v>45</v>
      </c>
      <c r="J2" t="s">
        <v>46</v>
      </c>
      <c r="K2" t="s">
        <v>47</v>
      </c>
      <c r="L2" t="s">
        <v>48</v>
      </c>
      <c r="M2" t="s">
        <v>49</v>
      </c>
      <c r="N2">
        <v>0.54</v>
      </c>
      <c r="O2" t="s">
        <v>50</v>
      </c>
      <c r="P2" t="s">
        <v>51</v>
      </c>
      <c r="Q2" t="s">
        <v>52</v>
      </c>
      <c r="R2" t="s">
        <v>53</v>
      </c>
      <c r="S2">
        <v>98221</v>
      </c>
      <c r="T2" s="3">
        <v>42011</v>
      </c>
      <c r="U2" s="3">
        <v>42012</v>
      </c>
      <c r="V2">
        <v>4.5599999999999996</v>
      </c>
      <c r="W2">
        <v>4</v>
      </c>
      <c r="X2">
        <v>13.01</v>
      </c>
      <c r="Y2">
        <v>88522</v>
      </c>
    </row>
    <row r="3" spans="1:27" x14ac:dyDescent="0.3">
      <c r="A3">
        <v>20228</v>
      </c>
      <c r="B3" t="s">
        <v>54</v>
      </c>
      <c r="C3">
        <v>0.02</v>
      </c>
      <c r="D3">
        <v>500.98</v>
      </c>
      <c r="E3">
        <v>26</v>
      </c>
      <c r="F3">
        <v>5</v>
      </c>
      <c r="G3" t="s">
        <v>55</v>
      </c>
      <c r="H3" t="s">
        <v>56</v>
      </c>
      <c r="I3" t="s">
        <v>57</v>
      </c>
      <c r="J3" t="s">
        <v>58</v>
      </c>
      <c r="K3" t="s">
        <v>59</v>
      </c>
      <c r="L3" t="s">
        <v>60</v>
      </c>
      <c r="M3" t="s">
        <v>61</v>
      </c>
      <c r="N3">
        <v>0.6</v>
      </c>
      <c r="O3" t="s">
        <v>50</v>
      </c>
      <c r="P3" t="s">
        <v>51</v>
      </c>
      <c r="Q3" t="s">
        <v>62</v>
      </c>
      <c r="R3" t="s">
        <v>63</v>
      </c>
      <c r="S3">
        <v>91776</v>
      </c>
      <c r="T3" s="3">
        <v>42168</v>
      </c>
      <c r="U3" s="3">
        <v>42170</v>
      </c>
      <c r="V3">
        <v>4390.3665000000001</v>
      </c>
      <c r="W3">
        <v>12</v>
      </c>
      <c r="X3">
        <v>6362.85</v>
      </c>
      <c r="Y3">
        <v>90193</v>
      </c>
    </row>
    <row r="4" spans="1:27" x14ac:dyDescent="0.3">
      <c r="A4">
        <v>21776</v>
      </c>
      <c r="B4" t="s">
        <v>64</v>
      </c>
      <c r="C4">
        <v>0.06</v>
      </c>
      <c r="D4">
        <v>9.48</v>
      </c>
      <c r="E4">
        <v>7.29</v>
      </c>
      <c r="F4">
        <v>11</v>
      </c>
      <c r="G4" t="s">
        <v>65</v>
      </c>
      <c r="H4" t="s">
        <v>66</v>
      </c>
      <c r="I4" t="s">
        <v>57</v>
      </c>
      <c r="J4" t="s">
        <v>58</v>
      </c>
      <c r="K4" t="s">
        <v>67</v>
      </c>
      <c r="L4" t="s">
        <v>68</v>
      </c>
      <c r="M4" t="s">
        <v>69</v>
      </c>
      <c r="N4">
        <v>0.45</v>
      </c>
      <c r="O4" t="s">
        <v>50</v>
      </c>
      <c r="P4" t="s">
        <v>70</v>
      </c>
      <c r="Q4" t="s">
        <v>71</v>
      </c>
      <c r="R4" t="s">
        <v>72</v>
      </c>
      <c r="S4">
        <v>7203</v>
      </c>
      <c r="T4" s="3">
        <v>42050</v>
      </c>
      <c r="U4" s="3">
        <v>42052</v>
      </c>
      <c r="V4">
        <v>-53.809600000000003</v>
      </c>
      <c r="W4">
        <v>22</v>
      </c>
      <c r="X4">
        <v>211.15</v>
      </c>
      <c r="Y4">
        <v>90192</v>
      </c>
    </row>
    <row r="5" spans="1:27" x14ac:dyDescent="0.3">
      <c r="A5">
        <v>24844</v>
      </c>
      <c r="B5" t="s">
        <v>73</v>
      </c>
      <c r="C5">
        <v>0.09</v>
      </c>
      <c r="D5">
        <v>78.69</v>
      </c>
      <c r="E5">
        <v>19.989999999999998</v>
      </c>
      <c r="F5">
        <v>14</v>
      </c>
      <c r="G5" t="s">
        <v>74</v>
      </c>
      <c r="H5" t="s">
        <v>66</v>
      </c>
      <c r="I5" t="s">
        <v>75</v>
      </c>
      <c r="J5" t="s">
        <v>58</v>
      </c>
      <c r="K5" t="s">
        <v>67</v>
      </c>
      <c r="L5" t="s">
        <v>76</v>
      </c>
      <c r="M5" t="s">
        <v>77</v>
      </c>
      <c r="N5">
        <v>0.43</v>
      </c>
      <c r="O5" t="s">
        <v>50</v>
      </c>
      <c r="P5" t="s">
        <v>78</v>
      </c>
      <c r="Q5" t="s">
        <v>79</v>
      </c>
      <c r="R5" t="s">
        <v>80</v>
      </c>
      <c r="S5">
        <v>55372</v>
      </c>
      <c r="T5" s="3">
        <v>42136</v>
      </c>
      <c r="U5" s="3">
        <v>42138</v>
      </c>
      <c r="V5">
        <v>803.47050000000002</v>
      </c>
      <c r="W5">
        <v>16</v>
      </c>
      <c r="X5">
        <v>1164.45</v>
      </c>
      <c r="Y5">
        <v>86838</v>
      </c>
    </row>
    <row r="6" spans="1:27" x14ac:dyDescent="0.3">
      <c r="A6">
        <v>24846</v>
      </c>
      <c r="B6" t="s">
        <v>73</v>
      </c>
      <c r="C6">
        <v>0.08</v>
      </c>
      <c r="D6">
        <v>3.28</v>
      </c>
      <c r="E6">
        <v>2.31</v>
      </c>
      <c r="F6">
        <v>14</v>
      </c>
      <c r="G6" t="s">
        <v>74</v>
      </c>
      <c r="H6" t="s">
        <v>66</v>
      </c>
      <c r="I6" t="s">
        <v>75</v>
      </c>
      <c r="J6" t="s">
        <v>46</v>
      </c>
      <c r="K6" t="s">
        <v>47</v>
      </c>
      <c r="L6" t="s">
        <v>48</v>
      </c>
      <c r="M6" t="s">
        <v>81</v>
      </c>
      <c r="N6">
        <v>0.56000000000000005</v>
      </c>
      <c r="O6" t="s">
        <v>50</v>
      </c>
      <c r="P6" t="s">
        <v>78</v>
      </c>
      <c r="Q6" t="s">
        <v>79</v>
      </c>
      <c r="R6" t="s">
        <v>80</v>
      </c>
      <c r="S6">
        <v>55372</v>
      </c>
      <c r="T6" s="3">
        <v>42136</v>
      </c>
      <c r="U6" s="3">
        <v>42137</v>
      </c>
      <c r="V6">
        <v>-24.03</v>
      </c>
      <c r="W6">
        <v>7</v>
      </c>
      <c r="X6">
        <v>22.23</v>
      </c>
      <c r="Y6">
        <v>86838</v>
      </c>
    </row>
    <row r="7" spans="1:27" x14ac:dyDescent="0.3">
      <c r="A7">
        <v>24847</v>
      </c>
      <c r="B7" t="s">
        <v>73</v>
      </c>
      <c r="C7">
        <v>0.05</v>
      </c>
      <c r="D7">
        <v>3.28</v>
      </c>
      <c r="E7">
        <v>4.2</v>
      </c>
      <c r="F7">
        <v>14</v>
      </c>
      <c r="G7" t="s">
        <v>74</v>
      </c>
      <c r="H7" t="s">
        <v>66</v>
      </c>
      <c r="I7" t="s">
        <v>75</v>
      </c>
      <c r="J7" t="s">
        <v>46</v>
      </c>
      <c r="K7" t="s">
        <v>47</v>
      </c>
      <c r="L7" t="s">
        <v>48</v>
      </c>
      <c r="M7" t="s">
        <v>90</v>
      </c>
      <c r="N7">
        <v>0.56000000000000005</v>
      </c>
      <c r="O7" t="s">
        <v>50</v>
      </c>
      <c r="P7" t="s">
        <v>78</v>
      </c>
      <c r="Q7" t="s">
        <v>79</v>
      </c>
      <c r="R7" t="s">
        <v>80</v>
      </c>
      <c r="S7">
        <v>55372</v>
      </c>
      <c r="T7" s="3">
        <v>42136</v>
      </c>
      <c r="U7" s="3">
        <v>42137</v>
      </c>
      <c r="V7">
        <v>-37.03</v>
      </c>
      <c r="W7">
        <v>4</v>
      </c>
      <c r="X7">
        <v>13.99</v>
      </c>
      <c r="Y7">
        <v>86838</v>
      </c>
    </row>
    <row r="8" spans="1:27" x14ac:dyDescent="0.3">
      <c r="A8">
        <v>24848</v>
      </c>
      <c r="B8" t="s">
        <v>73</v>
      </c>
      <c r="C8">
        <v>0.05</v>
      </c>
      <c r="D8">
        <v>3.58</v>
      </c>
      <c r="E8">
        <v>1.63</v>
      </c>
      <c r="F8">
        <v>14</v>
      </c>
      <c r="G8" t="s">
        <v>74</v>
      </c>
      <c r="H8" t="s">
        <v>66</v>
      </c>
      <c r="I8" t="s">
        <v>75</v>
      </c>
      <c r="J8" t="s">
        <v>46</v>
      </c>
      <c r="K8" t="s">
        <v>91</v>
      </c>
      <c r="L8" t="s">
        <v>48</v>
      </c>
      <c r="M8" t="s">
        <v>92</v>
      </c>
      <c r="N8">
        <v>0.36</v>
      </c>
      <c r="O8" t="s">
        <v>50</v>
      </c>
      <c r="P8" t="s">
        <v>78</v>
      </c>
      <c r="Q8" t="s">
        <v>79</v>
      </c>
      <c r="R8" t="s">
        <v>80</v>
      </c>
      <c r="S8">
        <v>55372</v>
      </c>
      <c r="T8" s="3">
        <v>42136</v>
      </c>
      <c r="U8" s="3">
        <v>42137</v>
      </c>
      <c r="V8">
        <v>-0.71</v>
      </c>
      <c r="W8">
        <v>4</v>
      </c>
      <c r="X8">
        <v>14.26</v>
      </c>
      <c r="Y8">
        <v>86838</v>
      </c>
    </row>
    <row r="9" spans="1:27" x14ac:dyDescent="0.3">
      <c r="A9">
        <v>18181</v>
      </c>
      <c r="B9" t="s">
        <v>64</v>
      </c>
      <c r="C9">
        <v>0</v>
      </c>
      <c r="D9">
        <v>4.42</v>
      </c>
      <c r="E9">
        <v>4.99</v>
      </c>
      <c r="F9">
        <v>15</v>
      </c>
      <c r="G9" t="s">
        <v>93</v>
      </c>
      <c r="H9" t="s">
        <v>66</v>
      </c>
      <c r="I9" t="s">
        <v>75</v>
      </c>
      <c r="J9" t="s">
        <v>46</v>
      </c>
      <c r="K9" t="s">
        <v>94</v>
      </c>
      <c r="L9" t="s">
        <v>76</v>
      </c>
      <c r="M9" t="s">
        <v>95</v>
      </c>
      <c r="N9">
        <v>0.38</v>
      </c>
      <c r="O9" t="s">
        <v>50</v>
      </c>
      <c r="P9" t="s">
        <v>70</v>
      </c>
      <c r="Q9" t="s">
        <v>96</v>
      </c>
      <c r="R9" t="s">
        <v>97</v>
      </c>
      <c r="S9">
        <v>11787</v>
      </c>
      <c r="T9" s="3">
        <v>42102</v>
      </c>
      <c r="U9" s="3">
        <v>42103</v>
      </c>
      <c r="V9">
        <v>-59.82</v>
      </c>
      <c r="W9">
        <v>7</v>
      </c>
      <c r="X9">
        <v>33.47</v>
      </c>
      <c r="Y9">
        <v>86837</v>
      </c>
    </row>
    <row r="10" spans="1:27" x14ac:dyDescent="0.3">
      <c r="A10">
        <v>20925</v>
      </c>
      <c r="B10" t="s">
        <v>73</v>
      </c>
      <c r="C10">
        <v>0.01</v>
      </c>
      <c r="D10">
        <v>35.94</v>
      </c>
      <c r="E10">
        <v>6.66</v>
      </c>
      <c r="F10">
        <v>15</v>
      </c>
      <c r="G10" t="s">
        <v>93</v>
      </c>
      <c r="H10" t="s">
        <v>66</v>
      </c>
      <c r="I10" t="s">
        <v>75</v>
      </c>
      <c r="J10" t="s">
        <v>46</v>
      </c>
      <c r="K10" t="s">
        <v>94</v>
      </c>
      <c r="L10" t="s">
        <v>76</v>
      </c>
      <c r="M10" t="s">
        <v>98</v>
      </c>
      <c r="N10">
        <v>0.4</v>
      </c>
      <c r="O10" t="s">
        <v>50</v>
      </c>
      <c r="P10" t="s">
        <v>70</v>
      </c>
      <c r="Q10" t="s">
        <v>96</v>
      </c>
      <c r="R10" t="s">
        <v>97</v>
      </c>
      <c r="S10">
        <v>11787</v>
      </c>
      <c r="T10" s="3">
        <v>42152</v>
      </c>
      <c r="U10" s="3">
        <v>42152</v>
      </c>
      <c r="V10">
        <v>261.87569999999994</v>
      </c>
      <c r="W10">
        <v>10</v>
      </c>
      <c r="X10">
        <v>379.53</v>
      </c>
      <c r="Y10">
        <v>86839</v>
      </c>
    </row>
    <row r="11" spans="1:27" x14ac:dyDescent="0.3">
      <c r="A11">
        <v>26267</v>
      </c>
      <c r="B11" t="s">
        <v>42</v>
      </c>
      <c r="C11">
        <v>0.04</v>
      </c>
      <c r="D11">
        <v>2.98</v>
      </c>
      <c r="E11">
        <v>1.58</v>
      </c>
      <c r="F11">
        <v>16</v>
      </c>
      <c r="G11" t="s">
        <v>99</v>
      </c>
      <c r="H11" t="s">
        <v>66</v>
      </c>
      <c r="I11" t="s">
        <v>75</v>
      </c>
      <c r="J11" t="s">
        <v>46</v>
      </c>
      <c r="K11" t="s">
        <v>91</v>
      </c>
      <c r="L11" t="s">
        <v>48</v>
      </c>
      <c r="M11" t="s">
        <v>100</v>
      </c>
      <c r="N11">
        <v>0.39</v>
      </c>
      <c r="O11" t="s">
        <v>50</v>
      </c>
      <c r="P11" t="s">
        <v>70</v>
      </c>
      <c r="Q11" t="s">
        <v>96</v>
      </c>
      <c r="R11" t="s">
        <v>101</v>
      </c>
      <c r="S11">
        <v>13210</v>
      </c>
      <c r="T11" s="3">
        <v>42047</v>
      </c>
      <c r="U11" s="3">
        <v>42050</v>
      </c>
      <c r="V11">
        <v>2.63</v>
      </c>
      <c r="W11">
        <v>6</v>
      </c>
      <c r="X11">
        <v>18.8</v>
      </c>
      <c r="Y11">
        <v>86836</v>
      </c>
    </row>
    <row r="12" spans="1:27" x14ac:dyDescent="0.3">
      <c r="A12">
        <v>26268</v>
      </c>
      <c r="B12" t="s">
        <v>42</v>
      </c>
      <c r="C12">
        <v>0.05</v>
      </c>
      <c r="D12">
        <v>115.99</v>
      </c>
      <c r="E12">
        <v>2.5</v>
      </c>
      <c r="F12">
        <v>16</v>
      </c>
      <c r="G12" t="s">
        <v>99</v>
      </c>
      <c r="H12" t="s">
        <v>66</v>
      </c>
      <c r="I12" t="s">
        <v>75</v>
      </c>
      <c r="J12" t="s">
        <v>102</v>
      </c>
      <c r="K12" t="s">
        <v>103</v>
      </c>
      <c r="L12" t="s">
        <v>76</v>
      </c>
      <c r="M12" t="s">
        <v>104</v>
      </c>
      <c r="N12">
        <v>0.55000000000000004</v>
      </c>
      <c r="O12" t="s">
        <v>50</v>
      </c>
      <c r="P12" t="s">
        <v>70</v>
      </c>
      <c r="Q12" t="s">
        <v>96</v>
      </c>
      <c r="R12" t="s">
        <v>101</v>
      </c>
      <c r="S12">
        <v>13210</v>
      </c>
      <c r="T12" s="3">
        <v>42047</v>
      </c>
      <c r="U12" s="3">
        <v>42049</v>
      </c>
      <c r="V12">
        <v>652.73309999999992</v>
      </c>
      <c r="W12">
        <v>10</v>
      </c>
      <c r="X12">
        <v>945.99</v>
      </c>
      <c r="Y12">
        <v>86836</v>
      </c>
    </row>
    <row r="13" spans="1:27" x14ac:dyDescent="0.3">
      <c r="A13">
        <v>23890</v>
      </c>
      <c r="B13" t="s">
        <v>42</v>
      </c>
      <c r="C13">
        <v>0.05</v>
      </c>
      <c r="D13">
        <v>26.48</v>
      </c>
      <c r="E13">
        <v>6.93</v>
      </c>
      <c r="F13">
        <v>18</v>
      </c>
      <c r="G13" t="s">
        <v>105</v>
      </c>
      <c r="H13" t="s">
        <v>66</v>
      </c>
      <c r="I13" t="s">
        <v>75</v>
      </c>
      <c r="J13" t="s">
        <v>58</v>
      </c>
      <c r="K13" t="s">
        <v>67</v>
      </c>
      <c r="L13" t="s">
        <v>76</v>
      </c>
      <c r="M13" t="s">
        <v>106</v>
      </c>
      <c r="N13">
        <v>0.49</v>
      </c>
      <c r="O13" t="s">
        <v>50</v>
      </c>
      <c r="P13" t="s">
        <v>51</v>
      </c>
      <c r="Q13" t="s">
        <v>107</v>
      </c>
      <c r="R13" t="s">
        <v>108</v>
      </c>
      <c r="S13">
        <v>59601</v>
      </c>
      <c r="T13" s="3">
        <v>42139</v>
      </c>
      <c r="U13" s="3">
        <v>42140</v>
      </c>
      <c r="V13">
        <v>314.48129999999998</v>
      </c>
      <c r="W13">
        <v>17</v>
      </c>
      <c r="X13">
        <v>455.77</v>
      </c>
      <c r="Y13">
        <v>90031</v>
      </c>
    </row>
    <row r="14" spans="1:27" x14ac:dyDescent="0.3">
      <c r="A14">
        <v>24063</v>
      </c>
      <c r="B14" t="s">
        <v>54</v>
      </c>
      <c r="C14">
        <v>7.0000000000000007E-2</v>
      </c>
      <c r="D14">
        <v>12.99</v>
      </c>
      <c r="E14">
        <v>9.44</v>
      </c>
      <c r="F14">
        <v>19</v>
      </c>
      <c r="G14" t="s">
        <v>109</v>
      </c>
      <c r="H14" t="s">
        <v>66</v>
      </c>
      <c r="I14" t="s">
        <v>75</v>
      </c>
      <c r="J14" t="s">
        <v>102</v>
      </c>
      <c r="K14" t="s">
        <v>110</v>
      </c>
      <c r="L14" t="s">
        <v>111</v>
      </c>
      <c r="M14" t="s">
        <v>112</v>
      </c>
      <c r="N14">
        <v>0.39</v>
      </c>
      <c r="O14" t="s">
        <v>50</v>
      </c>
      <c r="P14" t="s">
        <v>51</v>
      </c>
      <c r="Q14" t="s">
        <v>107</v>
      </c>
      <c r="R14" t="s">
        <v>113</v>
      </c>
      <c r="S14">
        <v>59801</v>
      </c>
      <c r="T14" s="3">
        <v>42145</v>
      </c>
      <c r="U14" s="3">
        <v>42147</v>
      </c>
      <c r="V14">
        <v>-114.63990000000001</v>
      </c>
      <c r="W14">
        <v>18</v>
      </c>
      <c r="X14">
        <v>231.79</v>
      </c>
      <c r="Y14">
        <v>90032</v>
      </c>
    </row>
    <row r="15" spans="1:27" x14ac:dyDescent="0.3">
      <c r="A15">
        <v>5890</v>
      </c>
      <c r="B15" t="s">
        <v>42</v>
      </c>
      <c r="C15">
        <v>0.05</v>
      </c>
      <c r="D15">
        <v>26.48</v>
      </c>
      <c r="E15">
        <v>6.93</v>
      </c>
      <c r="F15">
        <v>21</v>
      </c>
      <c r="G15" t="s">
        <v>114</v>
      </c>
      <c r="H15" t="s">
        <v>66</v>
      </c>
      <c r="I15" t="s">
        <v>75</v>
      </c>
      <c r="J15" t="s">
        <v>58</v>
      </c>
      <c r="K15" t="s">
        <v>67</v>
      </c>
      <c r="L15" t="s">
        <v>76</v>
      </c>
      <c r="M15" t="s">
        <v>106</v>
      </c>
      <c r="N15">
        <v>0.49</v>
      </c>
      <c r="O15" t="s">
        <v>50</v>
      </c>
      <c r="P15" t="s">
        <v>70</v>
      </c>
      <c r="Q15" t="s">
        <v>96</v>
      </c>
      <c r="R15" t="s">
        <v>115</v>
      </c>
      <c r="S15">
        <v>10012</v>
      </c>
      <c r="T15" s="3">
        <v>42139</v>
      </c>
      <c r="U15" s="3">
        <v>42140</v>
      </c>
      <c r="V15">
        <v>384.38</v>
      </c>
      <c r="W15">
        <v>70</v>
      </c>
      <c r="X15">
        <v>1876.69</v>
      </c>
      <c r="Y15">
        <v>41793</v>
      </c>
    </row>
    <row r="16" spans="1:27" x14ac:dyDescent="0.3">
      <c r="A16">
        <v>6062</v>
      </c>
      <c r="B16" t="s">
        <v>54</v>
      </c>
      <c r="C16">
        <v>0.08</v>
      </c>
      <c r="D16">
        <v>5</v>
      </c>
      <c r="E16">
        <v>3.39</v>
      </c>
      <c r="F16">
        <v>21</v>
      </c>
      <c r="G16" t="s">
        <v>114</v>
      </c>
      <c r="H16" t="s">
        <v>66</v>
      </c>
      <c r="I16" t="s">
        <v>75</v>
      </c>
      <c r="J16" t="s">
        <v>46</v>
      </c>
      <c r="K16" t="s">
        <v>91</v>
      </c>
      <c r="L16" t="s">
        <v>48</v>
      </c>
      <c r="M16" t="s">
        <v>116</v>
      </c>
      <c r="N16">
        <v>0.37</v>
      </c>
      <c r="O16" t="s">
        <v>50</v>
      </c>
      <c r="P16" t="s">
        <v>70</v>
      </c>
      <c r="Q16" t="s">
        <v>96</v>
      </c>
      <c r="R16" t="s">
        <v>115</v>
      </c>
      <c r="S16">
        <v>10012</v>
      </c>
      <c r="T16" s="3">
        <v>42145</v>
      </c>
      <c r="U16" s="3">
        <v>42146</v>
      </c>
      <c r="V16">
        <v>-17.489999999999998</v>
      </c>
      <c r="W16">
        <v>58</v>
      </c>
      <c r="X16">
        <v>293.06</v>
      </c>
      <c r="Y16">
        <v>42949</v>
      </c>
    </row>
    <row r="17" spans="1:25" x14ac:dyDescent="0.3">
      <c r="A17">
        <v>6063</v>
      </c>
      <c r="B17" t="s">
        <v>54</v>
      </c>
      <c r="C17">
        <v>7.0000000000000007E-2</v>
      </c>
      <c r="D17">
        <v>12.99</v>
      </c>
      <c r="E17">
        <v>9.44</v>
      </c>
      <c r="F17">
        <v>21</v>
      </c>
      <c r="G17" t="s">
        <v>114</v>
      </c>
      <c r="H17" t="s">
        <v>66</v>
      </c>
      <c r="I17" t="s">
        <v>75</v>
      </c>
      <c r="J17" t="s">
        <v>102</v>
      </c>
      <c r="K17" t="s">
        <v>110</v>
      </c>
      <c r="L17" t="s">
        <v>111</v>
      </c>
      <c r="M17" t="s">
        <v>112</v>
      </c>
      <c r="N17">
        <v>0.39</v>
      </c>
      <c r="O17" t="s">
        <v>50</v>
      </c>
      <c r="P17" t="s">
        <v>70</v>
      </c>
      <c r="Q17" t="s">
        <v>96</v>
      </c>
      <c r="R17" t="s">
        <v>115</v>
      </c>
      <c r="S17">
        <v>10012</v>
      </c>
      <c r="T17" s="3">
        <v>42145</v>
      </c>
      <c r="U17" s="3">
        <v>42147</v>
      </c>
      <c r="V17">
        <v>-114.63990000000001</v>
      </c>
      <c r="W17">
        <v>71</v>
      </c>
      <c r="X17">
        <v>914.29</v>
      </c>
      <c r="Y17">
        <v>42949</v>
      </c>
    </row>
    <row r="18" spans="1:25" x14ac:dyDescent="0.3">
      <c r="A18">
        <v>20631</v>
      </c>
      <c r="B18" t="s">
        <v>42</v>
      </c>
      <c r="C18">
        <v>0.06</v>
      </c>
      <c r="D18">
        <v>55.48</v>
      </c>
      <c r="E18">
        <v>14.3</v>
      </c>
      <c r="F18">
        <v>24</v>
      </c>
      <c r="G18" t="s">
        <v>117</v>
      </c>
      <c r="H18" t="s">
        <v>66</v>
      </c>
      <c r="I18" t="s">
        <v>45</v>
      </c>
      <c r="J18" t="s">
        <v>46</v>
      </c>
      <c r="K18" t="s">
        <v>118</v>
      </c>
      <c r="L18" t="s">
        <v>76</v>
      </c>
      <c r="M18" t="s">
        <v>119</v>
      </c>
      <c r="N18">
        <v>0.37</v>
      </c>
      <c r="O18" t="s">
        <v>50</v>
      </c>
      <c r="P18" t="s">
        <v>51</v>
      </c>
      <c r="Q18" t="s">
        <v>62</v>
      </c>
      <c r="R18" t="s">
        <v>120</v>
      </c>
      <c r="S18">
        <v>92677</v>
      </c>
      <c r="T18" s="3">
        <v>42032</v>
      </c>
      <c r="U18" s="3">
        <v>42033</v>
      </c>
      <c r="V18">
        <v>-28.296800000000001</v>
      </c>
      <c r="W18">
        <v>1</v>
      </c>
      <c r="X18">
        <v>67.489999999999995</v>
      </c>
      <c r="Y18">
        <v>87651</v>
      </c>
    </row>
    <row r="19" spans="1:25" x14ac:dyDescent="0.3">
      <c r="A19">
        <v>20632</v>
      </c>
      <c r="B19" t="s">
        <v>42</v>
      </c>
      <c r="C19">
        <v>0.02</v>
      </c>
      <c r="D19">
        <v>1.68</v>
      </c>
      <c r="E19">
        <v>1.57</v>
      </c>
      <c r="F19">
        <v>24</v>
      </c>
      <c r="G19" t="s">
        <v>117</v>
      </c>
      <c r="H19" t="s">
        <v>66</v>
      </c>
      <c r="I19" t="s">
        <v>45</v>
      </c>
      <c r="J19" t="s">
        <v>46</v>
      </c>
      <c r="K19" t="s">
        <v>47</v>
      </c>
      <c r="L19" t="s">
        <v>48</v>
      </c>
      <c r="M19" t="s">
        <v>121</v>
      </c>
      <c r="N19">
        <v>0.59</v>
      </c>
      <c r="O19" t="s">
        <v>50</v>
      </c>
      <c r="P19" t="s">
        <v>51</v>
      </c>
      <c r="Q19" t="s">
        <v>62</v>
      </c>
      <c r="R19" t="s">
        <v>120</v>
      </c>
      <c r="S19">
        <v>92677</v>
      </c>
      <c r="T19" s="3">
        <v>42032</v>
      </c>
      <c r="U19" s="3">
        <v>42034</v>
      </c>
      <c r="V19">
        <v>-5.3071999999999999</v>
      </c>
      <c r="W19">
        <v>1</v>
      </c>
      <c r="X19">
        <v>2.25</v>
      </c>
      <c r="Y19">
        <v>87651</v>
      </c>
    </row>
    <row r="20" spans="1:25" x14ac:dyDescent="0.3">
      <c r="A20">
        <v>23967</v>
      </c>
      <c r="B20" t="s">
        <v>54</v>
      </c>
      <c r="C20">
        <v>0.04</v>
      </c>
      <c r="D20">
        <v>4.1399999999999997</v>
      </c>
      <c r="E20">
        <v>6.6</v>
      </c>
      <c r="F20">
        <v>27</v>
      </c>
      <c r="G20" t="s">
        <v>122</v>
      </c>
      <c r="H20" t="s">
        <v>66</v>
      </c>
      <c r="I20" t="s">
        <v>45</v>
      </c>
      <c r="J20" t="s">
        <v>58</v>
      </c>
      <c r="K20" t="s">
        <v>67</v>
      </c>
      <c r="L20" t="s">
        <v>76</v>
      </c>
      <c r="M20" t="s">
        <v>123</v>
      </c>
      <c r="N20">
        <v>0.49</v>
      </c>
      <c r="O20" t="s">
        <v>50</v>
      </c>
      <c r="P20" t="s">
        <v>51</v>
      </c>
      <c r="Q20" t="s">
        <v>62</v>
      </c>
      <c r="R20" t="s">
        <v>124</v>
      </c>
      <c r="S20">
        <v>90712</v>
      </c>
      <c r="T20" s="3">
        <v>42126</v>
      </c>
      <c r="U20" s="3">
        <v>42128</v>
      </c>
      <c r="V20">
        <v>8.8940000000000055</v>
      </c>
      <c r="W20">
        <v>12</v>
      </c>
      <c r="X20">
        <v>54.78</v>
      </c>
      <c r="Y20">
        <v>87652</v>
      </c>
    </row>
    <row r="21" spans="1:25" x14ac:dyDescent="0.3">
      <c r="A21">
        <v>23509</v>
      </c>
      <c r="B21" t="s">
        <v>42</v>
      </c>
      <c r="C21">
        <v>0.08</v>
      </c>
      <c r="D21">
        <v>34.99</v>
      </c>
      <c r="E21">
        <v>7.73</v>
      </c>
      <c r="F21">
        <v>32</v>
      </c>
      <c r="G21" t="s">
        <v>125</v>
      </c>
      <c r="H21" t="s">
        <v>66</v>
      </c>
      <c r="I21" t="s">
        <v>45</v>
      </c>
      <c r="J21" t="s">
        <v>46</v>
      </c>
      <c r="K21" t="s">
        <v>47</v>
      </c>
      <c r="L21" t="s">
        <v>76</v>
      </c>
      <c r="M21" t="s">
        <v>126</v>
      </c>
      <c r="N21">
        <v>0.59</v>
      </c>
      <c r="O21" t="s">
        <v>50</v>
      </c>
      <c r="P21" t="s">
        <v>51</v>
      </c>
      <c r="Q21" t="s">
        <v>127</v>
      </c>
      <c r="R21" t="s">
        <v>128</v>
      </c>
      <c r="S21">
        <v>97526</v>
      </c>
      <c r="T21" s="3">
        <v>42057</v>
      </c>
      <c r="U21" s="3">
        <v>42058</v>
      </c>
      <c r="V21">
        <v>144.69</v>
      </c>
      <c r="W21">
        <v>13</v>
      </c>
      <c r="X21">
        <v>424.68</v>
      </c>
      <c r="Y21">
        <v>89199</v>
      </c>
    </row>
    <row r="22" spans="1:25" x14ac:dyDescent="0.3">
      <c r="A22">
        <v>23612</v>
      </c>
      <c r="B22" t="s">
        <v>42</v>
      </c>
      <c r="C22">
        <v>0.01</v>
      </c>
      <c r="D22">
        <v>17.98</v>
      </c>
      <c r="E22">
        <v>8.51</v>
      </c>
      <c r="F22">
        <v>32</v>
      </c>
      <c r="G22" t="s">
        <v>125</v>
      </c>
      <c r="H22" t="s">
        <v>66</v>
      </c>
      <c r="I22" t="s">
        <v>45</v>
      </c>
      <c r="J22" t="s">
        <v>102</v>
      </c>
      <c r="K22" t="s">
        <v>110</v>
      </c>
      <c r="L22" t="s">
        <v>111</v>
      </c>
      <c r="M22" t="s">
        <v>129</v>
      </c>
      <c r="N22">
        <v>0.4</v>
      </c>
      <c r="O22" t="s">
        <v>50</v>
      </c>
      <c r="P22" t="s">
        <v>51</v>
      </c>
      <c r="Q22" t="s">
        <v>127</v>
      </c>
      <c r="R22" t="s">
        <v>128</v>
      </c>
      <c r="S22">
        <v>97526</v>
      </c>
      <c r="T22" s="3">
        <v>42090</v>
      </c>
      <c r="U22" s="3">
        <v>42091</v>
      </c>
      <c r="V22">
        <v>-35.878799999999998</v>
      </c>
      <c r="W22">
        <v>2</v>
      </c>
      <c r="X22">
        <v>40.17</v>
      </c>
      <c r="Y22">
        <v>89200</v>
      </c>
    </row>
    <row r="23" spans="1:25" x14ac:dyDescent="0.3">
      <c r="A23">
        <v>23278</v>
      </c>
      <c r="B23" t="s">
        <v>73</v>
      </c>
      <c r="C23">
        <v>0.09</v>
      </c>
      <c r="D23">
        <v>125.99</v>
      </c>
      <c r="E23">
        <v>7.69</v>
      </c>
      <c r="F23">
        <v>32</v>
      </c>
      <c r="G23" t="s">
        <v>125</v>
      </c>
      <c r="H23" t="s">
        <v>44</v>
      </c>
      <c r="I23" t="s">
        <v>45</v>
      </c>
      <c r="J23" t="s">
        <v>102</v>
      </c>
      <c r="K23" t="s">
        <v>103</v>
      </c>
      <c r="L23" t="s">
        <v>76</v>
      </c>
      <c r="M23" t="s">
        <v>130</v>
      </c>
      <c r="N23">
        <v>0.59</v>
      </c>
      <c r="O23" t="s">
        <v>50</v>
      </c>
      <c r="P23" t="s">
        <v>51</v>
      </c>
      <c r="Q23" t="s">
        <v>127</v>
      </c>
      <c r="R23" t="s">
        <v>128</v>
      </c>
      <c r="S23">
        <v>97526</v>
      </c>
      <c r="T23" s="3">
        <v>42024</v>
      </c>
      <c r="U23" s="3">
        <v>42026</v>
      </c>
      <c r="V23">
        <v>209.99700000000001</v>
      </c>
      <c r="W23">
        <v>8</v>
      </c>
      <c r="X23">
        <v>783.55</v>
      </c>
      <c r="Y23">
        <v>89202</v>
      </c>
    </row>
    <row r="24" spans="1:25" x14ac:dyDescent="0.3">
      <c r="A24">
        <v>19355</v>
      </c>
      <c r="B24" t="s">
        <v>131</v>
      </c>
      <c r="C24">
        <v>0.06</v>
      </c>
      <c r="D24">
        <v>205.99</v>
      </c>
      <c r="E24">
        <v>8.99</v>
      </c>
      <c r="F24">
        <v>32</v>
      </c>
      <c r="G24" t="s">
        <v>125</v>
      </c>
      <c r="H24" t="s">
        <v>66</v>
      </c>
      <c r="I24" t="s">
        <v>45</v>
      </c>
      <c r="J24" t="s">
        <v>102</v>
      </c>
      <c r="K24" t="s">
        <v>103</v>
      </c>
      <c r="L24" t="s">
        <v>76</v>
      </c>
      <c r="M24" t="s">
        <v>132</v>
      </c>
      <c r="N24">
        <v>0.56000000000000005</v>
      </c>
      <c r="O24" t="s">
        <v>50</v>
      </c>
      <c r="P24" t="s">
        <v>51</v>
      </c>
      <c r="Q24" t="s">
        <v>127</v>
      </c>
      <c r="R24" t="s">
        <v>128</v>
      </c>
      <c r="S24">
        <v>97526</v>
      </c>
      <c r="T24" s="3">
        <v>42075</v>
      </c>
      <c r="U24" s="3">
        <v>42082</v>
      </c>
      <c r="V24">
        <v>3568.096</v>
      </c>
      <c r="W24">
        <v>22</v>
      </c>
      <c r="X24">
        <v>3838.14</v>
      </c>
      <c r="Y24">
        <v>89203</v>
      </c>
    </row>
    <row r="25" spans="1:25" x14ac:dyDescent="0.3">
      <c r="A25">
        <v>23654</v>
      </c>
      <c r="B25" t="s">
        <v>54</v>
      </c>
      <c r="C25">
        <v>0.03</v>
      </c>
      <c r="D25">
        <v>4.24</v>
      </c>
      <c r="E25">
        <v>5.41</v>
      </c>
      <c r="F25">
        <v>33</v>
      </c>
      <c r="G25" t="s">
        <v>133</v>
      </c>
      <c r="H25" t="s">
        <v>66</v>
      </c>
      <c r="I25" t="s">
        <v>45</v>
      </c>
      <c r="J25" t="s">
        <v>46</v>
      </c>
      <c r="K25" t="s">
        <v>134</v>
      </c>
      <c r="L25" t="s">
        <v>76</v>
      </c>
      <c r="M25" t="s">
        <v>135</v>
      </c>
      <c r="N25">
        <v>0.35</v>
      </c>
      <c r="O25" t="s">
        <v>50</v>
      </c>
      <c r="P25" t="s">
        <v>51</v>
      </c>
      <c r="Q25" t="s">
        <v>127</v>
      </c>
      <c r="R25" t="s">
        <v>136</v>
      </c>
      <c r="S25">
        <v>97030</v>
      </c>
      <c r="T25" s="3">
        <v>42170</v>
      </c>
      <c r="U25" s="3">
        <v>42172</v>
      </c>
      <c r="V25">
        <v>-84.437600000000003</v>
      </c>
      <c r="W25">
        <v>13</v>
      </c>
      <c r="X25">
        <v>58.68</v>
      </c>
      <c r="Y25">
        <v>89201</v>
      </c>
    </row>
    <row r="26" spans="1:25" x14ac:dyDescent="0.3">
      <c r="A26">
        <v>23655</v>
      </c>
      <c r="B26" t="s">
        <v>54</v>
      </c>
      <c r="C26">
        <v>0.04</v>
      </c>
      <c r="D26">
        <v>2.94</v>
      </c>
      <c r="E26">
        <v>0.7</v>
      </c>
      <c r="F26">
        <v>33</v>
      </c>
      <c r="G26" t="s">
        <v>133</v>
      </c>
      <c r="H26" t="s">
        <v>66</v>
      </c>
      <c r="I26" t="s">
        <v>45</v>
      </c>
      <c r="J26" t="s">
        <v>46</v>
      </c>
      <c r="K26" t="s">
        <v>47</v>
      </c>
      <c r="L26" t="s">
        <v>48</v>
      </c>
      <c r="M26" t="s">
        <v>137</v>
      </c>
      <c r="N26">
        <v>0.57999999999999996</v>
      </c>
      <c r="O26" t="s">
        <v>50</v>
      </c>
      <c r="P26" t="s">
        <v>51</v>
      </c>
      <c r="Q26" t="s">
        <v>127</v>
      </c>
      <c r="R26" t="s">
        <v>136</v>
      </c>
      <c r="S26">
        <v>97030</v>
      </c>
      <c r="T26" s="3">
        <v>42170</v>
      </c>
      <c r="U26" s="3">
        <v>42171</v>
      </c>
      <c r="V26">
        <v>24.312000000000001</v>
      </c>
      <c r="W26">
        <v>18</v>
      </c>
      <c r="X26">
        <v>53.1</v>
      </c>
      <c r="Y26">
        <v>89201</v>
      </c>
    </row>
    <row r="27" spans="1:25" x14ac:dyDescent="0.3">
      <c r="A27">
        <v>25933</v>
      </c>
      <c r="B27" t="s">
        <v>42</v>
      </c>
      <c r="C27">
        <v>0</v>
      </c>
      <c r="D27">
        <v>99.99</v>
      </c>
      <c r="E27">
        <v>19.989999999999998</v>
      </c>
      <c r="F27">
        <v>43</v>
      </c>
      <c r="G27" t="s">
        <v>138</v>
      </c>
      <c r="H27" t="s">
        <v>66</v>
      </c>
      <c r="I27" t="s">
        <v>139</v>
      </c>
      <c r="J27" t="s">
        <v>102</v>
      </c>
      <c r="K27" t="s">
        <v>110</v>
      </c>
      <c r="L27" t="s">
        <v>76</v>
      </c>
      <c r="M27" t="s">
        <v>140</v>
      </c>
      <c r="N27">
        <v>0.52</v>
      </c>
      <c r="O27" t="s">
        <v>50</v>
      </c>
      <c r="P27" t="s">
        <v>51</v>
      </c>
      <c r="Q27" t="s">
        <v>52</v>
      </c>
      <c r="R27" t="s">
        <v>141</v>
      </c>
      <c r="S27">
        <v>98052</v>
      </c>
      <c r="T27" s="3">
        <v>42134</v>
      </c>
      <c r="U27" s="3">
        <v>42135</v>
      </c>
      <c r="V27">
        <v>25.913820000000015</v>
      </c>
      <c r="W27">
        <v>6</v>
      </c>
      <c r="X27">
        <v>647.07000000000005</v>
      </c>
      <c r="Y27">
        <v>91454</v>
      </c>
    </row>
    <row r="28" spans="1:25" x14ac:dyDescent="0.3">
      <c r="A28">
        <v>18551</v>
      </c>
      <c r="B28" t="s">
        <v>54</v>
      </c>
      <c r="C28">
        <v>0</v>
      </c>
      <c r="D28">
        <v>115.99</v>
      </c>
      <c r="E28">
        <v>2.5</v>
      </c>
      <c r="F28">
        <v>52</v>
      </c>
      <c r="G28" t="s">
        <v>142</v>
      </c>
      <c r="H28" t="s">
        <v>66</v>
      </c>
      <c r="I28" t="s">
        <v>45</v>
      </c>
      <c r="J28" t="s">
        <v>102</v>
      </c>
      <c r="K28" t="s">
        <v>103</v>
      </c>
      <c r="L28" t="s">
        <v>76</v>
      </c>
      <c r="M28" t="s">
        <v>143</v>
      </c>
      <c r="N28">
        <v>0.56999999999999995</v>
      </c>
      <c r="O28" t="s">
        <v>50</v>
      </c>
      <c r="P28" t="s">
        <v>51</v>
      </c>
      <c r="Q28" t="s">
        <v>52</v>
      </c>
      <c r="R28" t="s">
        <v>144</v>
      </c>
      <c r="S28">
        <v>98373</v>
      </c>
      <c r="T28" s="3">
        <v>42073</v>
      </c>
      <c r="U28" s="3">
        <v>42073</v>
      </c>
      <c r="V28">
        <v>162.666</v>
      </c>
      <c r="W28">
        <v>6</v>
      </c>
      <c r="X28">
        <v>627.04</v>
      </c>
      <c r="Y28">
        <v>88426</v>
      </c>
    </row>
    <row r="29" spans="1:25" x14ac:dyDescent="0.3">
      <c r="A29">
        <v>22117</v>
      </c>
      <c r="B29" t="s">
        <v>64</v>
      </c>
      <c r="C29">
        <v>7.0000000000000007E-2</v>
      </c>
      <c r="D29">
        <v>3502.14</v>
      </c>
      <c r="E29">
        <v>8.73</v>
      </c>
      <c r="F29">
        <v>53</v>
      </c>
      <c r="G29" t="s">
        <v>145</v>
      </c>
      <c r="H29" t="s">
        <v>56</v>
      </c>
      <c r="I29" t="s">
        <v>45</v>
      </c>
      <c r="J29" t="s">
        <v>102</v>
      </c>
      <c r="K29" t="s">
        <v>110</v>
      </c>
      <c r="L29" t="s">
        <v>146</v>
      </c>
      <c r="M29" t="s">
        <v>147</v>
      </c>
      <c r="N29">
        <v>0.56999999999999995</v>
      </c>
      <c r="O29" t="s">
        <v>50</v>
      </c>
      <c r="P29" t="s">
        <v>51</v>
      </c>
      <c r="Q29" t="s">
        <v>52</v>
      </c>
      <c r="R29" t="s">
        <v>141</v>
      </c>
      <c r="S29">
        <v>98052</v>
      </c>
      <c r="T29" s="3">
        <v>42032</v>
      </c>
      <c r="U29" s="3">
        <v>42034</v>
      </c>
      <c r="V29">
        <v>-6923.5991999999997</v>
      </c>
      <c r="W29">
        <v>1</v>
      </c>
      <c r="X29">
        <v>3267.55</v>
      </c>
      <c r="Y29">
        <v>88425</v>
      </c>
    </row>
    <row r="30" spans="1:25" x14ac:dyDescent="0.3">
      <c r="A30">
        <v>18552</v>
      </c>
      <c r="B30" t="s">
        <v>54</v>
      </c>
      <c r="C30">
        <v>0.02</v>
      </c>
      <c r="D30">
        <v>5.98</v>
      </c>
      <c r="E30">
        <v>5.79</v>
      </c>
      <c r="F30">
        <v>53</v>
      </c>
      <c r="G30" t="s">
        <v>145</v>
      </c>
      <c r="H30" t="s">
        <v>66</v>
      </c>
      <c r="I30" t="s">
        <v>45</v>
      </c>
      <c r="J30" t="s">
        <v>46</v>
      </c>
      <c r="K30" t="s">
        <v>118</v>
      </c>
      <c r="L30" t="s">
        <v>76</v>
      </c>
      <c r="M30" t="s">
        <v>148</v>
      </c>
      <c r="N30">
        <v>0.36</v>
      </c>
      <c r="O30" t="s">
        <v>50</v>
      </c>
      <c r="P30" t="s">
        <v>51</v>
      </c>
      <c r="Q30" t="s">
        <v>52</v>
      </c>
      <c r="R30" t="s">
        <v>141</v>
      </c>
      <c r="S30">
        <v>98052</v>
      </c>
      <c r="T30" s="3">
        <v>42073</v>
      </c>
      <c r="U30" s="3">
        <v>42074</v>
      </c>
      <c r="V30">
        <v>-67.489999999999995</v>
      </c>
      <c r="W30">
        <v>17</v>
      </c>
      <c r="X30">
        <v>110.19</v>
      </c>
      <c r="Y30">
        <v>88426</v>
      </c>
    </row>
    <row r="31" spans="1:25" x14ac:dyDescent="0.3">
      <c r="A31">
        <v>20697</v>
      </c>
      <c r="B31" t="s">
        <v>73</v>
      </c>
      <c r="C31">
        <v>0.06</v>
      </c>
      <c r="D31">
        <v>3.8</v>
      </c>
      <c r="E31">
        <v>1.49</v>
      </c>
      <c r="F31">
        <v>56</v>
      </c>
      <c r="G31" t="s">
        <v>149</v>
      </c>
      <c r="H31" t="s">
        <v>66</v>
      </c>
      <c r="I31" t="s">
        <v>139</v>
      </c>
      <c r="J31" t="s">
        <v>46</v>
      </c>
      <c r="K31" t="s">
        <v>134</v>
      </c>
      <c r="L31" t="s">
        <v>76</v>
      </c>
      <c r="M31" t="s">
        <v>150</v>
      </c>
      <c r="N31">
        <v>0.38</v>
      </c>
      <c r="O31" t="s">
        <v>50</v>
      </c>
      <c r="P31" t="s">
        <v>70</v>
      </c>
      <c r="Q31" t="s">
        <v>96</v>
      </c>
      <c r="R31" t="s">
        <v>151</v>
      </c>
      <c r="S31">
        <v>14150</v>
      </c>
      <c r="T31" s="3">
        <v>42114</v>
      </c>
      <c r="U31" s="3">
        <v>42115</v>
      </c>
      <c r="V31">
        <v>19.6282</v>
      </c>
      <c r="W31">
        <v>20</v>
      </c>
      <c r="X31">
        <v>73.55</v>
      </c>
      <c r="Y31">
        <v>88075</v>
      </c>
    </row>
    <row r="32" spans="1:25" x14ac:dyDescent="0.3">
      <c r="A32">
        <v>20698</v>
      </c>
      <c r="B32" t="s">
        <v>73</v>
      </c>
      <c r="C32">
        <v>0.06</v>
      </c>
      <c r="D32">
        <v>1.76</v>
      </c>
      <c r="E32">
        <v>0.7</v>
      </c>
      <c r="F32">
        <v>56</v>
      </c>
      <c r="G32" t="s">
        <v>149</v>
      </c>
      <c r="H32" t="s">
        <v>66</v>
      </c>
      <c r="I32" t="s">
        <v>139</v>
      </c>
      <c r="J32" t="s">
        <v>46</v>
      </c>
      <c r="K32" t="s">
        <v>47</v>
      </c>
      <c r="L32" t="s">
        <v>48</v>
      </c>
      <c r="M32" t="s">
        <v>152</v>
      </c>
      <c r="N32">
        <v>0.56000000000000005</v>
      </c>
      <c r="O32" t="s">
        <v>50</v>
      </c>
      <c r="P32" t="s">
        <v>70</v>
      </c>
      <c r="Q32" t="s">
        <v>96</v>
      </c>
      <c r="R32" t="s">
        <v>151</v>
      </c>
      <c r="S32">
        <v>14150</v>
      </c>
      <c r="T32" s="3">
        <v>42114</v>
      </c>
      <c r="U32" s="3">
        <v>42115</v>
      </c>
      <c r="V32">
        <v>-1.6524000000000001</v>
      </c>
      <c r="W32">
        <v>17</v>
      </c>
      <c r="X32">
        <v>29.57</v>
      </c>
      <c r="Y32">
        <v>88075</v>
      </c>
    </row>
    <row r="33" spans="1:25" x14ac:dyDescent="0.3">
      <c r="A33">
        <v>22890</v>
      </c>
      <c r="B33" t="s">
        <v>42</v>
      </c>
      <c r="C33">
        <v>0.02</v>
      </c>
      <c r="D33">
        <v>5.98</v>
      </c>
      <c r="E33">
        <v>5.15</v>
      </c>
      <c r="F33">
        <v>62</v>
      </c>
      <c r="G33" t="s">
        <v>153</v>
      </c>
      <c r="H33" t="s">
        <v>66</v>
      </c>
      <c r="I33" t="s">
        <v>45</v>
      </c>
      <c r="J33" t="s">
        <v>46</v>
      </c>
      <c r="K33" t="s">
        <v>118</v>
      </c>
      <c r="L33" t="s">
        <v>76</v>
      </c>
      <c r="M33" t="s">
        <v>154</v>
      </c>
      <c r="N33">
        <v>0.36</v>
      </c>
      <c r="O33" t="s">
        <v>50</v>
      </c>
      <c r="P33" t="s">
        <v>78</v>
      </c>
      <c r="Q33" t="s">
        <v>155</v>
      </c>
      <c r="R33" t="s">
        <v>156</v>
      </c>
      <c r="S33">
        <v>78664</v>
      </c>
      <c r="T33" s="3">
        <v>42133</v>
      </c>
      <c r="U33" s="3">
        <v>42135</v>
      </c>
      <c r="V33">
        <v>2.1400000000000023</v>
      </c>
      <c r="W33">
        <v>3</v>
      </c>
      <c r="X33">
        <v>22.85</v>
      </c>
      <c r="Y33">
        <v>87407</v>
      </c>
    </row>
    <row r="34" spans="1:25" x14ac:dyDescent="0.3">
      <c r="A34">
        <v>25354</v>
      </c>
      <c r="B34" t="s">
        <v>42</v>
      </c>
      <c r="C34">
        <v>0.04</v>
      </c>
      <c r="D34">
        <v>29.14</v>
      </c>
      <c r="E34">
        <v>4.8600000000000003</v>
      </c>
      <c r="F34">
        <v>62</v>
      </c>
      <c r="G34" t="s">
        <v>153</v>
      </c>
      <c r="H34" t="s">
        <v>66</v>
      </c>
      <c r="I34" t="s">
        <v>45</v>
      </c>
      <c r="J34" t="s">
        <v>46</v>
      </c>
      <c r="K34" t="s">
        <v>118</v>
      </c>
      <c r="L34" t="s">
        <v>48</v>
      </c>
      <c r="M34" t="s">
        <v>157</v>
      </c>
      <c r="N34">
        <v>0.38</v>
      </c>
      <c r="O34" t="s">
        <v>50</v>
      </c>
      <c r="P34" t="s">
        <v>78</v>
      </c>
      <c r="Q34" t="s">
        <v>155</v>
      </c>
      <c r="R34" t="s">
        <v>156</v>
      </c>
      <c r="S34">
        <v>78664</v>
      </c>
      <c r="T34" s="3">
        <v>42167</v>
      </c>
      <c r="U34" s="3">
        <v>42169</v>
      </c>
      <c r="V34">
        <v>349.40909999999997</v>
      </c>
      <c r="W34">
        <v>17</v>
      </c>
      <c r="X34">
        <v>506.39</v>
      </c>
      <c r="Y34">
        <v>87408</v>
      </c>
    </row>
    <row r="35" spans="1:25" x14ac:dyDescent="0.3">
      <c r="A35">
        <v>21017</v>
      </c>
      <c r="B35" t="s">
        <v>54</v>
      </c>
      <c r="C35">
        <v>0</v>
      </c>
      <c r="D35">
        <v>3.69</v>
      </c>
      <c r="E35">
        <v>0.5</v>
      </c>
      <c r="F35">
        <v>64</v>
      </c>
      <c r="G35" t="s">
        <v>158</v>
      </c>
      <c r="H35" t="s">
        <v>66</v>
      </c>
      <c r="I35" t="s">
        <v>75</v>
      </c>
      <c r="J35" t="s">
        <v>46</v>
      </c>
      <c r="K35" t="s">
        <v>159</v>
      </c>
      <c r="L35" t="s">
        <v>76</v>
      </c>
      <c r="M35" t="s">
        <v>160</v>
      </c>
      <c r="N35">
        <v>0.38</v>
      </c>
      <c r="O35" t="s">
        <v>50</v>
      </c>
      <c r="P35" t="s">
        <v>87</v>
      </c>
      <c r="Q35" t="s">
        <v>161</v>
      </c>
      <c r="R35" t="s">
        <v>162</v>
      </c>
      <c r="S35">
        <v>24153</v>
      </c>
      <c r="T35" s="3">
        <v>42065</v>
      </c>
      <c r="U35" s="3">
        <v>42067</v>
      </c>
      <c r="V35">
        <v>-37.5291</v>
      </c>
      <c r="W35">
        <v>1</v>
      </c>
      <c r="X35">
        <v>4</v>
      </c>
      <c r="Y35">
        <v>87406</v>
      </c>
    </row>
    <row r="36" spans="1:25" x14ac:dyDescent="0.3">
      <c r="A36">
        <v>21019</v>
      </c>
      <c r="B36" t="s">
        <v>54</v>
      </c>
      <c r="C36">
        <v>0.02</v>
      </c>
      <c r="D36">
        <v>175.99</v>
      </c>
      <c r="E36">
        <v>4.99</v>
      </c>
      <c r="F36">
        <v>64</v>
      </c>
      <c r="G36" t="s">
        <v>158</v>
      </c>
      <c r="H36" t="s">
        <v>44</v>
      </c>
      <c r="I36" t="s">
        <v>75</v>
      </c>
      <c r="J36" t="s">
        <v>102</v>
      </c>
      <c r="K36" t="s">
        <v>103</v>
      </c>
      <c r="L36" t="s">
        <v>76</v>
      </c>
      <c r="M36" t="s">
        <v>163</v>
      </c>
      <c r="N36">
        <v>0.59</v>
      </c>
      <c r="O36" t="s">
        <v>50</v>
      </c>
      <c r="P36" t="s">
        <v>87</v>
      </c>
      <c r="Q36" t="s">
        <v>161</v>
      </c>
      <c r="R36" t="s">
        <v>162</v>
      </c>
      <c r="S36">
        <v>24153</v>
      </c>
      <c r="T36" s="3">
        <v>42065</v>
      </c>
      <c r="U36" s="3">
        <v>42065</v>
      </c>
      <c r="V36">
        <v>101.49</v>
      </c>
      <c r="W36">
        <v>4</v>
      </c>
      <c r="X36">
        <v>589.79999999999995</v>
      </c>
      <c r="Y36">
        <v>87406</v>
      </c>
    </row>
    <row r="37" spans="1:25" x14ac:dyDescent="0.3">
      <c r="A37">
        <v>23274</v>
      </c>
      <c r="B37" t="s">
        <v>131</v>
      </c>
      <c r="C37">
        <v>0.05</v>
      </c>
      <c r="D37">
        <v>155.06</v>
      </c>
      <c r="E37">
        <v>7.07</v>
      </c>
      <c r="F37">
        <v>67</v>
      </c>
      <c r="G37" t="s">
        <v>164</v>
      </c>
      <c r="H37" t="s">
        <v>66</v>
      </c>
      <c r="I37" t="s">
        <v>45</v>
      </c>
      <c r="J37" t="s">
        <v>46</v>
      </c>
      <c r="K37" t="s">
        <v>165</v>
      </c>
      <c r="L37" t="s">
        <v>76</v>
      </c>
      <c r="M37" t="s">
        <v>166</v>
      </c>
      <c r="N37">
        <v>0.59</v>
      </c>
      <c r="O37" t="s">
        <v>50</v>
      </c>
      <c r="P37" t="s">
        <v>51</v>
      </c>
      <c r="Q37" t="s">
        <v>62</v>
      </c>
      <c r="R37" t="s">
        <v>167</v>
      </c>
      <c r="S37">
        <v>94559</v>
      </c>
      <c r="T37" s="3">
        <v>42006</v>
      </c>
      <c r="U37" s="3">
        <v>42013</v>
      </c>
      <c r="V37">
        <v>845.66399999999987</v>
      </c>
      <c r="W37">
        <v>8</v>
      </c>
      <c r="X37">
        <v>1225.5999999999999</v>
      </c>
      <c r="Y37">
        <v>87946</v>
      </c>
    </row>
    <row r="38" spans="1:25" x14ac:dyDescent="0.3">
      <c r="A38">
        <v>5272</v>
      </c>
      <c r="B38" t="s">
        <v>131</v>
      </c>
      <c r="C38">
        <v>0</v>
      </c>
      <c r="D38">
        <v>291.73</v>
      </c>
      <c r="E38">
        <v>48.8</v>
      </c>
      <c r="F38">
        <v>68</v>
      </c>
      <c r="G38" t="s">
        <v>168</v>
      </c>
      <c r="H38" t="s">
        <v>56</v>
      </c>
      <c r="I38" t="s">
        <v>45</v>
      </c>
      <c r="J38" t="s">
        <v>58</v>
      </c>
      <c r="K38" t="s">
        <v>59</v>
      </c>
      <c r="L38" t="s">
        <v>60</v>
      </c>
      <c r="M38" t="s">
        <v>169</v>
      </c>
      <c r="N38">
        <v>0.56000000000000005</v>
      </c>
      <c r="O38" t="s">
        <v>50</v>
      </c>
      <c r="P38" t="s">
        <v>70</v>
      </c>
      <c r="Q38" t="s">
        <v>96</v>
      </c>
      <c r="R38" t="s">
        <v>115</v>
      </c>
      <c r="S38">
        <v>10177</v>
      </c>
      <c r="T38" s="3">
        <v>42006</v>
      </c>
      <c r="U38" s="3">
        <v>42006</v>
      </c>
      <c r="V38">
        <v>-308.928</v>
      </c>
      <c r="W38">
        <v>4</v>
      </c>
      <c r="X38">
        <v>1239.06</v>
      </c>
      <c r="Y38">
        <v>37537</v>
      </c>
    </row>
    <row r="39" spans="1:25" x14ac:dyDescent="0.3">
      <c r="A39">
        <v>5273</v>
      </c>
      <c r="B39" t="s">
        <v>131</v>
      </c>
      <c r="C39">
        <v>7.0000000000000007E-2</v>
      </c>
      <c r="D39">
        <v>100.98</v>
      </c>
      <c r="E39">
        <v>45</v>
      </c>
      <c r="F39">
        <v>68</v>
      </c>
      <c r="G39" t="s">
        <v>168</v>
      </c>
      <c r="H39" t="s">
        <v>56</v>
      </c>
      <c r="I39" t="s">
        <v>45</v>
      </c>
      <c r="J39" t="s">
        <v>58</v>
      </c>
      <c r="K39" t="s">
        <v>59</v>
      </c>
      <c r="L39" t="s">
        <v>60</v>
      </c>
      <c r="M39" t="s">
        <v>170</v>
      </c>
      <c r="N39">
        <v>0.69</v>
      </c>
      <c r="O39" t="s">
        <v>50</v>
      </c>
      <c r="P39" t="s">
        <v>70</v>
      </c>
      <c r="Q39" t="s">
        <v>96</v>
      </c>
      <c r="R39" t="s">
        <v>115</v>
      </c>
      <c r="S39">
        <v>10177</v>
      </c>
      <c r="T39" s="3">
        <v>42006</v>
      </c>
      <c r="U39" s="3">
        <v>42008</v>
      </c>
      <c r="V39">
        <v>-1679.7599999999998</v>
      </c>
      <c r="W39">
        <v>43</v>
      </c>
      <c r="X39">
        <v>4083.19</v>
      </c>
      <c r="Y39">
        <v>37537</v>
      </c>
    </row>
    <row r="40" spans="1:25" x14ac:dyDescent="0.3">
      <c r="A40">
        <v>5274</v>
      </c>
      <c r="B40" t="s">
        <v>131</v>
      </c>
      <c r="C40">
        <v>0.05</v>
      </c>
      <c r="D40">
        <v>155.06</v>
      </c>
      <c r="E40">
        <v>7.07</v>
      </c>
      <c r="F40">
        <v>68</v>
      </c>
      <c r="G40" t="s">
        <v>168</v>
      </c>
      <c r="H40" t="s">
        <v>66</v>
      </c>
      <c r="I40" t="s">
        <v>45</v>
      </c>
      <c r="J40" t="s">
        <v>46</v>
      </c>
      <c r="K40" t="s">
        <v>165</v>
      </c>
      <c r="L40" t="s">
        <v>76</v>
      </c>
      <c r="M40" t="s">
        <v>166</v>
      </c>
      <c r="N40">
        <v>0.59</v>
      </c>
      <c r="O40" t="s">
        <v>50</v>
      </c>
      <c r="P40" t="s">
        <v>70</v>
      </c>
      <c r="Q40" t="s">
        <v>96</v>
      </c>
      <c r="R40" t="s">
        <v>115</v>
      </c>
      <c r="S40">
        <v>10177</v>
      </c>
      <c r="T40" s="3">
        <v>42006</v>
      </c>
      <c r="U40" s="3">
        <v>42013</v>
      </c>
      <c r="V40">
        <v>575.39600000000007</v>
      </c>
      <c r="W40">
        <v>32</v>
      </c>
      <c r="X40">
        <v>4902.38</v>
      </c>
      <c r="Y40">
        <v>37537</v>
      </c>
    </row>
    <row r="41" spans="1:25" x14ac:dyDescent="0.3">
      <c r="A41">
        <v>7786</v>
      </c>
      <c r="B41" t="s">
        <v>42</v>
      </c>
      <c r="C41">
        <v>0.09</v>
      </c>
      <c r="D41">
        <v>122.99</v>
      </c>
      <c r="E41">
        <v>70.2</v>
      </c>
      <c r="F41">
        <v>68</v>
      </c>
      <c r="G41" t="s">
        <v>168</v>
      </c>
      <c r="H41" t="s">
        <v>56</v>
      </c>
      <c r="I41" t="s">
        <v>45</v>
      </c>
      <c r="J41" t="s">
        <v>58</v>
      </c>
      <c r="K41" t="s">
        <v>59</v>
      </c>
      <c r="L41" t="s">
        <v>60</v>
      </c>
      <c r="M41" t="s">
        <v>171</v>
      </c>
      <c r="N41">
        <v>0.74</v>
      </c>
      <c r="O41" t="s">
        <v>50</v>
      </c>
      <c r="P41" t="s">
        <v>70</v>
      </c>
      <c r="Q41" t="s">
        <v>96</v>
      </c>
      <c r="R41" t="s">
        <v>115</v>
      </c>
      <c r="S41">
        <v>10177</v>
      </c>
      <c r="T41" s="3">
        <v>42037</v>
      </c>
      <c r="U41" s="3">
        <v>42039</v>
      </c>
      <c r="V41">
        <v>-2426.5500000000002</v>
      </c>
      <c r="W41">
        <v>49</v>
      </c>
      <c r="X41">
        <v>5718.85</v>
      </c>
      <c r="Y41">
        <v>55713</v>
      </c>
    </row>
    <row r="42" spans="1:25" x14ac:dyDescent="0.3">
      <c r="A42">
        <v>25786</v>
      </c>
      <c r="B42" t="s">
        <v>42</v>
      </c>
      <c r="C42">
        <v>0.09</v>
      </c>
      <c r="D42">
        <v>122.99</v>
      </c>
      <c r="E42">
        <v>70.2</v>
      </c>
      <c r="F42">
        <v>70</v>
      </c>
      <c r="G42" t="s">
        <v>172</v>
      </c>
      <c r="H42" t="s">
        <v>56</v>
      </c>
      <c r="I42" t="s">
        <v>45</v>
      </c>
      <c r="J42" t="s">
        <v>58</v>
      </c>
      <c r="K42" t="s">
        <v>59</v>
      </c>
      <c r="L42" t="s">
        <v>60</v>
      </c>
      <c r="M42" t="s">
        <v>171</v>
      </c>
      <c r="N42">
        <v>0.74</v>
      </c>
      <c r="O42" t="s">
        <v>50</v>
      </c>
      <c r="P42" t="s">
        <v>70</v>
      </c>
      <c r="Q42" t="s">
        <v>173</v>
      </c>
      <c r="R42" t="s">
        <v>174</v>
      </c>
      <c r="S42">
        <v>5401</v>
      </c>
      <c r="T42" s="3">
        <v>42037</v>
      </c>
      <c r="U42" s="3">
        <v>42039</v>
      </c>
      <c r="V42">
        <v>-2426.5500000000002</v>
      </c>
      <c r="W42">
        <v>12</v>
      </c>
      <c r="X42">
        <v>1400.53</v>
      </c>
      <c r="Y42">
        <v>87947</v>
      </c>
    </row>
    <row r="43" spans="1:25" x14ac:dyDescent="0.3">
      <c r="A43">
        <v>18281</v>
      </c>
      <c r="B43" t="s">
        <v>42</v>
      </c>
      <c r="C43">
        <v>0.04</v>
      </c>
      <c r="D43">
        <v>296.18</v>
      </c>
      <c r="E43">
        <v>54.12</v>
      </c>
      <c r="F43">
        <v>83</v>
      </c>
      <c r="G43" t="s">
        <v>175</v>
      </c>
      <c r="H43" t="s">
        <v>56</v>
      </c>
      <c r="I43" t="s">
        <v>45</v>
      </c>
      <c r="J43" t="s">
        <v>58</v>
      </c>
      <c r="K43" t="s">
        <v>176</v>
      </c>
      <c r="L43" t="s">
        <v>146</v>
      </c>
      <c r="M43" t="s">
        <v>177</v>
      </c>
      <c r="N43">
        <v>0.76</v>
      </c>
      <c r="O43" t="s">
        <v>50</v>
      </c>
      <c r="P43" t="s">
        <v>70</v>
      </c>
      <c r="Q43" t="s">
        <v>178</v>
      </c>
      <c r="R43" t="s">
        <v>179</v>
      </c>
      <c r="S43">
        <v>44708</v>
      </c>
      <c r="T43" s="3">
        <v>42078</v>
      </c>
      <c r="U43" s="3">
        <v>42078</v>
      </c>
      <c r="V43">
        <v>-715.7782060000003</v>
      </c>
      <c r="W43">
        <v>6</v>
      </c>
      <c r="X43">
        <v>1821.89</v>
      </c>
      <c r="Y43">
        <v>87365</v>
      </c>
    </row>
    <row r="44" spans="1:25" x14ac:dyDescent="0.3">
      <c r="A44">
        <v>23639</v>
      </c>
      <c r="B44" t="s">
        <v>54</v>
      </c>
      <c r="C44">
        <v>0</v>
      </c>
      <c r="D44">
        <v>8.09</v>
      </c>
      <c r="E44">
        <v>7.96</v>
      </c>
      <c r="F44">
        <v>84</v>
      </c>
      <c r="G44" t="s">
        <v>180</v>
      </c>
      <c r="H44" t="s">
        <v>66</v>
      </c>
      <c r="I44" t="s">
        <v>139</v>
      </c>
      <c r="J44" t="s">
        <v>58</v>
      </c>
      <c r="K44" t="s">
        <v>67</v>
      </c>
      <c r="L44" t="s">
        <v>76</v>
      </c>
      <c r="M44" t="s">
        <v>181</v>
      </c>
      <c r="N44">
        <v>0.49</v>
      </c>
      <c r="O44" t="s">
        <v>50</v>
      </c>
      <c r="P44" t="s">
        <v>70</v>
      </c>
      <c r="Q44" t="s">
        <v>178</v>
      </c>
      <c r="R44" t="s">
        <v>182</v>
      </c>
      <c r="S44">
        <v>45231</v>
      </c>
      <c r="T44" s="3">
        <v>42037</v>
      </c>
      <c r="U44" s="3">
        <v>42038</v>
      </c>
      <c r="V44">
        <v>-144.56</v>
      </c>
      <c r="W44">
        <v>11</v>
      </c>
      <c r="X44">
        <v>90.98</v>
      </c>
      <c r="Y44">
        <v>87364</v>
      </c>
    </row>
    <row r="45" spans="1:25" x14ac:dyDescent="0.3">
      <c r="A45">
        <v>23880</v>
      </c>
      <c r="B45" t="s">
        <v>42</v>
      </c>
      <c r="C45">
        <v>0.08</v>
      </c>
      <c r="D45">
        <v>896.99</v>
      </c>
      <c r="E45">
        <v>19.989999999999998</v>
      </c>
      <c r="F45">
        <v>84</v>
      </c>
      <c r="G45" t="s">
        <v>180</v>
      </c>
      <c r="H45" t="s">
        <v>66</v>
      </c>
      <c r="I45" t="s">
        <v>45</v>
      </c>
      <c r="J45" t="s">
        <v>46</v>
      </c>
      <c r="K45" t="s">
        <v>134</v>
      </c>
      <c r="L45" t="s">
        <v>76</v>
      </c>
      <c r="M45" t="s">
        <v>183</v>
      </c>
      <c r="N45">
        <v>0.38</v>
      </c>
      <c r="O45" t="s">
        <v>50</v>
      </c>
      <c r="P45" t="s">
        <v>70</v>
      </c>
      <c r="Q45" t="s">
        <v>178</v>
      </c>
      <c r="R45" t="s">
        <v>182</v>
      </c>
      <c r="S45">
        <v>45231</v>
      </c>
      <c r="T45" s="3">
        <v>42093</v>
      </c>
      <c r="U45" s="3">
        <v>42096</v>
      </c>
      <c r="V45">
        <v>7402.32</v>
      </c>
      <c r="W45">
        <v>13</v>
      </c>
      <c r="X45">
        <v>10728</v>
      </c>
      <c r="Y45">
        <v>87366</v>
      </c>
    </row>
    <row r="46" spans="1:25" x14ac:dyDescent="0.3">
      <c r="A46">
        <v>24663</v>
      </c>
      <c r="B46" t="s">
        <v>131</v>
      </c>
      <c r="C46">
        <v>0.05</v>
      </c>
      <c r="D46">
        <v>161.55000000000001</v>
      </c>
      <c r="E46">
        <v>19.989999999999998</v>
      </c>
      <c r="F46">
        <v>87</v>
      </c>
      <c r="G46" t="s">
        <v>184</v>
      </c>
      <c r="H46" t="s">
        <v>66</v>
      </c>
      <c r="I46" t="s">
        <v>45</v>
      </c>
      <c r="J46" t="s">
        <v>46</v>
      </c>
      <c r="K46" t="s">
        <v>165</v>
      </c>
      <c r="L46" t="s">
        <v>76</v>
      </c>
      <c r="M46" t="s">
        <v>185</v>
      </c>
      <c r="N46">
        <v>0.66</v>
      </c>
      <c r="O46" t="s">
        <v>50</v>
      </c>
      <c r="P46" t="s">
        <v>51</v>
      </c>
      <c r="Q46" t="s">
        <v>62</v>
      </c>
      <c r="R46" t="s">
        <v>186</v>
      </c>
      <c r="S46">
        <v>95687</v>
      </c>
      <c r="T46" s="3">
        <v>42158</v>
      </c>
      <c r="U46" s="3">
        <v>42163</v>
      </c>
      <c r="V46">
        <v>1892.424</v>
      </c>
      <c r="W46">
        <v>19</v>
      </c>
      <c r="X46">
        <v>3127.69</v>
      </c>
      <c r="Y46">
        <v>90596</v>
      </c>
    </row>
    <row r="47" spans="1:25" x14ac:dyDescent="0.3">
      <c r="A47">
        <v>23841</v>
      </c>
      <c r="B47" t="s">
        <v>42</v>
      </c>
      <c r="C47">
        <v>0.09</v>
      </c>
      <c r="D47">
        <v>4.91</v>
      </c>
      <c r="E47">
        <v>0.5</v>
      </c>
      <c r="F47">
        <v>87</v>
      </c>
      <c r="G47" t="s">
        <v>184</v>
      </c>
      <c r="H47" t="s">
        <v>66</v>
      </c>
      <c r="I47" t="s">
        <v>45</v>
      </c>
      <c r="J47" t="s">
        <v>46</v>
      </c>
      <c r="K47" t="s">
        <v>159</v>
      </c>
      <c r="L47" t="s">
        <v>76</v>
      </c>
      <c r="M47" t="s">
        <v>187</v>
      </c>
      <c r="N47">
        <v>0.36</v>
      </c>
      <c r="O47" t="s">
        <v>50</v>
      </c>
      <c r="P47" t="s">
        <v>51</v>
      </c>
      <c r="Q47" t="s">
        <v>62</v>
      </c>
      <c r="R47" t="s">
        <v>186</v>
      </c>
      <c r="S47">
        <v>95687</v>
      </c>
      <c r="T47" s="3">
        <v>42085</v>
      </c>
      <c r="U47" s="3">
        <v>42086</v>
      </c>
      <c r="V47">
        <v>28.855799999999999</v>
      </c>
      <c r="W47">
        <v>9</v>
      </c>
      <c r="X47">
        <v>41.82</v>
      </c>
      <c r="Y47">
        <v>90597</v>
      </c>
    </row>
    <row r="48" spans="1:25" x14ac:dyDescent="0.3">
      <c r="A48">
        <v>23842</v>
      </c>
      <c r="B48" t="s">
        <v>42</v>
      </c>
      <c r="C48">
        <v>0.01</v>
      </c>
      <c r="D48">
        <v>296.18</v>
      </c>
      <c r="E48">
        <v>54.12</v>
      </c>
      <c r="F48">
        <v>87</v>
      </c>
      <c r="G48" t="s">
        <v>184</v>
      </c>
      <c r="H48" t="s">
        <v>56</v>
      </c>
      <c r="I48" t="s">
        <v>45</v>
      </c>
      <c r="J48" t="s">
        <v>58</v>
      </c>
      <c r="K48" t="s">
        <v>176</v>
      </c>
      <c r="L48" t="s">
        <v>146</v>
      </c>
      <c r="M48" t="s">
        <v>177</v>
      </c>
      <c r="N48">
        <v>0.76</v>
      </c>
      <c r="O48" t="s">
        <v>50</v>
      </c>
      <c r="P48" t="s">
        <v>51</v>
      </c>
      <c r="Q48" t="s">
        <v>62</v>
      </c>
      <c r="R48" t="s">
        <v>186</v>
      </c>
      <c r="S48">
        <v>95687</v>
      </c>
      <c r="T48" s="3">
        <v>42085</v>
      </c>
      <c r="U48" s="3">
        <v>42088</v>
      </c>
      <c r="V48">
        <v>173.48</v>
      </c>
      <c r="W48">
        <v>9</v>
      </c>
      <c r="X48">
        <v>2875.72</v>
      </c>
      <c r="Y48">
        <v>90597</v>
      </c>
    </row>
    <row r="49" spans="1:25" x14ac:dyDescent="0.3">
      <c r="A49">
        <v>23071</v>
      </c>
      <c r="B49" t="s">
        <v>42</v>
      </c>
      <c r="C49">
        <v>7.0000000000000007E-2</v>
      </c>
      <c r="D49">
        <v>19.84</v>
      </c>
      <c r="E49">
        <v>4.0999999999999996</v>
      </c>
      <c r="F49">
        <v>91</v>
      </c>
      <c r="G49" t="s">
        <v>188</v>
      </c>
      <c r="H49" t="s">
        <v>66</v>
      </c>
      <c r="I49" t="s">
        <v>57</v>
      </c>
      <c r="J49" t="s">
        <v>46</v>
      </c>
      <c r="K49" t="s">
        <v>47</v>
      </c>
      <c r="L49" t="s">
        <v>48</v>
      </c>
      <c r="M49" t="s">
        <v>189</v>
      </c>
      <c r="N49">
        <v>0.44</v>
      </c>
      <c r="O49" t="s">
        <v>50</v>
      </c>
      <c r="P49" t="s">
        <v>51</v>
      </c>
      <c r="Q49" t="s">
        <v>62</v>
      </c>
      <c r="R49" t="s">
        <v>190</v>
      </c>
      <c r="S49">
        <v>94591</v>
      </c>
      <c r="T49" s="3">
        <v>42141</v>
      </c>
      <c r="U49" s="3">
        <v>42142</v>
      </c>
      <c r="V49">
        <v>117.852</v>
      </c>
      <c r="W49">
        <v>9</v>
      </c>
      <c r="X49">
        <v>170.8</v>
      </c>
      <c r="Y49">
        <v>87175</v>
      </c>
    </row>
    <row r="50" spans="1:25" x14ac:dyDescent="0.3">
      <c r="A50">
        <v>19877</v>
      </c>
      <c r="B50" t="s">
        <v>73</v>
      </c>
      <c r="C50">
        <v>0.05</v>
      </c>
      <c r="D50">
        <v>5.18</v>
      </c>
      <c r="E50">
        <v>2.04</v>
      </c>
      <c r="F50">
        <v>91</v>
      </c>
      <c r="G50" t="s">
        <v>188</v>
      </c>
      <c r="H50" t="s">
        <v>66</v>
      </c>
      <c r="I50" t="s">
        <v>57</v>
      </c>
      <c r="J50" t="s">
        <v>46</v>
      </c>
      <c r="K50" t="s">
        <v>118</v>
      </c>
      <c r="L50" t="s">
        <v>48</v>
      </c>
      <c r="M50" t="s">
        <v>191</v>
      </c>
      <c r="N50">
        <v>0.36</v>
      </c>
      <c r="O50" t="s">
        <v>50</v>
      </c>
      <c r="P50" t="s">
        <v>51</v>
      </c>
      <c r="Q50" t="s">
        <v>62</v>
      </c>
      <c r="R50" t="s">
        <v>190</v>
      </c>
      <c r="S50">
        <v>94591</v>
      </c>
      <c r="T50" s="3">
        <v>42053</v>
      </c>
      <c r="U50" s="3">
        <v>42055</v>
      </c>
      <c r="V50">
        <v>34.010400000000004</v>
      </c>
      <c r="W50">
        <v>10</v>
      </c>
      <c r="X50">
        <v>53.54</v>
      </c>
      <c r="Y50">
        <v>87176</v>
      </c>
    </row>
    <row r="51" spans="1:25" x14ac:dyDescent="0.3">
      <c r="A51">
        <v>19611</v>
      </c>
      <c r="B51" t="s">
        <v>73</v>
      </c>
      <c r="C51">
        <v>0.06</v>
      </c>
      <c r="D51">
        <v>175.99</v>
      </c>
      <c r="E51">
        <v>8.99</v>
      </c>
      <c r="F51">
        <v>91</v>
      </c>
      <c r="G51" t="s">
        <v>188</v>
      </c>
      <c r="H51" t="s">
        <v>66</v>
      </c>
      <c r="I51" t="s">
        <v>45</v>
      </c>
      <c r="J51" t="s">
        <v>102</v>
      </c>
      <c r="K51" t="s">
        <v>103</v>
      </c>
      <c r="L51" t="s">
        <v>76</v>
      </c>
      <c r="M51" t="s">
        <v>192</v>
      </c>
      <c r="N51">
        <v>0.56999999999999995</v>
      </c>
      <c r="O51" t="s">
        <v>50</v>
      </c>
      <c r="P51" t="s">
        <v>51</v>
      </c>
      <c r="Q51" t="s">
        <v>62</v>
      </c>
      <c r="R51" t="s">
        <v>190</v>
      </c>
      <c r="S51">
        <v>94591</v>
      </c>
      <c r="T51" s="3">
        <v>42067</v>
      </c>
      <c r="U51" s="3">
        <v>42069</v>
      </c>
      <c r="V51">
        <v>2031.5070000000001</v>
      </c>
      <c r="W51">
        <v>23</v>
      </c>
      <c r="X51">
        <v>3363.53</v>
      </c>
      <c r="Y51">
        <v>87177</v>
      </c>
    </row>
    <row r="52" spans="1:25" x14ac:dyDescent="0.3">
      <c r="A52">
        <v>23069</v>
      </c>
      <c r="B52" t="s">
        <v>42</v>
      </c>
      <c r="C52">
        <v>7.0000000000000007E-2</v>
      </c>
      <c r="D52">
        <v>8.34</v>
      </c>
      <c r="E52">
        <v>1.43</v>
      </c>
      <c r="F52">
        <v>92</v>
      </c>
      <c r="G52" t="s">
        <v>193</v>
      </c>
      <c r="H52" t="s">
        <v>66</v>
      </c>
      <c r="I52" t="s">
        <v>57</v>
      </c>
      <c r="J52" t="s">
        <v>46</v>
      </c>
      <c r="K52" t="s">
        <v>118</v>
      </c>
      <c r="L52" t="s">
        <v>48</v>
      </c>
      <c r="M52" t="s">
        <v>194</v>
      </c>
      <c r="N52">
        <v>0.35</v>
      </c>
      <c r="O52" t="s">
        <v>50</v>
      </c>
      <c r="P52" t="s">
        <v>87</v>
      </c>
      <c r="Q52" t="s">
        <v>195</v>
      </c>
      <c r="R52" t="s">
        <v>196</v>
      </c>
      <c r="S52">
        <v>70056</v>
      </c>
      <c r="T52" s="3">
        <v>42141</v>
      </c>
      <c r="U52" s="3">
        <v>42143</v>
      </c>
      <c r="V52">
        <v>-190.67999999999998</v>
      </c>
      <c r="W52">
        <v>16</v>
      </c>
      <c r="X52">
        <v>132.08000000000001</v>
      </c>
      <c r="Y52">
        <v>87175</v>
      </c>
    </row>
    <row r="53" spans="1:25" x14ac:dyDescent="0.3">
      <c r="A53">
        <v>23070</v>
      </c>
      <c r="B53" t="s">
        <v>42</v>
      </c>
      <c r="C53">
        <v>0.09</v>
      </c>
      <c r="D53">
        <v>4.9800000000000004</v>
      </c>
      <c r="E53">
        <v>6.07</v>
      </c>
      <c r="F53">
        <v>92</v>
      </c>
      <c r="G53" t="s">
        <v>193</v>
      </c>
      <c r="H53" t="s">
        <v>66</v>
      </c>
      <c r="I53" t="s">
        <v>57</v>
      </c>
      <c r="J53" t="s">
        <v>46</v>
      </c>
      <c r="K53" t="s">
        <v>118</v>
      </c>
      <c r="L53" t="s">
        <v>76</v>
      </c>
      <c r="M53" t="s">
        <v>197</v>
      </c>
      <c r="N53">
        <v>0.36</v>
      </c>
      <c r="O53" t="s">
        <v>50</v>
      </c>
      <c r="P53" t="s">
        <v>87</v>
      </c>
      <c r="Q53" t="s">
        <v>195</v>
      </c>
      <c r="R53" t="s">
        <v>196</v>
      </c>
      <c r="S53">
        <v>70056</v>
      </c>
      <c r="T53" s="3">
        <v>42141</v>
      </c>
      <c r="U53" s="3">
        <v>42142</v>
      </c>
      <c r="V53">
        <v>325.39800000000002</v>
      </c>
      <c r="W53">
        <v>9</v>
      </c>
      <c r="X53">
        <v>45.34</v>
      </c>
      <c r="Y53">
        <v>87175</v>
      </c>
    </row>
    <row r="54" spans="1:25" x14ac:dyDescent="0.3">
      <c r="A54">
        <v>23203</v>
      </c>
      <c r="B54" t="s">
        <v>73</v>
      </c>
      <c r="C54">
        <v>0.04</v>
      </c>
      <c r="D54">
        <v>12.98</v>
      </c>
      <c r="E54">
        <v>3.14</v>
      </c>
      <c r="F54">
        <v>92</v>
      </c>
      <c r="G54" t="s">
        <v>193</v>
      </c>
      <c r="H54" t="s">
        <v>44</v>
      </c>
      <c r="I54" t="s">
        <v>45</v>
      </c>
      <c r="J54" t="s">
        <v>46</v>
      </c>
      <c r="K54" t="s">
        <v>198</v>
      </c>
      <c r="L54" t="s">
        <v>68</v>
      </c>
      <c r="M54" t="s">
        <v>199</v>
      </c>
      <c r="N54">
        <v>0.6</v>
      </c>
      <c r="O54" t="s">
        <v>50</v>
      </c>
      <c r="P54" t="s">
        <v>87</v>
      </c>
      <c r="Q54" t="s">
        <v>195</v>
      </c>
      <c r="R54" t="s">
        <v>196</v>
      </c>
      <c r="S54">
        <v>70056</v>
      </c>
      <c r="T54" s="3">
        <v>42162</v>
      </c>
      <c r="U54" s="3">
        <v>42164</v>
      </c>
      <c r="V54">
        <v>22.817999999999998</v>
      </c>
      <c r="W54">
        <v>16</v>
      </c>
      <c r="X54">
        <v>216.04</v>
      </c>
      <c r="Y54">
        <v>87178</v>
      </c>
    </row>
    <row r="55" spans="1:25" x14ac:dyDescent="0.3">
      <c r="A55">
        <v>6243</v>
      </c>
      <c r="B55" t="s">
        <v>54</v>
      </c>
      <c r="C55">
        <v>0.04</v>
      </c>
      <c r="D55">
        <v>160.97999999999999</v>
      </c>
      <c r="E55">
        <v>30</v>
      </c>
      <c r="F55">
        <v>94</v>
      </c>
      <c r="G55" t="s">
        <v>200</v>
      </c>
      <c r="H55" t="s">
        <v>56</v>
      </c>
      <c r="I55" t="s">
        <v>57</v>
      </c>
      <c r="J55" t="s">
        <v>58</v>
      </c>
      <c r="K55" t="s">
        <v>59</v>
      </c>
      <c r="L55" t="s">
        <v>60</v>
      </c>
      <c r="M55" t="s">
        <v>201</v>
      </c>
      <c r="N55">
        <v>0.62</v>
      </c>
      <c r="O55" t="s">
        <v>50</v>
      </c>
      <c r="P55" t="s">
        <v>78</v>
      </c>
      <c r="Q55" t="s">
        <v>202</v>
      </c>
      <c r="R55" t="s">
        <v>203</v>
      </c>
      <c r="S55">
        <v>60601</v>
      </c>
      <c r="T55" s="3">
        <v>42127</v>
      </c>
      <c r="U55" s="3">
        <v>42129</v>
      </c>
      <c r="V55">
        <v>116.1</v>
      </c>
      <c r="W55">
        <v>37</v>
      </c>
      <c r="X55">
        <v>6276.34</v>
      </c>
      <c r="Y55">
        <v>44231</v>
      </c>
    </row>
    <row r="56" spans="1:25" x14ac:dyDescent="0.3">
      <c r="A56">
        <v>6244</v>
      </c>
      <c r="B56" t="s">
        <v>54</v>
      </c>
      <c r="C56">
        <v>0.01</v>
      </c>
      <c r="D56">
        <v>17.98</v>
      </c>
      <c r="E56">
        <v>4</v>
      </c>
      <c r="F56">
        <v>94</v>
      </c>
      <c r="G56" t="s">
        <v>200</v>
      </c>
      <c r="H56" t="s">
        <v>66</v>
      </c>
      <c r="I56" t="s">
        <v>57</v>
      </c>
      <c r="J56" t="s">
        <v>102</v>
      </c>
      <c r="K56" t="s">
        <v>204</v>
      </c>
      <c r="L56" t="s">
        <v>76</v>
      </c>
      <c r="M56" t="s">
        <v>205</v>
      </c>
      <c r="N56">
        <v>0.79</v>
      </c>
      <c r="O56" t="s">
        <v>50</v>
      </c>
      <c r="P56" t="s">
        <v>78</v>
      </c>
      <c r="Q56" t="s">
        <v>202</v>
      </c>
      <c r="R56" t="s">
        <v>203</v>
      </c>
      <c r="S56">
        <v>60601</v>
      </c>
      <c r="T56" s="3">
        <v>42127</v>
      </c>
      <c r="U56" s="3">
        <v>42129</v>
      </c>
      <c r="V56">
        <v>-87.96</v>
      </c>
      <c r="W56">
        <v>146</v>
      </c>
      <c r="X56">
        <v>2664.4</v>
      </c>
      <c r="Y56">
        <v>44231</v>
      </c>
    </row>
    <row r="57" spans="1:25" x14ac:dyDescent="0.3">
      <c r="A57">
        <v>24243</v>
      </c>
      <c r="B57" t="s">
        <v>54</v>
      </c>
      <c r="C57">
        <v>0.04</v>
      </c>
      <c r="D57">
        <v>160.97999999999999</v>
      </c>
      <c r="E57">
        <v>30</v>
      </c>
      <c r="F57">
        <v>97</v>
      </c>
      <c r="G57" t="s">
        <v>206</v>
      </c>
      <c r="H57" t="s">
        <v>56</v>
      </c>
      <c r="I57" t="s">
        <v>57</v>
      </c>
      <c r="J57" t="s">
        <v>58</v>
      </c>
      <c r="K57" t="s">
        <v>59</v>
      </c>
      <c r="L57" t="s">
        <v>60</v>
      </c>
      <c r="M57" t="s">
        <v>201</v>
      </c>
      <c r="N57">
        <v>0.62</v>
      </c>
      <c r="O57" t="s">
        <v>50</v>
      </c>
      <c r="P57" t="s">
        <v>78</v>
      </c>
      <c r="Q57" t="s">
        <v>207</v>
      </c>
      <c r="R57" t="s">
        <v>208</v>
      </c>
      <c r="S57">
        <v>66502</v>
      </c>
      <c r="T57" s="3">
        <v>42127</v>
      </c>
      <c r="U57" s="3">
        <v>42129</v>
      </c>
      <c r="V57">
        <v>255.42000000000002</v>
      </c>
      <c r="W57">
        <v>9</v>
      </c>
      <c r="X57">
        <v>1526.68</v>
      </c>
      <c r="Y57">
        <v>87306</v>
      </c>
    </row>
    <row r="58" spans="1:25" x14ac:dyDescent="0.3">
      <c r="A58">
        <v>24245</v>
      </c>
      <c r="B58" t="s">
        <v>54</v>
      </c>
      <c r="C58">
        <v>0.06</v>
      </c>
      <c r="D58">
        <v>115.99</v>
      </c>
      <c r="E58">
        <v>8.99</v>
      </c>
      <c r="F58">
        <v>97</v>
      </c>
      <c r="G58" t="s">
        <v>206</v>
      </c>
      <c r="H58" t="s">
        <v>66</v>
      </c>
      <c r="I58" t="s">
        <v>57</v>
      </c>
      <c r="J58" t="s">
        <v>102</v>
      </c>
      <c r="K58" t="s">
        <v>103</v>
      </c>
      <c r="L58" t="s">
        <v>76</v>
      </c>
      <c r="M58" t="s">
        <v>209</v>
      </c>
      <c r="N58">
        <v>0.57999999999999996</v>
      </c>
      <c r="O58" t="s">
        <v>50</v>
      </c>
      <c r="P58" t="s">
        <v>78</v>
      </c>
      <c r="Q58" t="s">
        <v>207</v>
      </c>
      <c r="R58" t="s">
        <v>208</v>
      </c>
      <c r="S58">
        <v>66502</v>
      </c>
      <c r="T58" s="3">
        <v>42127</v>
      </c>
      <c r="U58" s="3">
        <v>42128</v>
      </c>
      <c r="V58">
        <v>685.6146</v>
      </c>
      <c r="W58">
        <v>20</v>
      </c>
      <c r="X58">
        <v>1952.56</v>
      </c>
      <c r="Y58">
        <v>87306</v>
      </c>
    </row>
    <row r="59" spans="1:25" x14ac:dyDescent="0.3">
      <c r="A59">
        <v>18494</v>
      </c>
      <c r="B59" t="s">
        <v>73</v>
      </c>
      <c r="C59">
        <v>0.1</v>
      </c>
      <c r="D59">
        <v>19.98</v>
      </c>
      <c r="E59">
        <v>4</v>
      </c>
      <c r="F59">
        <v>101</v>
      </c>
      <c r="G59" t="s">
        <v>210</v>
      </c>
      <c r="H59" t="s">
        <v>66</v>
      </c>
      <c r="I59" t="s">
        <v>139</v>
      </c>
      <c r="J59" t="s">
        <v>102</v>
      </c>
      <c r="K59" t="s">
        <v>204</v>
      </c>
      <c r="L59" t="s">
        <v>76</v>
      </c>
      <c r="M59" t="s">
        <v>211</v>
      </c>
      <c r="N59">
        <v>0.68</v>
      </c>
      <c r="O59" t="s">
        <v>50</v>
      </c>
      <c r="P59" t="s">
        <v>70</v>
      </c>
      <c r="Q59" t="s">
        <v>212</v>
      </c>
      <c r="R59" t="s">
        <v>213</v>
      </c>
      <c r="S59">
        <v>4005</v>
      </c>
      <c r="T59" s="3">
        <v>42177</v>
      </c>
      <c r="U59" s="3">
        <v>42179</v>
      </c>
      <c r="V59">
        <v>-16.2</v>
      </c>
      <c r="W59">
        <v>16</v>
      </c>
      <c r="X59">
        <v>303.58999999999997</v>
      </c>
      <c r="Y59">
        <v>88205</v>
      </c>
    </row>
    <row r="60" spans="1:25" x14ac:dyDescent="0.3">
      <c r="A60">
        <v>6014</v>
      </c>
      <c r="B60" t="s">
        <v>73</v>
      </c>
      <c r="C60">
        <v>0.04</v>
      </c>
      <c r="D60">
        <v>300.98</v>
      </c>
      <c r="E60">
        <v>54.92</v>
      </c>
      <c r="F60">
        <v>102</v>
      </c>
      <c r="G60" t="s">
        <v>214</v>
      </c>
      <c r="H60" t="s">
        <v>56</v>
      </c>
      <c r="I60" t="s">
        <v>139</v>
      </c>
      <c r="J60" t="s">
        <v>58</v>
      </c>
      <c r="K60" t="s">
        <v>215</v>
      </c>
      <c r="L60" t="s">
        <v>146</v>
      </c>
      <c r="M60" t="s">
        <v>216</v>
      </c>
      <c r="N60">
        <v>0.55000000000000004</v>
      </c>
      <c r="O60" t="s">
        <v>50</v>
      </c>
      <c r="P60" t="s">
        <v>70</v>
      </c>
      <c r="Q60" t="s">
        <v>217</v>
      </c>
      <c r="R60" t="s">
        <v>218</v>
      </c>
      <c r="S60">
        <v>2129</v>
      </c>
      <c r="T60" s="3">
        <v>42100</v>
      </c>
      <c r="U60" s="3">
        <v>42101</v>
      </c>
      <c r="V60">
        <v>2023.75</v>
      </c>
      <c r="W60">
        <v>31</v>
      </c>
      <c r="X60">
        <v>9459.94</v>
      </c>
      <c r="Y60">
        <v>42599</v>
      </c>
    </row>
    <row r="61" spans="1:25" x14ac:dyDescent="0.3">
      <c r="A61">
        <v>494</v>
      </c>
      <c r="B61" t="s">
        <v>73</v>
      </c>
      <c r="C61">
        <v>0.1</v>
      </c>
      <c r="D61">
        <v>19.98</v>
      </c>
      <c r="E61">
        <v>4</v>
      </c>
      <c r="F61">
        <v>102</v>
      </c>
      <c r="G61" t="s">
        <v>214</v>
      </c>
      <c r="H61" t="s">
        <v>66</v>
      </c>
      <c r="I61" t="s">
        <v>139</v>
      </c>
      <c r="J61" t="s">
        <v>102</v>
      </c>
      <c r="K61" t="s">
        <v>204</v>
      </c>
      <c r="L61" t="s">
        <v>76</v>
      </c>
      <c r="M61" t="s">
        <v>211</v>
      </c>
      <c r="N61">
        <v>0.68</v>
      </c>
      <c r="O61" t="s">
        <v>50</v>
      </c>
      <c r="P61" t="s">
        <v>70</v>
      </c>
      <c r="Q61" t="s">
        <v>217</v>
      </c>
      <c r="R61" t="s">
        <v>218</v>
      </c>
      <c r="S61">
        <v>2129</v>
      </c>
      <c r="T61" s="3">
        <v>42177</v>
      </c>
      <c r="U61" s="3">
        <v>42179</v>
      </c>
      <c r="V61">
        <v>-20.25</v>
      </c>
      <c r="W61">
        <v>65</v>
      </c>
      <c r="X61">
        <v>1233.32</v>
      </c>
      <c r="Y61">
        <v>3397</v>
      </c>
    </row>
    <row r="62" spans="1:25" x14ac:dyDescent="0.3">
      <c r="A62">
        <v>495</v>
      </c>
      <c r="B62" t="s">
        <v>73</v>
      </c>
      <c r="C62">
        <v>0.09</v>
      </c>
      <c r="D62">
        <v>2.88</v>
      </c>
      <c r="E62">
        <v>1.49</v>
      </c>
      <c r="F62">
        <v>102</v>
      </c>
      <c r="G62" t="s">
        <v>214</v>
      </c>
      <c r="H62" t="s">
        <v>66</v>
      </c>
      <c r="I62" t="s">
        <v>139</v>
      </c>
      <c r="J62" t="s">
        <v>46</v>
      </c>
      <c r="K62" t="s">
        <v>134</v>
      </c>
      <c r="L62" t="s">
        <v>76</v>
      </c>
      <c r="M62" t="s">
        <v>219</v>
      </c>
      <c r="N62">
        <v>0.36</v>
      </c>
      <c r="O62" t="s">
        <v>50</v>
      </c>
      <c r="P62" t="s">
        <v>70</v>
      </c>
      <c r="Q62" t="s">
        <v>217</v>
      </c>
      <c r="R62" t="s">
        <v>218</v>
      </c>
      <c r="S62">
        <v>2129</v>
      </c>
      <c r="T62" s="3">
        <v>42177</v>
      </c>
      <c r="U62" s="3">
        <v>42178</v>
      </c>
      <c r="V62">
        <v>-3.3809999999999998</v>
      </c>
      <c r="W62">
        <v>17</v>
      </c>
      <c r="X62">
        <v>47.31</v>
      </c>
      <c r="Y62">
        <v>3397</v>
      </c>
    </row>
    <row r="63" spans="1:25" x14ac:dyDescent="0.3">
      <c r="A63">
        <v>24014</v>
      </c>
      <c r="B63" t="s">
        <v>73</v>
      </c>
      <c r="C63">
        <v>0.04</v>
      </c>
      <c r="D63">
        <v>300.98</v>
      </c>
      <c r="E63">
        <v>54.92</v>
      </c>
      <c r="F63">
        <v>107</v>
      </c>
      <c r="G63" t="s">
        <v>220</v>
      </c>
      <c r="H63" t="s">
        <v>56</v>
      </c>
      <c r="I63" t="s">
        <v>139</v>
      </c>
      <c r="J63" t="s">
        <v>58</v>
      </c>
      <c r="K63" t="s">
        <v>215</v>
      </c>
      <c r="L63" t="s">
        <v>146</v>
      </c>
      <c r="M63" t="s">
        <v>216</v>
      </c>
      <c r="N63">
        <v>0.55000000000000004</v>
      </c>
      <c r="O63" t="s">
        <v>50</v>
      </c>
      <c r="P63" t="s">
        <v>70</v>
      </c>
      <c r="Q63" t="s">
        <v>221</v>
      </c>
      <c r="R63" t="s">
        <v>222</v>
      </c>
      <c r="S63">
        <v>3820</v>
      </c>
      <c r="T63" s="3">
        <v>42100</v>
      </c>
      <c r="U63" s="3">
        <v>42101</v>
      </c>
      <c r="V63">
        <v>1684.4762999999998</v>
      </c>
      <c r="W63">
        <v>8</v>
      </c>
      <c r="X63">
        <v>2441.27</v>
      </c>
      <c r="Y63">
        <v>88204</v>
      </c>
    </row>
    <row r="64" spans="1:25" x14ac:dyDescent="0.3">
      <c r="A64">
        <v>18495</v>
      </c>
      <c r="B64" t="s">
        <v>73</v>
      </c>
      <c r="C64">
        <v>0.09</v>
      </c>
      <c r="D64">
        <v>2.88</v>
      </c>
      <c r="E64">
        <v>1.49</v>
      </c>
      <c r="F64">
        <v>109</v>
      </c>
      <c r="G64" t="s">
        <v>223</v>
      </c>
      <c r="H64" t="s">
        <v>66</v>
      </c>
      <c r="I64" t="s">
        <v>139</v>
      </c>
      <c r="J64" t="s">
        <v>46</v>
      </c>
      <c r="K64" t="s">
        <v>134</v>
      </c>
      <c r="L64" t="s">
        <v>76</v>
      </c>
      <c r="M64" t="s">
        <v>219</v>
      </c>
      <c r="N64">
        <v>0.36</v>
      </c>
      <c r="O64" t="s">
        <v>50</v>
      </c>
      <c r="P64" t="s">
        <v>70</v>
      </c>
      <c r="Q64" t="s">
        <v>71</v>
      </c>
      <c r="R64" t="s">
        <v>224</v>
      </c>
      <c r="S64">
        <v>7644</v>
      </c>
      <c r="T64" s="3">
        <v>42177</v>
      </c>
      <c r="U64" s="3">
        <v>42178</v>
      </c>
      <c r="V64">
        <v>-2.7047999999999996</v>
      </c>
      <c r="W64">
        <v>4</v>
      </c>
      <c r="X64">
        <v>11.13</v>
      </c>
      <c r="Y64">
        <v>88205</v>
      </c>
    </row>
    <row r="65" spans="1:25" x14ac:dyDescent="0.3">
      <c r="A65">
        <v>19074</v>
      </c>
      <c r="B65" t="s">
        <v>42</v>
      </c>
      <c r="C65">
        <v>0.03</v>
      </c>
      <c r="D65">
        <v>4.26</v>
      </c>
      <c r="E65">
        <v>1.2</v>
      </c>
      <c r="F65">
        <v>114</v>
      </c>
      <c r="G65" t="s">
        <v>225</v>
      </c>
      <c r="H65" t="s">
        <v>66</v>
      </c>
      <c r="I65" t="s">
        <v>57</v>
      </c>
      <c r="J65" t="s">
        <v>46</v>
      </c>
      <c r="K65" t="s">
        <v>47</v>
      </c>
      <c r="L65" t="s">
        <v>48</v>
      </c>
      <c r="M65" t="s">
        <v>226</v>
      </c>
      <c r="N65">
        <v>0.44</v>
      </c>
      <c r="O65" t="s">
        <v>50</v>
      </c>
      <c r="P65" t="s">
        <v>51</v>
      </c>
      <c r="Q65" t="s">
        <v>127</v>
      </c>
      <c r="R65" t="s">
        <v>227</v>
      </c>
      <c r="S65">
        <v>97035</v>
      </c>
      <c r="T65" s="3">
        <v>42007</v>
      </c>
      <c r="U65" s="3">
        <v>42008</v>
      </c>
      <c r="V65">
        <v>18.658000000000001</v>
      </c>
      <c r="W65">
        <v>7</v>
      </c>
      <c r="X65">
        <v>29.5</v>
      </c>
      <c r="Y65">
        <v>89583</v>
      </c>
    </row>
    <row r="66" spans="1:25" x14ac:dyDescent="0.3">
      <c r="A66">
        <v>19950</v>
      </c>
      <c r="B66" t="s">
        <v>73</v>
      </c>
      <c r="C66">
        <v>0.01</v>
      </c>
      <c r="D66">
        <v>4.91</v>
      </c>
      <c r="E66">
        <v>0.5</v>
      </c>
      <c r="F66">
        <v>114</v>
      </c>
      <c r="G66" t="s">
        <v>225</v>
      </c>
      <c r="H66" t="s">
        <v>66</v>
      </c>
      <c r="I66" t="s">
        <v>57</v>
      </c>
      <c r="J66" t="s">
        <v>46</v>
      </c>
      <c r="K66" t="s">
        <v>159</v>
      </c>
      <c r="L66" t="s">
        <v>76</v>
      </c>
      <c r="M66" t="s">
        <v>187</v>
      </c>
      <c r="N66">
        <v>0.36</v>
      </c>
      <c r="O66" t="s">
        <v>50</v>
      </c>
      <c r="P66" t="s">
        <v>51</v>
      </c>
      <c r="Q66" t="s">
        <v>127</v>
      </c>
      <c r="R66" t="s">
        <v>227</v>
      </c>
      <c r="S66">
        <v>97035</v>
      </c>
      <c r="T66" s="3">
        <v>42098</v>
      </c>
      <c r="U66" s="3">
        <v>42100</v>
      </c>
      <c r="V66">
        <v>40.247699999999995</v>
      </c>
      <c r="W66">
        <v>12</v>
      </c>
      <c r="X66">
        <v>58.33</v>
      </c>
      <c r="Y66">
        <v>89584</v>
      </c>
    </row>
    <row r="67" spans="1:25" x14ac:dyDescent="0.3">
      <c r="A67">
        <v>19951</v>
      </c>
      <c r="B67" t="s">
        <v>73</v>
      </c>
      <c r="C67">
        <v>0.09</v>
      </c>
      <c r="D67">
        <v>4</v>
      </c>
      <c r="E67">
        <v>1.3</v>
      </c>
      <c r="F67">
        <v>114</v>
      </c>
      <c r="G67" t="s">
        <v>225</v>
      </c>
      <c r="H67" t="s">
        <v>44</v>
      </c>
      <c r="I67" t="s">
        <v>57</v>
      </c>
      <c r="J67" t="s">
        <v>46</v>
      </c>
      <c r="K67" t="s">
        <v>118</v>
      </c>
      <c r="L67" t="s">
        <v>48</v>
      </c>
      <c r="M67" t="s">
        <v>228</v>
      </c>
      <c r="N67">
        <v>0.37</v>
      </c>
      <c r="O67" t="s">
        <v>50</v>
      </c>
      <c r="P67" t="s">
        <v>51</v>
      </c>
      <c r="Q67" t="s">
        <v>127</v>
      </c>
      <c r="R67" t="s">
        <v>227</v>
      </c>
      <c r="S67">
        <v>97035</v>
      </c>
      <c r="T67" s="3">
        <v>42098</v>
      </c>
      <c r="U67" s="3">
        <v>42100</v>
      </c>
      <c r="V67">
        <v>14.0898</v>
      </c>
      <c r="W67">
        <v>5</v>
      </c>
      <c r="X67">
        <v>20.420000000000002</v>
      </c>
      <c r="Y67">
        <v>89584</v>
      </c>
    </row>
    <row r="68" spans="1:25" x14ac:dyDescent="0.3">
      <c r="A68">
        <v>26241</v>
      </c>
      <c r="B68" t="s">
        <v>131</v>
      </c>
      <c r="C68">
        <v>7.0000000000000007E-2</v>
      </c>
      <c r="D68">
        <v>2.12</v>
      </c>
      <c r="E68">
        <v>1.99</v>
      </c>
      <c r="F68">
        <v>115</v>
      </c>
      <c r="G68" t="s">
        <v>229</v>
      </c>
      <c r="H68" t="s">
        <v>66</v>
      </c>
      <c r="I68" t="s">
        <v>57</v>
      </c>
      <c r="J68" t="s">
        <v>102</v>
      </c>
      <c r="K68" t="s">
        <v>204</v>
      </c>
      <c r="L68" t="s">
        <v>68</v>
      </c>
      <c r="M68" t="s">
        <v>230</v>
      </c>
      <c r="N68">
        <v>0.55000000000000004</v>
      </c>
      <c r="O68" t="s">
        <v>50</v>
      </c>
      <c r="P68" t="s">
        <v>51</v>
      </c>
      <c r="Q68" t="s">
        <v>127</v>
      </c>
      <c r="R68" t="s">
        <v>231</v>
      </c>
      <c r="S68">
        <v>97128</v>
      </c>
      <c r="T68" s="3">
        <v>42103</v>
      </c>
      <c r="U68" s="3">
        <v>42105</v>
      </c>
      <c r="V68">
        <v>-55.84</v>
      </c>
      <c r="W68">
        <v>12</v>
      </c>
      <c r="X68">
        <v>26.07</v>
      </c>
      <c r="Y68">
        <v>89585</v>
      </c>
    </row>
    <row r="69" spans="1:25" x14ac:dyDescent="0.3">
      <c r="A69">
        <v>1074</v>
      </c>
      <c r="B69" t="s">
        <v>42</v>
      </c>
      <c r="C69">
        <v>0.03</v>
      </c>
      <c r="D69">
        <v>4.26</v>
      </c>
      <c r="E69">
        <v>1.2</v>
      </c>
      <c r="F69">
        <v>117</v>
      </c>
      <c r="G69" t="s">
        <v>232</v>
      </c>
      <c r="H69" t="s">
        <v>66</v>
      </c>
      <c r="I69" t="s">
        <v>57</v>
      </c>
      <c r="J69" t="s">
        <v>46</v>
      </c>
      <c r="K69" t="s">
        <v>47</v>
      </c>
      <c r="L69" t="s">
        <v>48</v>
      </c>
      <c r="M69" t="s">
        <v>226</v>
      </c>
      <c r="N69">
        <v>0.44</v>
      </c>
      <c r="O69" t="s">
        <v>50</v>
      </c>
      <c r="P69" t="s">
        <v>51</v>
      </c>
      <c r="Q69" t="s">
        <v>52</v>
      </c>
      <c r="R69" t="s">
        <v>233</v>
      </c>
      <c r="S69">
        <v>98103</v>
      </c>
      <c r="T69" s="3">
        <v>42007</v>
      </c>
      <c r="U69" s="3">
        <v>42008</v>
      </c>
      <c r="V69">
        <v>9.82</v>
      </c>
      <c r="W69">
        <v>29</v>
      </c>
      <c r="X69">
        <v>122.23</v>
      </c>
      <c r="Y69">
        <v>7909</v>
      </c>
    </row>
    <row r="70" spans="1:25" x14ac:dyDescent="0.3">
      <c r="A70">
        <v>1950</v>
      </c>
      <c r="B70" t="s">
        <v>73</v>
      </c>
      <c r="C70">
        <v>0.01</v>
      </c>
      <c r="D70">
        <v>4.91</v>
      </c>
      <c r="E70">
        <v>0.5</v>
      </c>
      <c r="F70">
        <v>117</v>
      </c>
      <c r="G70" t="s">
        <v>232</v>
      </c>
      <c r="H70" t="s">
        <v>66</v>
      </c>
      <c r="I70" t="s">
        <v>57</v>
      </c>
      <c r="J70" t="s">
        <v>46</v>
      </c>
      <c r="K70" t="s">
        <v>159</v>
      </c>
      <c r="L70" t="s">
        <v>76</v>
      </c>
      <c r="M70" t="s">
        <v>187</v>
      </c>
      <c r="N70">
        <v>0.36</v>
      </c>
      <c r="O70" t="s">
        <v>50</v>
      </c>
      <c r="P70" t="s">
        <v>51</v>
      </c>
      <c r="Q70" t="s">
        <v>52</v>
      </c>
      <c r="R70" t="s">
        <v>233</v>
      </c>
      <c r="S70">
        <v>98103</v>
      </c>
      <c r="T70" s="3">
        <v>42098</v>
      </c>
      <c r="U70" s="3">
        <v>42100</v>
      </c>
      <c r="V70">
        <v>112.06</v>
      </c>
      <c r="W70">
        <v>47</v>
      </c>
      <c r="X70">
        <v>228.46</v>
      </c>
      <c r="Y70">
        <v>13959</v>
      </c>
    </row>
    <row r="71" spans="1:25" x14ac:dyDescent="0.3">
      <c r="A71">
        <v>1951</v>
      </c>
      <c r="B71" t="s">
        <v>73</v>
      </c>
      <c r="C71">
        <v>0.09</v>
      </c>
      <c r="D71">
        <v>4</v>
      </c>
      <c r="E71">
        <v>1.3</v>
      </c>
      <c r="F71">
        <v>117</v>
      </c>
      <c r="G71" t="s">
        <v>232</v>
      </c>
      <c r="H71" t="s">
        <v>44</v>
      </c>
      <c r="I71" t="s">
        <v>57</v>
      </c>
      <c r="J71" t="s">
        <v>46</v>
      </c>
      <c r="K71" t="s">
        <v>118</v>
      </c>
      <c r="L71" t="s">
        <v>48</v>
      </c>
      <c r="M71" t="s">
        <v>228</v>
      </c>
      <c r="N71">
        <v>0.37</v>
      </c>
      <c r="O71" t="s">
        <v>50</v>
      </c>
      <c r="P71" t="s">
        <v>51</v>
      </c>
      <c r="Q71" t="s">
        <v>52</v>
      </c>
      <c r="R71" t="s">
        <v>233</v>
      </c>
      <c r="S71">
        <v>98103</v>
      </c>
      <c r="T71" s="3">
        <v>42098</v>
      </c>
      <c r="U71" s="3">
        <v>42100</v>
      </c>
      <c r="V71">
        <v>16.79</v>
      </c>
      <c r="W71">
        <v>19</v>
      </c>
      <c r="X71">
        <v>77.61</v>
      </c>
      <c r="Y71">
        <v>13959</v>
      </c>
    </row>
    <row r="72" spans="1:25" x14ac:dyDescent="0.3">
      <c r="A72">
        <v>8241</v>
      </c>
      <c r="B72" t="s">
        <v>131</v>
      </c>
      <c r="C72">
        <v>7.0000000000000007E-2</v>
      </c>
      <c r="D72">
        <v>2.12</v>
      </c>
      <c r="E72">
        <v>1.99</v>
      </c>
      <c r="F72">
        <v>117</v>
      </c>
      <c r="G72" t="s">
        <v>232</v>
      </c>
      <c r="H72" t="s">
        <v>66</v>
      </c>
      <c r="I72" t="s">
        <v>57</v>
      </c>
      <c r="J72" t="s">
        <v>102</v>
      </c>
      <c r="K72" t="s">
        <v>204</v>
      </c>
      <c r="L72" t="s">
        <v>68</v>
      </c>
      <c r="M72" t="s">
        <v>230</v>
      </c>
      <c r="N72">
        <v>0.55000000000000004</v>
      </c>
      <c r="O72" t="s">
        <v>50</v>
      </c>
      <c r="P72" t="s">
        <v>51</v>
      </c>
      <c r="Q72" t="s">
        <v>52</v>
      </c>
      <c r="R72" t="s">
        <v>233</v>
      </c>
      <c r="S72">
        <v>98103</v>
      </c>
      <c r="T72" s="3">
        <v>42103</v>
      </c>
      <c r="U72" s="3">
        <v>42105</v>
      </c>
      <c r="V72">
        <v>-55.84</v>
      </c>
      <c r="W72">
        <v>46</v>
      </c>
      <c r="X72">
        <v>99.94</v>
      </c>
      <c r="Y72">
        <v>58914</v>
      </c>
    </row>
    <row r="73" spans="1:25" x14ac:dyDescent="0.3">
      <c r="A73">
        <v>20688</v>
      </c>
      <c r="B73" t="s">
        <v>42</v>
      </c>
      <c r="C73">
        <v>0.05</v>
      </c>
      <c r="D73">
        <v>6.3</v>
      </c>
      <c r="E73">
        <v>0.5</v>
      </c>
      <c r="F73">
        <v>120</v>
      </c>
      <c r="G73" t="s">
        <v>234</v>
      </c>
      <c r="H73" t="s">
        <v>66</v>
      </c>
      <c r="I73" t="s">
        <v>45</v>
      </c>
      <c r="J73" t="s">
        <v>46</v>
      </c>
      <c r="K73" t="s">
        <v>159</v>
      </c>
      <c r="L73" t="s">
        <v>76</v>
      </c>
      <c r="M73" t="s">
        <v>235</v>
      </c>
      <c r="N73">
        <v>0.39</v>
      </c>
      <c r="O73" t="s">
        <v>50</v>
      </c>
      <c r="P73" t="s">
        <v>51</v>
      </c>
      <c r="Q73" t="s">
        <v>236</v>
      </c>
      <c r="R73" t="s">
        <v>237</v>
      </c>
      <c r="S73">
        <v>84041</v>
      </c>
      <c r="T73" s="3">
        <v>42016</v>
      </c>
      <c r="U73" s="3">
        <v>42017</v>
      </c>
      <c r="V73">
        <v>41.296499999999995</v>
      </c>
      <c r="W73">
        <v>10</v>
      </c>
      <c r="X73">
        <v>59.85</v>
      </c>
      <c r="Y73">
        <v>86520</v>
      </c>
    </row>
    <row r="74" spans="1:25" x14ac:dyDescent="0.3">
      <c r="A74">
        <v>20689</v>
      </c>
      <c r="B74" t="s">
        <v>42</v>
      </c>
      <c r="C74">
        <v>0.09</v>
      </c>
      <c r="D74">
        <v>205.99</v>
      </c>
      <c r="E74">
        <v>3</v>
      </c>
      <c r="F74">
        <v>120</v>
      </c>
      <c r="G74" t="s">
        <v>234</v>
      </c>
      <c r="H74" t="s">
        <v>44</v>
      </c>
      <c r="I74" t="s">
        <v>45</v>
      </c>
      <c r="J74" t="s">
        <v>102</v>
      </c>
      <c r="K74" t="s">
        <v>103</v>
      </c>
      <c r="L74" t="s">
        <v>76</v>
      </c>
      <c r="M74" t="s">
        <v>238</v>
      </c>
      <c r="N74">
        <v>0.57999999999999996</v>
      </c>
      <c r="O74" t="s">
        <v>50</v>
      </c>
      <c r="P74" t="s">
        <v>51</v>
      </c>
      <c r="Q74" t="s">
        <v>236</v>
      </c>
      <c r="R74" t="s">
        <v>237</v>
      </c>
      <c r="S74">
        <v>84041</v>
      </c>
      <c r="T74" s="3">
        <v>42016</v>
      </c>
      <c r="U74" s="3">
        <v>42018</v>
      </c>
      <c r="V74">
        <v>1179.0237</v>
      </c>
      <c r="W74">
        <v>10</v>
      </c>
      <c r="X74">
        <v>1708.73</v>
      </c>
      <c r="Y74">
        <v>86520</v>
      </c>
    </row>
    <row r="75" spans="1:25" x14ac:dyDescent="0.3">
      <c r="A75">
        <v>19942</v>
      </c>
      <c r="B75" t="s">
        <v>64</v>
      </c>
      <c r="C75">
        <v>0.06</v>
      </c>
      <c r="D75">
        <v>8.57</v>
      </c>
      <c r="E75">
        <v>6.14</v>
      </c>
      <c r="F75">
        <v>123</v>
      </c>
      <c r="G75" t="s">
        <v>239</v>
      </c>
      <c r="H75" t="s">
        <v>66</v>
      </c>
      <c r="I75" t="s">
        <v>57</v>
      </c>
      <c r="J75" t="s">
        <v>46</v>
      </c>
      <c r="K75" t="s">
        <v>198</v>
      </c>
      <c r="L75" t="s">
        <v>68</v>
      </c>
      <c r="M75" t="s">
        <v>240</v>
      </c>
      <c r="N75">
        <v>0.59</v>
      </c>
      <c r="O75" t="s">
        <v>50</v>
      </c>
      <c r="P75" t="s">
        <v>87</v>
      </c>
      <c r="Q75" t="s">
        <v>161</v>
      </c>
      <c r="R75" t="s">
        <v>241</v>
      </c>
      <c r="S75">
        <v>22102</v>
      </c>
      <c r="T75" s="3">
        <v>42103</v>
      </c>
      <c r="U75" s="3">
        <v>42104</v>
      </c>
      <c r="V75">
        <v>105.678</v>
      </c>
      <c r="W75">
        <v>11</v>
      </c>
      <c r="X75">
        <v>94.97</v>
      </c>
      <c r="Y75">
        <v>90669</v>
      </c>
    </row>
    <row r="76" spans="1:25" x14ac:dyDescent="0.3">
      <c r="A76">
        <v>24319</v>
      </c>
      <c r="B76" t="s">
        <v>54</v>
      </c>
      <c r="C76">
        <v>0.02</v>
      </c>
      <c r="D76">
        <v>1.74</v>
      </c>
      <c r="E76">
        <v>4.08</v>
      </c>
      <c r="F76">
        <v>129</v>
      </c>
      <c r="G76" t="s">
        <v>242</v>
      </c>
      <c r="H76" t="s">
        <v>66</v>
      </c>
      <c r="I76" t="s">
        <v>75</v>
      </c>
      <c r="J76" t="s">
        <v>58</v>
      </c>
      <c r="K76" t="s">
        <v>67</v>
      </c>
      <c r="L76" t="s">
        <v>68</v>
      </c>
      <c r="M76" t="s">
        <v>243</v>
      </c>
      <c r="N76">
        <v>0.53</v>
      </c>
      <c r="O76" t="s">
        <v>50</v>
      </c>
      <c r="P76" t="s">
        <v>78</v>
      </c>
      <c r="Q76" t="s">
        <v>202</v>
      </c>
      <c r="R76" t="s">
        <v>244</v>
      </c>
      <c r="S76">
        <v>62002</v>
      </c>
      <c r="T76" s="3">
        <v>42031</v>
      </c>
      <c r="U76" s="3">
        <v>42032</v>
      </c>
      <c r="V76">
        <v>-37.39</v>
      </c>
      <c r="W76">
        <v>5</v>
      </c>
      <c r="X76">
        <v>10.23</v>
      </c>
      <c r="Y76">
        <v>86693</v>
      </c>
    </row>
    <row r="77" spans="1:25" x14ac:dyDescent="0.3">
      <c r="A77">
        <v>18161</v>
      </c>
      <c r="B77" t="s">
        <v>54</v>
      </c>
      <c r="C77">
        <v>7.0000000000000007E-2</v>
      </c>
      <c r="D77">
        <v>15.74</v>
      </c>
      <c r="E77">
        <v>1.39</v>
      </c>
      <c r="F77">
        <v>129</v>
      </c>
      <c r="G77" t="s">
        <v>242</v>
      </c>
      <c r="H77" t="s">
        <v>66</v>
      </c>
      <c r="I77" t="s">
        <v>75</v>
      </c>
      <c r="J77" t="s">
        <v>46</v>
      </c>
      <c r="K77" t="s">
        <v>94</v>
      </c>
      <c r="L77" t="s">
        <v>76</v>
      </c>
      <c r="M77" t="s">
        <v>245</v>
      </c>
      <c r="N77">
        <v>0.4</v>
      </c>
      <c r="O77" t="s">
        <v>50</v>
      </c>
      <c r="P77" t="s">
        <v>78</v>
      </c>
      <c r="Q77" t="s">
        <v>202</v>
      </c>
      <c r="R77" t="s">
        <v>244</v>
      </c>
      <c r="S77">
        <v>62002</v>
      </c>
      <c r="T77" s="3">
        <v>42149</v>
      </c>
      <c r="U77" s="3">
        <v>42150</v>
      </c>
      <c r="V77">
        <v>149.88869999999997</v>
      </c>
      <c r="W77">
        <v>14</v>
      </c>
      <c r="X77">
        <v>217.23</v>
      </c>
      <c r="Y77">
        <v>86694</v>
      </c>
    </row>
    <row r="78" spans="1:25" x14ac:dyDescent="0.3">
      <c r="A78">
        <v>25762</v>
      </c>
      <c r="B78" t="s">
        <v>64</v>
      </c>
      <c r="C78">
        <v>0.04</v>
      </c>
      <c r="D78">
        <v>18.97</v>
      </c>
      <c r="E78">
        <v>9.5399999999999991</v>
      </c>
      <c r="F78">
        <v>136</v>
      </c>
      <c r="G78" t="s">
        <v>246</v>
      </c>
      <c r="H78" t="s">
        <v>66</v>
      </c>
      <c r="I78" t="s">
        <v>75</v>
      </c>
      <c r="J78" t="s">
        <v>46</v>
      </c>
      <c r="K78" t="s">
        <v>118</v>
      </c>
      <c r="L78" t="s">
        <v>76</v>
      </c>
      <c r="M78" t="s">
        <v>247</v>
      </c>
      <c r="N78">
        <v>0.37</v>
      </c>
      <c r="O78" t="s">
        <v>50</v>
      </c>
      <c r="P78" t="s">
        <v>51</v>
      </c>
      <c r="Q78" t="s">
        <v>62</v>
      </c>
      <c r="R78" t="s">
        <v>248</v>
      </c>
      <c r="S78">
        <v>94952</v>
      </c>
      <c r="T78" s="3">
        <v>42140</v>
      </c>
      <c r="U78" s="3">
        <v>42141</v>
      </c>
      <c r="V78">
        <v>3.0400000000000027</v>
      </c>
      <c r="W78">
        <v>5</v>
      </c>
      <c r="X78">
        <v>101.74</v>
      </c>
      <c r="Y78">
        <v>88534</v>
      </c>
    </row>
    <row r="79" spans="1:25" x14ac:dyDescent="0.3">
      <c r="A79">
        <v>25764</v>
      </c>
      <c r="B79" t="s">
        <v>64</v>
      </c>
      <c r="C79">
        <v>0.09</v>
      </c>
      <c r="D79">
        <v>10.98</v>
      </c>
      <c r="E79">
        <v>3.37</v>
      </c>
      <c r="F79">
        <v>136</v>
      </c>
      <c r="G79" t="s">
        <v>246</v>
      </c>
      <c r="H79" t="s">
        <v>66</v>
      </c>
      <c r="I79" t="s">
        <v>75</v>
      </c>
      <c r="J79" t="s">
        <v>46</v>
      </c>
      <c r="K79" t="s">
        <v>198</v>
      </c>
      <c r="L79" t="s">
        <v>68</v>
      </c>
      <c r="M79" t="s">
        <v>249</v>
      </c>
      <c r="N79">
        <v>0.56999999999999995</v>
      </c>
      <c r="O79" t="s">
        <v>50</v>
      </c>
      <c r="P79" t="s">
        <v>51</v>
      </c>
      <c r="Q79" t="s">
        <v>62</v>
      </c>
      <c r="R79" t="s">
        <v>248</v>
      </c>
      <c r="S79">
        <v>94952</v>
      </c>
      <c r="T79" s="3">
        <v>42140</v>
      </c>
      <c r="U79" s="3">
        <v>42141</v>
      </c>
      <c r="V79">
        <v>2.7060000000000013</v>
      </c>
      <c r="W79">
        <v>8</v>
      </c>
      <c r="X79">
        <v>84.52</v>
      </c>
      <c r="Y79">
        <v>88534</v>
      </c>
    </row>
    <row r="80" spans="1:25" x14ac:dyDescent="0.3">
      <c r="A80">
        <v>24803</v>
      </c>
      <c r="B80" t="s">
        <v>64</v>
      </c>
      <c r="C80">
        <v>0.03</v>
      </c>
      <c r="D80">
        <v>22.84</v>
      </c>
      <c r="E80">
        <v>11.54</v>
      </c>
      <c r="F80">
        <v>142</v>
      </c>
      <c r="G80" t="s">
        <v>250</v>
      </c>
      <c r="H80" t="s">
        <v>66</v>
      </c>
      <c r="I80" t="s">
        <v>75</v>
      </c>
      <c r="J80" t="s">
        <v>46</v>
      </c>
      <c r="K80" t="s">
        <v>118</v>
      </c>
      <c r="L80" t="s">
        <v>76</v>
      </c>
      <c r="M80" t="s">
        <v>251</v>
      </c>
      <c r="N80">
        <v>0.39</v>
      </c>
      <c r="O80" t="s">
        <v>50</v>
      </c>
      <c r="P80" t="s">
        <v>70</v>
      </c>
      <c r="Q80" t="s">
        <v>252</v>
      </c>
      <c r="R80" t="s">
        <v>253</v>
      </c>
      <c r="S80">
        <v>6401</v>
      </c>
      <c r="T80" s="3">
        <v>42157</v>
      </c>
      <c r="U80" s="3">
        <v>42158</v>
      </c>
      <c r="V80">
        <v>91.955999999999989</v>
      </c>
      <c r="W80">
        <v>13</v>
      </c>
      <c r="X80">
        <v>312.58999999999997</v>
      </c>
      <c r="Y80">
        <v>91087</v>
      </c>
    </row>
    <row r="81" spans="1:25" x14ac:dyDescent="0.3">
      <c r="A81">
        <v>24805</v>
      </c>
      <c r="B81" t="s">
        <v>64</v>
      </c>
      <c r="C81">
        <v>0.05</v>
      </c>
      <c r="D81">
        <v>10.98</v>
      </c>
      <c r="E81">
        <v>3.37</v>
      </c>
      <c r="F81">
        <v>144</v>
      </c>
      <c r="G81" t="s">
        <v>254</v>
      </c>
      <c r="H81" t="s">
        <v>66</v>
      </c>
      <c r="I81" t="s">
        <v>75</v>
      </c>
      <c r="J81" t="s">
        <v>46</v>
      </c>
      <c r="K81" t="s">
        <v>198</v>
      </c>
      <c r="L81" t="s">
        <v>68</v>
      </c>
      <c r="M81" t="s">
        <v>249</v>
      </c>
      <c r="N81">
        <v>0.56999999999999995</v>
      </c>
      <c r="O81" t="s">
        <v>50</v>
      </c>
      <c r="P81" t="s">
        <v>70</v>
      </c>
      <c r="Q81" t="s">
        <v>217</v>
      </c>
      <c r="R81" t="s">
        <v>255</v>
      </c>
      <c r="S81">
        <v>2664</v>
      </c>
      <c r="T81" s="3">
        <v>42157</v>
      </c>
      <c r="U81" s="3">
        <v>42158</v>
      </c>
      <c r="V81">
        <v>-2.544</v>
      </c>
      <c r="W81">
        <v>6</v>
      </c>
      <c r="X81">
        <v>64.400000000000006</v>
      </c>
      <c r="Y81">
        <v>91087</v>
      </c>
    </row>
    <row r="82" spans="1:25" x14ac:dyDescent="0.3">
      <c r="A82">
        <v>24849</v>
      </c>
      <c r="B82" t="s">
        <v>73</v>
      </c>
      <c r="C82">
        <v>0.06</v>
      </c>
      <c r="D82">
        <v>7.04</v>
      </c>
      <c r="E82">
        <v>2.17</v>
      </c>
      <c r="F82">
        <v>145</v>
      </c>
      <c r="G82" t="s">
        <v>256</v>
      </c>
      <c r="H82" t="s">
        <v>66</v>
      </c>
      <c r="I82" t="s">
        <v>75</v>
      </c>
      <c r="J82" t="s">
        <v>46</v>
      </c>
      <c r="K82" t="s">
        <v>118</v>
      </c>
      <c r="L82" t="s">
        <v>48</v>
      </c>
      <c r="M82" t="s">
        <v>257</v>
      </c>
      <c r="N82">
        <v>0.38</v>
      </c>
      <c r="O82" t="s">
        <v>50</v>
      </c>
      <c r="P82" t="s">
        <v>70</v>
      </c>
      <c r="Q82" t="s">
        <v>258</v>
      </c>
      <c r="R82" t="s">
        <v>259</v>
      </c>
      <c r="S82">
        <v>15122</v>
      </c>
      <c r="T82" s="3">
        <v>42019</v>
      </c>
      <c r="U82" s="3">
        <v>42021</v>
      </c>
      <c r="V82">
        <v>2.4851999999999999</v>
      </c>
      <c r="W82">
        <v>2</v>
      </c>
      <c r="X82">
        <v>14.65</v>
      </c>
      <c r="Y82">
        <v>91086</v>
      </c>
    </row>
    <row r="83" spans="1:25" x14ac:dyDescent="0.3">
      <c r="A83">
        <v>25582</v>
      </c>
      <c r="B83" t="s">
        <v>131</v>
      </c>
      <c r="C83">
        <v>7.0000000000000007E-2</v>
      </c>
      <c r="D83">
        <v>154.13</v>
      </c>
      <c r="E83">
        <v>69</v>
      </c>
      <c r="F83">
        <v>145</v>
      </c>
      <c r="G83" t="s">
        <v>256</v>
      </c>
      <c r="H83" t="s">
        <v>44</v>
      </c>
      <c r="I83" t="s">
        <v>57</v>
      </c>
      <c r="J83" t="s">
        <v>58</v>
      </c>
      <c r="K83" t="s">
        <v>176</v>
      </c>
      <c r="L83" t="s">
        <v>260</v>
      </c>
      <c r="M83" t="s">
        <v>261</v>
      </c>
      <c r="N83">
        <v>0.68</v>
      </c>
      <c r="O83" t="s">
        <v>50</v>
      </c>
      <c r="P83" t="s">
        <v>70</v>
      </c>
      <c r="Q83" t="s">
        <v>258</v>
      </c>
      <c r="R83" t="s">
        <v>259</v>
      </c>
      <c r="S83">
        <v>15122</v>
      </c>
      <c r="T83" s="3">
        <v>42079</v>
      </c>
      <c r="U83" s="3">
        <v>42079</v>
      </c>
      <c r="V83">
        <v>-634.73410000000013</v>
      </c>
      <c r="W83">
        <v>3</v>
      </c>
      <c r="X83">
        <v>453.62</v>
      </c>
      <c r="Y83">
        <v>91089</v>
      </c>
    </row>
    <row r="84" spans="1:25" x14ac:dyDescent="0.3">
      <c r="A84">
        <v>23365</v>
      </c>
      <c r="B84" t="s">
        <v>54</v>
      </c>
      <c r="C84">
        <v>0.01</v>
      </c>
      <c r="D84">
        <v>45.98</v>
      </c>
      <c r="E84">
        <v>4.8</v>
      </c>
      <c r="F84">
        <v>146</v>
      </c>
      <c r="G84" t="s">
        <v>262</v>
      </c>
      <c r="H84" t="s">
        <v>66</v>
      </c>
      <c r="I84" t="s">
        <v>75</v>
      </c>
      <c r="J84" t="s">
        <v>58</v>
      </c>
      <c r="K84" t="s">
        <v>67</v>
      </c>
      <c r="L84" t="s">
        <v>48</v>
      </c>
      <c r="M84" t="s">
        <v>263</v>
      </c>
      <c r="N84">
        <v>0.68</v>
      </c>
      <c r="O84" t="s">
        <v>50</v>
      </c>
      <c r="P84" t="s">
        <v>78</v>
      </c>
      <c r="Q84" t="s">
        <v>155</v>
      </c>
      <c r="R84" t="s">
        <v>264</v>
      </c>
      <c r="S84">
        <v>76148</v>
      </c>
      <c r="T84" s="3">
        <v>42075</v>
      </c>
      <c r="U84" s="3">
        <v>42076</v>
      </c>
      <c r="V84">
        <v>133.5771</v>
      </c>
      <c r="W84">
        <v>4</v>
      </c>
      <c r="X84">
        <v>193.59</v>
      </c>
      <c r="Y84">
        <v>91088</v>
      </c>
    </row>
    <row r="85" spans="1:25" x14ac:dyDescent="0.3">
      <c r="A85">
        <v>22907</v>
      </c>
      <c r="B85" t="s">
        <v>73</v>
      </c>
      <c r="C85">
        <v>0.06</v>
      </c>
      <c r="D85">
        <v>180.98</v>
      </c>
      <c r="E85">
        <v>26.2</v>
      </c>
      <c r="F85">
        <v>146</v>
      </c>
      <c r="G85" t="s">
        <v>262</v>
      </c>
      <c r="H85" t="s">
        <v>56</v>
      </c>
      <c r="I85" t="s">
        <v>45</v>
      </c>
      <c r="J85" t="s">
        <v>58</v>
      </c>
      <c r="K85" t="s">
        <v>59</v>
      </c>
      <c r="L85" t="s">
        <v>60</v>
      </c>
      <c r="M85" t="s">
        <v>265</v>
      </c>
      <c r="N85">
        <v>0.59</v>
      </c>
      <c r="O85" t="s">
        <v>50</v>
      </c>
      <c r="P85" t="s">
        <v>78</v>
      </c>
      <c r="Q85" t="s">
        <v>155</v>
      </c>
      <c r="R85" t="s">
        <v>264</v>
      </c>
      <c r="S85">
        <v>76148</v>
      </c>
      <c r="T85" s="3">
        <v>42117</v>
      </c>
      <c r="U85" s="3">
        <v>42118</v>
      </c>
      <c r="V85">
        <v>251.40839999999997</v>
      </c>
      <c r="W85">
        <v>5</v>
      </c>
      <c r="X85">
        <v>929.57</v>
      </c>
      <c r="Y85">
        <v>91090</v>
      </c>
    </row>
    <row r="86" spans="1:25" x14ac:dyDescent="0.3">
      <c r="A86">
        <v>19058</v>
      </c>
      <c r="B86" t="s">
        <v>64</v>
      </c>
      <c r="C86">
        <v>0.09</v>
      </c>
      <c r="D86">
        <v>32.979999999999997</v>
      </c>
      <c r="E86">
        <v>5.5</v>
      </c>
      <c r="F86">
        <v>151</v>
      </c>
      <c r="G86" t="s">
        <v>266</v>
      </c>
      <c r="H86" t="s">
        <v>66</v>
      </c>
      <c r="I86" t="s">
        <v>57</v>
      </c>
      <c r="J86" t="s">
        <v>102</v>
      </c>
      <c r="K86" t="s">
        <v>204</v>
      </c>
      <c r="L86" t="s">
        <v>76</v>
      </c>
      <c r="M86" t="s">
        <v>267</v>
      </c>
      <c r="N86">
        <v>0.75</v>
      </c>
      <c r="O86" t="s">
        <v>50</v>
      </c>
      <c r="P86" t="s">
        <v>87</v>
      </c>
      <c r="Q86" t="s">
        <v>268</v>
      </c>
      <c r="R86" t="s">
        <v>269</v>
      </c>
      <c r="S86">
        <v>37664</v>
      </c>
      <c r="T86" s="3">
        <v>42026</v>
      </c>
      <c r="U86" s="3">
        <v>42027</v>
      </c>
      <c r="V86">
        <v>-20.258000000000003</v>
      </c>
      <c r="W86">
        <v>2</v>
      </c>
      <c r="X86">
        <v>62.46</v>
      </c>
      <c r="Y86">
        <v>89521</v>
      </c>
    </row>
    <row r="87" spans="1:25" x14ac:dyDescent="0.3">
      <c r="A87">
        <v>20679</v>
      </c>
      <c r="B87" t="s">
        <v>42</v>
      </c>
      <c r="C87">
        <v>0.09</v>
      </c>
      <c r="D87">
        <v>5.98</v>
      </c>
      <c r="E87">
        <v>2.5</v>
      </c>
      <c r="F87">
        <v>151</v>
      </c>
      <c r="G87" t="s">
        <v>266</v>
      </c>
      <c r="H87" t="s">
        <v>66</v>
      </c>
      <c r="I87" t="s">
        <v>57</v>
      </c>
      <c r="J87" t="s">
        <v>46</v>
      </c>
      <c r="K87" t="s">
        <v>94</v>
      </c>
      <c r="L87" t="s">
        <v>76</v>
      </c>
      <c r="M87" t="s">
        <v>270</v>
      </c>
      <c r="N87">
        <v>0.36</v>
      </c>
      <c r="O87" t="s">
        <v>50</v>
      </c>
      <c r="P87" t="s">
        <v>87</v>
      </c>
      <c r="Q87" t="s">
        <v>268</v>
      </c>
      <c r="R87" t="s">
        <v>269</v>
      </c>
      <c r="S87">
        <v>37664</v>
      </c>
      <c r="T87" s="3">
        <v>42114</v>
      </c>
      <c r="U87" s="3">
        <v>42116</v>
      </c>
      <c r="V87">
        <v>13.895999999999999</v>
      </c>
      <c r="W87">
        <v>5</v>
      </c>
      <c r="X87">
        <v>28.11</v>
      </c>
      <c r="Y87">
        <v>89523</v>
      </c>
    </row>
    <row r="88" spans="1:25" x14ac:dyDescent="0.3">
      <c r="A88">
        <v>21103</v>
      </c>
      <c r="B88" t="s">
        <v>64</v>
      </c>
      <c r="C88">
        <v>0.09</v>
      </c>
      <c r="D88">
        <v>2.88</v>
      </c>
      <c r="E88">
        <v>0.7</v>
      </c>
      <c r="F88">
        <v>152</v>
      </c>
      <c r="G88" t="s">
        <v>271</v>
      </c>
      <c r="H88" t="s">
        <v>66</v>
      </c>
      <c r="I88" t="s">
        <v>139</v>
      </c>
      <c r="J88" t="s">
        <v>46</v>
      </c>
      <c r="K88" t="s">
        <v>47</v>
      </c>
      <c r="L88" t="s">
        <v>48</v>
      </c>
      <c r="M88" t="s">
        <v>272</v>
      </c>
      <c r="N88">
        <v>0.56000000000000005</v>
      </c>
      <c r="O88" t="s">
        <v>50</v>
      </c>
      <c r="P88" t="s">
        <v>87</v>
      </c>
      <c r="Q88" t="s">
        <v>268</v>
      </c>
      <c r="R88" t="s">
        <v>273</v>
      </c>
      <c r="S88">
        <v>37918</v>
      </c>
      <c r="T88" s="3">
        <v>42019</v>
      </c>
      <c r="U88" s="3">
        <v>42020</v>
      </c>
      <c r="V88">
        <v>-172.71800000000002</v>
      </c>
      <c r="W88">
        <v>2</v>
      </c>
      <c r="X88">
        <v>5.5</v>
      </c>
      <c r="Y88">
        <v>89520</v>
      </c>
    </row>
    <row r="89" spans="1:25" x14ac:dyDescent="0.3">
      <c r="A89">
        <v>22243</v>
      </c>
      <c r="B89" t="s">
        <v>131</v>
      </c>
      <c r="C89">
        <v>0.01</v>
      </c>
      <c r="D89">
        <v>79.52</v>
      </c>
      <c r="E89">
        <v>48.2</v>
      </c>
      <c r="F89">
        <v>152</v>
      </c>
      <c r="G89" t="s">
        <v>271</v>
      </c>
      <c r="H89" t="s">
        <v>66</v>
      </c>
      <c r="I89" t="s">
        <v>57</v>
      </c>
      <c r="J89" t="s">
        <v>58</v>
      </c>
      <c r="K89" t="s">
        <v>67</v>
      </c>
      <c r="L89" t="s">
        <v>111</v>
      </c>
      <c r="M89" t="s">
        <v>274</v>
      </c>
      <c r="N89">
        <v>0.74</v>
      </c>
      <c r="O89" t="s">
        <v>50</v>
      </c>
      <c r="P89" t="s">
        <v>87</v>
      </c>
      <c r="Q89" t="s">
        <v>268</v>
      </c>
      <c r="R89" t="s">
        <v>273</v>
      </c>
      <c r="S89">
        <v>37918</v>
      </c>
      <c r="T89" s="3">
        <v>42113</v>
      </c>
      <c r="U89" s="3">
        <v>42120</v>
      </c>
      <c r="V89">
        <v>-40.683999999999997</v>
      </c>
      <c r="W89">
        <v>8</v>
      </c>
      <c r="X89">
        <v>667.84</v>
      </c>
      <c r="Y89">
        <v>89522</v>
      </c>
    </row>
    <row r="90" spans="1:25" x14ac:dyDescent="0.3">
      <c r="A90">
        <v>21767</v>
      </c>
      <c r="B90" t="s">
        <v>42</v>
      </c>
      <c r="C90">
        <v>0.01</v>
      </c>
      <c r="D90">
        <v>65.989999999999995</v>
      </c>
      <c r="E90">
        <v>8.99</v>
      </c>
      <c r="F90">
        <v>152</v>
      </c>
      <c r="G90" t="s">
        <v>271</v>
      </c>
      <c r="H90" t="s">
        <v>66</v>
      </c>
      <c r="I90" t="s">
        <v>139</v>
      </c>
      <c r="J90" t="s">
        <v>102</v>
      </c>
      <c r="K90" t="s">
        <v>103</v>
      </c>
      <c r="L90" t="s">
        <v>76</v>
      </c>
      <c r="M90" t="s">
        <v>275</v>
      </c>
      <c r="N90">
        <v>0.6</v>
      </c>
      <c r="O90" t="s">
        <v>50</v>
      </c>
      <c r="P90" t="s">
        <v>87</v>
      </c>
      <c r="Q90" t="s">
        <v>268</v>
      </c>
      <c r="R90" t="s">
        <v>273</v>
      </c>
      <c r="S90">
        <v>37918</v>
      </c>
      <c r="T90" s="3">
        <v>42092</v>
      </c>
      <c r="U90" s="3">
        <v>42095</v>
      </c>
      <c r="V90">
        <v>97.86</v>
      </c>
      <c r="W90">
        <v>5</v>
      </c>
      <c r="X90">
        <v>292.23</v>
      </c>
      <c r="Y90">
        <v>89524</v>
      </c>
    </row>
    <row r="91" spans="1:25" x14ac:dyDescent="0.3">
      <c r="A91">
        <v>22470</v>
      </c>
      <c r="B91" t="s">
        <v>131</v>
      </c>
      <c r="C91">
        <v>0.1</v>
      </c>
      <c r="D91">
        <v>39.979999999999997</v>
      </c>
      <c r="E91">
        <v>4</v>
      </c>
      <c r="F91">
        <v>152</v>
      </c>
      <c r="G91" t="s">
        <v>271</v>
      </c>
      <c r="H91" t="s">
        <v>66</v>
      </c>
      <c r="I91" t="s">
        <v>75</v>
      </c>
      <c r="J91" t="s">
        <v>102</v>
      </c>
      <c r="K91" t="s">
        <v>204</v>
      </c>
      <c r="L91" t="s">
        <v>76</v>
      </c>
      <c r="M91" t="s">
        <v>276</v>
      </c>
      <c r="N91">
        <v>0.7</v>
      </c>
      <c r="O91" t="s">
        <v>50</v>
      </c>
      <c r="P91" t="s">
        <v>87</v>
      </c>
      <c r="Q91" t="s">
        <v>268</v>
      </c>
      <c r="R91" t="s">
        <v>273</v>
      </c>
      <c r="S91">
        <v>37918</v>
      </c>
      <c r="T91" s="3">
        <v>42173</v>
      </c>
      <c r="U91" s="3">
        <v>42177</v>
      </c>
      <c r="V91">
        <v>360.24</v>
      </c>
      <c r="W91">
        <v>21</v>
      </c>
      <c r="X91">
        <v>772.56</v>
      </c>
      <c r="Y91">
        <v>89525</v>
      </c>
    </row>
    <row r="92" spans="1:25" x14ac:dyDescent="0.3">
      <c r="A92">
        <v>22329</v>
      </c>
      <c r="B92" t="s">
        <v>64</v>
      </c>
      <c r="C92">
        <v>0.01</v>
      </c>
      <c r="D92">
        <v>95.99</v>
      </c>
      <c r="E92">
        <v>4.9000000000000004</v>
      </c>
      <c r="F92">
        <v>156</v>
      </c>
      <c r="G92" t="s">
        <v>277</v>
      </c>
      <c r="H92" t="s">
        <v>66</v>
      </c>
      <c r="I92" t="s">
        <v>45</v>
      </c>
      <c r="J92" t="s">
        <v>102</v>
      </c>
      <c r="K92" t="s">
        <v>103</v>
      </c>
      <c r="L92" t="s">
        <v>76</v>
      </c>
      <c r="M92" t="s">
        <v>278</v>
      </c>
      <c r="N92">
        <v>0.56000000000000005</v>
      </c>
      <c r="O92" t="s">
        <v>50</v>
      </c>
      <c r="P92" t="s">
        <v>51</v>
      </c>
      <c r="Q92" t="s">
        <v>279</v>
      </c>
      <c r="R92" t="s">
        <v>280</v>
      </c>
      <c r="S92">
        <v>80525</v>
      </c>
      <c r="T92" s="3">
        <v>42138</v>
      </c>
      <c r="U92" s="3">
        <v>42139</v>
      </c>
      <c r="V92">
        <v>713.88</v>
      </c>
      <c r="W92">
        <v>13</v>
      </c>
      <c r="X92">
        <v>1050.08</v>
      </c>
      <c r="Y92">
        <v>87671</v>
      </c>
    </row>
    <row r="93" spans="1:25" x14ac:dyDescent="0.3">
      <c r="A93">
        <v>20324</v>
      </c>
      <c r="B93" t="s">
        <v>42</v>
      </c>
      <c r="C93">
        <v>0.03</v>
      </c>
      <c r="D93">
        <v>10.89</v>
      </c>
      <c r="E93">
        <v>4.5</v>
      </c>
      <c r="F93">
        <v>156</v>
      </c>
      <c r="G93" t="s">
        <v>277</v>
      </c>
      <c r="H93" t="s">
        <v>66</v>
      </c>
      <c r="I93" t="s">
        <v>45</v>
      </c>
      <c r="J93" t="s">
        <v>46</v>
      </c>
      <c r="K93" t="s">
        <v>281</v>
      </c>
      <c r="L93" t="s">
        <v>76</v>
      </c>
      <c r="M93" t="s">
        <v>282</v>
      </c>
      <c r="N93">
        <v>0.59</v>
      </c>
      <c r="O93" t="s">
        <v>50</v>
      </c>
      <c r="P93" t="s">
        <v>51</v>
      </c>
      <c r="Q93" t="s">
        <v>279</v>
      </c>
      <c r="R93" t="s">
        <v>280</v>
      </c>
      <c r="S93">
        <v>80525</v>
      </c>
      <c r="T93" s="3">
        <v>42029</v>
      </c>
      <c r="U93" s="3">
        <v>42030</v>
      </c>
      <c r="V93">
        <v>-18.64</v>
      </c>
      <c r="W93">
        <v>3</v>
      </c>
      <c r="X93">
        <v>33.82</v>
      </c>
      <c r="Y93">
        <v>87672</v>
      </c>
    </row>
    <row r="94" spans="1:25" x14ac:dyDescent="0.3">
      <c r="A94">
        <v>26102</v>
      </c>
      <c r="B94" t="s">
        <v>73</v>
      </c>
      <c r="C94">
        <v>0.05</v>
      </c>
      <c r="D94">
        <v>100.98</v>
      </c>
      <c r="E94">
        <v>35.840000000000003</v>
      </c>
      <c r="F94">
        <v>164</v>
      </c>
      <c r="G94" t="s">
        <v>283</v>
      </c>
      <c r="H94" t="s">
        <v>56</v>
      </c>
      <c r="I94" t="s">
        <v>57</v>
      </c>
      <c r="J94" t="s">
        <v>58</v>
      </c>
      <c r="K94" t="s">
        <v>215</v>
      </c>
      <c r="L94" t="s">
        <v>146</v>
      </c>
      <c r="M94" t="s">
        <v>284</v>
      </c>
      <c r="N94">
        <v>0.62</v>
      </c>
      <c r="O94" t="s">
        <v>50</v>
      </c>
      <c r="P94" t="s">
        <v>51</v>
      </c>
      <c r="Q94" t="s">
        <v>52</v>
      </c>
      <c r="R94" t="s">
        <v>285</v>
      </c>
      <c r="S94">
        <v>99352</v>
      </c>
      <c r="T94" s="3">
        <v>42006</v>
      </c>
      <c r="U94" s="3">
        <v>42008</v>
      </c>
      <c r="V94">
        <v>-111.4</v>
      </c>
      <c r="W94">
        <v>7</v>
      </c>
      <c r="X94">
        <v>715.55</v>
      </c>
      <c r="Y94">
        <v>89961</v>
      </c>
    </row>
    <row r="95" spans="1:25" x14ac:dyDescent="0.3">
      <c r="A95">
        <v>26103</v>
      </c>
      <c r="B95" t="s">
        <v>73</v>
      </c>
      <c r="C95">
        <v>0.02</v>
      </c>
      <c r="D95">
        <v>4.9800000000000004</v>
      </c>
      <c r="E95">
        <v>5.49</v>
      </c>
      <c r="F95">
        <v>164</v>
      </c>
      <c r="G95" t="s">
        <v>283</v>
      </c>
      <c r="H95" t="s">
        <v>66</v>
      </c>
      <c r="I95" t="s">
        <v>57</v>
      </c>
      <c r="J95" t="s">
        <v>46</v>
      </c>
      <c r="K95" t="s">
        <v>118</v>
      </c>
      <c r="L95" t="s">
        <v>76</v>
      </c>
      <c r="M95" t="s">
        <v>286</v>
      </c>
      <c r="N95">
        <v>0.38</v>
      </c>
      <c r="O95" t="s">
        <v>50</v>
      </c>
      <c r="P95" t="s">
        <v>51</v>
      </c>
      <c r="Q95" t="s">
        <v>52</v>
      </c>
      <c r="R95" t="s">
        <v>285</v>
      </c>
      <c r="S95">
        <v>99352</v>
      </c>
      <c r="T95" s="3">
        <v>42006</v>
      </c>
      <c r="U95" s="3">
        <v>42007</v>
      </c>
      <c r="V95">
        <v>-77.03</v>
      </c>
      <c r="W95">
        <v>9</v>
      </c>
      <c r="X95">
        <v>45.63</v>
      </c>
      <c r="Y95">
        <v>89961</v>
      </c>
    </row>
    <row r="96" spans="1:25" x14ac:dyDescent="0.3">
      <c r="A96">
        <v>21040</v>
      </c>
      <c r="B96" t="s">
        <v>131</v>
      </c>
      <c r="C96">
        <v>0.08</v>
      </c>
      <c r="D96">
        <v>399.98</v>
      </c>
      <c r="E96">
        <v>12.06</v>
      </c>
      <c r="F96">
        <v>166</v>
      </c>
      <c r="G96" t="s">
        <v>287</v>
      </c>
      <c r="H96" t="s">
        <v>56</v>
      </c>
      <c r="I96" t="s">
        <v>139</v>
      </c>
      <c r="J96" t="s">
        <v>102</v>
      </c>
      <c r="K96" t="s">
        <v>110</v>
      </c>
      <c r="L96" t="s">
        <v>146</v>
      </c>
      <c r="M96" t="s">
        <v>288</v>
      </c>
      <c r="N96">
        <v>0.56000000000000005</v>
      </c>
      <c r="O96" t="s">
        <v>50</v>
      </c>
      <c r="P96" t="s">
        <v>87</v>
      </c>
      <c r="Q96" t="s">
        <v>268</v>
      </c>
      <c r="R96" t="s">
        <v>289</v>
      </c>
      <c r="S96">
        <v>37087</v>
      </c>
      <c r="T96" s="3">
        <v>42015</v>
      </c>
      <c r="U96" s="3">
        <v>42022</v>
      </c>
      <c r="V96">
        <v>28.514099999999999</v>
      </c>
      <c r="W96">
        <v>5</v>
      </c>
      <c r="X96">
        <v>1839.91</v>
      </c>
      <c r="Y96">
        <v>89426</v>
      </c>
    </row>
    <row r="97" spans="1:25" x14ac:dyDescent="0.3">
      <c r="A97">
        <v>19315</v>
      </c>
      <c r="B97" t="s">
        <v>131</v>
      </c>
      <c r="C97">
        <v>0.08</v>
      </c>
      <c r="D97">
        <v>43.22</v>
      </c>
      <c r="E97">
        <v>16.71</v>
      </c>
      <c r="F97">
        <v>169</v>
      </c>
      <c r="G97" t="s">
        <v>290</v>
      </c>
      <c r="H97" t="s">
        <v>66</v>
      </c>
      <c r="I97" t="s">
        <v>45</v>
      </c>
      <c r="J97" t="s">
        <v>102</v>
      </c>
      <c r="K97" t="s">
        <v>204</v>
      </c>
      <c r="L97" t="s">
        <v>76</v>
      </c>
      <c r="M97" t="s">
        <v>291</v>
      </c>
      <c r="N97">
        <v>0.66</v>
      </c>
      <c r="O97" t="s">
        <v>50</v>
      </c>
      <c r="P97" t="s">
        <v>87</v>
      </c>
      <c r="Q97" t="s">
        <v>195</v>
      </c>
      <c r="R97" t="s">
        <v>292</v>
      </c>
      <c r="S97">
        <v>70802</v>
      </c>
      <c r="T97" s="3">
        <v>42007</v>
      </c>
      <c r="U97" s="3">
        <v>42009</v>
      </c>
      <c r="V97">
        <v>280.27458000000001</v>
      </c>
      <c r="W97">
        <v>3</v>
      </c>
      <c r="X97">
        <v>130.62</v>
      </c>
      <c r="Y97">
        <v>87463</v>
      </c>
    </row>
    <row r="98" spans="1:25" x14ac:dyDescent="0.3">
      <c r="A98">
        <v>19316</v>
      </c>
      <c r="B98" t="s">
        <v>131</v>
      </c>
      <c r="C98">
        <v>0.05</v>
      </c>
      <c r="D98">
        <v>574.74</v>
      </c>
      <c r="E98">
        <v>24.49</v>
      </c>
      <c r="F98">
        <v>169</v>
      </c>
      <c r="G98" t="s">
        <v>290</v>
      </c>
      <c r="H98" t="s">
        <v>66</v>
      </c>
      <c r="I98" t="s">
        <v>45</v>
      </c>
      <c r="J98" t="s">
        <v>102</v>
      </c>
      <c r="K98" t="s">
        <v>110</v>
      </c>
      <c r="L98" t="s">
        <v>260</v>
      </c>
      <c r="M98" t="s">
        <v>293</v>
      </c>
      <c r="N98">
        <v>0.37</v>
      </c>
      <c r="O98" t="s">
        <v>50</v>
      </c>
      <c r="P98" t="s">
        <v>87</v>
      </c>
      <c r="Q98" t="s">
        <v>195</v>
      </c>
      <c r="R98" t="s">
        <v>292</v>
      </c>
      <c r="S98">
        <v>70802</v>
      </c>
      <c r="T98" s="3">
        <v>42007</v>
      </c>
      <c r="U98" s="3">
        <v>42014</v>
      </c>
      <c r="V98">
        <v>-112.4263</v>
      </c>
      <c r="W98">
        <v>12</v>
      </c>
      <c r="X98">
        <v>6945.16</v>
      </c>
      <c r="Y98">
        <v>87463</v>
      </c>
    </row>
    <row r="99" spans="1:25" x14ac:dyDescent="0.3">
      <c r="A99">
        <v>19317</v>
      </c>
      <c r="B99" t="s">
        <v>131</v>
      </c>
      <c r="C99">
        <v>0.04</v>
      </c>
      <c r="D99">
        <v>10.14</v>
      </c>
      <c r="E99">
        <v>2.27</v>
      </c>
      <c r="F99">
        <v>169</v>
      </c>
      <c r="G99" t="s">
        <v>290</v>
      </c>
      <c r="H99" t="s">
        <v>66</v>
      </c>
      <c r="I99" t="s">
        <v>45</v>
      </c>
      <c r="J99" t="s">
        <v>46</v>
      </c>
      <c r="K99" t="s">
        <v>118</v>
      </c>
      <c r="L99" t="s">
        <v>48</v>
      </c>
      <c r="M99" t="s">
        <v>294</v>
      </c>
      <c r="N99">
        <v>0.36</v>
      </c>
      <c r="O99" t="s">
        <v>50</v>
      </c>
      <c r="P99" t="s">
        <v>87</v>
      </c>
      <c r="Q99" t="s">
        <v>195</v>
      </c>
      <c r="R99" t="s">
        <v>292</v>
      </c>
      <c r="S99">
        <v>70802</v>
      </c>
      <c r="T99" s="3">
        <v>42007</v>
      </c>
      <c r="U99" s="3">
        <v>42011</v>
      </c>
      <c r="V99">
        <v>24.923999999999999</v>
      </c>
      <c r="W99">
        <v>3</v>
      </c>
      <c r="X99">
        <v>30.94</v>
      </c>
      <c r="Y99">
        <v>87463</v>
      </c>
    </row>
    <row r="100" spans="1:25" x14ac:dyDescent="0.3">
      <c r="A100">
        <v>19314</v>
      </c>
      <c r="B100" t="s">
        <v>64</v>
      </c>
      <c r="C100">
        <v>0.05</v>
      </c>
      <c r="D100">
        <v>1.88</v>
      </c>
      <c r="E100">
        <v>1.49</v>
      </c>
      <c r="F100">
        <v>171</v>
      </c>
      <c r="G100" t="s">
        <v>295</v>
      </c>
      <c r="H100" t="s">
        <v>66</v>
      </c>
      <c r="I100" t="s">
        <v>45</v>
      </c>
      <c r="J100" t="s">
        <v>46</v>
      </c>
      <c r="K100" t="s">
        <v>134</v>
      </c>
      <c r="L100" t="s">
        <v>76</v>
      </c>
      <c r="M100" t="s">
        <v>296</v>
      </c>
      <c r="N100">
        <v>0.37</v>
      </c>
      <c r="O100" t="s">
        <v>50</v>
      </c>
      <c r="P100" t="s">
        <v>70</v>
      </c>
      <c r="Q100" t="s">
        <v>71</v>
      </c>
      <c r="R100" t="s">
        <v>297</v>
      </c>
      <c r="S100">
        <v>7024</v>
      </c>
      <c r="T100" s="3">
        <v>42107</v>
      </c>
      <c r="U100" s="3">
        <v>42109</v>
      </c>
      <c r="V100">
        <v>-2.9094999999999995</v>
      </c>
      <c r="W100">
        <v>1</v>
      </c>
      <c r="X100">
        <v>3.42</v>
      </c>
      <c r="Y100">
        <v>87464</v>
      </c>
    </row>
    <row r="101" spans="1:25" x14ac:dyDescent="0.3">
      <c r="A101">
        <v>5361</v>
      </c>
      <c r="B101" t="s">
        <v>64</v>
      </c>
      <c r="C101">
        <v>0.02</v>
      </c>
      <c r="D101">
        <v>49.99</v>
      </c>
      <c r="E101">
        <v>19.989999999999998</v>
      </c>
      <c r="F101">
        <v>181</v>
      </c>
      <c r="G101" t="s">
        <v>298</v>
      </c>
      <c r="H101" t="s">
        <v>66</v>
      </c>
      <c r="I101" t="s">
        <v>75</v>
      </c>
      <c r="J101" t="s">
        <v>102</v>
      </c>
      <c r="K101" t="s">
        <v>204</v>
      </c>
      <c r="L101" t="s">
        <v>76</v>
      </c>
      <c r="M101" t="s">
        <v>299</v>
      </c>
      <c r="N101">
        <v>0.41</v>
      </c>
      <c r="O101" t="s">
        <v>50</v>
      </c>
      <c r="P101" t="s">
        <v>51</v>
      </c>
      <c r="Q101" t="s">
        <v>62</v>
      </c>
      <c r="R101" t="s">
        <v>300</v>
      </c>
      <c r="S101">
        <v>94122</v>
      </c>
      <c r="T101" s="3">
        <v>42056</v>
      </c>
      <c r="U101" s="3">
        <v>42056</v>
      </c>
      <c r="V101">
        <v>-76.89</v>
      </c>
      <c r="W101">
        <v>18</v>
      </c>
      <c r="X101">
        <v>901.81</v>
      </c>
      <c r="Y101">
        <v>38087</v>
      </c>
    </row>
    <row r="102" spans="1:25" x14ac:dyDescent="0.3">
      <c r="A102">
        <v>522</v>
      </c>
      <c r="B102" t="s">
        <v>42</v>
      </c>
      <c r="C102">
        <v>7.0000000000000007E-2</v>
      </c>
      <c r="D102">
        <v>1.68</v>
      </c>
      <c r="E102">
        <v>1.57</v>
      </c>
      <c r="F102">
        <v>181</v>
      </c>
      <c r="G102" t="s">
        <v>298</v>
      </c>
      <c r="H102" t="s">
        <v>66</v>
      </c>
      <c r="I102" t="s">
        <v>45</v>
      </c>
      <c r="J102" t="s">
        <v>46</v>
      </c>
      <c r="K102" t="s">
        <v>47</v>
      </c>
      <c r="L102" t="s">
        <v>48</v>
      </c>
      <c r="M102" t="s">
        <v>121</v>
      </c>
      <c r="N102">
        <v>0.59</v>
      </c>
      <c r="O102" t="s">
        <v>50</v>
      </c>
      <c r="P102" t="s">
        <v>51</v>
      </c>
      <c r="Q102" t="s">
        <v>62</v>
      </c>
      <c r="R102" t="s">
        <v>300</v>
      </c>
      <c r="S102">
        <v>94122</v>
      </c>
      <c r="T102" s="3">
        <v>42146</v>
      </c>
      <c r="U102" s="3">
        <v>42147</v>
      </c>
      <c r="V102">
        <v>-35.75</v>
      </c>
      <c r="W102">
        <v>116</v>
      </c>
      <c r="X102">
        <v>186.59</v>
      </c>
      <c r="Y102">
        <v>3585</v>
      </c>
    </row>
    <row r="103" spans="1:25" x14ac:dyDescent="0.3">
      <c r="A103">
        <v>23361</v>
      </c>
      <c r="B103" t="s">
        <v>64</v>
      </c>
      <c r="C103">
        <v>0.02</v>
      </c>
      <c r="D103">
        <v>49.99</v>
      </c>
      <c r="E103">
        <v>19.989999999999998</v>
      </c>
      <c r="F103">
        <v>184</v>
      </c>
      <c r="G103" t="s">
        <v>301</v>
      </c>
      <c r="H103" t="s">
        <v>66</v>
      </c>
      <c r="I103" t="s">
        <v>75</v>
      </c>
      <c r="J103" t="s">
        <v>102</v>
      </c>
      <c r="K103" t="s">
        <v>204</v>
      </c>
      <c r="L103" t="s">
        <v>76</v>
      </c>
      <c r="M103" t="s">
        <v>299</v>
      </c>
      <c r="N103">
        <v>0.41</v>
      </c>
      <c r="O103" t="s">
        <v>50</v>
      </c>
      <c r="P103" t="s">
        <v>70</v>
      </c>
      <c r="Q103" t="s">
        <v>217</v>
      </c>
      <c r="R103" t="s">
        <v>302</v>
      </c>
      <c r="S103">
        <v>2474</v>
      </c>
      <c r="T103" s="3">
        <v>42056</v>
      </c>
      <c r="U103" s="3">
        <v>42056</v>
      </c>
      <c r="V103">
        <v>-76.89</v>
      </c>
      <c r="W103">
        <v>5</v>
      </c>
      <c r="X103">
        <v>250.5</v>
      </c>
      <c r="Y103">
        <v>88360</v>
      </c>
    </row>
    <row r="104" spans="1:25" x14ac:dyDescent="0.3">
      <c r="A104">
        <v>18521</v>
      </c>
      <c r="B104" t="s">
        <v>42</v>
      </c>
      <c r="C104">
        <v>7.0000000000000007E-2</v>
      </c>
      <c r="D104">
        <v>10.06</v>
      </c>
      <c r="E104">
        <v>2.06</v>
      </c>
      <c r="F104">
        <v>188</v>
      </c>
      <c r="G104" t="s">
        <v>303</v>
      </c>
      <c r="H104" t="s">
        <v>66</v>
      </c>
      <c r="I104" t="s">
        <v>45</v>
      </c>
      <c r="J104" t="s">
        <v>46</v>
      </c>
      <c r="K104" t="s">
        <v>118</v>
      </c>
      <c r="L104" t="s">
        <v>48</v>
      </c>
      <c r="M104" t="s">
        <v>304</v>
      </c>
      <c r="N104">
        <v>0.39</v>
      </c>
      <c r="O104" t="s">
        <v>50</v>
      </c>
      <c r="P104" t="s">
        <v>78</v>
      </c>
      <c r="Q104" t="s">
        <v>155</v>
      </c>
      <c r="R104" t="s">
        <v>305</v>
      </c>
      <c r="S104">
        <v>76240</v>
      </c>
      <c r="T104" s="3">
        <v>42146</v>
      </c>
      <c r="U104" s="3">
        <v>42146</v>
      </c>
      <c r="V104">
        <v>152.65559999999999</v>
      </c>
      <c r="W104">
        <v>23</v>
      </c>
      <c r="X104">
        <v>221.24</v>
      </c>
      <c r="Y104">
        <v>88361</v>
      </c>
    </row>
    <row r="105" spans="1:25" x14ac:dyDescent="0.3">
      <c r="A105">
        <v>18522</v>
      </c>
      <c r="B105" t="s">
        <v>42</v>
      </c>
      <c r="C105">
        <v>7.0000000000000007E-2</v>
      </c>
      <c r="D105">
        <v>1.68</v>
      </c>
      <c r="E105">
        <v>1.57</v>
      </c>
      <c r="F105">
        <v>188</v>
      </c>
      <c r="G105" t="s">
        <v>303</v>
      </c>
      <c r="H105" t="s">
        <v>66</v>
      </c>
      <c r="I105" t="s">
        <v>45</v>
      </c>
      <c r="J105" t="s">
        <v>46</v>
      </c>
      <c r="K105" t="s">
        <v>47</v>
      </c>
      <c r="L105" t="s">
        <v>48</v>
      </c>
      <c r="M105" t="s">
        <v>121</v>
      </c>
      <c r="N105">
        <v>0.59</v>
      </c>
      <c r="O105" t="s">
        <v>50</v>
      </c>
      <c r="P105" t="s">
        <v>78</v>
      </c>
      <c r="Q105" t="s">
        <v>155</v>
      </c>
      <c r="R105" t="s">
        <v>305</v>
      </c>
      <c r="S105">
        <v>76240</v>
      </c>
      <c r="T105" s="3">
        <v>42146</v>
      </c>
      <c r="U105" s="3">
        <v>42147</v>
      </c>
      <c r="V105">
        <v>7.1500000000000057</v>
      </c>
      <c r="W105">
        <v>29</v>
      </c>
      <c r="X105">
        <v>46.65</v>
      </c>
      <c r="Y105">
        <v>88361</v>
      </c>
    </row>
    <row r="106" spans="1:25" x14ac:dyDescent="0.3">
      <c r="A106">
        <v>18817</v>
      </c>
      <c r="B106" t="s">
        <v>42</v>
      </c>
      <c r="C106">
        <v>0.1</v>
      </c>
      <c r="D106">
        <v>58.1</v>
      </c>
      <c r="E106">
        <v>1.49</v>
      </c>
      <c r="F106">
        <v>190</v>
      </c>
      <c r="G106" t="s">
        <v>306</v>
      </c>
      <c r="H106" t="s">
        <v>66</v>
      </c>
      <c r="I106" t="s">
        <v>45</v>
      </c>
      <c r="J106" t="s">
        <v>46</v>
      </c>
      <c r="K106" t="s">
        <v>134</v>
      </c>
      <c r="L106" t="s">
        <v>76</v>
      </c>
      <c r="M106" t="s">
        <v>307</v>
      </c>
      <c r="N106">
        <v>0.38</v>
      </c>
      <c r="O106" t="s">
        <v>50</v>
      </c>
      <c r="P106" t="s">
        <v>78</v>
      </c>
      <c r="Q106" t="s">
        <v>202</v>
      </c>
      <c r="R106" t="s">
        <v>308</v>
      </c>
      <c r="S106">
        <v>60004</v>
      </c>
      <c r="T106" s="3">
        <v>42047</v>
      </c>
      <c r="U106" s="3">
        <v>42048</v>
      </c>
      <c r="V106">
        <v>113.6499</v>
      </c>
      <c r="W106">
        <v>3</v>
      </c>
      <c r="X106">
        <v>164.71</v>
      </c>
      <c r="Y106">
        <v>89092</v>
      </c>
    </row>
    <row r="107" spans="1:25" x14ac:dyDescent="0.3">
      <c r="A107">
        <v>18818</v>
      </c>
      <c r="B107" t="s">
        <v>42</v>
      </c>
      <c r="C107">
        <v>0.01</v>
      </c>
      <c r="D107">
        <v>80.48</v>
      </c>
      <c r="E107">
        <v>4.5</v>
      </c>
      <c r="F107">
        <v>191</v>
      </c>
      <c r="G107" t="s">
        <v>309</v>
      </c>
      <c r="H107" t="s">
        <v>66</v>
      </c>
      <c r="I107" t="s">
        <v>45</v>
      </c>
      <c r="J107" t="s">
        <v>46</v>
      </c>
      <c r="K107" t="s">
        <v>281</v>
      </c>
      <c r="L107" t="s">
        <v>76</v>
      </c>
      <c r="M107" t="s">
        <v>310</v>
      </c>
      <c r="N107">
        <v>0.55000000000000004</v>
      </c>
      <c r="O107" t="s">
        <v>50</v>
      </c>
      <c r="P107" t="s">
        <v>78</v>
      </c>
      <c r="Q107" t="s">
        <v>202</v>
      </c>
      <c r="R107" t="s">
        <v>311</v>
      </c>
      <c r="S107">
        <v>60505</v>
      </c>
      <c r="T107" s="3">
        <v>42047</v>
      </c>
      <c r="U107" s="3">
        <v>42050</v>
      </c>
      <c r="V107">
        <v>-35.474400000000003</v>
      </c>
      <c r="W107">
        <v>1</v>
      </c>
      <c r="X107">
        <v>79.680000000000007</v>
      </c>
      <c r="Y107">
        <v>89092</v>
      </c>
    </row>
    <row r="108" spans="1:25" x14ac:dyDescent="0.3">
      <c r="A108">
        <v>20520</v>
      </c>
      <c r="B108" t="s">
        <v>54</v>
      </c>
      <c r="C108">
        <v>0.05</v>
      </c>
      <c r="D108">
        <v>3.8</v>
      </c>
      <c r="E108">
        <v>1.49</v>
      </c>
      <c r="F108">
        <v>191</v>
      </c>
      <c r="G108" t="s">
        <v>309</v>
      </c>
      <c r="H108" t="s">
        <v>66</v>
      </c>
      <c r="I108" t="s">
        <v>45</v>
      </c>
      <c r="J108" t="s">
        <v>46</v>
      </c>
      <c r="K108" t="s">
        <v>134</v>
      </c>
      <c r="L108" t="s">
        <v>76</v>
      </c>
      <c r="M108" t="s">
        <v>150</v>
      </c>
      <c r="N108">
        <v>0.38</v>
      </c>
      <c r="O108" t="s">
        <v>50</v>
      </c>
      <c r="P108" t="s">
        <v>78</v>
      </c>
      <c r="Q108" t="s">
        <v>202</v>
      </c>
      <c r="R108" t="s">
        <v>311</v>
      </c>
      <c r="S108">
        <v>60505</v>
      </c>
      <c r="T108" s="3">
        <v>42103</v>
      </c>
      <c r="U108" s="3">
        <v>42105</v>
      </c>
      <c r="V108">
        <v>14.466999999999999</v>
      </c>
      <c r="W108">
        <v>14</v>
      </c>
      <c r="X108">
        <v>53.26</v>
      </c>
      <c r="Y108">
        <v>89093</v>
      </c>
    </row>
    <row r="109" spans="1:25" x14ac:dyDescent="0.3">
      <c r="A109">
        <v>20521</v>
      </c>
      <c r="B109" t="s">
        <v>54</v>
      </c>
      <c r="C109">
        <v>0.09</v>
      </c>
      <c r="D109">
        <v>30.73</v>
      </c>
      <c r="E109">
        <v>4</v>
      </c>
      <c r="F109">
        <v>191</v>
      </c>
      <c r="G109" t="s">
        <v>309</v>
      </c>
      <c r="H109" t="s">
        <v>66</v>
      </c>
      <c r="I109" t="s">
        <v>45</v>
      </c>
      <c r="J109" t="s">
        <v>102</v>
      </c>
      <c r="K109" t="s">
        <v>204</v>
      </c>
      <c r="L109" t="s">
        <v>76</v>
      </c>
      <c r="M109" t="s">
        <v>312</v>
      </c>
      <c r="N109">
        <v>0.75</v>
      </c>
      <c r="O109" t="s">
        <v>50</v>
      </c>
      <c r="P109" t="s">
        <v>78</v>
      </c>
      <c r="Q109" t="s">
        <v>202</v>
      </c>
      <c r="R109" t="s">
        <v>311</v>
      </c>
      <c r="S109">
        <v>60505</v>
      </c>
      <c r="T109" s="3">
        <v>42103</v>
      </c>
      <c r="U109" s="3">
        <v>42103</v>
      </c>
      <c r="V109">
        <v>-99.986400000000003</v>
      </c>
      <c r="W109">
        <v>7</v>
      </c>
      <c r="X109">
        <v>203.49</v>
      </c>
      <c r="Y109">
        <v>89093</v>
      </c>
    </row>
    <row r="110" spans="1:25" x14ac:dyDescent="0.3">
      <c r="A110">
        <v>20522</v>
      </c>
      <c r="B110" t="s">
        <v>54</v>
      </c>
      <c r="C110">
        <v>0</v>
      </c>
      <c r="D110">
        <v>125.99</v>
      </c>
      <c r="E110">
        <v>8.08</v>
      </c>
      <c r="F110">
        <v>191</v>
      </c>
      <c r="G110" t="s">
        <v>309</v>
      </c>
      <c r="H110" t="s">
        <v>66</v>
      </c>
      <c r="I110" t="s">
        <v>45</v>
      </c>
      <c r="J110" t="s">
        <v>102</v>
      </c>
      <c r="K110" t="s">
        <v>103</v>
      </c>
      <c r="L110" t="s">
        <v>76</v>
      </c>
      <c r="M110" t="s">
        <v>313</v>
      </c>
      <c r="N110">
        <v>0.56999999999999995</v>
      </c>
      <c r="O110" t="s">
        <v>50</v>
      </c>
      <c r="P110" t="s">
        <v>78</v>
      </c>
      <c r="Q110" t="s">
        <v>202</v>
      </c>
      <c r="R110" t="s">
        <v>311</v>
      </c>
      <c r="S110">
        <v>60505</v>
      </c>
      <c r="T110" s="3">
        <v>42103</v>
      </c>
      <c r="U110" s="3">
        <v>42104</v>
      </c>
      <c r="V110">
        <v>1348.59672</v>
      </c>
      <c r="W110">
        <v>22</v>
      </c>
      <c r="X110">
        <v>2356.0100000000002</v>
      </c>
      <c r="Y110">
        <v>89093</v>
      </c>
    </row>
    <row r="111" spans="1:25" x14ac:dyDescent="0.3">
      <c r="A111">
        <v>19663</v>
      </c>
      <c r="B111" t="s">
        <v>54</v>
      </c>
      <c r="C111">
        <v>0</v>
      </c>
      <c r="D111">
        <v>213.45</v>
      </c>
      <c r="E111">
        <v>14.7</v>
      </c>
      <c r="F111">
        <v>193</v>
      </c>
      <c r="G111" t="s">
        <v>314</v>
      </c>
      <c r="H111" t="s">
        <v>56</v>
      </c>
      <c r="I111" t="s">
        <v>45</v>
      </c>
      <c r="J111" t="s">
        <v>102</v>
      </c>
      <c r="K111" t="s">
        <v>110</v>
      </c>
      <c r="L111" t="s">
        <v>60</v>
      </c>
      <c r="M111" t="s">
        <v>315</v>
      </c>
      <c r="N111">
        <v>0.59</v>
      </c>
      <c r="O111" t="s">
        <v>50</v>
      </c>
      <c r="P111" t="s">
        <v>51</v>
      </c>
      <c r="Q111" t="s">
        <v>236</v>
      </c>
      <c r="R111" t="s">
        <v>237</v>
      </c>
      <c r="S111">
        <v>84041</v>
      </c>
      <c r="T111" s="3">
        <v>42007</v>
      </c>
      <c r="U111" s="3">
        <v>42009</v>
      </c>
      <c r="V111">
        <v>-560.81417999999996</v>
      </c>
      <c r="W111">
        <v>1</v>
      </c>
      <c r="X111">
        <v>224.12</v>
      </c>
      <c r="Y111">
        <v>90430</v>
      </c>
    </row>
    <row r="112" spans="1:25" x14ac:dyDescent="0.3">
      <c r="A112">
        <v>20645</v>
      </c>
      <c r="B112" t="s">
        <v>73</v>
      </c>
      <c r="C112">
        <v>7.0000000000000007E-2</v>
      </c>
      <c r="D112">
        <v>6.54</v>
      </c>
      <c r="E112">
        <v>5.27</v>
      </c>
      <c r="F112">
        <v>193</v>
      </c>
      <c r="G112" t="s">
        <v>314</v>
      </c>
      <c r="H112" t="s">
        <v>66</v>
      </c>
      <c r="I112" t="s">
        <v>45</v>
      </c>
      <c r="J112" t="s">
        <v>46</v>
      </c>
      <c r="K112" t="s">
        <v>134</v>
      </c>
      <c r="L112" t="s">
        <v>76</v>
      </c>
      <c r="M112" t="s">
        <v>316</v>
      </c>
      <c r="N112">
        <v>0.36</v>
      </c>
      <c r="O112" t="s">
        <v>50</v>
      </c>
      <c r="P112" t="s">
        <v>51</v>
      </c>
      <c r="Q112" t="s">
        <v>236</v>
      </c>
      <c r="R112" t="s">
        <v>237</v>
      </c>
      <c r="S112">
        <v>84041</v>
      </c>
      <c r="T112" s="3">
        <v>42093</v>
      </c>
      <c r="U112" s="3">
        <v>42095</v>
      </c>
      <c r="V112">
        <v>-66.044499999999999</v>
      </c>
      <c r="W112">
        <v>21</v>
      </c>
      <c r="X112">
        <v>140.30000000000001</v>
      </c>
      <c r="Y112">
        <v>90432</v>
      </c>
    </row>
    <row r="113" spans="1:25" x14ac:dyDescent="0.3">
      <c r="A113">
        <v>24273</v>
      </c>
      <c r="B113" t="s">
        <v>54</v>
      </c>
      <c r="C113">
        <v>0.02</v>
      </c>
      <c r="D113">
        <v>6.48</v>
      </c>
      <c r="E113">
        <v>9.17</v>
      </c>
      <c r="F113">
        <v>194</v>
      </c>
      <c r="G113" t="s">
        <v>317</v>
      </c>
      <c r="H113" t="s">
        <v>66</v>
      </c>
      <c r="I113" t="s">
        <v>45</v>
      </c>
      <c r="J113" t="s">
        <v>46</v>
      </c>
      <c r="K113" t="s">
        <v>118</v>
      </c>
      <c r="L113" t="s">
        <v>76</v>
      </c>
      <c r="M113" t="s">
        <v>318</v>
      </c>
      <c r="N113">
        <v>0.37</v>
      </c>
      <c r="O113" t="s">
        <v>50</v>
      </c>
      <c r="P113" t="s">
        <v>51</v>
      </c>
      <c r="Q113" t="s">
        <v>236</v>
      </c>
      <c r="R113" t="s">
        <v>319</v>
      </c>
      <c r="S113">
        <v>84043</v>
      </c>
      <c r="T113" s="3">
        <v>42014</v>
      </c>
      <c r="U113" s="3">
        <v>42015</v>
      </c>
      <c r="V113">
        <v>-105.68520000000001</v>
      </c>
      <c r="W113">
        <v>4</v>
      </c>
      <c r="X113">
        <v>28.2</v>
      </c>
      <c r="Y113">
        <v>90431</v>
      </c>
    </row>
    <row r="114" spans="1:25" x14ac:dyDescent="0.3">
      <c r="A114">
        <v>20646</v>
      </c>
      <c r="B114" t="s">
        <v>73</v>
      </c>
      <c r="C114">
        <v>0.09</v>
      </c>
      <c r="D114">
        <v>3.29</v>
      </c>
      <c r="E114">
        <v>1.35</v>
      </c>
      <c r="F114">
        <v>194</v>
      </c>
      <c r="G114" t="s">
        <v>317</v>
      </c>
      <c r="H114" t="s">
        <v>66</v>
      </c>
      <c r="I114" t="s">
        <v>45</v>
      </c>
      <c r="J114" t="s">
        <v>46</v>
      </c>
      <c r="K114" t="s">
        <v>91</v>
      </c>
      <c r="L114" t="s">
        <v>48</v>
      </c>
      <c r="M114" t="s">
        <v>320</v>
      </c>
      <c r="N114">
        <v>0.4</v>
      </c>
      <c r="O114" t="s">
        <v>50</v>
      </c>
      <c r="P114" t="s">
        <v>51</v>
      </c>
      <c r="Q114" t="s">
        <v>236</v>
      </c>
      <c r="R114" t="s">
        <v>319</v>
      </c>
      <c r="S114">
        <v>84043</v>
      </c>
      <c r="T114" s="3">
        <v>42093</v>
      </c>
      <c r="U114" s="3">
        <v>42095</v>
      </c>
      <c r="V114">
        <v>15.66</v>
      </c>
      <c r="W114">
        <v>23</v>
      </c>
      <c r="X114">
        <v>71.55</v>
      </c>
      <c r="Y114">
        <v>90432</v>
      </c>
    </row>
    <row r="115" spans="1:25" x14ac:dyDescent="0.3">
      <c r="A115">
        <v>25158</v>
      </c>
      <c r="B115" t="s">
        <v>64</v>
      </c>
      <c r="C115">
        <v>0</v>
      </c>
      <c r="D115">
        <v>161.55000000000001</v>
      </c>
      <c r="E115">
        <v>19.989999999999998</v>
      </c>
      <c r="F115">
        <v>197</v>
      </c>
      <c r="G115" t="s">
        <v>321</v>
      </c>
      <c r="H115" t="s">
        <v>66</v>
      </c>
      <c r="I115" t="s">
        <v>75</v>
      </c>
      <c r="J115" t="s">
        <v>46</v>
      </c>
      <c r="K115" t="s">
        <v>165</v>
      </c>
      <c r="L115" t="s">
        <v>76</v>
      </c>
      <c r="M115" t="s">
        <v>185</v>
      </c>
      <c r="N115">
        <v>0.66</v>
      </c>
      <c r="O115" t="s">
        <v>50</v>
      </c>
      <c r="P115" t="s">
        <v>78</v>
      </c>
      <c r="Q115" t="s">
        <v>207</v>
      </c>
      <c r="R115" t="s">
        <v>322</v>
      </c>
      <c r="S115">
        <v>66212</v>
      </c>
      <c r="T115" s="3">
        <v>42096</v>
      </c>
      <c r="U115" s="3">
        <v>42098</v>
      </c>
      <c r="V115">
        <v>1167.1580000000001</v>
      </c>
      <c r="W115">
        <v>19</v>
      </c>
      <c r="X115">
        <v>3108.98</v>
      </c>
      <c r="Y115">
        <v>88921</v>
      </c>
    </row>
    <row r="116" spans="1:25" x14ac:dyDescent="0.3">
      <c r="A116">
        <v>7158</v>
      </c>
      <c r="B116" t="s">
        <v>64</v>
      </c>
      <c r="C116">
        <v>0</v>
      </c>
      <c r="D116">
        <v>161.55000000000001</v>
      </c>
      <c r="E116">
        <v>19.989999999999998</v>
      </c>
      <c r="F116">
        <v>198</v>
      </c>
      <c r="G116" t="s">
        <v>323</v>
      </c>
      <c r="H116" t="s">
        <v>66</v>
      </c>
      <c r="I116" t="s">
        <v>75</v>
      </c>
      <c r="J116" t="s">
        <v>46</v>
      </c>
      <c r="K116" t="s">
        <v>165</v>
      </c>
      <c r="L116" t="s">
        <v>76</v>
      </c>
      <c r="M116" t="s">
        <v>185</v>
      </c>
      <c r="N116">
        <v>0.66</v>
      </c>
      <c r="O116" t="s">
        <v>50</v>
      </c>
      <c r="P116" t="s">
        <v>78</v>
      </c>
      <c r="Q116" t="s">
        <v>324</v>
      </c>
      <c r="R116" t="s">
        <v>325</v>
      </c>
      <c r="S116">
        <v>48138</v>
      </c>
      <c r="T116" s="3">
        <v>42096</v>
      </c>
      <c r="U116" s="3">
        <v>42098</v>
      </c>
      <c r="V116">
        <v>1014.9200000000001</v>
      </c>
      <c r="W116">
        <v>77</v>
      </c>
      <c r="X116">
        <v>12599.55</v>
      </c>
      <c r="Y116">
        <v>51072</v>
      </c>
    </row>
    <row r="117" spans="1:25" x14ac:dyDescent="0.3">
      <c r="A117">
        <v>22136</v>
      </c>
      <c r="B117" t="s">
        <v>54</v>
      </c>
      <c r="C117">
        <v>0.09</v>
      </c>
      <c r="D117">
        <v>12.28</v>
      </c>
      <c r="E117">
        <v>4.8600000000000003</v>
      </c>
      <c r="F117">
        <v>202</v>
      </c>
      <c r="G117" t="s">
        <v>326</v>
      </c>
      <c r="H117" t="s">
        <v>66</v>
      </c>
      <c r="I117" t="s">
        <v>45</v>
      </c>
      <c r="J117" t="s">
        <v>46</v>
      </c>
      <c r="K117" t="s">
        <v>118</v>
      </c>
      <c r="L117" t="s">
        <v>76</v>
      </c>
      <c r="M117" t="s">
        <v>327</v>
      </c>
      <c r="N117">
        <v>0.38</v>
      </c>
      <c r="O117" t="s">
        <v>50</v>
      </c>
      <c r="P117" t="s">
        <v>78</v>
      </c>
      <c r="Q117" t="s">
        <v>328</v>
      </c>
      <c r="R117" t="s">
        <v>329</v>
      </c>
      <c r="S117">
        <v>74006</v>
      </c>
      <c r="T117" s="3">
        <v>42121</v>
      </c>
      <c r="U117" s="3">
        <v>42122</v>
      </c>
      <c r="V117">
        <v>1.73</v>
      </c>
      <c r="W117">
        <v>3</v>
      </c>
      <c r="X117">
        <v>34.65</v>
      </c>
      <c r="Y117">
        <v>88971</v>
      </c>
    </row>
    <row r="118" spans="1:25" x14ac:dyDescent="0.3">
      <c r="A118">
        <v>18783</v>
      </c>
      <c r="B118" t="s">
        <v>42</v>
      </c>
      <c r="C118">
        <v>0.03</v>
      </c>
      <c r="D118">
        <v>7.37</v>
      </c>
      <c r="E118">
        <v>5.53</v>
      </c>
      <c r="F118">
        <v>202</v>
      </c>
      <c r="G118" t="s">
        <v>326</v>
      </c>
      <c r="H118" t="s">
        <v>66</v>
      </c>
      <c r="I118" t="s">
        <v>45</v>
      </c>
      <c r="J118" t="s">
        <v>102</v>
      </c>
      <c r="K118" t="s">
        <v>204</v>
      </c>
      <c r="L118" t="s">
        <v>68</v>
      </c>
      <c r="M118" t="s">
        <v>330</v>
      </c>
      <c r="N118">
        <v>0.69</v>
      </c>
      <c r="O118" t="s">
        <v>50</v>
      </c>
      <c r="P118" t="s">
        <v>78</v>
      </c>
      <c r="Q118" t="s">
        <v>328</v>
      </c>
      <c r="R118" t="s">
        <v>329</v>
      </c>
      <c r="S118">
        <v>74006</v>
      </c>
      <c r="T118" s="3">
        <v>42020</v>
      </c>
      <c r="U118" s="3">
        <v>42022</v>
      </c>
      <c r="V118">
        <v>-133.69999999999999</v>
      </c>
      <c r="W118">
        <v>11</v>
      </c>
      <c r="X118">
        <v>85.79</v>
      </c>
      <c r="Y118">
        <v>88972</v>
      </c>
    </row>
    <row r="119" spans="1:25" x14ac:dyDescent="0.3">
      <c r="A119">
        <v>21401</v>
      </c>
      <c r="B119" t="s">
        <v>131</v>
      </c>
      <c r="C119">
        <v>0.05</v>
      </c>
      <c r="D119">
        <v>1.86</v>
      </c>
      <c r="E119">
        <v>2.58</v>
      </c>
      <c r="F119">
        <v>210</v>
      </c>
      <c r="G119" t="s">
        <v>331</v>
      </c>
      <c r="H119" t="s">
        <v>66</v>
      </c>
      <c r="I119" t="s">
        <v>57</v>
      </c>
      <c r="J119" t="s">
        <v>46</v>
      </c>
      <c r="K119" t="s">
        <v>91</v>
      </c>
      <c r="L119" t="s">
        <v>48</v>
      </c>
      <c r="M119" t="s">
        <v>332</v>
      </c>
      <c r="N119">
        <v>0.82</v>
      </c>
      <c r="O119" t="s">
        <v>50</v>
      </c>
      <c r="P119" t="s">
        <v>70</v>
      </c>
      <c r="Q119" t="s">
        <v>96</v>
      </c>
      <c r="R119" t="s">
        <v>333</v>
      </c>
      <c r="S119">
        <v>12180</v>
      </c>
      <c r="T119" s="3">
        <v>42021</v>
      </c>
      <c r="U119" s="3">
        <v>42025</v>
      </c>
      <c r="V119">
        <v>-66.62</v>
      </c>
      <c r="W119">
        <v>9</v>
      </c>
      <c r="X119">
        <v>17.61</v>
      </c>
      <c r="Y119">
        <v>85965</v>
      </c>
    </row>
    <row r="120" spans="1:25" x14ac:dyDescent="0.3">
      <c r="A120">
        <v>23097</v>
      </c>
      <c r="B120" t="s">
        <v>73</v>
      </c>
      <c r="C120">
        <v>0.09</v>
      </c>
      <c r="D120">
        <v>5.4</v>
      </c>
      <c r="E120">
        <v>7.78</v>
      </c>
      <c r="F120">
        <v>210</v>
      </c>
      <c r="G120" t="s">
        <v>331</v>
      </c>
      <c r="H120" t="s">
        <v>44</v>
      </c>
      <c r="I120" t="s">
        <v>57</v>
      </c>
      <c r="J120" t="s">
        <v>46</v>
      </c>
      <c r="K120" t="s">
        <v>134</v>
      </c>
      <c r="L120" t="s">
        <v>76</v>
      </c>
      <c r="M120" t="s">
        <v>334</v>
      </c>
      <c r="N120">
        <v>0.37</v>
      </c>
      <c r="O120" t="s">
        <v>50</v>
      </c>
      <c r="P120" t="s">
        <v>70</v>
      </c>
      <c r="Q120" t="s">
        <v>96</v>
      </c>
      <c r="R120" t="s">
        <v>333</v>
      </c>
      <c r="S120">
        <v>12180</v>
      </c>
      <c r="T120" s="3">
        <v>42157</v>
      </c>
      <c r="U120" s="3">
        <v>42157</v>
      </c>
      <c r="V120">
        <v>-21.487749999999998</v>
      </c>
      <c r="W120">
        <v>4</v>
      </c>
      <c r="X120">
        <v>27.3</v>
      </c>
      <c r="Y120">
        <v>85966</v>
      </c>
    </row>
    <row r="121" spans="1:25" x14ac:dyDescent="0.3">
      <c r="A121">
        <v>23098</v>
      </c>
      <c r="B121" t="s">
        <v>73</v>
      </c>
      <c r="C121">
        <v>0.02</v>
      </c>
      <c r="D121">
        <v>20.28</v>
      </c>
      <c r="E121">
        <v>6.68</v>
      </c>
      <c r="F121">
        <v>210</v>
      </c>
      <c r="G121" t="s">
        <v>331</v>
      </c>
      <c r="H121" t="s">
        <v>66</v>
      </c>
      <c r="I121" t="s">
        <v>57</v>
      </c>
      <c r="J121" t="s">
        <v>58</v>
      </c>
      <c r="K121" t="s">
        <v>67</v>
      </c>
      <c r="L121" t="s">
        <v>76</v>
      </c>
      <c r="M121" t="s">
        <v>335</v>
      </c>
      <c r="N121">
        <v>0.53</v>
      </c>
      <c r="O121" t="s">
        <v>50</v>
      </c>
      <c r="P121" t="s">
        <v>70</v>
      </c>
      <c r="Q121" t="s">
        <v>96</v>
      </c>
      <c r="R121" t="s">
        <v>333</v>
      </c>
      <c r="S121">
        <v>12180</v>
      </c>
      <c r="T121" s="3">
        <v>42157</v>
      </c>
      <c r="U121" s="3">
        <v>42157</v>
      </c>
      <c r="V121">
        <v>44.677499999999995</v>
      </c>
      <c r="W121">
        <v>3</v>
      </c>
      <c r="X121">
        <v>64.75</v>
      </c>
      <c r="Y121">
        <v>85966</v>
      </c>
    </row>
    <row r="122" spans="1:25" x14ac:dyDescent="0.3">
      <c r="A122">
        <v>23099</v>
      </c>
      <c r="B122" t="s">
        <v>73</v>
      </c>
      <c r="C122">
        <v>0</v>
      </c>
      <c r="D122">
        <v>11.55</v>
      </c>
      <c r="E122">
        <v>2.36</v>
      </c>
      <c r="F122">
        <v>210</v>
      </c>
      <c r="G122" t="s">
        <v>331</v>
      </c>
      <c r="H122" t="s">
        <v>66</v>
      </c>
      <c r="I122" t="s">
        <v>57</v>
      </c>
      <c r="J122" t="s">
        <v>46</v>
      </c>
      <c r="K122" t="s">
        <v>47</v>
      </c>
      <c r="L122" t="s">
        <v>48</v>
      </c>
      <c r="M122" t="s">
        <v>336</v>
      </c>
      <c r="N122">
        <v>0.55000000000000004</v>
      </c>
      <c r="O122" t="s">
        <v>50</v>
      </c>
      <c r="P122" t="s">
        <v>70</v>
      </c>
      <c r="Q122" t="s">
        <v>96</v>
      </c>
      <c r="R122" t="s">
        <v>333</v>
      </c>
      <c r="S122">
        <v>12180</v>
      </c>
      <c r="T122" s="3">
        <v>42157</v>
      </c>
      <c r="U122" s="3">
        <v>42158</v>
      </c>
      <c r="V122">
        <v>23.594999999999999</v>
      </c>
      <c r="W122">
        <v>5</v>
      </c>
      <c r="X122">
        <v>62.98</v>
      </c>
      <c r="Y122">
        <v>85966</v>
      </c>
    </row>
    <row r="123" spans="1:25" x14ac:dyDescent="0.3">
      <c r="A123">
        <v>23605</v>
      </c>
      <c r="B123" t="s">
        <v>73</v>
      </c>
      <c r="C123">
        <v>0.01</v>
      </c>
      <c r="D123">
        <v>10.06</v>
      </c>
      <c r="E123">
        <v>2.06</v>
      </c>
      <c r="F123">
        <v>211</v>
      </c>
      <c r="G123" t="s">
        <v>337</v>
      </c>
      <c r="H123" t="s">
        <v>66</v>
      </c>
      <c r="I123" t="s">
        <v>139</v>
      </c>
      <c r="J123" t="s">
        <v>46</v>
      </c>
      <c r="K123" t="s">
        <v>118</v>
      </c>
      <c r="L123" t="s">
        <v>48</v>
      </c>
      <c r="M123" t="s">
        <v>304</v>
      </c>
      <c r="N123">
        <v>0.39</v>
      </c>
      <c r="O123" t="s">
        <v>50</v>
      </c>
      <c r="P123" t="s">
        <v>70</v>
      </c>
      <c r="Q123" t="s">
        <v>96</v>
      </c>
      <c r="R123" t="s">
        <v>338</v>
      </c>
      <c r="S123">
        <v>13501</v>
      </c>
      <c r="T123" s="3">
        <v>42010</v>
      </c>
      <c r="U123" s="3">
        <v>42012</v>
      </c>
      <c r="V123">
        <v>7.59</v>
      </c>
      <c r="W123">
        <v>2</v>
      </c>
      <c r="X123">
        <v>21.2</v>
      </c>
      <c r="Y123">
        <v>85964</v>
      </c>
    </row>
    <row r="124" spans="1:25" x14ac:dyDescent="0.3">
      <c r="A124">
        <v>23606</v>
      </c>
      <c r="B124" t="s">
        <v>73</v>
      </c>
      <c r="C124">
        <v>0</v>
      </c>
      <c r="D124">
        <v>65.989999999999995</v>
      </c>
      <c r="E124">
        <v>5.92</v>
      </c>
      <c r="F124">
        <v>211</v>
      </c>
      <c r="G124" t="s">
        <v>337</v>
      </c>
      <c r="H124" t="s">
        <v>66</v>
      </c>
      <c r="I124" t="s">
        <v>139</v>
      </c>
      <c r="J124" t="s">
        <v>102</v>
      </c>
      <c r="K124" t="s">
        <v>103</v>
      </c>
      <c r="L124" t="s">
        <v>76</v>
      </c>
      <c r="M124" t="s">
        <v>339</v>
      </c>
      <c r="N124">
        <v>0.55000000000000004</v>
      </c>
      <c r="O124" t="s">
        <v>50</v>
      </c>
      <c r="P124" t="s">
        <v>70</v>
      </c>
      <c r="Q124" t="s">
        <v>96</v>
      </c>
      <c r="R124" t="s">
        <v>338</v>
      </c>
      <c r="S124">
        <v>13501</v>
      </c>
      <c r="T124" s="3">
        <v>42010</v>
      </c>
      <c r="U124" s="3">
        <v>42012</v>
      </c>
      <c r="V124">
        <v>-107.98699999999999</v>
      </c>
      <c r="W124">
        <v>3</v>
      </c>
      <c r="X124">
        <v>173.32</v>
      </c>
      <c r="Y124">
        <v>85964</v>
      </c>
    </row>
    <row r="125" spans="1:25" x14ac:dyDescent="0.3">
      <c r="A125">
        <v>23100</v>
      </c>
      <c r="B125" t="s">
        <v>73</v>
      </c>
      <c r="C125">
        <v>0.05</v>
      </c>
      <c r="D125">
        <v>2.08</v>
      </c>
      <c r="E125">
        <v>2.56</v>
      </c>
      <c r="F125">
        <v>211</v>
      </c>
      <c r="G125" t="s">
        <v>337</v>
      </c>
      <c r="H125" t="s">
        <v>66</v>
      </c>
      <c r="I125" t="s">
        <v>57</v>
      </c>
      <c r="J125" t="s">
        <v>46</v>
      </c>
      <c r="K125" t="s">
        <v>198</v>
      </c>
      <c r="L125" t="s">
        <v>68</v>
      </c>
      <c r="M125" t="s">
        <v>340</v>
      </c>
      <c r="N125">
        <v>0.55000000000000004</v>
      </c>
      <c r="O125" t="s">
        <v>50</v>
      </c>
      <c r="P125" t="s">
        <v>70</v>
      </c>
      <c r="Q125" t="s">
        <v>96</v>
      </c>
      <c r="R125" t="s">
        <v>338</v>
      </c>
      <c r="S125">
        <v>13501</v>
      </c>
      <c r="T125" s="3">
        <v>42157</v>
      </c>
      <c r="U125" s="3">
        <v>42158</v>
      </c>
      <c r="V125">
        <v>-36.25</v>
      </c>
      <c r="W125">
        <v>20</v>
      </c>
      <c r="X125">
        <v>42.29</v>
      </c>
      <c r="Y125">
        <v>85966</v>
      </c>
    </row>
    <row r="126" spans="1:25" x14ac:dyDescent="0.3">
      <c r="A126">
        <v>26303</v>
      </c>
      <c r="B126" t="s">
        <v>73</v>
      </c>
      <c r="C126">
        <v>0.05</v>
      </c>
      <c r="D126">
        <v>119.99</v>
      </c>
      <c r="E126">
        <v>56.14</v>
      </c>
      <c r="F126">
        <v>218</v>
      </c>
      <c r="G126" t="s">
        <v>341</v>
      </c>
      <c r="H126" t="s">
        <v>56</v>
      </c>
      <c r="I126" t="s">
        <v>139</v>
      </c>
      <c r="J126" t="s">
        <v>102</v>
      </c>
      <c r="K126" t="s">
        <v>110</v>
      </c>
      <c r="L126" t="s">
        <v>146</v>
      </c>
      <c r="M126" t="s">
        <v>342</v>
      </c>
      <c r="N126">
        <v>0.39</v>
      </c>
      <c r="O126" t="s">
        <v>50</v>
      </c>
      <c r="P126" t="s">
        <v>51</v>
      </c>
      <c r="Q126" t="s">
        <v>236</v>
      </c>
      <c r="R126" t="s">
        <v>343</v>
      </c>
      <c r="S126">
        <v>84107</v>
      </c>
      <c r="T126" s="3">
        <v>42164</v>
      </c>
      <c r="U126" s="3">
        <v>42166</v>
      </c>
      <c r="V126">
        <v>-102.5121</v>
      </c>
      <c r="W126">
        <v>6</v>
      </c>
      <c r="X126">
        <v>730.37</v>
      </c>
      <c r="Y126">
        <v>88048</v>
      </c>
    </row>
    <row r="127" spans="1:25" x14ac:dyDescent="0.3">
      <c r="A127">
        <v>21203</v>
      </c>
      <c r="B127" t="s">
        <v>73</v>
      </c>
      <c r="C127">
        <v>0.03</v>
      </c>
      <c r="D127">
        <v>60.89</v>
      </c>
      <c r="E127">
        <v>32.409999999999997</v>
      </c>
      <c r="F127">
        <v>228</v>
      </c>
      <c r="G127" t="s">
        <v>344</v>
      </c>
      <c r="H127" t="s">
        <v>56</v>
      </c>
      <c r="I127" t="s">
        <v>75</v>
      </c>
      <c r="J127" t="s">
        <v>58</v>
      </c>
      <c r="K127" t="s">
        <v>59</v>
      </c>
      <c r="L127" t="s">
        <v>60</v>
      </c>
      <c r="M127" t="s">
        <v>345</v>
      </c>
      <c r="N127">
        <v>0.56000000000000005</v>
      </c>
      <c r="O127" t="s">
        <v>50</v>
      </c>
      <c r="P127" t="s">
        <v>87</v>
      </c>
      <c r="Q127" t="s">
        <v>346</v>
      </c>
      <c r="R127" t="s">
        <v>347</v>
      </c>
      <c r="S127">
        <v>28227</v>
      </c>
      <c r="T127" s="3">
        <v>42096</v>
      </c>
      <c r="U127" s="3">
        <v>42097</v>
      </c>
      <c r="V127">
        <v>36.353999999999999</v>
      </c>
      <c r="W127">
        <v>7</v>
      </c>
      <c r="X127">
        <v>450.49</v>
      </c>
      <c r="Y127">
        <v>88527</v>
      </c>
    </row>
    <row r="128" spans="1:25" x14ac:dyDescent="0.3">
      <c r="A128">
        <v>25500</v>
      </c>
      <c r="B128" t="s">
        <v>73</v>
      </c>
      <c r="C128">
        <v>7.0000000000000007E-2</v>
      </c>
      <c r="D128">
        <v>5.81</v>
      </c>
      <c r="E128">
        <v>8.49</v>
      </c>
      <c r="F128">
        <v>233</v>
      </c>
      <c r="G128" t="s">
        <v>348</v>
      </c>
      <c r="H128" t="s">
        <v>66</v>
      </c>
      <c r="I128" t="s">
        <v>75</v>
      </c>
      <c r="J128" t="s">
        <v>46</v>
      </c>
      <c r="K128" t="s">
        <v>134</v>
      </c>
      <c r="L128" t="s">
        <v>76</v>
      </c>
      <c r="M128" t="s">
        <v>349</v>
      </c>
      <c r="N128">
        <v>0.39</v>
      </c>
      <c r="O128" t="s">
        <v>50</v>
      </c>
      <c r="P128" t="s">
        <v>78</v>
      </c>
      <c r="Q128" t="s">
        <v>202</v>
      </c>
      <c r="R128" t="s">
        <v>350</v>
      </c>
      <c r="S128">
        <v>60462</v>
      </c>
      <c r="T128" s="3">
        <v>42055</v>
      </c>
      <c r="U128" s="3">
        <v>42057</v>
      </c>
      <c r="V128">
        <v>-243.23649999999998</v>
      </c>
      <c r="W128">
        <v>10</v>
      </c>
      <c r="X128">
        <v>58.8</v>
      </c>
      <c r="Y128">
        <v>90237</v>
      </c>
    </row>
    <row r="129" spans="1:25" x14ac:dyDescent="0.3">
      <c r="A129">
        <v>25501</v>
      </c>
      <c r="B129" t="s">
        <v>73</v>
      </c>
      <c r="C129">
        <v>0.04</v>
      </c>
      <c r="D129">
        <v>9.65</v>
      </c>
      <c r="E129">
        <v>6.22</v>
      </c>
      <c r="F129">
        <v>233</v>
      </c>
      <c r="G129" t="s">
        <v>348</v>
      </c>
      <c r="H129" t="s">
        <v>66</v>
      </c>
      <c r="I129" t="s">
        <v>75</v>
      </c>
      <c r="J129" t="s">
        <v>58</v>
      </c>
      <c r="K129" t="s">
        <v>67</v>
      </c>
      <c r="L129" t="s">
        <v>76</v>
      </c>
      <c r="M129" t="s">
        <v>351</v>
      </c>
      <c r="N129">
        <v>0.55000000000000004</v>
      </c>
      <c r="O129" t="s">
        <v>50</v>
      </c>
      <c r="P129" t="s">
        <v>78</v>
      </c>
      <c r="Q129" t="s">
        <v>202</v>
      </c>
      <c r="R129" t="s">
        <v>350</v>
      </c>
      <c r="S129">
        <v>60462</v>
      </c>
      <c r="T129" s="3">
        <v>42055</v>
      </c>
      <c r="U129" s="3">
        <v>42056</v>
      </c>
      <c r="V129">
        <v>-53.62</v>
      </c>
      <c r="W129">
        <v>12</v>
      </c>
      <c r="X129">
        <v>120.47</v>
      </c>
      <c r="Y129">
        <v>90237</v>
      </c>
    </row>
    <row r="130" spans="1:25" x14ac:dyDescent="0.3">
      <c r="A130">
        <v>23058</v>
      </c>
      <c r="B130" t="s">
        <v>64</v>
      </c>
      <c r="C130">
        <v>0.06</v>
      </c>
      <c r="D130">
        <v>279.81</v>
      </c>
      <c r="E130">
        <v>23.19</v>
      </c>
      <c r="F130">
        <v>234</v>
      </c>
      <c r="G130" t="s">
        <v>352</v>
      </c>
      <c r="H130" t="s">
        <v>56</v>
      </c>
      <c r="I130" t="s">
        <v>75</v>
      </c>
      <c r="J130" t="s">
        <v>46</v>
      </c>
      <c r="K130" t="s">
        <v>281</v>
      </c>
      <c r="L130" t="s">
        <v>60</v>
      </c>
      <c r="M130" t="s">
        <v>353</v>
      </c>
      <c r="N130">
        <v>0.59</v>
      </c>
      <c r="O130" t="s">
        <v>50</v>
      </c>
      <c r="P130" t="s">
        <v>78</v>
      </c>
      <c r="Q130" t="s">
        <v>354</v>
      </c>
      <c r="R130" t="s">
        <v>355</v>
      </c>
      <c r="S130">
        <v>50208</v>
      </c>
      <c r="T130" s="3">
        <v>42040</v>
      </c>
      <c r="U130" s="3">
        <v>42041</v>
      </c>
      <c r="V130">
        <v>1103.9723999999999</v>
      </c>
      <c r="W130">
        <v>6</v>
      </c>
      <c r="X130">
        <v>1599.96</v>
      </c>
      <c r="Y130">
        <v>90236</v>
      </c>
    </row>
    <row r="131" spans="1:25" x14ac:dyDescent="0.3">
      <c r="A131">
        <v>25121</v>
      </c>
      <c r="B131" t="s">
        <v>42</v>
      </c>
      <c r="C131">
        <v>0.03</v>
      </c>
      <c r="D131">
        <v>28.53</v>
      </c>
      <c r="E131">
        <v>1.49</v>
      </c>
      <c r="F131">
        <v>234</v>
      </c>
      <c r="G131" t="s">
        <v>352</v>
      </c>
      <c r="H131" t="s">
        <v>66</v>
      </c>
      <c r="I131" t="s">
        <v>75</v>
      </c>
      <c r="J131" t="s">
        <v>46</v>
      </c>
      <c r="K131" t="s">
        <v>134</v>
      </c>
      <c r="L131" t="s">
        <v>76</v>
      </c>
      <c r="M131" t="s">
        <v>356</v>
      </c>
      <c r="N131">
        <v>0.38</v>
      </c>
      <c r="O131" t="s">
        <v>50</v>
      </c>
      <c r="P131" t="s">
        <v>78</v>
      </c>
      <c r="Q131" t="s">
        <v>354</v>
      </c>
      <c r="R131" t="s">
        <v>355</v>
      </c>
      <c r="S131">
        <v>50208</v>
      </c>
      <c r="T131" s="3">
        <v>42090</v>
      </c>
      <c r="U131" s="3">
        <v>42092</v>
      </c>
      <c r="V131">
        <v>136.33709999999999</v>
      </c>
      <c r="W131">
        <v>7</v>
      </c>
      <c r="X131">
        <v>197.59</v>
      </c>
      <c r="Y131">
        <v>90238</v>
      </c>
    </row>
    <row r="132" spans="1:25" x14ac:dyDescent="0.3">
      <c r="A132">
        <v>25122</v>
      </c>
      <c r="B132" t="s">
        <v>42</v>
      </c>
      <c r="C132">
        <v>0.01</v>
      </c>
      <c r="D132">
        <v>15.28</v>
      </c>
      <c r="E132">
        <v>1.99</v>
      </c>
      <c r="F132">
        <v>234</v>
      </c>
      <c r="G132" t="s">
        <v>352</v>
      </c>
      <c r="H132" t="s">
        <v>66</v>
      </c>
      <c r="I132" t="s">
        <v>75</v>
      </c>
      <c r="J132" t="s">
        <v>102</v>
      </c>
      <c r="K132" t="s">
        <v>204</v>
      </c>
      <c r="L132" t="s">
        <v>68</v>
      </c>
      <c r="M132" t="s">
        <v>357</v>
      </c>
      <c r="N132">
        <v>0.42</v>
      </c>
      <c r="O132" t="s">
        <v>50</v>
      </c>
      <c r="P132" t="s">
        <v>78</v>
      </c>
      <c r="Q132" t="s">
        <v>354</v>
      </c>
      <c r="R132" t="s">
        <v>355</v>
      </c>
      <c r="S132">
        <v>50208</v>
      </c>
      <c r="T132" s="3">
        <v>42090</v>
      </c>
      <c r="U132" s="3">
        <v>42092</v>
      </c>
      <c r="V132">
        <v>-12.46</v>
      </c>
      <c r="W132">
        <v>2</v>
      </c>
      <c r="X132">
        <v>33.04</v>
      </c>
      <c r="Y132">
        <v>90238</v>
      </c>
    </row>
    <row r="133" spans="1:25" x14ac:dyDescent="0.3">
      <c r="A133">
        <v>22044</v>
      </c>
      <c r="B133" t="s">
        <v>131</v>
      </c>
      <c r="C133">
        <v>0.06</v>
      </c>
      <c r="D133">
        <v>3.34</v>
      </c>
      <c r="E133">
        <v>7.49</v>
      </c>
      <c r="F133">
        <v>234</v>
      </c>
      <c r="G133" t="s">
        <v>352</v>
      </c>
      <c r="H133" t="s">
        <v>44</v>
      </c>
      <c r="I133" t="s">
        <v>75</v>
      </c>
      <c r="J133" t="s">
        <v>46</v>
      </c>
      <c r="K133" t="s">
        <v>47</v>
      </c>
      <c r="L133" t="s">
        <v>48</v>
      </c>
      <c r="M133" t="s">
        <v>358</v>
      </c>
      <c r="N133">
        <v>0.54</v>
      </c>
      <c r="O133" t="s">
        <v>50</v>
      </c>
      <c r="P133" t="s">
        <v>78</v>
      </c>
      <c r="Q133" t="s">
        <v>354</v>
      </c>
      <c r="R133" t="s">
        <v>355</v>
      </c>
      <c r="S133">
        <v>50208</v>
      </c>
      <c r="T133" s="3">
        <v>42122</v>
      </c>
      <c r="U133" s="3">
        <v>42124</v>
      </c>
      <c r="V133">
        <v>-175.86</v>
      </c>
      <c r="W133">
        <v>8</v>
      </c>
      <c r="X133">
        <v>27.45</v>
      </c>
      <c r="Y133">
        <v>90239</v>
      </c>
    </row>
    <row r="134" spans="1:25" x14ac:dyDescent="0.3">
      <c r="A134">
        <v>18885</v>
      </c>
      <c r="B134" t="s">
        <v>54</v>
      </c>
      <c r="C134">
        <v>0</v>
      </c>
      <c r="D134">
        <v>442.14</v>
      </c>
      <c r="E134">
        <v>14.7</v>
      </c>
      <c r="F134">
        <v>236</v>
      </c>
      <c r="G134" t="s">
        <v>359</v>
      </c>
      <c r="H134" t="s">
        <v>56</v>
      </c>
      <c r="I134" t="s">
        <v>45</v>
      </c>
      <c r="J134" t="s">
        <v>102</v>
      </c>
      <c r="K134" t="s">
        <v>110</v>
      </c>
      <c r="L134" t="s">
        <v>60</v>
      </c>
      <c r="M134" t="s">
        <v>360</v>
      </c>
      <c r="N134">
        <v>0.56000000000000005</v>
      </c>
      <c r="O134" t="s">
        <v>50</v>
      </c>
      <c r="P134" t="s">
        <v>51</v>
      </c>
      <c r="Q134" t="s">
        <v>279</v>
      </c>
      <c r="R134" t="s">
        <v>361</v>
      </c>
      <c r="S134">
        <v>80027</v>
      </c>
      <c r="T134" s="3">
        <v>42057</v>
      </c>
      <c r="U134" s="3">
        <v>42057</v>
      </c>
      <c r="V134">
        <v>3294.8258999999994</v>
      </c>
      <c r="W134">
        <v>10</v>
      </c>
      <c r="X134">
        <v>4775.1099999999997</v>
      </c>
      <c r="Y134">
        <v>86621</v>
      </c>
    </row>
    <row r="135" spans="1:25" x14ac:dyDescent="0.3">
      <c r="A135">
        <v>24327</v>
      </c>
      <c r="B135" t="s">
        <v>73</v>
      </c>
      <c r="C135">
        <v>0.1</v>
      </c>
      <c r="D135">
        <v>19.98</v>
      </c>
      <c r="E135">
        <v>5.77</v>
      </c>
      <c r="F135">
        <v>240</v>
      </c>
      <c r="G135" t="s">
        <v>362</v>
      </c>
      <c r="H135" t="s">
        <v>44</v>
      </c>
      <c r="I135" t="s">
        <v>75</v>
      </c>
      <c r="J135" t="s">
        <v>46</v>
      </c>
      <c r="K135" t="s">
        <v>118</v>
      </c>
      <c r="L135" t="s">
        <v>76</v>
      </c>
      <c r="M135" t="s">
        <v>363</v>
      </c>
      <c r="N135">
        <v>0.38</v>
      </c>
      <c r="O135" t="s">
        <v>50</v>
      </c>
      <c r="P135" t="s">
        <v>51</v>
      </c>
      <c r="Q135" t="s">
        <v>279</v>
      </c>
      <c r="R135" t="s">
        <v>364</v>
      </c>
      <c r="S135">
        <v>80817</v>
      </c>
      <c r="T135" s="3">
        <v>42114</v>
      </c>
      <c r="U135" s="3">
        <v>42114</v>
      </c>
      <c r="V135">
        <v>35.090000000000003</v>
      </c>
      <c r="W135">
        <v>3</v>
      </c>
      <c r="X135">
        <v>57.41</v>
      </c>
      <c r="Y135">
        <v>90479</v>
      </c>
    </row>
    <row r="136" spans="1:25" x14ac:dyDescent="0.3">
      <c r="A136">
        <v>24328</v>
      </c>
      <c r="B136" t="s">
        <v>73</v>
      </c>
      <c r="C136">
        <v>0.06</v>
      </c>
      <c r="D136">
        <v>259.70999999999998</v>
      </c>
      <c r="E136">
        <v>66.67</v>
      </c>
      <c r="F136">
        <v>241</v>
      </c>
      <c r="G136" t="s">
        <v>365</v>
      </c>
      <c r="H136" t="s">
        <v>56</v>
      </c>
      <c r="I136" t="s">
        <v>75</v>
      </c>
      <c r="J136" t="s">
        <v>58</v>
      </c>
      <c r="K136" t="s">
        <v>176</v>
      </c>
      <c r="L136" t="s">
        <v>146</v>
      </c>
      <c r="M136" t="s">
        <v>366</v>
      </c>
      <c r="N136">
        <v>0.61</v>
      </c>
      <c r="O136" t="s">
        <v>50</v>
      </c>
      <c r="P136" t="s">
        <v>51</v>
      </c>
      <c r="Q136" t="s">
        <v>279</v>
      </c>
      <c r="R136" t="s">
        <v>367</v>
      </c>
      <c r="S136">
        <v>81503</v>
      </c>
      <c r="T136" s="3">
        <v>42114</v>
      </c>
      <c r="U136" s="3">
        <v>42115</v>
      </c>
      <c r="V136">
        <v>785.63</v>
      </c>
      <c r="W136">
        <v>11</v>
      </c>
      <c r="X136">
        <v>2809.87</v>
      </c>
      <c r="Y136">
        <v>90479</v>
      </c>
    </row>
    <row r="137" spans="1:25" x14ac:dyDescent="0.3">
      <c r="A137">
        <v>25264</v>
      </c>
      <c r="B137" t="s">
        <v>131</v>
      </c>
      <c r="C137">
        <v>0.01</v>
      </c>
      <c r="D137">
        <v>5.94</v>
      </c>
      <c r="E137">
        <v>9.92</v>
      </c>
      <c r="F137">
        <v>241</v>
      </c>
      <c r="G137" t="s">
        <v>365</v>
      </c>
      <c r="H137" t="s">
        <v>66</v>
      </c>
      <c r="I137" t="s">
        <v>75</v>
      </c>
      <c r="J137" t="s">
        <v>46</v>
      </c>
      <c r="K137" t="s">
        <v>134</v>
      </c>
      <c r="L137" t="s">
        <v>76</v>
      </c>
      <c r="M137" t="s">
        <v>368</v>
      </c>
      <c r="N137">
        <v>0.38</v>
      </c>
      <c r="O137" t="s">
        <v>50</v>
      </c>
      <c r="P137" t="s">
        <v>51</v>
      </c>
      <c r="Q137" t="s">
        <v>279</v>
      </c>
      <c r="R137" t="s">
        <v>367</v>
      </c>
      <c r="S137">
        <v>81503</v>
      </c>
      <c r="T137" s="3">
        <v>42150</v>
      </c>
      <c r="U137" s="3">
        <v>42157</v>
      </c>
      <c r="V137">
        <v>-256.51900000000001</v>
      </c>
      <c r="W137">
        <v>13</v>
      </c>
      <c r="X137">
        <v>79.930000000000007</v>
      </c>
      <c r="Y137">
        <v>90480</v>
      </c>
    </row>
    <row r="138" spans="1:25" x14ac:dyDescent="0.3">
      <c r="A138">
        <v>25265</v>
      </c>
      <c r="B138" t="s">
        <v>131</v>
      </c>
      <c r="C138">
        <v>0.02</v>
      </c>
      <c r="D138">
        <v>125.99</v>
      </c>
      <c r="E138">
        <v>3</v>
      </c>
      <c r="F138">
        <v>241</v>
      </c>
      <c r="G138" t="s">
        <v>365</v>
      </c>
      <c r="H138" t="s">
        <v>66</v>
      </c>
      <c r="I138" t="s">
        <v>75</v>
      </c>
      <c r="J138" t="s">
        <v>102</v>
      </c>
      <c r="K138" t="s">
        <v>103</v>
      </c>
      <c r="L138" t="s">
        <v>76</v>
      </c>
      <c r="M138" t="s">
        <v>369</v>
      </c>
      <c r="N138">
        <v>0.59</v>
      </c>
      <c r="O138" t="s">
        <v>50</v>
      </c>
      <c r="P138" t="s">
        <v>51</v>
      </c>
      <c r="Q138" t="s">
        <v>279</v>
      </c>
      <c r="R138" t="s">
        <v>367</v>
      </c>
      <c r="S138">
        <v>81503</v>
      </c>
      <c r="T138" s="3">
        <v>42150</v>
      </c>
      <c r="U138" s="3">
        <v>42150</v>
      </c>
      <c r="V138">
        <v>398.358</v>
      </c>
      <c r="W138">
        <v>8</v>
      </c>
      <c r="X138">
        <v>873.18</v>
      </c>
      <c r="Y138">
        <v>90480</v>
      </c>
    </row>
    <row r="139" spans="1:25" x14ac:dyDescent="0.3">
      <c r="A139">
        <v>18849</v>
      </c>
      <c r="B139" t="s">
        <v>73</v>
      </c>
      <c r="C139">
        <v>0.02</v>
      </c>
      <c r="D139">
        <v>146.05000000000001</v>
      </c>
      <c r="E139">
        <v>80.2</v>
      </c>
      <c r="F139">
        <v>247</v>
      </c>
      <c r="G139" t="s">
        <v>370</v>
      </c>
      <c r="H139" t="s">
        <v>56</v>
      </c>
      <c r="I139" t="s">
        <v>45</v>
      </c>
      <c r="J139" t="s">
        <v>58</v>
      </c>
      <c r="K139" t="s">
        <v>176</v>
      </c>
      <c r="L139" t="s">
        <v>146</v>
      </c>
      <c r="M139" t="s">
        <v>371</v>
      </c>
      <c r="N139">
        <v>0.71</v>
      </c>
      <c r="O139" t="s">
        <v>50</v>
      </c>
      <c r="P139" t="s">
        <v>87</v>
      </c>
      <c r="Q139" t="s">
        <v>268</v>
      </c>
      <c r="R139" t="s">
        <v>372</v>
      </c>
      <c r="S139">
        <v>37804</v>
      </c>
      <c r="T139" s="3">
        <v>42058</v>
      </c>
      <c r="U139" s="3">
        <v>42058</v>
      </c>
      <c r="V139">
        <v>-101.19200000000001</v>
      </c>
      <c r="W139">
        <v>5</v>
      </c>
      <c r="X139">
        <v>798.69</v>
      </c>
      <c r="Y139">
        <v>89139</v>
      </c>
    </row>
    <row r="140" spans="1:25" x14ac:dyDescent="0.3">
      <c r="A140">
        <v>18850</v>
      </c>
      <c r="B140" t="s">
        <v>73</v>
      </c>
      <c r="C140">
        <v>0.06</v>
      </c>
      <c r="D140">
        <v>65.989999999999995</v>
      </c>
      <c r="E140">
        <v>5.92</v>
      </c>
      <c r="F140">
        <v>247</v>
      </c>
      <c r="G140" t="s">
        <v>370</v>
      </c>
      <c r="H140" t="s">
        <v>66</v>
      </c>
      <c r="I140" t="s">
        <v>45</v>
      </c>
      <c r="J140" t="s">
        <v>102</v>
      </c>
      <c r="K140" t="s">
        <v>103</v>
      </c>
      <c r="L140" t="s">
        <v>76</v>
      </c>
      <c r="M140" t="s">
        <v>339</v>
      </c>
      <c r="N140">
        <v>0.55000000000000004</v>
      </c>
      <c r="O140" t="s">
        <v>50</v>
      </c>
      <c r="P140" t="s">
        <v>87</v>
      </c>
      <c r="Q140" t="s">
        <v>268</v>
      </c>
      <c r="R140" t="s">
        <v>372</v>
      </c>
      <c r="S140">
        <v>37804</v>
      </c>
      <c r="T140" s="3">
        <v>42058</v>
      </c>
      <c r="U140" s="3">
        <v>42059</v>
      </c>
      <c r="V140">
        <v>-3.3320000000000336</v>
      </c>
      <c r="W140">
        <v>14</v>
      </c>
      <c r="X140">
        <v>792.11</v>
      </c>
      <c r="Y140">
        <v>89139</v>
      </c>
    </row>
    <row r="141" spans="1:25" x14ac:dyDescent="0.3">
      <c r="A141">
        <v>18842</v>
      </c>
      <c r="B141" t="s">
        <v>73</v>
      </c>
      <c r="C141">
        <v>0.09</v>
      </c>
      <c r="D141">
        <v>2.88</v>
      </c>
      <c r="E141">
        <v>0.99</v>
      </c>
      <c r="F141">
        <v>247</v>
      </c>
      <c r="G141" t="s">
        <v>370</v>
      </c>
      <c r="H141" t="s">
        <v>66</v>
      </c>
      <c r="I141" t="s">
        <v>45</v>
      </c>
      <c r="J141" t="s">
        <v>46</v>
      </c>
      <c r="K141" t="s">
        <v>159</v>
      </c>
      <c r="L141" t="s">
        <v>76</v>
      </c>
      <c r="M141" t="s">
        <v>373</v>
      </c>
      <c r="N141">
        <v>0.36</v>
      </c>
      <c r="O141" t="s">
        <v>50</v>
      </c>
      <c r="P141" t="s">
        <v>87</v>
      </c>
      <c r="Q141" t="s">
        <v>268</v>
      </c>
      <c r="R141" t="s">
        <v>372</v>
      </c>
      <c r="S141">
        <v>37804</v>
      </c>
      <c r="T141" s="3">
        <v>42084</v>
      </c>
      <c r="U141" s="3">
        <v>42086</v>
      </c>
      <c r="V141">
        <v>-145.08199999999999</v>
      </c>
      <c r="W141">
        <v>10</v>
      </c>
      <c r="X141">
        <v>28.73</v>
      </c>
      <c r="Y141">
        <v>89140</v>
      </c>
    </row>
    <row r="142" spans="1:25" x14ac:dyDescent="0.3">
      <c r="A142">
        <v>18773</v>
      </c>
      <c r="B142" t="s">
        <v>64</v>
      </c>
      <c r="C142">
        <v>0.02</v>
      </c>
      <c r="D142">
        <v>2.58</v>
      </c>
      <c r="E142">
        <v>1.3</v>
      </c>
      <c r="F142">
        <v>250</v>
      </c>
      <c r="G142" t="s">
        <v>374</v>
      </c>
      <c r="H142" t="s">
        <v>44</v>
      </c>
      <c r="I142" t="s">
        <v>45</v>
      </c>
      <c r="J142" t="s">
        <v>46</v>
      </c>
      <c r="K142" t="s">
        <v>47</v>
      </c>
      <c r="L142" t="s">
        <v>48</v>
      </c>
      <c r="M142" t="s">
        <v>375</v>
      </c>
      <c r="N142">
        <v>0.59</v>
      </c>
      <c r="O142" t="s">
        <v>50</v>
      </c>
      <c r="P142" t="s">
        <v>78</v>
      </c>
      <c r="Q142" t="s">
        <v>79</v>
      </c>
      <c r="R142" t="s">
        <v>376</v>
      </c>
      <c r="S142">
        <v>55423</v>
      </c>
      <c r="T142" s="3">
        <v>42152</v>
      </c>
      <c r="U142" s="3">
        <v>42153</v>
      </c>
      <c r="V142">
        <v>1.1080000000000014</v>
      </c>
      <c r="W142">
        <v>39</v>
      </c>
      <c r="X142">
        <v>109.74</v>
      </c>
      <c r="Y142">
        <v>87214</v>
      </c>
    </row>
    <row r="143" spans="1:25" x14ac:dyDescent="0.3">
      <c r="A143">
        <v>18774</v>
      </c>
      <c r="B143" t="s">
        <v>64</v>
      </c>
      <c r="C143">
        <v>0.02</v>
      </c>
      <c r="D143">
        <v>65.989999999999995</v>
      </c>
      <c r="E143">
        <v>3.9</v>
      </c>
      <c r="F143">
        <v>250</v>
      </c>
      <c r="G143" t="s">
        <v>374</v>
      </c>
      <c r="H143" t="s">
        <v>66</v>
      </c>
      <c r="I143" t="s">
        <v>45</v>
      </c>
      <c r="J143" t="s">
        <v>102</v>
      </c>
      <c r="K143" t="s">
        <v>103</v>
      </c>
      <c r="L143" t="s">
        <v>76</v>
      </c>
      <c r="M143" t="s">
        <v>377</v>
      </c>
      <c r="N143">
        <v>0.55000000000000004</v>
      </c>
      <c r="O143" t="s">
        <v>50</v>
      </c>
      <c r="P143" t="s">
        <v>78</v>
      </c>
      <c r="Q143" t="s">
        <v>79</v>
      </c>
      <c r="R143" t="s">
        <v>376</v>
      </c>
      <c r="S143">
        <v>55423</v>
      </c>
      <c r="T143" s="3">
        <v>42152</v>
      </c>
      <c r="U143" s="3">
        <v>42153</v>
      </c>
      <c r="V143">
        <v>1061.3790000000001</v>
      </c>
      <c r="W143">
        <v>27</v>
      </c>
      <c r="X143">
        <v>1543.55</v>
      </c>
      <c r="Y143">
        <v>87214</v>
      </c>
    </row>
    <row r="144" spans="1:25" x14ac:dyDescent="0.3">
      <c r="A144">
        <v>18801</v>
      </c>
      <c r="B144" t="s">
        <v>73</v>
      </c>
      <c r="C144">
        <v>0.1</v>
      </c>
      <c r="D144">
        <v>280.98</v>
      </c>
      <c r="E144">
        <v>35.67</v>
      </c>
      <c r="F144">
        <v>254</v>
      </c>
      <c r="G144" t="s">
        <v>378</v>
      </c>
      <c r="H144" t="s">
        <v>56</v>
      </c>
      <c r="I144" t="s">
        <v>57</v>
      </c>
      <c r="J144" t="s">
        <v>58</v>
      </c>
      <c r="K144" t="s">
        <v>176</v>
      </c>
      <c r="L144" t="s">
        <v>146</v>
      </c>
      <c r="M144" t="s">
        <v>379</v>
      </c>
      <c r="N144">
        <v>0.66</v>
      </c>
      <c r="O144" t="s">
        <v>50</v>
      </c>
      <c r="P144" t="s">
        <v>51</v>
      </c>
      <c r="Q144" t="s">
        <v>279</v>
      </c>
      <c r="R144" t="s">
        <v>380</v>
      </c>
      <c r="S144">
        <v>80126</v>
      </c>
      <c r="T144" s="3">
        <v>42165</v>
      </c>
      <c r="U144" s="3">
        <v>42166</v>
      </c>
      <c r="V144">
        <v>-53.744999999999997</v>
      </c>
      <c r="W144">
        <v>5</v>
      </c>
      <c r="X144">
        <v>1332.82</v>
      </c>
      <c r="Y144">
        <v>86268</v>
      </c>
    </row>
    <row r="145" spans="1:25" x14ac:dyDescent="0.3">
      <c r="A145">
        <v>20577</v>
      </c>
      <c r="B145" t="s">
        <v>64</v>
      </c>
      <c r="C145">
        <v>0.03</v>
      </c>
      <c r="D145">
        <v>8.34</v>
      </c>
      <c r="E145">
        <v>2.64</v>
      </c>
      <c r="F145">
        <v>256</v>
      </c>
      <c r="G145" t="s">
        <v>381</v>
      </c>
      <c r="H145" t="s">
        <v>66</v>
      </c>
      <c r="I145" t="s">
        <v>57</v>
      </c>
      <c r="J145" t="s">
        <v>46</v>
      </c>
      <c r="K145" t="s">
        <v>198</v>
      </c>
      <c r="L145" t="s">
        <v>68</v>
      </c>
      <c r="M145" t="s">
        <v>382</v>
      </c>
      <c r="N145">
        <v>0.59</v>
      </c>
      <c r="O145" t="s">
        <v>50</v>
      </c>
      <c r="P145" t="s">
        <v>70</v>
      </c>
      <c r="Q145" t="s">
        <v>258</v>
      </c>
      <c r="R145" t="s">
        <v>383</v>
      </c>
      <c r="S145">
        <v>17331</v>
      </c>
      <c r="T145" s="3">
        <v>42035</v>
      </c>
      <c r="U145" s="3">
        <v>42037</v>
      </c>
      <c r="V145">
        <v>0.68399999999999894</v>
      </c>
      <c r="W145">
        <v>4</v>
      </c>
      <c r="X145">
        <v>34.64</v>
      </c>
      <c r="Y145">
        <v>86267</v>
      </c>
    </row>
    <row r="146" spans="1:25" x14ac:dyDescent="0.3">
      <c r="A146">
        <v>24498</v>
      </c>
      <c r="B146" t="s">
        <v>73</v>
      </c>
      <c r="C146">
        <v>0.05</v>
      </c>
      <c r="D146">
        <v>17.48</v>
      </c>
      <c r="E146">
        <v>1.99</v>
      </c>
      <c r="F146">
        <v>258</v>
      </c>
      <c r="G146" t="s">
        <v>384</v>
      </c>
      <c r="H146" t="s">
        <v>66</v>
      </c>
      <c r="I146" t="s">
        <v>139</v>
      </c>
      <c r="J146" t="s">
        <v>102</v>
      </c>
      <c r="K146" t="s">
        <v>204</v>
      </c>
      <c r="L146" t="s">
        <v>68</v>
      </c>
      <c r="M146" t="s">
        <v>385</v>
      </c>
      <c r="N146">
        <v>0.45</v>
      </c>
      <c r="O146" t="s">
        <v>50</v>
      </c>
      <c r="P146" t="s">
        <v>87</v>
      </c>
      <c r="Q146" t="s">
        <v>386</v>
      </c>
      <c r="R146" t="s">
        <v>387</v>
      </c>
      <c r="S146">
        <v>33772</v>
      </c>
      <c r="T146" s="3">
        <v>42006</v>
      </c>
      <c r="U146" s="3">
        <v>42008</v>
      </c>
      <c r="V146">
        <v>-127.00800000000001</v>
      </c>
      <c r="W146">
        <v>3</v>
      </c>
      <c r="X146">
        <v>52.47</v>
      </c>
      <c r="Y146">
        <v>85858</v>
      </c>
    </row>
    <row r="147" spans="1:25" x14ac:dyDescent="0.3">
      <c r="A147">
        <v>18011</v>
      </c>
      <c r="B147" t="s">
        <v>131</v>
      </c>
      <c r="C147">
        <v>0.09</v>
      </c>
      <c r="D147">
        <v>2.88</v>
      </c>
      <c r="E147">
        <v>0.7</v>
      </c>
      <c r="F147">
        <v>259</v>
      </c>
      <c r="G147" t="s">
        <v>388</v>
      </c>
      <c r="H147" t="s">
        <v>66</v>
      </c>
      <c r="I147" t="s">
        <v>139</v>
      </c>
      <c r="J147" t="s">
        <v>46</v>
      </c>
      <c r="K147" t="s">
        <v>47</v>
      </c>
      <c r="L147" t="s">
        <v>48</v>
      </c>
      <c r="M147" t="s">
        <v>389</v>
      </c>
      <c r="N147">
        <v>0.56000000000000005</v>
      </c>
      <c r="O147" t="s">
        <v>50</v>
      </c>
      <c r="P147" t="s">
        <v>51</v>
      </c>
      <c r="Q147" t="s">
        <v>390</v>
      </c>
      <c r="R147" t="s">
        <v>391</v>
      </c>
      <c r="S147">
        <v>87505</v>
      </c>
      <c r="T147" s="3">
        <v>42023</v>
      </c>
      <c r="U147" s="3">
        <v>42023</v>
      </c>
      <c r="V147">
        <v>5.7532000000000005</v>
      </c>
      <c r="W147">
        <v>10</v>
      </c>
      <c r="X147">
        <v>26.38</v>
      </c>
      <c r="Y147">
        <v>85857</v>
      </c>
    </row>
    <row r="148" spans="1:25" x14ac:dyDescent="0.3">
      <c r="A148">
        <v>22370</v>
      </c>
      <c r="B148" t="s">
        <v>42</v>
      </c>
      <c r="C148">
        <v>0.05</v>
      </c>
      <c r="D148">
        <v>31.76</v>
      </c>
      <c r="E148">
        <v>45.51</v>
      </c>
      <c r="F148">
        <v>263</v>
      </c>
      <c r="G148" t="s">
        <v>392</v>
      </c>
      <c r="H148" t="s">
        <v>56</v>
      </c>
      <c r="I148" t="s">
        <v>75</v>
      </c>
      <c r="J148" t="s">
        <v>58</v>
      </c>
      <c r="K148" t="s">
        <v>176</v>
      </c>
      <c r="L148" t="s">
        <v>146</v>
      </c>
      <c r="M148" t="s">
        <v>393</v>
      </c>
      <c r="N148">
        <v>0.65</v>
      </c>
      <c r="O148" t="s">
        <v>50</v>
      </c>
      <c r="P148" t="s">
        <v>70</v>
      </c>
      <c r="Q148" t="s">
        <v>178</v>
      </c>
      <c r="R148" t="s">
        <v>394</v>
      </c>
      <c r="S148">
        <v>44106</v>
      </c>
      <c r="T148" s="3">
        <v>42025</v>
      </c>
      <c r="U148" s="3">
        <v>42027</v>
      </c>
      <c r="V148">
        <v>-2177.9860960000001</v>
      </c>
      <c r="W148">
        <v>9</v>
      </c>
      <c r="X148">
        <v>304.33999999999997</v>
      </c>
      <c r="Y148">
        <v>86297</v>
      </c>
    </row>
    <row r="149" spans="1:25" x14ac:dyDescent="0.3">
      <c r="A149">
        <v>20858</v>
      </c>
      <c r="B149" t="s">
        <v>54</v>
      </c>
      <c r="C149">
        <v>0</v>
      </c>
      <c r="D149">
        <v>73.98</v>
      </c>
      <c r="E149">
        <v>12.14</v>
      </c>
      <c r="F149">
        <v>266</v>
      </c>
      <c r="G149" t="s">
        <v>395</v>
      </c>
      <c r="H149" t="s">
        <v>44</v>
      </c>
      <c r="I149" t="s">
        <v>45</v>
      </c>
      <c r="J149" t="s">
        <v>102</v>
      </c>
      <c r="K149" t="s">
        <v>204</v>
      </c>
      <c r="L149" t="s">
        <v>76</v>
      </c>
      <c r="M149" t="s">
        <v>396</v>
      </c>
      <c r="N149">
        <v>0.67</v>
      </c>
      <c r="O149" t="s">
        <v>50</v>
      </c>
      <c r="P149" t="s">
        <v>78</v>
      </c>
      <c r="Q149" t="s">
        <v>155</v>
      </c>
      <c r="R149" t="s">
        <v>397</v>
      </c>
      <c r="S149">
        <v>78207</v>
      </c>
      <c r="T149" s="3">
        <v>42142</v>
      </c>
      <c r="U149" s="3">
        <v>42144</v>
      </c>
      <c r="V149">
        <v>326.25</v>
      </c>
      <c r="W149">
        <v>17</v>
      </c>
      <c r="X149">
        <v>1300.81</v>
      </c>
      <c r="Y149">
        <v>90593</v>
      </c>
    </row>
    <row r="150" spans="1:25" x14ac:dyDescent="0.3">
      <c r="A150">
        <v>19823</v>
      </c>
      <c r="B150" t="s">
        <v>73</v>
      </c>
      <c r="C150">
        <v>0.08</v>
      </c>
      <c r="D150">
        <v>6.48</v>
      </c>
      <c r="E150">
        <v>7.03</v>
      </c>
      <c r="F150">
        <v>266</v>
      </c>
      <c r="G150" t="s">
        <v>395</v>
      </c>
      <c r="H150" t="s">
        <v>66</v>
      </c>
      <c r="I150" t="s">
        <v>45</v>
      </c>
      <c r="J150" t="s">
        <v>46</v>
      </c>
      <c r="K150" t="s">
        <v>118</v>
      </c>
      <c r="L150" t="s">
        <v>76</v>
      </c>
      <c r="M150" t="s">
        <v>398</v>
      </c>
      <c r="N150">
        <v>0.37</v>
      </c>
      <c r="O150" t="s">
        <v>50</v>
      </c>
      <c r="P150" t="s">
        <v>78</v>
      </c>
      <c r="Q150" t="s">
        <v>155</v>
      </c>
      <c r="R150" t="s">
        <v>397</v>
      </c>
      <c r="S150">
        <v>78207</v>
      </c>
      <c r="T150" s="3">
        <v>42139</v>
      </c>
      <c r="U150" s="3">
        <v>42140</v>
      </c>
      <c r="V150">
        <v>8.9320000000000093</v>
      </c>
      <c r="W150">
        <v>10</v>
      </c>
      <c r="X150">
        <v>67.86</v>
      </c>
      <c r="Y150">
        <v>90594</v>
      </c>
    </row>
    <row r="151" spans="1:25" x14ac:dyDescent="0.3">
      <c r="A151">
        <v>19824</v>
      </c>
      <c r="B151" t="s">
        <v>73</v>
      </c>
      <c r="C151">
        <v>0.01</v>
      </c>
      <c r="D151">
        <v>20.34</v>
      </c>
      <c r="E151">
        <v>35</v>
      </c>
      <c r="F151">
        <v>266</v>
      </c>
      <c r="G151" t="s">
        <v>395</v>
      </c>
      <c r="H151" t="s">
        <v>66</v>
      </c>
      <c r="I151" t="s">
        <v>45</v>
      </c>
      <c r="J151" t="s">
        <v>46</v>
      </c>
      <c r="K151" t="s">
        <v>165</v>
      </c>
      <c r="L151" t="s">
        <v>260</v>
      </c>
      <c r="M151" t="s">
        <v>399</v>
      </c>
      <c r="N151">
        <v>0.84</v>
      </c>
      <c r="O151" t="s">
        <v>50</v>
      </c>
      <c r="P151" t="s">
        <v>78</v>
      </c>
      <c r="Q151" t="s">
        <v>155</v>
      </c>
      <c r="R151" t="s">
        <v>397</v>
      </c>
      <c r="S151">
        <v>78207</v>
      </c>
      <c r="T151" s="3">
        <v>42139</v>
      </c>
      <c r="U151" s="3">
        <v>42140</v>
      </c>
      <c r="V151">
        <v>229.63800000000015</v>
      </c>
      <c r="W151">
        <v>33</v>
      </c>
      <c r="X151">
        <v>747.28</v>
      </c>
      <c r="Y151">
        <v>90594</v>
      </c>
    </row>
    <row r="152" spans="1:25" x14ac:dyDescent="0.3">
      <c r="A152">
        <v>18770</v>
      </c>
      <c r="B152" t="s">
        <v>131</v>
      </c>
      <c r="C152">
        <v>0.02</v>
      </c>
      <c r="D152">
        <v>5.58</v>
      </c>
      <c r="E152">
        <v>5.3</v>
      </c>
      <c r="F152">
        <v>268</v>
      </c>
      <c r="G152" t="s">
        <v>400</v>
      </c>
      <c r="H152" t="s">
        <v>66</v>
      </c>
      <c r="I152" t="s">
        <v>57</v>
      </c>
      <c r="J152" t="s">
        <v>46</v>
      </c>
      <c r="K152" t="s">
        <v>94</v>
      </c>
      <c r="L152" t="s">
        <v>76</v>
      </c>
      <c r="M152" t="s">
        <v>401</v>
      </c>
      <c r="N152">
        <v>0.35</v>
      </c>
      <c r="O152" t="s">
        <v>50</v>
      </c>
      <c r="P152" t="s">
        <v>51</v>
      </c>
      <c r="Q152" t="s">
        <v>402</v>
      </c>
      <c r="R152" t="s">
        <v>403</v>
      </c>
      <c r="S152">
        <v>86001</v>
      </c>
      <c r="T152" s="3">
        <v>42101</v>
      </c>
      <c r="U152" s="3">
        <v>42106</v>
      </c>
      <c r="V152">
        <v>-22.48</v>
      </c>
      <c r="W152">
        <v>3</v>
      </c>
      <c r="X152">
        <v>18.670000000000002</v>
      </c>
      <c r="Y152">
        <v>88941</v>
      </c>
    </row>
    <row r="153" spans="1:25" x14ac:dyDescent="0.3">
      <c r="A153">
        <v>18771</v>
      </c>
      <c r="B153" t="s">
        <v>131</v>
      </c>
      <c r="C153">
        <v>0.03</v>
      </c>
      <c r="D153">
        <v>40.89</v>
      </c>
      <c r="E153">
        <v>18.98</v>
      </c>
      <c r="F153">
        <v>268</v>
      </c>
      <c r="G153" t="s">
        <v>400</v>
      </c>
      <c r="H153" t="s">
        <v>66</v>
      </c>
      <c r="I153" t="s">
        <v>57</v>
      </c>
      <c r="J153" t="s">
        <v>58</v>
      </c>
      <c r="K153" t="s">
        <v>67</v>
      </c>
      <c r="L153" t="s">
        <v>76</v>
      </c>
      <c r="M153" t="s">
        <v>404</v>
      </c>
      <c r="N153">
        <v>0.56999999999999995</v>
      </c>
      <c r="O153" t="s">
        <v>50</v>
      </c>
      <c r="P153" t="s">
        <v>51</v>
      </c>
      <c r="Q153" t="s">
        <v>402</v>
      </c>
      <c r="R153" t="s">
        <v>403</v>
      </c>
      <c r="S153">
        <v>86001</v>
      </c>
      <c r="T153" s="3">
        <v>42101</v>
      </c>
      <c r="U153" s="3">
        <v>42108</v>
      </c>
      <c r="V153">
        <v>78.98</v>
      </c>
      <c r="W153">
        <v>5</v>
      </c>
      <c r="X153">
        <v>210.77</v>
      </c>
      <c r="Y153">
        <v>88941</v>
      </c>
    </row>
    <row r="154" spans="1:25" x14ac:dyDescent="0.3">
      <c r="A154">
        <v>23059</v>
      </c>
      <c r="B154" t="s">
        <v>131</v>
      </c>
      <c r="C154">
        <v>0.09</v>
      </c>
      <c r="D154">
        <v>35.94</v>
      </c>
      <c r="E154">
        <v>6.66</v>
      </c>
      <c r="F154">
        <v>269</v>
      </c>
      <c r="G154" t="s">
        <v>405</v>
      </c>
      <c r="H154" t="s">
        <v>66</v>
      </c>
      <c r="I154" t="s">
        <v>57</v>
      </c>
      <c r="J154" t="s">
        <v>46</v>
      </c>
      <c r="K154" t="s">
        <v>94</v>
      </c>
      <c r="L154" t="s">
        <v>76</v>
      </c>
      <c r="M154" t="s">
        <v>98</v>
      </c>
      <c r="N154">
        <v>0.4</v>
      </c>
      <c r="O154" t="s">
        <v>50</v>
      </c>
      <c r="P154" t="s">
        <v>51</v>
      </c>
      <c r="Q154" t="s">
        <v>402</v>
      </c>
      <c r="R154" t="s">
        <v>406</v>
      </c>
      <c r="S154">
        <v>85234</v>
      </c>
      <c r="T154" s="3">
        <v>42160</v>
      </c>
      <c r="U154" s="3">
        <v>42165</v>
      </c>
      <c r="V154">
        <v>144.2928</v>
      </c>
      <c r="W154">
        <v>6</v>
      </c>
      <c r="X154">
        <v>209.12</v>
      </c>
      <c r="Y154">
        <v>88942</v>
      </c>
    </row>
    <row r="155" spans="1:25" x14ac:dyDescent="0.3">
      <c r="A155">
        <v>23060</v>
      </c>
      <c r="B155" t="s">
        <v>131</v>
      </c>
      <c r="C155">
        <v>0</v>
      </c>
      <c r="D155">
        <v>170.98</v>
      </c>
      <c r="E155">
        <v>13.99</v>
      </c>
      <c r="F155">
        <v>269</v>
      </c>
      <c r="G155" t="s">
        <v>405</v>
      </c>
      <c r="H155" t="s">
        <v>66</v>
      </c>
      <c r="I155" t="s">
        <v>57</v>
      </c>
      <c r="J155" t="s">
        <v>58</v>
      </c>
      <c r="K155" t="s">
        <v>67</v>
      </c>
      <c r="L155" t="s">
        <v>111</v>
      </c>
      <c r="M155" t="s">
        <v>407</v>
      </c>
      <c r="N155">
        <v>0.75</v>
      </c>
      <c r="O155" t="s">
        <v>50</v>
      </c>
      <c r="P155" t="s">
        <v>51</v>
      </c>
      <c r="Q155" t="s">
        <v>402</v>
      </c>
      <c r="R155" t="s">
        <v>406</v>
      </c>
      <c r="S155">
        <v>85234</v>
      </c>
      <c r="T155" s="3">
        <v>42160</v>
      </c>
      <c r="U155" s="3">
        <v>42167</v>
      </c>
      <c r="V155">
        <v>888.14729999999997</v>
      </c>
      <c r="W155">
        <v>7</v>
      </c>
      <c r="X155">
        <v>1287.17</v>
      </c>
      <c r="Y155">
        <v>88942</v>
      </c>
    </row>
    <row r="156" spans="1:25" x14ac:dyDescent="0.3">
      <c r="A156">
        <v>23061</v>
      </c>
      <c r="B156" t="s">
        <v>131</v>
      </c>
      <c r="C156">
        <v>0.09</v>
      </c>
      <c r="D156">
        <v>4.9800000000000004</v>
      </c>
      <c r="E156">
        <v>7.44</v>
      </c>
      <c r="F156">
        <v>269</v>
      </c>
      <c r="G156" t="s">
        <v>405</v>
      </c>
      <c r="H156" t="s">
        <v>66</v>
      </c>
      <c r="I156" t="s">
        <v>57</v>
      </c>
      <c r="J156" t="s">
        <v>46</v>
      </c>
      <c r="K156" t="s">
        <v>118</v>
      </c>
      <c r="L156" t="s">
        <v>76</v>
      </c>
      <c r="M156" t="s">
        <v>408</v>
      </c>
      <c r="N156">
        <v>0.36</v>
      </c>
      <c r="O156" t="s">
        <v>50</v>
      </c>
      <c r="P156" t="s">
        <v>51</v>
      </c>
      <c r="Q156" t="s">
        <v>402</v>
      </c>
      <c r="R156" t="s">
        <v>406</v>
      </c>
      <c r="S156">
        <v>85234</v>
      </c>
      <c r="T156" s="3">
        <v>42160</v>
      </c>
      <c r="U156" s="3">
        <v>42162</v>
      </c>
      <c r="V156">
        <v>-46.005000000000003</v>
      </c>
      <c r="W156">
        <v>9</v>
      </c>
      <c r="X156">
        <v>46.17</v>
      </c>
      <c r="Y156">
        <v>88942</v>
      </c>
    </row>
    <row r="157" spans="1:25" x14ac:dyDescent="0.3">
      <c r="A157">
        <v>19515</v>
      </c>
      <c r="B157" t="s">
        <v>73</v>
      </c>
      <c r="C157">
        <v>0.1</v>
      </c>
      <c r="D157">
        <v>80.97</v>
      </c>
      <c r="E157">
        <v>30.06</v>
      </c>
      <c r="F157">
        <v>271</v>
      </c>
      <c r="G157" t="s">
        <v>409</v>
      </c>
      <c r="H157" t="s">
        <v>56</v>
      </c>
      <c r="I157" t="s">
        <v>75</v>
      </c>
      <c r="J157" t="s">
        <v>102</v>
      </c>
      <c r="K157" t="s">
        <v>110</v>
      </c>
      <c r="L157" t="s">
        <v>146</v>
      </c>
      <c r="M157" t="s">
        <v>410</v>
      </c>
      <c r="N157">
        <v>0.4</v>
      </c>
      <c r="O157" t="s">
        <v>50</v>
      </c>
      <c r="P157" t="s">
        <v>87</v>
      </c>
      <c r="Q157" t="s">
        <v>411</v>
      </c>
      <c r="R157" t="s">
        <v>412</v>
      </c>
      <c r="S157">
        <v>30297</v>
      </c>
      <c r="T157" s="3">
        <v>42093</v>
      </c>
      <c r="U157" s="3">
        <v>42094</v>
      </c>
      <c r="V157">
        <v>128.02529999999999</v>
      </c>
      <c r="W157">
        <v>12</v>
      </c>
      <c r="X157">
        <v>899.81</v>
      </c>
      <c r="Y157">
        <v>88940</v>
      </c>
    </row>
    <row r="158" spans="1:25" x14ac:dyDescent="0.3">
      <c r="A158">
        <v>770</v>
      </c>
      <c r="B158" t="s">
        <v>131</v>
      </c>
      <c r="C158">
        <v>0.02</v>
      </c>
      <c r="D158">
        <v>5.58</v>
      </c>
      <c r="E158">
        <v>5.3</v>
      </c>
      <c r="F158">
        <v>272</v>
      </c>
      <c r="G158" t="s">
        <v>413</v>
      </c>
      <c r="H158" t="s">
        <v>66</v>
      </c>
      <c r="I158" t="s">
        <v>57</v>
      </c>
      <c r="J158" t="s">
        <v>46</v>
      </c>
      <c r="K158" t="s">
        <v>94</v>
      </c>
      <c r="L158" t="s">
        <v>76</v>
      </c>
      <c r="M158" t="s">
        <v>401</v>
      </c>
      <c r="N158">
        <v>0.35</v>
      </c>
      <c r="O158" t="s">
        <v>50</v>
      </c>
      <c r="P158" t="s">
        <v>87</v>
      </c>
      <c r="Q158" t="s">
        <v>346</v>
      </c>
      <c r="R158" t="s">
        <v>414</v>
      </c>
      <c r="S158">
        <v>28204</v>
      </c>
      <c r="T158" s="3">
        <v>42101</v>
      </c>
      <c r="U158" s="3">
        <v>42106</v>
      </c>
      <c r="V158">
        <v>-29.898400000000002</v>
      </c>
      <c r="W158">
        <v>11</v>
      </c>
      <c r="X158">
        <v>68.459999999999994</v>
      </c>
      <c r="Y158">
        <v>5509</v>
      </c>
    </row>
    <row r="159" spans="1:25" x14ac:dyDescent="0.3">
      <c r="A159">
        <v>771</v>
      </c>
      <c r="B159" t="s">
        <v>131</v>
      </c>
      <c r="C159">
        <v>0.03</v>
      </c>
      <c r="D159">
        <v>40.89</v>
      </c>
      <c r="E159">
        <v>18.98</v>
      </c>
      <c r="F159">
        <v>272</v>
      </c>
      <c r="G159" t="s">
        <v>413</v>
      </c>
      <c r="H159" t="s">
        <v>66</v>
      </c>
      <c r="I159" t="s">
        <v>57</v>
      </c>
      <c r="J159" t="s">
        <v>58</v>
      </c>
      <c r="K159" t="s">
        <v>67</v>
      </c>
      <c r="L159" t="s">
        <v>76</v>
      </c>
      <c r="M159" t="s">
        <v>404</v>
      </c>
      <c r="N159">
        <v>0.56999999999999995</v>
      </c>
      <c r="O159" t="s">
        <v>50</v>
      </c>
      <c r="P159" t="s">
        <v>87</v>
      </c>
      <c r="Q159" t="s">
        <v>346</v>
      </c>
      <c r="R159" t="s">
        <v>414</v>
      </c>
      <c r="S159">
        <v>28204</v>
      </c>
      <c r="T159" s="3">
        <v>42101</v>
      </c>
      <c r="U159" s="3">
        <v>42108</v>
      </c>
      <c r="V159">
        <v>52.916600000000003</v>
      </c>
      <c r="W159">
        <v>21</v>
      </c>
      <c r="X159">
        <v>885.23</v>
      </c>
      <c r="Y159">
        <v>5509</v>
      </c>
    </row>
    <row r="160" spans="1:25" x14ac:dyDescent="0.3">
      <c r="A160">
        <v>5059</v>
      </c>
      <c r="B160" t="s">
        <v>131</v>
      </c>
      <c r="C160">
        <v>0.09</v>
      </c>
      <c r="D160">
        <v>35.94</v>
      </c>
      <c r="E160">
        <v>6.66</v>
      </c>
      <c r="F160">
        <v>272</v>
      </c>
      <c r="G160" t="s">
        <v>413</v>
      </c>
      <c r="H160" t="s">
        <v>66</v>
      </c>
      <c r="I160" t="s">
        <v>57</v>
      </c>
      <c r="J160" t="s">
        <v>46</v>
      </c>
      <c r="K160" t="s">
        <v>94</v>
      </c>
      <c r="L160" t="s">
        <v>76</v>
      </c>
      <c r="M160" t="s">
        <v>98</v>
      </c>
      <c r="N160">
        <v>0.4</v>
      </c>
      <c r="O160" t="s">
        <v>50</v>
      </c>
      <c r="P160" t="s">
        <v>87</v>
      </c>
      <c r="Q160" t="s">
        <v>346</v>
      </c>
      <c r="R160" t="s">
        <v>414</v>
      </c>
      <c r="S160">
        <v>28204</v>
      </c>
      <c r="T160" s="3">
        <v>42160</v>
      </c>
      <c r="U160" s="3">
        <v>42165</v>
      </c>
      <c r="V160">
        <v>72.1858</v>
      </c>
      <c r="W160">
        <v>24</v>
      </c>
      <c r="X160">
        <v>836.47</v>
      </c>
      <c r="Y160">
        <v>36069</v>
      </c>
    </row>
    <row r="161" spans="1:25" x14ac:dyDescent="0.3">
      <c r="A161">
        <v>5061</v>
      </c>
      <c r="B161" t="s">
        <v>131</v>
      </c>
      <c r="C161">
        <v>0.09</v>
      </c>
      <c r="D161">
        <v>4.9800000000000004</v>
      </c>
      <c r="E161">
        <v>7.44</v>
      </c>
      <c r="F161">
        <v>272</v>
      </c>
      <c r="G161" t="s">
        <v>413</v>
      </c>
      <c r="H161" t="s">
        <v>66</v>
      </c>
      <c r="I161" t="s">
        <v>57</v>
      </c>
      <c r="J161" t="s">
        <v>46</v>
      </c>
      <c r="K161" t="s">
        <v>118</v>
      </c>
      <c r="L161" t="s">
        <v>76</v>
      </c>
      <c r="M161" t="s">
        <v>408</v>
      </c>
      <c r="N161">
        <v>0.36</v>
      </c>
      <c r="O161" t="s">
        <v>50</v>
      </c>
      <c r="P161" t="s">
        <v>87</v>
      </c>
      <c r="Q161" t="s">
        <v>346</v>
      </c>
      <c r="R161" t="s">
        <v>414</v>
      </c>
      <c r="S161">
        <v>28204</v>
      </c>
      <c r="T161" s="3">
        <v>42160</v>
      </c>
      <c r="U161" s="3">
        <v>42162</v>
      </c>
      <c r="V161">
        <v>-122.3733</v>
      </c>
      <c r="W161">
        <v>37</v>
      </c>
      <c r="X161">
        <v>189.83</v>
      </c>
      <c r="Y161">
        <v>36069</v>
      </c>
    </row>
    <row r="162" spans="1:25" x14ac:dyDescent="0.3">
      <c r="A162">
        <v>22180</v>
      </c>
      <c r="B162" t="s">
        <v>54</v>
      </c>
      <c r="C162">
        <v>0.09</v>
      </c>
      <c r="D162">
        <v>15.28</v>
      </c>
      <c r="E162">
        <v>10.91</v>
      </c>
      <c r="F162">
        <v>275</v>
      </c>
      <c r="G162" t="s">
        <v>415</v>
      </c>
      <c r="H162" t="s">
        <v>66</v>
      </c>
      <c r="I162" t="s">
        <v>45</v>
      </c>
      <c r="J162" t="s">
        <v>46</v>
      </c>
      <c r="K162" t="s">
        <v>134</v>
      </c>
      <c r="L162" t="s">
        <v>76</v>
      </c>
      <c r="M162" t="s">
        <v>416</v>
      </c>
      <c r="N162">
        <v>0.36</v>
      </c>
      <c r="O162" t="s">
        <v>50</v>
      </c>
      <c r="P162" t="s">
        <v>70</v>
      </c>
      <c r="Q162" t="s">
        <v>252</v>
      </c>
      <c r="R162" t="s">
        <v>417</v>
      </c>
      <c r="S162">
        <v>6824</v>
      </c>
      <c r="T162" s="3">
        <v>42028</v>
      </c>
      <c r="U162" s="3">
        <v>42029</v>
      </c>
      <c r="V162">
        <v>-51.75</v>
      </c>
      <c r="W162">
        <v>4</v>
      </c>
      <c r="X162">
        <v>61.52</v>
      </c>
      <c r="Y162">
        <v>89292</v>
      </c>
    </row>
    <row r="163" spans="1:25" x14ac:dyDescent="0.3">
      <c r="A163">
        <v>23504</v>
      </c>
      <c r="B163" t="s">
        <v>64</v>
      </c>
      <c r="C163">
        <v>0.04</v>
      </c>
      <c r="D163">
        <v>1.98</v>
      </c>
      <c r="E163">
        <v>0.7</v>
      </c>
      <c r="F163">
        <v>276</v>
      </c>
      <c r="G163" t="s">
        <v>418</v>
      </c>
      <c r="H163" t="s">
        <v>44</v>
      </c>
      <c r="I163" t="s">
        <v>45</v>
      </c>
      <c r="J163" t="s">
        <v>46</v>
      </c>
      <c r="K163" t="s">
        <v>91</v>
      </c>
      <c r="L163" t="s">
        <v>48</v>
      </c>
      <c r="M163" t="s">
        <v>419</v>
      </c>
      <c r="N163">
        <v>0.83</v>
      </c>
      <c r="O163" t="s">
        <v>50</v>
      </c>
      <c r="P163" t="s">
        <v>70</v>
      </c>
      <c r="Q163" t="s">
        <v>252</v>
      </c>
      <c r="R163" t="s">
        <v>420</v>
      </c>
      <c r="S163">
        <v>6111</v>
      </c>
      <c r="T163" s="3">
        <v>42145</v>
      </c>
      <c r="U163" s="3">
        <v>42146</v>
      </c>
      <c r="V163">
        <v>-1</v>
      </c>
      <c r="W163">
        <v>3</v>
      </c>
      <c r="X163">
        <v>8.3000000000000007</v>
      </c>
      <c r="Y163">
        <v>89291</v>
      </c>
    </row>
    <row r="164" spans="1:25" x14ac:dyDescent="0.3">
      <c r="A164">
        <v>23503</v>
      </c>
      <c r="B164" t="s">
        <v>64</v>
      </c>
      <c r="C164">
        <v>0.03</v>
      </c>
      <c r="D164">
        <v>55.99</v>
      </c>
      <c r="E164">
        <v>5</v>
      </c>
      <c r="F164">
        <v>282</v>
      </c>
      <c r="G164" t="s">
        <v>421</v>
      </c>
      <c r="H164" t="s">
        <v>66</v>
      </c>
      <c r="I164" t="s">
        <v>45</v>
      </c>
      <c r="J164" t="s">
        <v>102</v>
      </c>
      <c r="K164" t="s">
        <v>103</v>
      </c>
      <c r="L164" t="s">
        <v>68</v>
      </c>
      <c r="M164" t="s">
        <v>422</v>
      </c>
      <c r="N164">
        <v>0.83</v>
      </c>
      <c r="O164" t="s">
        <v>50</v>
      </c>
      <c r="P164" t="s">
        <v>70</v>
      </c>
      <c r="Q164" t="s">
        <v>71</v>
      </c>
      <c r="R164" t="s">
        <v>423</v>
      </c>
      <c r="S164">
        <v>7109</v>
      </c>
      <c r="T164" s="3">
        <v>42145</v>
      </c>
      <c r="U164" s="3">
        <v>42146</v>
      </c>
      <c r="V164">
        <v>-221.25399999999999</v>
      </c>
      <c r="W164">
        <v>9</v>
      </c>
      <c r="X164">
        <v>416.95</v>
      </c>
      <c r="Y164">
        <v>89291</v>
      </c>
    </row>
    <row r="165" spans="1:25" x14ac:dyDescent="0.3">
      <c r="A165">
        <v>24512</v>
      </c>
      <c r="B165" t="s">
        <v>42</v>
      </c>
      <c r="C165">
        <v>0.1</v>
      </c>
      <c r="D165">
        <v>1.68</v>
      </c>
      <c r="E165">
        <v>1.57</v>
      </c>
      <c r="F165">
        <v>283</v>
      </c>
      <c r="G165" t="s">
        <v>424</v>
      </c>
      <c r="H165" t="s">
        <v>66</v>
      </c>
      <c r="I165" t="s">
        <v>45</v>
      </c>
      <c r="J165" t="s">
        <v>46</v>
      </c>
      <c r="K165" t="s">
        <v>47</v>
      </c>
      <c r="L165" t="s">
        <v>48</v>
      </c>
      <c r="M165" t="s">
        <v>121</v>
      </c>
      <c r="N165">
        <v>0.59</v>
      </c>
      <c r="O165" t="s">
        <v>50</v>
      </c>
      <c r="P165" t="s">
        <v>70</v>
      </c>
      <c r="Q165" t="s">
        <v>71</v>
      </c>
      <c r="R165" t="s">
        <v>425</v>
      </c>
      <c r="S165">
        <v>7101</v>
      </c>
      <c r="T165" s="3">
        <v>42172</v>
      </c>
      <c r="U165" s="3">
        <v>42173</v>
      </c>
      <c r="V165">
        <v>-11.57</v>
      </c>
      <c r="W165">
        <v>11</v>
      </c>
      <c r="X165">
        <v>18.71</v>
      </c>
      <c r="Y165">
        <v>89293</v>
      </c>
    </row>
    <row r="166" spans="1:25" x14ac:dyDescent="0.3">
      <c r="A166">
        <v>19168</v>
      </c>
      <c r="B166" t="s">
        <v>131</v>
      </c>
      <c r="C166">
        <v>0</v>
      </c>
      <c r="D166">
        <v>4.13</v>
      </c>
      <c r="E166">
        <v>5.34</v>
      </c>
      <c r="F166">
        <v>286</v>
      </c>
      <c r="G166" t="s">
        <v>426</v>
      </c>
      <c r="H166" t="s">
        <v>66</v>
      </c>
      <c r="I166" t="s">
        <v>75</v>
      </c>
      <c r="J166" t="s">
        <v>46</v>
      </c>
      <c r="K166" t="s">
        <v>134</v>
      </c>
      <c r="L166" t="s">
        <v>76</v>
      </c>
      <c r="M166" t="s">
        <v>427</v>
      </c>
      <c r="N166">
        <v>0.38</v>
      </c>
      <c r="O166" t="s">
        <v>50</v>
      </c>
      <c r="P166" t="s">
        <v>78</v>
      </c>
      <c r="Q166" t="s">
        <v>207</v>
      </c>
      <c r="R166" t="s">
        <v>428</v>
      </c>
      <c r="S166">
        <v>66203</v>
      </c>
      <c r="T166" s="3">
        <v>42172</v>
      </c>
      <c r="U166" s="3">
        <v>42176</v>
      </c>
      <c r="V166">
        <v>-61.870000000000005</v>
      </c>
      <c r="W166">
        <v>9</v>
      </c>
      <c r="X166">
        <v>40.950000000000003</v>
      </c>
      <c r="Y166">
        <v>89761</v>
      </c>
    </row>
    <row r="167" spans="1:25" x14ac:dyDescent="0.3">
      <c r="A167">
        <v>19169</v>
      </c>
      <c r="B167" t="s">
        <v>131</v>
      </c>
      <c r="C167">
        <v>0.1</v>
      </c>
      <c r="D167">
        <v>130.97999999999999</v>
      </c>
      <c r="E167">
        <v>54.74</v>
      </c>
      <c r="F167">
        <v>286</v>
      </c>
      <c r="G167" t="s">
        <v>426</v>
      </c>
      <c r="H167" t="s">
        <v>56</v>
      </c>
      <c r="I167" t="s">
        <v>75</v>
      </c>
      <c r="J167" t="s">
        <v>58</v>
      </c>
      <c r="K167" t="s">
        <v>215</v>
      </c>
      <c r="L167" t="s">
        <v>146</v>
      </c>
      <c r="M167" t="s">
        <v>429</v>
      </c>
      <c r="N167">
        <v>0.69</v>
      </c>
      <c r="O167" t="s">
        <v>50</v>
      </c>
      <c r="P167" t="s">
        <v>78</v>
      </c>
      <c r="Q167" t="s">
        <v>207</v>
      </c>
      <c r="R167" t="s">
        <v>428</v>
      </c>
      <c r="S167">
        <v>66203</v>
      </c>
      <c r="T167" s="3">
        <v>42172</v>
      </c>
      <c r="U167" s="3">
        <v>42176</v>
      </c>
      <c r="V167">
        <v>-530.24</v>
      </c>
      <c r="W167">
        <v>9</v>
      </c>
      <c r="X167">
        <v>1155.73</v>
      </c>
      <c r="Y167">
        <v>89761</v>
      </c>
    </row>
    <row r="168" spans="1:25" x14ac:dyDescent="0.3">
      <c r="A168">
        <v>25624</v>
      </c>
      <c r="B168" t="s">
        <v>64</v>
      </c>
      <c r="C168">
        <v>0.09</v>
      </c>
      <c r="D168">
        <v>28.48</v>
      </c>
      <c r="E168">
        <v>1.99</v>
      </c>
      <c r="F168">
        <v>288</v>
      </c>
      <c r="G168" t="s">
        <v>430</v>
      </c>
      <c r="H168" t="s">
        <v>66</v>
      </c>
      <c r="I168" t="s">
        <v>75</v>
      </c>
      <c r="J168" t="s">
        <v>102</v>
      </c>
      <c r="K168" t="s">
        <v>204</v>
      </c>
      <c r="L168" t="s">
        <v>68</v>
      </c>
      <c r="M168" t="s">
        <v>431</v>
      </c>
      <c r="N168">
        <v>0.4</v>
      </c>
      <c r="O168" t="s">
        <v>50</v>
      </c>
      <c r="P168" t="s">
        <v>78</v>
      </c>
      <c r="Q168" t="s">
        <v>207</v>
      </c>
      <c r="R168" t="s">
        <v>432</v>
      </c>
      <c r="S168">
        <v>67212</v>
      </c>
      <c r="T168" s="3">
        <v>42020</v>
      </c>
      <c r="U168" s="3">
        <v>42023</v>
      </c>
      <c r="V168">
        <v>132.68699999999998</v>
      </c>
      <c r="W168">
        <v>7</v>
      </c>
      <c r="X168">
        <v>192.3</v>
      </c>
      <c r="Y168">
        <v>89762</v>
      </c>
    </row>
    <row r="169" spans="1:25" x14ac:dyDescent="0.3">
      <c r="A169">
        <v>25625</v>
      </c>
      <c r="B169" t="s">
        <v>64</v>
      </c>
      <c r="C169">
        <v>0.08</v>
      </c>
      <c r="D169">
        <v>65.989999999999995</v>
      </c>
      <c r="E169">
        <v>4.99</v>
      </c>
      <c r="F169">
        <v>288</v>
      </c>
      <c r="G169" t="s">
        <v>430</v>
      </c>
      <c r="H169" t="s">
        <v>44</v>
      </c>
      <c r="I169" t="s">
        <v>75</v>
      </c>
      <c r="J169" t="s">
        <v>102</v>
      </c>
      <c r="K169" t="s">
        <v>103</v>
      </c>
      <c r="L169" t="s">
        <v>76</v>
      </c>
      <c r="M169" t="s">
        <v>433</v>
      </c>
      <c r="N169">
        <v>0.57999999999999996</v>
      </c>
      <c r="O169" t="s">
        <v>50</v>
      </c>
      <c r="P169" t="s">
        <v>78</v>
      </c>
      <c r="Q169" t="s">
        <v>207</v>
      </c>
      <c r="R169" t="s">
        <v>432</v>
      </c>
      <c r="S169">
        <v>67212</v>
      </c>
      <c r="T169" s="3">
        <v>42020</v>
      </c>
      <c r="U169" s="3">
        <v>42022</v>
      </c>
      <c r="V169">
        <v>496.89</v>
      </c>
      <c r="W169">
        <v>14</v>
      </c>
      <c r="X169">
        <v>748.1</v>
      </c>
      <c r="Y169">
        <v>89762</v>
      </c>
    </row>
    <row r="170" spans="1:25" x14ac:dyDescent="0.3">
      <c r="A170">
        <v>21223</v>
      </c>
      <c r="B170" t="s">
        <v>54</v>
      </c>
      <c r="C170">
        <v>0.04</v>
      </c>
      <c r="D170">
        <v>4.9800000000000004</v>
      </c>
      <c r="E170">
        <v>4.62</v>
      </c>
      <c r="F170">
        <v>290</v>
      </c>
      <c r="G170" t="s">
        <v>434</v>
      </c>
      <c r="H170" t="s">
        <v>66</v>
      </c>
      <c r="I170" t="s">
        <v>75</v>
      </c>
      <c r="J170" t="s">
        <v>102</v>
      </c>
      <c r="K170" t="s">
        <v>204</v>
      </c>
      <c r="L170" t="s">
        <v>68</v>
      </c>
      <c r="M170" t="s">
        <v>435</v>
      </c>
      <c r="N170">
        <v>0.64</v>
      </c>
      <c r="O170" t="s">
        <v>50</v>
      </c>
      <c r="P170" t="s">
        <v>51</v>
      </c>
      <c r="Q170" t="s">
        <v>279</v>
      </c>
      <c r="R170" t="s">
        <v>436</v>
      </c>
      <c r="S170">
        <v>80538</v>
      </c>
      <c r="T170" s="3">
        <v>42088</v>
      </c>
      <c r="U170" s="3">
        <v>42089</v>
      </c>
      <c r="V170">
        <v>-135.16</v>
      </c>
      <c r="W170">
        <v>20</v>
      </c>
      <c r="X170">
        <v>102.54</v>
      </c>
      <c r="Y170">
        <v>90837</v>
      </c>
    </row>
    <row r="171" spans="1:25" x14ac:dyDescent="0.3">
      <c r="A171">
        <v>23302</v>
      </c>
      <c r="B171" t="s">
        <v>42</v>
      </c>
      <c r="C171">
        <v>0.01</v>
      </c>
      <c r="D171">
        <v>8.33</v>
      </c>
      <c r="E171">
        <v>1.99</v>
      </c>
      <c r="F171">
        <v>306</v>
      </c>
      <c r="G171" t="s">
        <v>437</v>
      </c>
      <c r="H171" t="s">
        <v>66</v>
      </c>
      <c r="I171" t="s">
        <v>75</v>
      </c>
      <c r="J171" t="s">
        <v>102</v>
      </c>
      <c r="K171" t="s">
        <v>204</v>
      </c>
      <c r="L171" t="s">
        <v>68</v>
      </c>
      <c r="M171" t="s">
        <v>438</v>
      </c>
      <c r="N171">
        <v>0.52</v>
      </c>
      <c r="O171" t="s">
        <v>50</v>
      </c>
      <c r="P171" t="s">
        <v>70</v>
      </c>
      <c r="Q171" t="s">
        <v>439</v>
      </c>
      <c r="R171" t="s">
        <v>440</v>
      </c>
      <c r="S171">
        <v>21208</v>
      </c>
      <c r="T171" s="3">
        <v>42049</v>
      </c>
      <c r="U171" s="3">
        <v>42050</v>
      </c>
      <c r="V171">
        <v>15.895199999999999</v>
      </c>
      <c r="W171">
        <v>8</v>
      </c>
      <c r="X171">
        <v>70.16</v>
      </c>
      <c r="Y171">
        <v>87057</v>
      </c>
    </row>
    <row r="172" spans="1:25" x14ac:dyDescent="0.3">
      <c r="A172">
        <v>23303</v>
      </c>
      <c r="B172" t="s">
        <v>42</v>
      </c>
      <c r="C172">
        <v>0.04</v>
      </c>
      <c r="D172">
        <v>85.99</v>
      </c>
      <c r="E172">
        <v>0.99</v>
      </c>
      <c r="F172">
        <v>306</v>
      </c>
      <c r="G172" t="s">
        <v>437</v>
      </c>
      <c r="H172" t="s">
        <v>66</v>
      </c>
      <c r="I172" t="s">
        <v>75</v>
      </c>
      <c r="J172" t="s">
        <v>102</v>
      </c>
      <c r="K172" t="s">
        <v>103</v>
      </c>
      <c r="L172" t="s">
        <v>48</v>
      </c>
      <c r="M172" t="s">
        <v>441</v>
      </c>
      <c r="N172">
        <v>0.55000000000000004</v>
      </c>
      <c r="O172" t="s">
        <v>50</v>
      </c>
      <c r="P172" t="s">
        <v>70</v>
      </c>
      <c r="Q172" t="s">
        <v>439</v>
      </c>
      <c r="R172" t="s">
        <v>440</v>
      </c>
      <c r="S172">
        <v>21208</v>
      </c>
      <c r="T172" s="3">
        <v>42049</v>
      </c>
      <c r="U172" s="3">
        <v>42051</v>
      </c>
      <c r="V172">
        <v>855.99329999999986</v>
      </c>
      <c r="W172">
        <v>17</v>
      </c>
      <c r="X172">
        <v>1240.57</v>
      </c>
      <c r="Y172">
        <v>87057</v>
      </c>
    </row>
    <row r="173" spans="1:25" x14ac:dyDescent="0.3">
      <c r="A173">
        <v>5302</v>
      </c>
      <c r="B173" t="s">
        <v>42</v>
      </c>
      <c r="C173">
        <v>0.01</v>
      </c>
      <c r="D173">
        <v>8.33</v>
      </c>
      <c r="E173">
        <v>1.99</v>
      </c>
      <c r="F173">
        <v>308</v>
      </c>
      <c r="G173" t="s">
        <v>442</v>
      </c>
      <c r="H173" t="s">
        <v>66</v>
      </c>
      <c r="I173" t="s">
        <v>75</v>
      </c>
      <c r="J173" t="s">
        <v>102</v>
      </c>
      <c r="K173" t="s">
        <v>204</v>
      </c>
      <c r="L173" t="s">
        <v>68</v>
      </c>
      <c r="M173" t="s">
        <v>438</v>
      </c>
      <c r="N173">
        <v>0.52</v>
      </c>
      <c r="O173" t="s">
        <v>50</v>
      </c>
      <c r="P173" t="s">
        <v>51</v>
      </c>
      <c r="Q173" t="s">
        <v>52</v>
      </c>
      <c r="R173" t="s">
        <v>233</v>
      </c>
      <c r="S173">
        <v>98115</v>
      </c>
      <c r="T173" s="3">
        <v>42049</v>
      </c>
      <c r="U173" s="3">
        <v>42050</v>
      </c>
      <c r="V173">
        <v>10.74</v>
      </c>
      <c r="W173">
        <v>32</v>
      </c>
      <c r="X173">
        <v>280.62</v>
      </c>
      <c r="Y173">
        <v>37760</v>
      </c>
    </row>
    <row r="174" spans="1:25" x14ac:dyDescent="0.3">
      <c r="A174">
        <v>18853</v>
      </c>
      <c r="B174" t="s">
        <v>73</v>
      </c>
      <c r="C174">
        <v>0.04</v>
      </c>
      <c r="D174">
        <v>1637.53</v>
      </c>
      <c r="E174">
        <v>24.49</v>
      </c>
      <c r="F174">
        <v>314</v>
      </c>
      <c r="G174" t="s">
        <v>443</v>
      </c>
      <c r="H174" t="s">
        <v>66</v>
      </c>
      <c r="I174" t="s">
        <v>45</v>
      </c>
      <c r="J174" t="s">
        <v>46</v>
      </c>
      <c r="K174" t="s">
        <v>198</v>
      </c>
      <c r="L174" t="s">
        <v>111</v>
      </c>
      <c r="M174" t="s">
        <v>444</v>
      </c>
      <c r="N174">
        <v>0.81</v>
      </c>
      <c r="O174" t="s">
        <v>50</v>
      </c>
      <c r="P174" t="s">
        <v>78</v>
      </c>
      <c r="Q174" t="s">
        <v>202</v>
      </c>
      <c r="R174" t="s">
        <v>412</v>
      </c>
      <c r="S174">
        <v>60130</v>
      </c>
      <c r="T174" s="3">
        <v>42083</v>
      </c>
      <c r="U174" s="3">
        <v>42085</v>
      </c>
      <c r="V174">
        <v>-1759.58</v>
      </c>
      <c r="W174">
        <v>2</v>
      </c>
      <c r="X174">
        <v>3206.94</v>
      </c>
      <c r="Y174">
        <v>89166</v>
      </c>
    </row>
    <row r="175" spans="1:25" x14ac:dyDescent="0.3">
      <c r="A175">
        <v>18852</v>
      </c>
      <c r="B175" t="s">
        <v>73</v>
      </c>
      <c r="C175">
        <v>0.01</v>
      </c>
      <c r="D175">
        <v>19.98</v>
      </c>
      <c r="E175">
        <v>4</v>
      </c>
      <c r="F175">
        <v>315</v>
      </c>
      <c r="G175" t="s">
        <v>445</v>
      </c>
      <c r="H175" t="s">
        <v>66</v>
      </c>
      <c r="I175" t="s">
        <v>45</v>
      </c>
      <c r="J175" t="s">
        <v>102</v>
      </c>
      <c r="K175" t="s">
        <v>204</v>
      </c>
      <c r="L175" t="s">
        <v>76</v>
      </c>
      <c r="M175" t="s">
        <v>211</v>
      </c>
      <c r="N175">
        <v>0.68</v>
      </c>
      <c r="O175" t="s">
        <v>50</v>
      </c>
      <c r="P175" t="s">
        <v>70</v>
      </c>
      <c r="Q175" t="s">
        <v>217</v>
      </c>
      <c r="R175" t="s">
        <v>446</v>
      </c>
      <c r="S175">
        <v>1007</v>
      </c>
      <c r="T175" s="3">
        <v>42083</v>
      </c>
      <c r="U175" s="3">
        <v>42083</v>
      </c>
      <c r="V175">
        <v>-72.23</v>
      </c>
      <c r="W175">
        <v>2</v>
      </c>
      <c r="X175">
        <v>43.08</v>
      </c>
      <c r="Y175">
        <v>89166</v>
      </c>
    </row>
    <row r="176" spans="1:25" x14ac:dyDescent="0.3">
      <c r="A176">
        <v>18032</v>
      </c>
      <c r="B176" t="s">
        <v>54</v>
      </c>
      <c r="C176">
        <v>0.09</v>
      </c>
      <c r="D176">
        <v>7.38</v>
      </c>
      <c r="E176">
        <v>5.21</v>
      </c>
      <c r="F176">
        <v>317</v>
      </c>
      <c r="G176" t="s">
        <v>447</v>
      </c>
      <c r="H176" t="s">
        <v>66</v>
      </c>
      <c r="I176" t="s">
        <v>45</v>
      </c>
      <c r="J176" t="s">
        <v>58</v>
      </c>
      <c r="K176" t="s">
        <v>67</v>
      </c>
      <c r="L176" t="s">
        <v>76</v>
      </c>
      <c r="M176" t="s">
        <v>448</v>
      </c>
      <c r="N176">
        <v>0.56000000000000005</v>
      </c>
      <c r="O176" t="s">
        <v>50</v>
      </c>
      <c r="P176" t="s">
        <v>51</v>
      </c>
      <c r="Q176" t="s">
        <v>62</v>
      </c>
      <c r="R176" t="s">
        <v>449</v>
      </c>
      <c r="S176">
        <v>91945</v>
      </c>
      <c r="T176" s="3">
        <v>42172</v>
      </c>
      <c r="U176" s="3">
        <v>42173</v>
      </c>
      <c r="V176">
        <v>-27.160000000000004</v>
      </c>
      <c r="W176">
        <v>9</v>
      </c>
      <c r="X176">
        <v>66.55</v>
      </c>
      <c r="Y176">
        <v>86041</v>
      </c>
    </row>
    <row r="177" spans="1:25" x14ac:dyDescent="0.3">
      <c r="A177">
        <v>18033</v>
      </c>
      <c r="B177" t="s">
        <v>54</v>
      </c>
      <c r="C177">
        <v>0.04</v>
      </c>
      <c r="D177">
        <v>5.98</v>
      </c>
      <c r="E177">
        <v>5.15</v>
      </c>
      <c r="F177">
        <v>317</v>
      </c>
      <c r="G177" t="s">
        <v>447</v>
      </c>
      <c r="H177" t="s">
        <v>66</v>
      </c>
      <c r="I177" t="s">
        <v>45</v>
      </c>
      <c r="J177" t="s">
        <v>46</v>
      </c>
      <c r="K177" t="s">
        <v>118</v>
      </c>
      <c r="L177" t="s">
        <v>76</v>
      </c>
      <c r="M177" t="s">
        <v>154</v>
      </c>
      <c r="N177">
        <v>0.36</v>
      </c>
      <c r="O177" t="s">
        <v>50</v>
      </c>
      <c r="P177" t="s">
        <v>51</v>
      </c>
      <c r="Q177" t="s">
        <v>62</v>
      </c>
      <c r="R177" t="s">
        <v>449</v>
      </c>
      <c r="S177">
        <v>91945</v>
      </c>
      <c r="T177" s="3">
        <v>42172</v>
      </c>
      <c r="U177" s="3">
        <v>42173</v>
      </c>
      <c r="V177">
        <v>-52.344000000000008</v>
      </c>
      <c r="W177">
        <v>17</v>
      </c>
      <c r="X177">
        <v>103.49</v>
      </c>
      <c r="Y177">
        <v>86041</v>
      </c>
    </row>
    <row r="178" spans="1:25" x14ac:dyDescent="0.3">
      <c r="A178">
        <v>18034</v>
      </c>
      <c r="B178" t="s">
        <v>54</v>
      </c>
      <c r="C178">
        <v>0.04</v>
      </c>
      <c r="D178">
        <v>15.42</v>
      </c>
      <c r="E178">
        <v>10.68</v>
      </c>
      <c r="F178">
        <v>317</v>
      </c>
      <c r="G178" t="s">
        <v>447</v>
      </c>
      <c r="H178" t="s">
        <v>66</v>
      </c>
      <c r="I178" t="s">
        <v>45</v>
      </c>
      <c r="J178" t="s">
        <v>46</v>
      </c>
      <c r="K178" t="s">
        <v>165</v>
      </c>
      <c r="L178" t="s">
        <v>76</v>
      </c>
      <c r="M178" t="s">
        <v>450</v>
      </c>
      <c r="N178">
        <v>0.57999999999999996</v>
      </c>
      <c r="O178" t="s">
        <v>50</v>
      </c>
      <c r="P178" t="s">
        <v>51</v>
      </c>
      <c r="Q178" t="s">
        <v>62</v>
      </c>
      <c r="R178" t="s">
        <v>449</v>
      </c>
      <c r="S178">
        <v>91945</v>
      </c>
      <c r="T178" s="3">
        <v>42172</v>
      </c>
      <c r="U178" s="3">
        <v>42173</v>
      </c>
      <c r="V178">
        <v>-119.93599999999999</v>
      </c>
      <c r="W178">
        <v>12</v>
      </c>
      <c r="X178">
        <v>192.18</v>
      </c>
      <c r="Y178">
        <v>86041</v>
      </c>
    </row>
    <row r="179" spans="1:25" x14ac:dyDescent="0.3">
      <c r="A179">
        <v>20641</v>
      </c>
      <c r="B179" t="s">
        <v>131</v>
      </c>
      <c r="C179">
        <v>0.04</v>
      </c>
      <c r="D179">
        <v>8.33</v>
      </c>
      <c r="E179">
        <v>1.99</v>
      </c>
      <c r="F179">
        <v>321</v>
      </c>
      <c r="G179" t="s">
        <v>451</v>
      </c>
      <c r="H179" t="s">
        <v>66</v>
      </c>
      <c r="I179" t="s">
        <v>139</v>
      </c>
      <c r="J179" t="s">
        <v>102</v>
      </c>
      <c r="K179" t="s">
        <v>204</v>
      </c>
      <c r="L179" t="s">
        <v>68</v>
      </c>
      <c r="M179" t="s">
        <v>438</v>
      </c>
      <c r="N179">
        <v>0.52</v>
      </c>
      <c r="O179" t="s">
        <v>50</v>
      </c>
      <c r="P179" t="s">
        <v>70</v>
      </c>
      <c r="Q179" t="s">
        <v>439</v>
      </c>
      <c r="R179" t="s">
        <v>452</v>
      </c>
      <c r="S179">
        <v>20854</v>
      </c>
      <c r="T179" s="3">
        <v>42098</v>
      </c>
      <c r="U179" s="3">
        <v>42103</v>
      </c>
      <c r="V179">
        <v>9.9267999999999983</v>
      </c>
      <c r="W179">
        <v>11</v>
      </c>
      <c r="X179">
        <v>89.76</v>
      </c>
      <c r="Y179">
        <v>91057</v>
      </c>
    </row>
    <row r="180" spans="1:25" x14ac:dyDescent="0.3">
      <c r="A180">
        <v>25111</v>
      </c>
      <c r="B180" t="s">
        <v>54</v>
      </c>
      <c r="C180">
        <v>0.06</v>
      </c>
      <c r="D180">
        <v>7.99</v>
      </c>
      <c r="E180">
        <v>5.03</v>
      </c>
      <c r="F180">
        <v>326</v>
      </c>
      <c r="G180" t="s">
        <v>453</v>
      </c>
      <c r="H180" t="s">
        <v>66</v>
      </c>
      <c r="I180" t="s">
        <v>139</v>
      </c>
      <c r="J180" t="s">
        <v>102</v>
      </c>
      <c r="K180" t="s">
        <v>103</v>
      </c>
      <c r="L180" t="s">
        <v>111</v>
      </c>
      <c r="M180" t="s">
        <v>454</v>
      </c>
      <c r="N180">
        <v>0.6</v>
      </c>
      <c r="O180" t="s">
        <v>50</v>
      </c>
      <c r="P180" t="s">
        <v>78</v>
      </c>
      <c r="Q180" t="s">
        <v>202</v>
      </c>
      <c r="R180" t="s">
        <v>455</v>
      </c>
      <c r="S180">
        <v>60510</v>
      </c>
      <c r="T180" s="3">
        <v>42164</v>
      </c>
      <c r="U180" s="3">
        <v>42165</v>
      </c>
      <c r="V180">
        <v>-29.172000000000001</v>
      </c>
      <c r="W180">
        <v>4</v>
      </c>
      <c r="X180">
        <v>28.46</v>
      </c>
      <c r="Y180">
        <v>90973</v>
      </c>
    </row>
    <row r="181" spans="1:25" x14ac:dyDescent="0.3">
      <c r="A181">
        <v>19159</v>
      </c>
      <c r="B181" t="s">
        <v>73</v>
      </c>
      <c r="C181">
        <v>0.06</v>
      </c>
      <c r="D181">
        <v>296.18</v>
      </c>
      <c r="E181">
        <v>54.12</v>
      </c>
      <c r="F181">
        <v>329</v>
      </c>
      <c r="G181" t="s">
        <v>456</v>
      </c>
      <c r="H181" t="s">
        <v>56</v>
      </c>
      <c r="I181" t="s">
        <v>57</v>
      </c>
      <c r="J181" t="s">
        <v>58</v>
      </c>
      <c r="K181" t="s">
        <v>176</v>
      </c>
      <c r="L181" t="s">
        <v>146</v>
      </c>
      <c r="M181" t="s">
        <v>177</v>
      </c>
      <c r="N181">
        <v>0.76</v>
      </c>
      <c r="O181" t="s">
        <v>50</v>
      </c>
      <c r="P181" t="s">
        <v>70</v>
      </c>
      <c r="Q181" t="s">
        <v>212</v>
      </c>
      <c r="R181" t="s">
        <v>457</v>
      </c>
      <c r="S181">
        <v>4073</v>
      </c>
      <c r="T181" s="3">
        <v>42108</v>
      </c>
      <c r="U181" s="3">
        <v>42109</v>
      </c>
      <c r="V181">
        <v>-715.7782060000003</v>
      </c>
      <c r="W181">
        <v>5</v>
      </c>
      <c r="X181">
        <v>1170.21</v>
      </c>
      <c r="Y181">
        <v>89726</v>
      </c>
    </row>
    <row r="182" spans="1:25" x14ac:dyDescent="0.3">
      <c r="A182">
        <v>19158</v>
      </c>
      <c r="B182" t="s">
        <v>73</v>
      </c>
      <c r="C182">
        <v>0.01</v>
      </c>
      <c r="D182">
        <v>29.1</v>
      </c>
      <c r="E182">
        <v>4</v>
      </c>
      <c r="F182">
        <v>331</v>
      </c>
      <c r="G182" t="s">
        <v>458</v>
      </c>
      <c r="H182" t="s">
        <v>44</v>
      </c>
      <c r="I182" t="s">
        <v>57</v>
      </c>
      <c r="J182" t="s">
        <v>102</v>
      </c>
      <c r="K182" t="s">
        <v>204</v>
      </c>
      <c r="L182" t="s">
        <v>76</v>
      </c>
      <c r="M182" t="s">
        <v>459</v>
      </c>
      <c r="N182">
        <v>0.78</v>
      </c>
      <c r="O182" t="s">
        <v>50</v>
      </c>
      <c r="P182" t="s">
        <v>70</v>
      </c>
      <c r="Q182" t="s">
        <v>221</v>
      </c>
      <c r="R182" t="s">
        <v>460</v>
      </c>
      <c r="S182">
        <v>3045</v>
      </c>
      <c r="T182" s="3">
        <v>42108</v>
      </c>
      <c r="U182" s="3">
        <v>42110</v>
      </c>
      <c r="V182">
        <v>-22.82</v>
      </c>
      <c r="W182">
        <v>8</v>
      </c>
      <c r="X182">
        <v>243.32</v>
      </c>
      <c r="Y182">
        <v>89726</v>
      </c>
    </row>
    <row r="183" spans="1:25" x14ac:dyDescent="0.3">
      <c r="A183">
        <v>18261</v>
      </c>
      <c r="B183" t="s">
        <v>64</v>
      </c>
      <c r="C183">
        <v>0.06</v>
      </c>
      <c r="D183">
        <v>276.2</v>
      </c>
      <c r="E183">
        <v>24.49</v>
      </c>
      <c r="F183">
        <v>335</v>
      </c>
      <c r="G183" t="s">
        <v>461</v>
      </c>
      <c r="H183" t="s">
        <v>66</v>
      </c>
      <c r="I183" t="s">
        <v>45</v>
      </c>
      <c r="J183" t="s">
        <v>58</v>
      </c>
      <c r="K183" t="s">
        <v>59</v>
      </c>
      <c r="L183" t="s">
        <v>260</v>
      </c>
      <c r="M183" t="s">
        <v>462</v>
      </c>
      <c r="O183" t="s">
        <v>50</v>
      </c>
      <c r="P183" t="s">
        <v>51</v>
      </c>
      <c r="Q183" t="s">
        <v>127</v>
      </c>
      <c r="R183" t="s">
        <v>463</v>
      </c>
      <c r="S183">
        <v>97504</v>
      </c>
      <c r="T183" s="3">
        <v>42128</v>
      </c>
      <c r="U183" s="3">
        <v>42129</v>
      </c>
      <c r="V183">
        <v>2639.4708000000001</v>
      </c>
      <c r="W183">
        <v>14</v>
      </c>
      <c r="X183">
        <v>3825.32</v>
      </c>
      <c r="Y183">
        <v>87277</v>
      </c>
    </row>
    <row r="184" spans="1:25" x14ac:dyDescent="0.3">
      <c r="A184">
        <v>18262</v>
      </c>
      <c r="B184" t="s">
        <v>64</v>
      </c>
      <c r="C184">
        <v>0.09</v>
      </c>
      <c r="D184">
        <v>6.28</v>
      </c>
      <c r="E184">
        <v>5.29</v>
      </c>
      <c r="F184">
        <v>335</v>
      </c>
      <c r="G184" t="s">
        <v>461</v>
      </c>
      <c r="H184" t="s">
        <v>66</v>
      </c>
      <c r="I184" t="s">
        <v>45</v>
      </c>
      <c r="J184" t="s">
        <v>58</v>
      </c>
      <c r="K184" t="s">
        <v>67</v>
      </c>
      <c r="L184" t="s">
        <v>76</v>
      </c>
      <c r="M184" t="s">
        <v>464</v>
      </c>
      <c r="N184">
        <v>0.43</v>
      </c>
      <c r="O184" t="s">
        <v>50</v>
      </c>
      <c r="P184" t="s">
        <v>51</v>
      </c>
      <c r="Q184" t="s">
        <v>127</v>
      </c>
      <c r="R184" t="s">
        <v>463</v>
      </c>
      <c r="S184">
        <v>97504</v>
      </c>
      <c r="T184" s="3">
        <v>42128</v>
      </c>
      <c r="U184" s="3">
        <v>42128</v>
      </c>
      <c r="V184">
        <v>-5.2</v>
      </c>
      <c r="W184">
        <v>1</v>
      </c>
      <c r="X184">
        <v>8.5299999999999994</v>
      </c>
      <c r="Y184">
        <v>87277</v>
      </c>
    </row>
    <row r="185" spans="1:25" x14ac:dyDescent="0.3">
      <c r="A185">
        <v>23481</v>
      </c>
      <c r="B185" t="s">
        <v>73</v>
      </c>
      <c r="C185">
        <v>0.08</v>
      </c>
      <c r="D185">
        <v>7.77</v>
      </c>
      <c r="E185">
        <v>9.23</v>
      </c>
      <c r="F185">
        <v>339</v>
      </c>
      <c r="G185" t="s">
        <v>465</v>
      </c>
      <c r="H185" t="s">
        <v>66</v>
      </c>
      <c r="I185" t="s">
        <v>45</v>
      </c>
      <c r="J185" t="s">
        <v>46</v>
      </c>
      <c r="K185" t="s">
        <v>281</v>
      </c>
      <c r="L185" t="s">
        <v>76</v>
      </c>
      <c r="M185" t="s">
        <v>466</v>
      </c>
      <c r="N185">
        <v>0.57999999999999996</v>
      </c>
      <c r="O185" t="s">
        <v>50</v>
      </c>
      <c r="P185" t="s">
        <v>70</v>
      </c>
      <c r="Q185" t="s">
        <v>178</v>
      </c>
      <c r="R185" t="s">
        <v>467</v>
      </c>
      <c r="S185">
        <v>43229</v>
      </c>
      <c r="T185" s="3">
        <v>42080</v>
      </c>
      <c r="U185" s="3">
        <v>42081</v>
      </c>
      <c r="V185">
        <v>-83.65</v>
      </c>
      <c r="W185">
        <v>5</v>
      </c>
      <c r="X185">
        <v>40.299999999999997</v>
      </c>
      <c r="Y185">
        <v>90583</v>
      </c>
    </row>
    <row r="186" spans="1:25" x14ac:dyDescent="0.3">
      <c r="A186">
        <v>23482</v>
      </c>
      <c r="B186" t="s">
        <v>73</v>
      </c>
      <c r="C186">
        <v>7.0000000000000007E-2</v>
      </c>
      <c r="D186">
        <v>7.59</v>
      </c>
      <c r="E186">
        <v>4</v>
      </c>
      <c r="F186">
        <v>339</v>
      </c>
      <c r="G186" t="s">
        <v>465</v>
      </c>
      <c r="H186" t="s">
        <v>66</v>
      </c>
      <c r="I186" t="s">
        <v>45</v>
      </c>
      <c r="J186" t="s">
        <v>58</v>
      </c>
      <c r="K186" t="s">
        <v>67</v>
      </c>
      <c r="L186" t="s">
        <v>48</v>
      </c>
      <c r="M186" t="s">
        <v>468</v>
      </c>
      <c r="N186">
        <v>0.42</v>
      </c>
      <c r="O186" t="s">
        <v>50</v>
      </c>
      <c r="P186" t="s">
        <v>70</v>
      </c>
      <c r="Q186" t="s">
        <v>178</v>
      </c>
      <c r="R186" t="s">
        <v>467</v>
      </c>
      <c r="S186">
        <v>43229</v>
      </c>
      <c r="T186" s="3">
        <v>42080</v>
      </c>
      <c r="U186" s="3">
        <v>42082</v>
      </c>
      <c r="V186">
        <v>24.39</v>
      </c>
      <c r="W186">
        <v>15</v>
      </c>
      <c r="X186">
        <v>111.88</v>
      </c>
      <c r="Y186">
        <v>90583</v>
      </c>
    </row>
    <row r="187" spans="1:25" x14ac:dyDescent="0.3">
      <c r="A187">
        <v>480</v>
      </c>
      <c r="B187" t="s">
        <v>64</v>
      </c>
      <c r="C187">
        <v>0.01</v>
      </c>
      <c r="D187">
        <v>3.26</v>
      </c>
      <c r="E187">
        <v>1.86</v>
      </c>
      <c r="F187">
        <v>342</v>
      </c>
      <c r="G187" t="s">
        <v>469</v>
      </c>
      <c r="H187" t="s">
        <v>66</v>
      </c>
      <c r="I187" t="s">
        <v>45</v>
      </c>
      <c r="J187" t="s">
        <v>46</v>
      </c>
      <c r="K187" t="s">
        <v>47</v>
      </c>
      <c r="L187" t="s">
        <v>48</v>
      </c>
      <c r="M187" t="s">
        <v>470</v>
      </c>
      <c r="N187">
        <v>0.41</v>
      </c>
      <c r="O187" t="s">
        <v>50</v>
      </c>
      <c r="P187" t="s">
        <v>87</v>
      </c>
      <c r="Q187" t="s">
        <v>386</v>
      </c>
      <c r="R187" t="s">
        <v>471</v>
      </c>
      <c r="S187">
        <v>33181</v>
      </c>
      <c r="T187" s="3">
        <v>42128</v>
      </c>
      <c r="U187" s="3">
        <v>42130</v>
      </c>
      <c r="V187">
        <v>-4.6682999999999995</v>
      </c>
      <c r="W187">
        <v>20</v>
      </c>
      <c r="X187">
        <v>73.97</v>
      </c>
      <c r="Y187">
        <v>3332</v>
      </c>
    </row>
    <row r="188" spans="1:25" x14ac:dyDescent="0.3">
      <c r="A188">
        <v>22784</v>
      </c>
      <c r="B188" t="s">
        <v>64</v>
      </c>
      <c r="C188">
        <v>0.03</v>
      </c>
      <c r="D188">
        <v>15.23</v>
      </c>
      <c r="E188">
        <v>27.75</v>
      </c>
      <c r="F188">
        <v>343</v>
      </c>
      <c r="G188" t="s">
        <v>472</v>
      </c>
      <c r="H188" t="s">
        <v>56</v>
      </c>
      <c r="I188" t="s">
        <v>45</v>
      </c>
      <c r="J188" t="s">
        <v>58</v>
      </c>
      <c r="K188" t="s">
        <v>176</v>
      </c>
      <c r="L188" t="s">
        <v>146</v>
      </c>
      <c r="M188" t="s">
        <v>473</v>
      </c>
      <c r="N188">
        <v>0.76</v>
      </c>
      <c r="O188" t="s">
        <v>50</v>
      </c>
      <c r="P188" t="s">
        <v>70</v>
      </c>
      <c r="Q188" t="s">
        <v>212</v>
      </c>
      <c r="R188" t="s">
        <v>474</v>
      </c>
      <c r="S188">
        <v>4401</v>
      </c>
      <c r="T188" s="3">
        <v>42035</v>
      </c>
      <c r="U188" s="3">
        <v>42036</v>
      </c>
      <c r="V188">
        <v>11.650950000000002</v>
      </c>
      <c r="W188">
        <v>7</v>
      </c>
      <c r="X188">
        <v>111.86</v>
      </c>
      <c r="Y188">
        <v>88151</v>
      </c>
    </row>
    <row r="189" spans="1:25" x14ac:dyDescent="0.3">
      <c r="A189">
        <v>18480</v>
      </c>
      <c r="B189" t="s">
        <v>64</v>
      </c>
      <c r="C189">
        <v>0.01</v>
      </c>
      <c r="D189">
        <v>3.26</v>
      </c>
      <c r="E189">
        <v>1.86</v>
      </c>
      <c r="F189">
        <v>344</v>
      </c>
      <c r="G189" t="s">
        <v>475</v>
      </c>
      <c r="H189" t="s">
        <v>66</v>
      </c>
      <c r="I189" t="s">
        <v>45</v>
      </c>
      <c r="J189" t="s">
        <v>46</v>
      </c>
      <c r="K189" t="s">
        <v>47</v>
      </c>
      <c r="L189" t="s">
        <v>48</v>
      </c>
      <c r="M189" t="s">
        <v>470</v>
      </c>
      <c r="N189">
        <v>0.41</v>
      </c>
      <c r="O189" t="s">
        <v>50</v>
      </c>
      <c r="P189" t="s">
        <v>70</v>
      </c>
      <c r="Q189" t="s">
        <v>212</v>
      </c>
      <c r="R189" t="s">
        <v>476</v>
      </c>
      <c r="S189">
        <v>4101</v>
      </c>
      <c r="T189" s="3">
        <v>42128</v>
      </c>
      <c r="U189" s="3">
        <v>42130</v>
      </c>
      <c r="V189">
        <v>0.70200000000000085</v>
      </c>
      <c r="W189">
        <v>5</v>
      </c>
      <c r="X189">
        <v>18.489999999999998</v>
      </c>
      <c r="Y189">
        <v>88152</v>
      </c>
    </row>
    <row r="190" spans="1:25" x14ac:dyDescent="0.3">
      <c r="A190">
        <v>2408</v>
      </c>
      <c r="B190" t="s">
        <v>64</v>
      </c>
      <c r="C190">
        <v>0</v>
      </c>
      <c r="D190">
        <v>8.34</v>
      </c>
      <c r="E190">
        <v>2.64</v>
      </c>
      <c r="F190">
        <v>349</v>
      </c>
      <c r="G190" t="s">
        <v>477</v>
      </c>
      <c r="H190" t="s">
        <v>44</v>
      </c>
      <c r="I190" t="s">
        <v>57</v>
      </c>
      <c r="J190" t="s">
        <v>46</v>
      </c>
      <c r="K190" t="s">
        <v>198</v>
      </c>
      <c r="L190" t="s">
        <v>68</v>
      </c>
      <c r="M190" t="s">
        <v>382</v>
      </c>
      <c r="N190">
        <v>0.59</v>
      </c>
      <c r="O190" t="s">
        <v>50</v>
      </c>
      <c r="P190" t="s">
        <v>87</v>
      </c>
      <c r="Q190" t="s">
        <v>386</v>
      </c>
      <c r="R190" t="s">
        <v>471</v>
      </c>
      <c r="S190">
        <v>33132</v>
      </c>
      <c r="T190" s="3">
        <v>42164</v>
      </c>
      <c r="U190" s="3">
        <v>42166</v>
      </c>
      <c r="V190">
        <v>5.8624999999999998</v>
      </c>
      <c r="W190">
        <v>23</v>
      </c>
      <c r="X190">
        <v>212.89</v>
      </c>
      <c r="Y190">
        <v>17446</v>
      </c>
    </row>
    <row r="191" spans="1:25" x14ac:dyDescent="0.3">
      <c r="A191">
        <v>1595</v>
      </c>
      <c r="B191" t="s">
        <v>73</v>
      </c>
      <c r="C191">
        <v>0.04</v>
      </c>
      <c r="D191">
        <v>99.23</v>
      </c>
      <c r="E191">
        <v>8.99</v>
      </c>
      <c r="F191">
        <v>349</v>
      </c>
      <c r="G191" t="s">
        <v>477</v>
      </c>
      <c r="H191" t="s">
        <v>66</v>
      </c>
      <c r="I191" t="s">
        <v>57</v>
      </c>
      <c r="J191" t="s">
        <v>58</v>
      </c>
      <c r="K191" t="s">
        <v>67</v>
      </c>
      <c r="L191" t="s">
        <v>68</v>
      </c>
      <c r="M191" t="s">
        <v>478</v>
      </c>
      <c r="N191">
        <v>0.35</v>
      </c>
      <c r="O191" t="s">
        <v>50</v>
      </c>
      <c r="P191" t="s">
        <v>87</v>
      </c>
      <c r="Q191" t="s">
        <v>386</v>
      </c>
      <c r="R191" t="s">
        <v>471</v>
      </c>
      <c r="S191">
        <v>33132</v>
      </c>
      <c r="T191" s="3">
        <v>42006</v>
      </c>
      <c r="U191" s="3">
        <v>42008</v>
      </c>
      <c r="V191">
        <v>1916.6757</v>
      </c>
      <c r="W191">
        <v>54</v>
      </c>
      <c r="X191">
        <v>5555.6</v>
      </c>
      <c r="Y191">
        <v>11527</v>
      </c>
    </row>
    <row r="192" spans="1:25" x14ac:dyDescent="0.3">
      <c r="A192">
        <v>20408</v>
      </c>
      <c r="B192" t="s">
        <v>64</v>
      </c>
      <c r="C192">
        <v>0</v>
      </c>
      <c r="D192">
        <v>8.34</v>
      </c>
      <c r="E192">
        <v>2.64</v>
      </c>
      <c r="F192">
        <v>351</v>
      </c>
      <c r="G192" t="s">
        <v>479</v>
      </c>
      <c r="H192" t="s">
        <v>44</v>
      </c>
      <c r="I192" t="s">
        <v>57</v>
      </c>
      <c r="J192" t="s">
        <v>46</v>
      </c>
      <c r="K192" t="s">
        <v>198</v>
      </c>
      <c r="L192" t="s">
        <v>68</v>
      </c>
      <c r="M192" t="s">
        <v>382</v>
      </c>
      <c r="N192">
        <v>0.59</v>
      </c>
      <c r="O192" t="s">
        <v>50</v>
      </c>
      <c r="P192" t="s">
        <v>70</v>
      </c>
      <c r="Q192" t="s">
        <v>96</v>
      </c>
      <c r="R192" t="s">
        <v>480</v>
      </c>
      <c r="S192">
        <v>13601</v>
      </c>
      <c r="T192" s="3">
        <v>42164</v>
      </c>
      <c r="U192" s="3">
        <v>42166</v>
      </c>
      <c r="V192">
        <v>10.5</v>
      </c>
      <c r="W192">
        <v>6</v>
      </c>
      <c r="X192">
        <v>55.54</v>
      </c>
      <c r="Y192">
        <v>88685</v>
      </c>
    </row>
    <row r="193" spans="1:25" x14ac:dyDescent="0.3">
      <c r="A193">
        <v>19595</v>
      </c>
      <c r="B193" t="s">
        <v>73</v>
      </c>
      <c r="C193">
        <v>0.04</v>
      </c>
      <c r="D193">
        <v>99.23</v>
      </c>
      <c r="E193">
        <v>8.99</v>
      </c>
      <c r="F193">
        <v>351</v>
      </c>
      <c r="G193" t="s">
        <v>479</v>
      </c>
      <c r="H193" t="s">
        <v>66</v>
      </c>
      <c r="I193" t="s">
        <v>57</v>
      </c>
      <c r="J193" t="s">
        <v>58</v>
      </c>
      <c r="K193" t="s">
        <v>67</v>
      </c>
      <c r="L193" t="s">
        <v>68</v>
      </c>
      <c r="M193" t="s">
        <v>478</v>
      </c>
      <c r="N193">
        <v>0.35</v>
      </c>
      <c r="O193" t="s">
        <v>50</v>
      </c>
      <c r="P193" t="s">
        <v>70</v>
      </c>
      <c r="Q193" t="s">
        <v>96</v>
      </c>
      <c r="R193" t="s">
        <v>480</v>
      </c>
      <c r="S193">
        <v>13601</v>
      </c>
      <c r="T193" s="3">
        <v>42006</v>
      </c>
      <c r="U193" s="3">
        <v>42008</v>
      </c>
      <c r="V193">
        <v>993.83459999999991</v>
      </c>
      <c r="W193">
        <v>14</v>
      </c>
      <c r="X193">
        <v>1440.34</v>
      </c>
      <c r="Y193">
        <v>88686</v>
      </c>
    </row>
    <row r="194" spans="1:25" x14ac:dyDescent="0.3">
      <c r="A194">
        <v>19107</v>
      </c>
      <c r="B194" t="s">
        <v>131</v>
      </c>
      <c r="C194">
        <v>0.08</v>
      </c>
      <c r="D194">
        <v>4.8899999999999997</v>
      </c>
      <c r="E194">
        <v>4.93</v>
      </c>
      <c r="F194">
        <v>353</v>
      </c>
      <c r="G194" t="s">
        <v>481</v>
      </c>
      <c r="H194" t="s">
        <v>44</v>
      </c>
      <c r="I194" t="s">
        <v>57</v>
      </c>
      <c r="J194" t="s">
        <v>102</v>
      </c>
      <c r="K194" t="s">
        <v>204</v>
      </c>
      <c r="L194" t="s">
        <v>68</v>
      </c>
      <c r="M194" t="s">
        <v>482</v>
      </c>
      <c r="N194">
        <v>0.66</v>
      </c>
      <c r="O194" t="s">
        <v>50</v>
      </c>
      <c r="P194" t="s">
        <v>51</v>
      </c>
      <c r="Q194" t="s">
        <v>402</v>
      </c>
      <c r="R194" t="s">
        <v>483</v>
      </c>
      <c r="S194">
        <v>85301</v>
      </c>
      <c r="T194" s="3">
        <v>42138</v>
      </c>
      <c r="U194" s="3">
        <v>42138</v>
      </c>
      <c r="V194">
        <v>-165.45</v>
      </c>
      <c r="W194">
        <v>17</v>
      </c>
      <c r="X194">
        <v>84.76</v>
      </c>
      <c r="Y194">
        <v>89647</v>
      </c>
    </row>
    <row r="195" spans="1:25" x14ac:dyDescent="0.3">
      <c r="A195">
        <v>19108</v>
      </c>
      <c r="B195" t="s">
        <v>131</v>
      </c>
      <c r="C195">
        <v>7.0000000000000007E-2</v>
      </c>
      <c r="D195">
        <v>6.68</v>
      </c>
      <c r="E195">
        <v>6.92</v>
      </c>
      <c r="F195">
        <v>353</v>
      </c>
      <c r="G195" t="s">
        <v>481</v>
      </c>
      <c r="H195" t="s">
        <v>66</v>
      </c>
      <c r="I195" t="s">
        <v>57</v>
      </c>
      <c r="J195" t="s">
        <v>46</v>
      </c>
      <c r="K195" t="s">
        <v>118</v>
      </c>
      <c r="L195" t="s">
        <v>76</v>
      </c>
      <c r="M195" t="s">
        <v>484</v>
      </c>
      <c r="N195">
        <v>0.37</v>
      </c>
      <c r="O195" t="s">
        <v>50</v>
      </c>
      <c r="P195" t="s">
        <v>51</v>
      </c>
      <c r="Q195" t="s">
        <v>402</v>
      </c>
      <c r="R195" t="s">
        <v>483</v>
      </c>
      <c r="S195">
        <v>85301</v>
      </c>
      <c r="T195" s="3">
        <v>42138</v>
      </c>
      <c r="U195" s="3">
        <v>42145</v>
      </c>
      <c r="V195">
        <v>-141.12</v>
      </c>
      <c r="W195">
        <v>16</v>
      </c>
      <c r="X195">
        <v>104.84</v>
      </c>
      <c r="Y195">
        <v>89647</v>
      </c>
    </row>
    <row r="196" spans="1:25" x14ac:dyDescent="0.3">
      <c r="A196">
        <v>20760</v>
      </c>
      <c r="B196" t="s">
        <v>64</v>
      </c>
      <c r="C196">
        <v>7.0000000000000007E-2</v>
      </c>
      <c r="D196">
        <v>124.49</v>
      </c>
      <c r="E196">
        <v>51.94</v>
      </c>
      <c r="F196">
        <v>357</v>
      </c>
      <c r="G196" t="s">
        <v>485</v>
      </c>
      <c r="H196" t="s">
        <v>56</v>
      </c>
      <c r="I196" t="s">
        <v>45</v>
      </c>
      <c r="J196" t="s">
        <v>58</v>
      </c>
      <c r="K196" t="s">
        <v>176</v>
      </c>
      <c r="L196" t="s">
        <v>146</v>
      </c>
      <c r="M196" t="s">
        <v>486</v>
      </c>
      <c r="N196">
        <v>0.63</v>
      </c>
      <c r="O196" t="s">
        <v>50</v>
      </c>
      <c r="P196" t="s">
        <v>51</v>
      </c>
      <c r="Q196" t="s">
        <v>402</v>
      </c>
      <c r="R196" t="s">
        <v>487</v>
      </c>
      <c r="S196">
        <v>86401</v>
      </c>
      <c r="T196" s="3">
        <v>42148</v>
      </c>
      <c r="U196" s="3">
        <v>42149</v>
      </c>
      <c r="V196">
        <v>1074.44</v>
      </c>
      <c r="W196">
        <v>14</v>
      </c>
      <c r="X196">
        <v>1714.93</v>
      </c>
      <c r="Y196">
        <v>91131</v>
      </c>
    </row>
    <row r="197" spans="1:25" x14ac:dyDescent="0.3">
      <c r="A197">
        <v>24627</v>
      </c>
      <c r="B197" t="s">
        <v>131</v>
      </c>
      <c r="C197">
        <v>0.04</v>
      </c>
      <c r="D197">
        <v>125.99</v>
      </c>
      <c r="E197">
        <v>8.99</v>
      </c>
      <c r="F197">
        <v>358</v>
      </c>
      <c r="G197" t="s">
        <v>488</v>
      </c>
      <c r="H197" t="s">
        <v>66</v>
      </c>
      <c r="I197" t="s">
        <v>45</v>
      </c>
      <c r="J197" t="s">
        <v>102</v>
      </c>
      <c r="K197" t="s">
        <v>103</v>
      </c>
      <c r="L197" t="s">
        <v>76</v>
      </c>
      <c r="M197" t="s">
        <v>489</v>
      </c>
      <c r="N197">
        <v>0.59</v>
      </c>
      <c r="O197" t="s">
        <v>50</v>
      </c>
      <c r="P197" t="s">
        <v>70</v>
      </c>
      <c r="Q197" t="s">
        <v>258</v>
      </c>
      <c r="R197" t="s">
        <v>490</v>
      </c>
      <c r="S197">
        <v>19406</v>
      </c>
      <c r="T197" s="3">
        <v>42013</v>
      </c>
      <c r="U197" s="3">
        <v>42020</v>
      </c>
      <c r="V197">
        <v>-627.82191999999998</v>
      </c>
      <c r="W197">
        <v>1</v>
      </c>
      <c r="X197">
        <v>107.95</v>
      </c>
      <c r="Y197">
        <v>91130</v>
      </c>
    </row>
    <row r="198" spans="1:25" x14ac:dyDescent="0.3">
      <c r="A198">
        <v>18278</v>
      </c>
      <c r="B198" t="s">
        <v>73</v>
      </c>
      <c r="C198">
        <v>0.05</v>
      </c>
      <c r="D198">
        <v>328.14</v>
      </c>
      <c r="E198">
        <v>91.05</v>
      </c>
      <c r="F198">
        <v>366</v>
      </c>
      <c r="G198" t="s">
        <v>491</v>
      </c>
      <c r="H198" t="s">
        <v>56</v>
      </c>
      <c r="I198" t="s">
        <v>75</v>
      </c>
      <c r="J198" t="s">
        <v>46</v>
      </c>
      <c r="K198" t="s">
        <v>281</v>
      </c>
      <c r="L198" t="s">
        <v>60</v>
      </c>
      <c r="M198" t="s">
        <v>492</v>
      </c>
      <c r="N198">
        <v>0.56999999999999995</v>
      </c>
      <c r="O198" t="s">
        <v>50</v>
      </c>
      <c r="P198" t="s">
        <v>70</v>
      </c>
      <c r="Q198" t="s">
        <v>493</v>
      </c>
      <c r="R198" t="s">
        <v>494</v>
      </c>
      <c r="S198">
        <v>2910</v>
      </c>
      <c r="T198" s="3">
        <v>42021</v>
      </c>
      <c r="U198" s="3">
        <v>42023</v>
      </c>
      <c r="V198">
        <v>411.5172</v>
      </c>
      <c r="W198">
        <v>6</v>
      </c>
      <c r="X198">
        <v>1967.98</v>
      </c>
      <c r="Y198">
        <v>87347</v>
      </c>
    </row>
    <row r="199" spans="1:25" x14ac:dyDescent="0.3">
      <c r="A199">
        <v>24794</v>
      </c>
      <c r="B199" t="s">
        <v>131</v>
      </c>
      <c r="C199">
        <v>0.09</v>
      </c>
      <c r="D199">
        <v>19.23</v>
      </c>
      <c r="E199">
        <v>6.15</v>
      </c>
      <c r="F199">
        <v>369</v>
      </c>
      <c r="G199" t="s">
        <v>495</v>
      </c>
      <c r="H199" t="s">
        <v>44</v>
      </c>
      <c r="I199" t="s">
        <v>45</v>
      </c>
      <c r="J199" t="s">
        <v>58</v>
      </c>
      <c r="K199" t="s">
        <v>67</v>
      </c>
      <c r="L199" t="s">
        <v>68</v>
      </c>
      <c r="M199" t="s">
        <v>496</v>
      </c>
      <c r="N199">
        <v>0.44</v>
      </c>
      <c r="O199" t="s">
        <v>50</v>
      </c>
      <c r="P199" t="s">
        <v>51</v>
      </c>
      <c r="Q199" t="s">
        <v>62</v>
      </c>
      <c r="R199" t="s">
        <v>497</v>
      </c>
      <c r="S199">
        <v>94601</v>
      </c>
      <c r="T199" s="3">
        <v>42105</v>
      </c>
      <c r="U199" s="3">
        <v>42107</v>
      </c>
      <c r="V199">
        <v>211.232</v>
      </c>
      <c r="W199">
        <v>21</v>
      </c>
      <c r="X199">
        <v>394.1</v>
      </c>
      <c r="Y199">
        <v>90292</v>
      </c>
    </row>
    <row r="200" spans="1:25" x14ac:dyDescent="0.3">
      <c r="A200">
        <v>20401</v>
      </c>
      <c r="B200" t="s">
        <v>54</v>
      </c>
      <c r="C200">
        <v>0.02</v>
      </c>
      <c r="D200">
        <v>20.99</v>
      </c>
      <c r="E200">
        <v>4.8099999999999996</v>
      </c>
      <c r="F200">
        <v>370</v>
      </c>
      <c r="G200" t="s">
        <v>498</v>
      </c>
      <c r="H200" t="s">
        <v>66</v>
      </c>
      <c r="I200" t="s">
        <v>45</v>
      </c>
      <c r="J200" t="s">
        <v>102</v>
      </c>
      <c r="K200" t="s">
        <v>103</v>
      </c>
      <c r="L200" t="s">
        <v>111</v>
      </c>
      <c r="M200" t="s">
        <v>499</v>
      </c>
      <c r="N200">
        <v>0.57999999999999996</v>
      </c>
      <c r="O200" t="s">
        <v>50</v>
      </c>
      <c r="P200" t="s">
        <v>70</v>
      </c>
      <c r="Q200" t="s">
        <v>212</v>
      </c>
      <c r="R200" t="s">
        <v>500</v>
      </c>
      <c r="S200">
        <v>4240</v>
      </c>
      <c r="T200" s="3">
        <v>42151</v>
      </c>
      <c r="U200" s="3">
        <v>42153</v>
      </c>
      <c r="V200">
        <v>49.787999999999997</v>
      </c>
      <c r="W200">
        <v>15</v>
      </c>
      <c r="X200">
        <v>266.39</v>
      </c>
      <c r="Y200">
        <v>90291</v>
      </c>
    </row>
    <row r="201" spans="1:25" x14ac:dyDescent="0.3">
      <c r="A201">
        <v>20400</v>
      </c>
      <c r="B201" t="s">
        <v>54</v>
      </c>
      <c r="C201">
        <v>0.05</v>
      </c>
      <c r="D201">
        <v>5.4</v>
      </c>
      <c r="E201">
        <v>7.78</v>
      </c>
      <c r="F201">
        <v>371</v>
      </c>
      <c r="G201" t="s">
        <v>501</v>
      </c>
      <c r="H201" t="s">
        <v>44</v>
      </c>
      <c r="I201" t="s">
        <v>45</v>
      </c>
      <c r="J201" t="s">
        <v>46</v>
      </c>
      <c r="K201" t="s">
        <v>134</v>
      </c>
      <c r="L201" t="s">
        <v>76</v>
      </c>
      <c r="M201" t="s">
        <v>334</v>
      </c>
      <c r="N201">
        <v>0.37</v>
      </c>
      <c r="O201" t="s">
        <v>50</v>
      </c>
      <c r="P201" t="s">
        <v>70</v>
      </c>
      <c r="Q201" t="s">
        <v>217</v>
      </c>
      <c r="R201" t="s">
        <v>502</v>
      </c>
      <c r="S201">
        <v>2149</v>
      </c>
      <c r="T201" s="3">
        <v>42151</v>
      </c>
      <c r="U201" s="3">
        <v>42153</v>
      </c>
      <c r="V201">
        <v>-132.62950000000001</v>
      </c>
      <c r="W201">
        <v>9</v>
      </c>
      <c r="X201">
        <v>51.82</v>
      </c>
      <c r="Y201">
        <v>90291</v>
      </c>
    </row>
    <row r="202" spans="1:25" x14ac:dyDescent="0.3">
      <c r="A202">
        <v>3392</v>
      </c>
      <c r="B202" t="s">
        <v>54</v>
      </c>
      <c r="C202">
        <v>0.02</v>
      </c>
      <c r="D202">
        <v>200.98</v>
      </c>
      <c r="E202">
        <v>55.96</v>
      </c>
      <c r="F202">
        <v>373</v>
      </c>
      <c r="G202" t="s">
        <v>503</v>
      </c>
      <c r="H202" t="s">
        <v>56</v>
      </c>
      <c r="I202" t="s">
        <v>75</v>
      </c>
      <c r="J202" t="s">
        <v>58</v>
      </c>
      <c r="K202" t="s">
        <v>215</v>
      </c>
      <c r="L202" t="s">
        <v>146</v>
      </c>
      <c r="M202" t="s">
        <v>504</v>
      </c>
      <c r="N202">
        <v>0.75</v>
      </c>
      <c r="O202" t="s">
        <v>50</v>
      </c>
      <c r="P202" t="s">
        <v>78</v>
      </c>
      <c r="Q202" t="s">
        <v>324</v>
      </c>
      <c r="R202" t="s">
        <v>325</v>
      </c>
      <c r="S202">
        <v>48234</v>
      </c>
      <c r="T202" s="3">
        <v>42077</v>
      </c>
      <c r="U202" s="3">
        <v>42079</v>
      </c>
      <c r="V202">
        <v>-163.63</v>
      </c>
      <c r="W202">
        <v>45</v>
      </c>
      <c r="X202">
        <v>9539.6</v>
      </c>
      <c r="Y202">
        <v>24193</v>
      </c>
    </row>
    <row r="203" spans="1:25" x14ac:dyDescent="0.3">
      <c r="A203">
        <v>3393</v>
      </c>
      <c r="B203" t="s">
        <v>54</v>
      </c>
      <c r="C203">
        <v>0.02</v>
      </c>
      <c r="D203">
        <v>4.28</v>
      </c>
      <c r="E203">
        <v>5.17</v>
      </c>
      <c r="F203">
        <v>373</v>
      </c>
      <c r="G203" t="s">
        <v>503</v>
      </c>
      <c r="H203" t="s">
        <v>66</v>
      </c>
      <c r="I203" t="s">
        <v>75</v>
      </c>
      <c r="J203" t="s">
        <v>46</v>
      </c>
      <c r="K203" t="s">
        <v>118</v>
      </c>
      <c r="L203" t="s">
        <v>76</v>
      </c>
      <c r="M203" t="s">
        <v>505</v>
      </c>
      <c r="N203">
        <v>0.4</v>
      </c>
      <c r="O203" t="s">
        <v>50</v>
      </c>
      <c r="P203" t="s">
        <v>78</v>
      </c>
      <c r="Q203" t="s">
        <v>324</v>
      </c>
      <c r="R203" t="s">
        <v>325</v>
      </c>
      <c r="S203">
        <v>48234</v>
      </c>
      <c r="T203" s="3">
        <v>42077</v>
      </c>
      <c r="U203" s="3">
        <v>42078</v>
      </c>
      <c r="V203">
        <v>-63.87</v>
      </c>
      <c r="W203">
        <v>24</v>
      </c>
      <c r="X203">
        <v>109.86</v>
      </c>
      <c r="Y203">
        <v>24193</v>
      </c>
    </row>
    <row r="204" spans="1:25" x14ac:dyDescent="0.3">
      <c r="A204">
        <v>3394</v>
      </c>
      <c r="B204" t="s">
        <v>54</v>
      </c>
      <c r="C204">
        <v>0.04</v>
      </c>
      <c r="D204">
        <v>85.99</v>
      </c>
      <c r="E204">
        <v>0.99</v>
      </c>
      <c r="F204">
        <v>373</v>
      </c>
      <c r="G204" t="s">
        <v>503</v>
      </c>
      <c r="H204" t="s">
        <v>66</v>
      </c>
      <c r="I204" t="s">
        <v>75</v>
      </c>
      <c r="J204" t="s">
        <v>102</v>
      </c>
      <c r="K204" t="s">
        <v>103</v>
      </c>
      <c r="L204" t="s">
        <v>48</v>
      </c>
      <c r="M204" t="s">
        <v>506</v>
      </c>
      <c r="N204">
        <v>0.85</v>
      </c>
      <c r="O204" t="s">
        <v>50</v>
      </c>
      <c r="P204" t="s">
        <v>78</v>
      </c>
      <c r="Q204" t="s">
        <v>324</v>
      </c>
      <c r="R204" t="s">
        <v>325</v>
      </c>
      <c r="S204">
        <v>48234</v>
      </c>
      <c r="T204" s="3">
        <v>42077</v>
      </c>
      <c r="U204" s="3">
        <v>42079</v>
      </c>
      <c r="V204">
        <v>-175.17500000000001</v>
      </c>
      <c r="W204">
        <v>19</v>
      </c>
      <c r="X204">
        <v>1426.51</v>
      </c>
      <c r="Y204">
        <v>24193</v>
      </c>
    </row>
    <row r="205" spans="1:25" x14ac:dyDescent="0.3">
      <c r="A205">
        <v>21392</v>
      </c>
      <c r="B205" t="s">
        <v>54</v>
      </c>
      <c r="C205">
        <v>0.02</v>
      </c>
      <c r="D205">
        <v>200.98</v>
      </c>
      <c r="E205">
        <v>55.96</v>
      </c>
      <c r="F205">
        <v>375</v>
      </c>
      <c r="G205" t="s">
        <v>507</v>
      </c>
      <c r="H205" t="s">
        <v>56</v>
      </c>
      <c r="I205" t="s">
        <v>75</v>
      </c>
      <c r="J205" t="s">
        <v>58</v>
      </c>
      <c r="K205" t="s">
        <v>215</v>
      </c>
      <c r="L205" t="s">
        <v>146</v>
      </c>
      <c r="M205" t="s">
        <v>504</v>
      </c>
      <c r="N205">
        <v>0.75</v>
      </c>
      <c r="O205" t="s">
        <v>50</v>
      </c>
      <c r="P205" t="s">
        <v>87</v>
      </c>
      <c r="Q205" t="s">
        <v>268</v>
      </c>
      <c r="R205" t="s">
        <v>508</v>
      </c>
      <c r="S205">
        <v>37814</v>
      </c>
      <c r="T205" s="3">
        <v>42077</v>
      </c>
      <c r="U205" s="3">
        <v>42079</v>
      </c>
      <c r="V205">
        <v>-224.94779999999997</v>
      </c>
      <c r="W205">
        <v>11</v>
      </c>
      <c r="X205">
        <v>2331.9</v>
      </c>
      <c r="Y205">
        <v>90917</v>
      </c>
    </row>
    <row r="206" spans="1:25" x14ac:dyDescent="0.3">
      <c r="A206">
        <v>21393</v>
      </c>
      <c r="B206" t="s">
        <v>54</v>
      </c>
      <c r="C206">
        <v>0.02</v>
      </c>
      <c r="D206">
        <v>4.28</v>
      </c>
      <c r="E206">
        <v>5.17</v>
      </c>
      <c r="F206">
        <v>375</v>
      </c>
      <c r="G206" t="s">
        <v>507</v>
      </c>
      <c r="H206" t="s">
        <v>66</v>
      </c>
      <c r="I206" t="s">
        <v>75</v>
      </c>
      <c r="J206" t="s">
        <v>46</v>
      </c>
      <c r="K206" t="s">
        <v>118</v>
      </c>
      <c r="L206" t="s">
        <v>76</v>
      </c>
      <c r="M206" t="s">
        <v>505</v>
      </c>
      <c r="N206">
        <v>0.4</v>
      </c>
      <c r="O206" t="s">
        <v>50</v>
      </c>
      <c r="P206" t="s">
        <v>87</v>
      </c>
      <c r="Q206" t="s">
        <v>268</v>
      </c>
      <c r="R206" t="s">
        <v>508</v>
      </c>
      <c r="S206">
        <v>37814</v>
      </c>
      <c r="T206" s="3">
        <v>42077</v>
      </c>
      <c r="U206" s="3">
        <v>42078</v>
      </c>
      <c r="V206">
        <v>196.79999999999998</v>
      </c>
      <c r="W206">
        <v>6</v>
      </c>
      <c r="X206">
        <v>27.47</v>
      </c>
      <c r="Y206">
        <v>90917</v>
      </c>
    </row>
    <row r="207" spans="1:25" x14ac:dyDescent="0.3">
      <c r="A207">
        <v>19073</v>
      </c>
      <c r="B207" t="s">
        <v>73</v>
      </c>
      <c r="C207">
        <v>0.03</v>
      </c>
      <c r="D207">
        <v>25.98</v>
      </c>
      <c r="E207">
        <v>5.37</v>
      </c>
      <c r="F207">
        <v>377</v>
      </c>
      <c r="G207" t="s">
        <v>509</v>
      </c>
      <c r="H207" t="s">
        <v>66</v>
      </c>
      <c r="I207" t="s">
        <v>139</v>
      </c>
      <c r="J207" t="s">
        <v>46</v>
      </c>
      <c r="K207" t="s">
        <v>281</v>
      </c>
      <c r="L207" t="s">
        <v>111</v>
      </c>
      <c r="M207" t="s">
        <v>510</v>
      </c>
      <c r="N207">
        <v>0.5</v>
      </c>
      <c r="O207" t="s">
        <v>50</v>
      </c>
      <c r="P207" t="s">
        <v>78</v>
      </c>
      <c r="Q207" t="s">
        <v>202</v>
      </c>
      <c r="R207" t="s">
        <v>455</v>
      </c>
      <c r="S207">
        <v>60510</v>
      </c>
      <c r="T207" s="3">
        <v>42111</v>
      </c>
      <c r="U207" s="3">
        <v>42111</v>
      </c>
      <c r="V207">
        <v>250.03759999999997</v>
      </c>
      <c r="W207">
        <v>17</v>
      </c>
      <c r="X207">
        <v>460.87</v>
      </c>
      <c r="Y207">
        <v>89579</v>
      </c>
    </row>
    <row r="208" spans="1:25" x14ac:dyDescent="0.3">
      <c r="A208">
        <v>22401</v>
      </c>
      <c r="B208" t="s">
        <v>54</v>
      </c>
      <c r="C208">
        <v>7.0000000000000007E-2</v>
      </c>
      <c r="D208">
        <v>415.88</v>
      </c>
      <c r="E208">
        <v>11.37</v>
      </c>
      <c r="F208">
        <v>381</v>
      </c>
      <c r="G208" t="s">
        <v>511</v>
      </c>
      <c r="H208" t="s">
        <v>66</v>
      </c>
      <c r="I208" t="s">
        <v>45</v>
      </c>
      <c r="J208" t="s">
        <v>46</v>
      </c>
      <c r="K208" t="s">
        <v>165</v>
      </c>
      <c r="L208" t="s">
        <v>76</v>
      </c>
      <c r="M208" t="s">
        <v>512</v>
      </c>
      <c r="N208">
        <v>0.56999999999999995</v>
      </c>
      <c r="O208" t="s">
        <v>50</v>
      </c>
      <c r="P208" t="s">
        <v>78</v>
      </c>
      <c r="Q208" t="s">
        <v>202</v>
      </c>
      <c r="R208" t="s">
        <v>513</v>
      </c>
      <c r="S208">
        <v>61701</v>
      </c>
      <c r="T208" s="3">
        <v>42125</v>
      </c>
      <c r="U208" s="3">
        <v>42125</v>
      </c>
      <c r="V208">
        <v>-539.59</v>
      </c>
      <c r="W208">
        <v>1</v>
      </c>
      <c r="X208">
        <v>394.51</v>
      </c>
      <c r="Y208">
        <v>88929</v>
      </c>
    </row>
    <row r="209" spans="1:25" x14ac:dyDescent="0.3">
      <c r="A209">
        <v>21281</v>
      </c>
      <c r="B209" t="s">
        <v>64</v>
      </c>
      <c r="C209">
        <v>0.06</v>
      </c>
      <c r="D209">
        <v>5.34</v>
      </c>
      <c r="E209">
        <v>5.63</v>
      </c>
      <c r="F209">
        <v>383</v>
      </c>
      <c r="G209" t="s">
        <v>514</v>
      </c>
      <c r="H209" t="s">
        <v>66</v>
      </c>
      <c r="I209" t="s">
        <v>45</v>
      </c>
      <c r="J209" t="s">
        <v>46</v>
      </c>
      <c r="K209" t="s">
        <v>134</v>
      </c>
      <c r="L209" t="s">
        <v>76</v>
      </c>
      <c r="M209" t="s">
        <v>515</v>
      </c>
      <c r="N209">
        <v>0.39</v>
      </c>
      <c r="O209" t="s">
        <v>50</v>
      </c>
      <c r="P209" t="s">
        <v>70</v>
      </c>
      <c r="Q209" t="s">
        <v>258</v>
      </c>
      <c r="R209" t="s">
        <v>516</v>
      </c>
      <c r="S209">
        <v>19026</v>
      </c>
      <c r="T209" s="3">
        <v>42082</v>
      </c>
      <c r="U209" s="3">
        <v>42082</v>
      </c>
      <c r="V209">
        <v>-82.822999999999993</v>
      </c>
      <c r="W209">
        <v>7</v>
      </c>
      <c r="X209">
        <v>38.65</v>
      </c>
      <c r="Y209">
        <v>88928</v>
      </c>
    </row>
    <row r="210" spans="1:25" x14ac:dyDescent="0.3">
      <c r="A210">
        <v>21282</v>
      </c>
      <c r="B210" t="s">
        <v>64</v>
      </c>
      <c r="C210">
        <v>7.0000000000000007E-2</v>
      </c>
      <c r="D210">
        <v>65.989999999999995</v>
      </c>
      <c r="E210">
        <v>5.26</v>
      </c>
      <c r="F210">
        <v>383</v>
      </c>
      <c r="G210" t="s">
        <v>514</v>
      </c>
      <c r="H210" t="s">
        <v>44</v>
      </c>
      <c r="I210" t="s">
        <v>45</v>
      </c>
      <c r="J210" t="s">
        <v>102</v>
      </c>
      <c r="K210" t="s">
        <v>103</v>
      </c>
      <c r="L210" t="s">
        <v>76</v>
      </c>
      <c r="M210" t="s">
        <v>517</v>
      </c>
      <c r="N210">
        <v>0.56000000000000005</v>
      </c>
      <c r="O210" t="s">
        <v>50</v>
      </c>
      <c r="P210" t="s">
        <v>70</v>
      </c>
      <c r="Q210" t="s">
        <v>258</v>
      </c>
      <c r="R210" t="s">
        <v>516</v>
      </c>
      <c r="S210">
        <v>19026</v>
      </c>
      <c r="T210" s="3">
        <v>42082</v>
      </c>
      <c r="U210" s="3">
        <v>42084</v>
      </c>
      <c r="V210">
        <v>107.08200000000001</v>
      </c>
      <c r="W210">
        <v>5</v>
      </c>
      <c r="X210">
        <v>279.83</v>
      </c>
      <c r="Y210">
        <v>88928</v>
      </c>
    </row>
    <row r="211" spans="1:25" x14ac:dyDescent="0.3">
      <c r="A211">
        <v>20919</v>
      </c>
      <c r="B211" t="s">
        <v>42</v>
      </c>
      <c r="C211">
        <v>0.1</v>
      </c>
      <c r="D211">
        <v>8.8800000000000008</v>
      </c>
      <c r="E211">
        <v>6.28</v>
      </c>
      <c r="F211">
        <v>387</v>
      </c>
      <c r="G211" t="s">
        <v>518</v>
      </c>
      <c r="H211" t="s">
        <v>44</v>
      </c>
      <c r="I211" t="s">
        <v>45</v>
      </c>
      <c r="J211" t="s">
        <v>46</v>
      </c>
      <c r="K211" t="s">
        <v>134</v>
      </c>
      <c r="L211" t="s">
        <v>76</v>
      </c>
      <c r="M211" t="s">
        <v>519</v>
      </c>
      <c r="N211">
        <v>0.35</v>
      </c>
      <c r="O211" t="s">
        <v>50</v>
      </c>
      <c r="P211" t="s">
        <v>78</v>
      </c>
      <c r="Q211" t="s">
        <v>520</v>
      </c>
      <c r="R211" t="s">
        <v>521</v>
      </c>
      <c r="S211">
        <v>68801</v>
      </c>
      <c r="T211" s="3">
        <v>42167</v>
      </c>
      <c r="U211" s="3">
        <v>42169</v>
      </c>
      <c r="V211">
        <v>-27.283750000000001</v>
      </c>
      <c r="W211">
        <v>15</v>
      </c>
      <c r="X211">
        <v>126.9</v>
      </c>
      <c r="Y211">
        <v>90339</v>
      </c>
    </row>
    <row r="212" spans="1:25" x14ac:dyDescent="0.3">
      <c r="A212">
        <v>22223</v>
      </c>
      <c r="B212" t="s">
        <v>64</v>
      </c>
      <c r="C212">
        <v>0.03</v>
      </c>
      <c r="D212">
        <v>5.28</v>
      </c>
      <c r="E212">
        <v>5.66</v>
      </c>
      <c r="F212">
        <v>388</v>
      </c>
      <c r="G212" t="s">
        <v>522</v>
      </c>
      <c r="H212" t="s">
        <v>66</v>
      </c>
      <c r="I212" t="s">
        <v>45</v>
      </c>
      <c r="J212" t="s">
        <v>46</v>
      </c>
      <c r="K212" t="s">
        <v>118</v>
      </c>
      <c r="L212" t="s">
        <v>76</v>
      </c>
      <c r="M212" t="s">
        <v>523</v>
      </c>
      <c r="N212">
        <v>0.4</v>
      </c>
      <c r="O212" t="s">
        <v>50</v>
      </c>
      <c r="P212" t="s">
        <v>78</v>
      </c>
      <c r="Q212" t="s">
        <v>520</v>
      </c>
      <c r="R212" t="s">
        <v>524</v>
      </c>
      <c r="S212">
        <v>68847</v>
      </c>
      <c r="T212" s="3">
        <v>42007</v>
      </c>
      <c r="U212" s="3">
        <v>42009</v>
      </c>
      <c r="V212">
        <v>-51.559199999999997</v>
      </c>
      <c r="W212">
        <v>4</v>
      </c>
      <c r="X212">
        <v>22.82</v>
      </c>
      <c r="Y212">
        <v>90337</v>
      </c>
    </row>
    <row r="213" spans="1:25" x14ac:dyDescent="0.3">
      <c r="A213">
        <v>22224</v>
      </c>
      <c r="B213" t="s">
        <v>64</v>
      </c>
      <c r="C213">
        <v>0.01</v>
      </c>
      <c r="D213">
        <v>110.99</v>
      </c>
      <c r="E213">
        <v>2.5</v>
      </c>
      <c r="F213">
        <v>388</v>
      </c>
      <c r="G213" t="s">
        <v>522</v>
      </c>
      <c r="H213" t="s">
        <v>66</v>
      </c>
      <c r="I213" t="s">
        <v>45</v>
      </c>
      <c r="J213" t="s">
        <v>102</v>
      </c>
      <c r="K213" t="s">
        <v>103</v>
      </c>
      <c r="L213" t="s">
        <v>76</v>
      </c>
      <c r="M213" t="s">
        <v>525</v>
      </c>
      <c r="N213">
        <v>0.56999999999999995</v>
      </c>
      <c r="O213" t="s">
        <v>50</v>
      </c>
      <c r="P213" t="s">
        <v>78</v>
      </c>
      <c r="Q213" t="s">
        <v>520</v>
      </c>
      <c r="R213" t="s">
        <v>524</v>
      </c>
      <c r="S213">
        <v>68847</v>
      </c>
      <c r="T213" s="3">
        <v>42007</v>
      </c>
      <c r="U213" s="3">
        <v>42010</v>
      </c>
      <c r="V213">
        <v>-263.56572</v>
      </c>
      <c r="W213">
        <v>2</v>
      </c>
      <c r="X213">
        <v>188.66</v>
      </c>
      <c r="Y213">
        <v>90337</v>
      </c>
    </row>
    <row r="214" spans="1:25" x14ac:dyDescent="0.3">
      <c r="A214">
        <v>23853</v>
      </c>
      <c r="B214" t="s">
        <v>131</v>
      </c>
      <c r="C214">
        <v>0.03</v>
      </c>
      <c r="D214">
        <v>160.97999999999999</v>
      </c>
      <c r="E214">
        <v>30</v>
      </c>
      <c r="F214">
        <v>389</v>
      </c>
      <c r="G214" t="s">
        <v>526</v>
      </c>
      <c r="H214" t="s">
        <v>56</v>
      </c>
      <c r="I214" t="s">
        <v>45</v>
      </c>
      <c r="J214" t="s">
        <v>58</v>
      </c>
      <c r="K214" t="s">
        <v>59</v>
      </c>
      <c r="L214" t="s">
        <v>60</v>
      </c>
      <c r="M214" t="s">
        <v>201</v>
      </c>
      <c r="N214">
        <v>0.62</v>
      </c>
      <c r="O214" t="s">
        <v>50</v>
      </c>
      <c r="P214" t="s">
        <v>78</v>
      </c>
      <c r="Q214" t="s">
        <v>520</v>
      </c>
      <c r="R214" t="s">
        <v>527</v>
      </c>
      <c r="S214">
        <v>68502</v>
      </c>
      <c r="T214" s="3">
        <v>42041</v>
      </c>
      <c r="U214" s="3">
        <v>42045</v>
      </c>
      <c r="V214">
        <v>1273.2086999999999</v>
      </c>
      <c r="W214">
        <v>11</v>
      </c>
      <c r="X214">
        <v>1845.23</v>
      </c>
      <c r="Y214">
        <v>90338</v>
      </c>
    </row>
    <row r="215" spans="1:25" x14ac:dyDescent="0.3">
      <c r="A215">
        <v>25449</v>
      </c>
      <c r="B215" t="s">
        <v>73</v>
      </c>
      <c r="C215">
        <v>0.02</v>
      </c>
      <c r="D215">
        <v>34.979999999999997</v>
      </c>
      <c r="E215">
        <v>7.53</v>
      </c>
      <c r="F215">
        <v>392</v>
      </c>
      <c r="G215" t="s">
        <v>528</v>
      </c>
      <c r="H215" t="s">
        <v>66</v>
      </c>
      <c r="I215" t="s">
        <v>45</v>
      </c>
      <c r="J215" t="s">
        <v>102</v>
      </c>
      <c r="K215" t="s">
        <v>204</v>
      </c>
      <c r="L215" t="s">
        <v>76</v>
      </c>
      <c r="M215" t="s">
        <v>529</v>
      </c>
      <c r="N215">
        <v>0.76</v>
      </c>
      <c r="O215" t="s">
        <v>50</v>
      </c>
      <c r="P215" t="s">
        <v>78</v>
      </c>
      <c r="Q215" t="s">
        <v>530</v>
      </c>
      <c r="R215" t="s">
        <v>531</v>
      </c>
      <c r="S215">
        <v>63105</v>
      </c>
      <c r="T215" s="3">
        <v>42068</v>
      </c>
      <c r="U215" s="3">
        <v>42070</v>
      </c>
      <c r="V215">
        <v>-159.68</v>
      </c>
      <c r="W215">
        <v>1</v>
      </c>
      <c r="X215">
        <v>37.159999999999997</v>
      </c>
      <c r="Y215">
        <v>86383</v>
      </c>
    </row>
    <row r="216" spans="1:25" x14ac:dyDescent="0.3">
      <c r="A216">
        <v>25450</v>
      </c>
      <c r="B216" t="s">
        <v>73</v>
      </c>
      <c r="C216">
        <v>0.01</v>
      </c>
      <c r="D216">
        <v>19.989999999999998</v>
      </c>
      <c r="E216">
        <v>11.17</v>
      </c>
      <c r="F216">
        <v>392</v>
      </c>
      <c r="G216" t="s">
        <v>528</v>
      </c>
      <c r="H216" t="s">
        <v>66</v>
      </c>
      <c r="I216" t="s">
        <v>45</v>
      </c>
      <c r="J216" t="s">
        <v>58</v>
      </c>
      <c r="K216" t="s">
        <v>67</v>
      </c>
      <c r="L216" t="s">
        <v>260</v>
      </c>
      <c r="M216" t="s">
        <v>532</v>
      </c>
      <c r="N216">
        <v>0.6</v>
      </c>
      <c r="O216" t="s">
        <v>50</v>
      </c>
      <c r="P216" t="s">
        <v>78</v>
      </c>
      <c r="Q216" t="s">
        <v>530</v>
      </c>
      <c r="R216" t="s">
        <v>531</v>
      </c>
      <c r="S216">
        <v>63105</v>
      </c>
      <c r="T216" s="3">
        <v>42068</v>
      </c>
      <c r="U216" s="3">
        <v>42071</v>
      </c>
      <c r="V216">
        <v>27.91</v>
      </c>
      <c r="W216">
        <v>2</v>
      </c>
      <c r="X216">
        <v>43.65</v>
      </c>
      <c r="Y216">
        <v>86383</v>
      </c>
    </row>
    <row r="217" spans="1:25" x14ac:dyDescent="0.3">
      <c r="A217">
        <v>22598</v>
      </c>
      <c r="B217" t="s">
        <v>131</v>
      </c>
      <c r="C217">
        <v>7.0000000000000007E-2</v>
      </c>
      <c r="D217">
        <v>9.7100000000000009</v>
      </c>
      <c r="E217">
        <v>9.4499999999999993</v>
      </c>
      <c r="F217">
        <v>393</v>
      </c>
      <c r="G217" t="s">
        <v>533</v>
      </c>
      <c r="H217" t="s">
        <v>66</v>
      </c>
      <c r="I217" t="s">
        <v>45</v>
      </c>
      <c r="J217" t="s">
        <v>46</v>
      </c>
      <c r="K217" t="s">
        <v>165</v>
      </c>
      <c r="L217" t="s">
        <v>76</v>
      </c>
      <c r="M217" t="s">
        <v>534</v>
      </c>
      <c r="N217">
        <v>0.6</v>
      </c>
      <c r="O217" t="s">
        <v>50</v>
      </c>
      <c r="P217" t="s">
        <v>70</v>
      </c>
      <c r="Q217" t="s">
        <v>96</v>
      </c>
      <c r="R217" t="s">
        <v>535</v>
      </c>
      <c r="S217">
        <v>13021</v>
      </c>
      <c r="T217" s="3">
        <v>42050</v>
      </c>
      <c r="U217" s="3">
        <v>42057</v>
      </c>
      <c r="V217">
        <v>-81.77</v>
      </c>
      <c r="W217">
        <v>3</v>
      </c>
      <c r="X217">
        <v>31.44</v>
      </c>
      <c r="Y217">
        <v>86382</v>
      </c>
    </row>
    <row r="218" spans="1:25" x14ac:dyDescent="0.3">
      <c r="A218">
        <v>24638</v>
      </c>
      <c r="B218" t="s">
        <v>64</v>
      </c>
      <c r="C218">
        <v>0.04</v>
      </c>
      <c r="D218">
        <v>15.98</v>
      </c>
      <c r="E218">
        <v>4</v>
      </c>
      <c r="F218">
        <v>395</v>
      </c>
      <c r="G218" t="s">
        <v>536</v>
      </c>
      <c r="H218" t="s">
        <v>66</v>
      </c>
      <c r="I218" t="s">
        <v>45</v>
      </c>
      <c r="J218" t="s">
        <v>102</v>
      </c>
      <c r="K218" t="s">
        <v>204</v>
      </c>
      <c r="L218" t="s">
        <v>76</v>
      </c>
      <c r="M218" t="s">
        <v>537</v>
      </c>
      <c r="N218">
        <v>0.37</v>
      </c>
      <c r="O218" t="s">
        <v>50</v>
      </c>
      <c r="P218" t="s">
        <v>87</v>
      </c>
      <c r="Q218" t="s">
        <v>346</v>
      </c>
      <c r="R218" t="s">
        <v>538</v>
      </c>
      <c r="S218">
        <v>28001</v>
      </c>
      <c r="T218" s="3">
        <v>42173</v>
      </c>
      <c r="U218" s="3">
        <v>42174</v>
      </c>
      <c r="V218">
        <v>-19.208000000000002</v>
      </c>
      <c r="W218">
        <v>4</v>
      </c>
      <c r="X218">
        <v>64.59</v>
      </c>
      <c r="Y218">
        <v>86384</v>
      </c>
    </row>
    <row r="219" spans="1:25" x14ac:dyDescent="0.3">
      <c r="A219">
        <v>24639</v>
      </c>
      <c r="B219" t="s">
        <v>64</v>
      </c>
      <c r="C219">
        <v>0.06</v>
      </c>
      <c r="D219">
        <v>22.84</v>
      </c>
      <c r="E219">
        <v>5.47</v>
      </c>
      <c r="F219">
        <v>395</v>
      </c>
      <c r="G219" t="s">
        <v>536</v>
      </c>
      <c r="H219" t="s">
        <v>66</v>
      </c>
      <c r="I219" t="s">
        <v>45</v>
      </c>
      <c r="J219" t="s">
        <v>46</v>
      </c>
      <c r="K219" t="s">
        <v>118</v>
      </c>
      <c r="L219" t="s">
        <v>76</v>
      </c>
      <c r="M219" t="s">
        <v>539</v>
      </c>
      <c r="N219">
        <v>0.39</v>
      </c>
      <c r="O219" t="s">
        <v>50</v>
      </c>
      <c r="P219" t="s">
        <v>87</v>
      </c>
      <c r="Q219" t="s">
        <v>346</v>
      </c>
      <c r="R219" t="s">
        <v>538</v>
      </c>
      <c r="S219">
        <v>28001</v>
      </c>
      <c r="T219" s="3">
        <v>42173</v>
      </c>
      <c r="U219" s="3">
        <v>42175</v>
      </c>
      <c r="V219">
        <v>7.4399999999999995</v>
      </c>
      <c r="W219">
        <v>20</v>
      </c>
      <c r="X219">
        <v>461.94</v>
      </c>
      <c r="Y219">
        <v>86384</v>
      </c>
    </row>
    <row r="220" spans="1:25" x14ac:dyDescent="0.3">
      <c r="A220">
        <v>20693</v>
      </c>
      <c r="B220" t="s">
        <v>64</v>
      </c>
      <c r="C220">
        <v>0.1</v>
      </c>
      <c r="D220">
        <v>154.13</v>
      </c>
      <c r="E220">
        <v>69</v>
      </c>
      <c r="F220">
        <v>397</v>
      </c>
      <c r="G220" t="s">
        <v>540</v>
      </c>
      <c r="H220" t="s">
        <v>66</v>
      </c>
      <c r="I220" t="s">
        <v>45</v>
      </c>
      <c r="J220" t="s">
        <v>58</v>
      </c>
      <c r="K220" t="s">
        <v>176</v>
      </c>
      <c r="L220" t="s">
        <v>260</v>
      </c>
      <c r="M220" t="s">
        <v>261</v>
      </c>
      <c r="N220">
        <v>0.68</v>
      </c>
      <c r="O220" t="s">
        <v>50</v>
      </c>
      <c r="P220" t="s">
        <v>70</v>
      </c>
      <c r="Q220" t="s">
        <v>178</v>
      </c>
      <c r="R220" t="s">
        <v>541</v>
      </c>
      <c r="S220">
        <v>44221</v>
      </c>
      <c r="T220" s="3">
        <v>42037</v>
      </c>
      <c r="U220" s="3">
        <v>42038</v>
      </c>
      <c r="V220">
        <v>-372.48597100000006</v>
      </c>
      <c r="W220">
        <v>8</v>
      </c>
      <c r="X220">
        <v>1216.32</v>
      </c>
      <c r="Y220">
        <v>89319</v>
      </c>
    </row>
    <row r="221" spans="1:25" x14ac:dyDescent="0.3">
      <c r="A221">
        <v>24471</v>
      </c>
      <c r="B221" t="s">
        <v>73</v>
      </c>
      <c r="C221">
        <v>0.05</v>
      </c>
      <c r="D221">
        <v>63.94</v>
      </c>
      <c r="E221">
        <v>14.48</v>
      </c>
      <c r="F221">
        <v>398</v>
      </c>
      <c r="G221" t="s">
        <v>542</v>
      </c>
      <c r="H221" t="s">
        <v>66</v>
      </c>
      <c r="I221" t="s">
        <v>45</v>
      </c>
      <c r="J221" t="s">
        <v>58</v>
      </c>
      <c r="K221" t="s">
        <v>67</v>
      </c>
      <c r="L221" t="s">
        <v>76</v>
      </c>
      <c r="M221" t="s">
        <v>543</v>
      </c>
      <c r="N221">
        <v>0.46</v>
      </c>
      <c r="O221" t="s">
        <v>50</v>
      </c>
      <c r="P221" t="s">
        <v>70</v>
      </c>
      <c r="Q221" t="s">
        <v>178</v>
      </c>
      <c r="R221" t="s">
        <v>544</v>
      </c>
      <c r="S221">
        <v>45406</v>
      </c>
      <c r="T221" s="3">
        <v>42147</v>
      </c>
      <c r="U221" s="3">
        <v>42149</v>
      </c>
      <c r="V221">
        <v>1372.6307999999999</v>
      </c>
      <c r="W221">
        <v>31</v>
      </c>
      <c r="X221">
        <v>1989.32</v>
      </c>
      <c r="Y221">
        <v>89320</v>
      </c>
    </row>
    <row r="222" spans="1:25" x14ac:dyDescent="0.3">
      <c r="A222">
        <v>21570</v>
      </c>
      <c r="B222" t="s">
        <v>42</v>
      </c>
      <c r="C222">
        <v>0.03</v>
      </c>
      <c r="D222">
        <v>4.9800000000000004</v>
      </c>
      <c r="E222">
        <v>0.8</v>
      </c>
      <c r="F222">
        <v>406</v>
      </c>
      <c r="G222" t="s">
        <v>545</v>
      </c>
      <c r="H222" t="s">
        <v>66</v>
      </c>
      <c r="I222" t="s">
        <v>75</v>
      </c>
      <c r="J222" t="s">
        <v>46</v>
      </c>
      <c r="K222" t="s">
        <v>118</v>
      </c>
      <c r="L222" t="s">
        <v>48</v>
      </c>
      <c r="M222" t="s">
        <v>546</v>
      </c>
      <c r="N222">
        <v>0.36</v>
      </c>
      <c r="O222" t="s">
        <v>50</v>
      </c>
      <c r="P222" t="s">
        <v>70</v>
      </c>
      <c r="Q222" t="s">
        <v>71</v>
      </c>
      <c r="R222" t="s">
        <v>547</v>
      </c>
      <c r="S222">
        <v>8360</v>
      </c>
      <c r="T222" s="3">
        <v>42145</v>
      </c>
      <c r="U222" s="3">
        <v>42146</v>
      </c>
      <c r="V222">
        <v>50.2044</v>
      </c>
      <c r="W222">
        <v>15</v>
      </c>
      <c r="X222">
        <v>72.760000000000005</v>
      </c>
      <c r="Y222">
        <v>87804</v>
      </c>
    </row>
    <row r="223" spans="1:25" x14ac:dyDescent="0.3">
      <c r="A223">
        <v>19104</v>
      </c>
      <c r="B223" t="s">
        <v>131</v>
      </c>
      <c r="C223">
        <v>7.0000000000000007E-2</v>
      </c>
      <c r="D223">
        <v>29.17</v>
      </c>
      <c r="E223">
        <v>6.27</v>
      </c>
      <c r="F223">
        <v>408</v>
      </c>
      <c r="G223" t="s">
        <v>548</v>
      </c>
      <c r="H223" t="s">
        <v>66</v>
      </c>
      <c r="I223" t="s">
        <v>45</v>
      </c>
      <c r="J223" t="s">
        <v>46</v>
      </c>
      <c r="K223" t="s">
        <v>134</v>
      </c>
      <c r="L223" t="s">
        <v>76</v>
      </c>
      <c r="M223" t="s">
        <v>549</v>
      </c>
      <c r="N223">
        <v>0.37</v>
      </c>
      <c r="O223" t="s">
        <v>50</v>
      </c>
      <c r="P223" t="s">
        <v>78</v>
      </c>
      <c r="Q223" t="s">
        <v>155</v>
      </c>
      <c r="R223" t="s">
        <v>550</v>
      </c>
      <c r="S223">
        <v>78589</v>
      </c>
      <c r="T223" s="3">
        <v>42126</v>
      </c>
      <c r="U223" s="3">
        <v>42130</v>
      </c>
      <c r="V223">
        <v>236.2371</v>
      </c>
      <c r="W223">
        <v>14</v>
      </c>
      <c r="X223">
        <v>400.47</v>
      </c>
      <c r="Y223">
        <v>89639</v>
      </c>
    </row>
    <row r="224" spans="1:25" x14ac:dyDescent="0.3">
      <c r="A224">
        <v>18428</v>
      </c>
      <c r="B224" t="s">
        <v>42</v>
      </c>
      <c r="C224">
        <v>0.05</v>
      </c>
      <c r="D224">
        <v>178.47</v>
      </c>
      <c r="E224">
        <v>19.989999999999998</v>
      </c>
      <c r="F224">
        <v>411</v>
      </c>
      <c r="G224" t="s">
        <v>551</v>
      </c>
      <c r="H224" t="s">
        <v>44</v>
      </c>
      <c r="I224" t="s">
        <v>139</v>
      </c>
      <c r="J224" t="s">
        <v>46</v>
      </c>
      <c r="K224" t="s">
        <v>165</v>
      </c>
      <c r="L224" t="s">
        <v>76</v>
      </c>
      <c r="M224" t="s">
        <v>552</v>
      </c>
      <c r="N224">
        <v>0.55000000000000004</v>
      </c>
      <c r="O224" t="s">
        <v>50</v>
      </c>
      <c r="P224" t="s">
        <v>51</v>
      </c>
      <c r="Q224" t="s">
        <v>62</v>
      </c>
      <c r="R224" t="s">
        <v>497</v>
      </c>
      <c r="S224">
        <v>94601</v>
      </c>
      <c r="T224" s="3">
        <v>42128</v>
      </c>
      <c r="U224" s="3">
        <v>42131</v>
      </c>
      <c r="V224">
        <v>943</v>
      </c>
      <c r="W224">
        <v>9</v>
      </c>
      <c r="X224">
        <v>1531.31</v>
      </c>
      <c r="Y224">
        <v>87905</v>
      </c>
    </row>
    <row r="225" spans="1:25" x14ac:dyDescent="0.3">
      <c r="A225">
        <v>21739</v>
      </c>
      <c r="B225" t="s">
        <v>64</v>
      </c>
      <c r="C225">
        <v>0.09</v>
      </c>
      <c r="D225">
        <v>999.99</v>
      </c>
      <c r="E225">
        <v>13.99</v>
      </c>
      <c r="F225">
        <v>421</v>
      </c>
      <c r="G225" t="s">
        <v>553</v>
      </c>
      <c r="H225" t="s">
        <v>66</v>
      </c>
      <c r="I225" t="s">
        <v>75</v>
      </c>
      <c r="J225" t="s">
        <v>102</v>
      </c>
      <c r="K225" t="s">
        <v>110</v>
      </c>
      <c r="L225" t="s">
        <v>111</v>
      </c>
      <c r="M225" t="s">
        <v>554</v>
      </c>
      <c r="N225">
        <v>0.36</v>
      </c>
      <c r="O225" t="s">
        <v>50</v>
      </c>
      <c r="P225" t="s">
        <v>70</v>
      </c>
      <c r="Q225" t="s">
        <v>71</v>
      </c>
      <c r="R225" t="s">
        <v>555</v>
      </c>
      <c r="S225">
        <v>7201</v>
      </c>
      <c r="T225" s="3">
        <v>42041</v>
      </c>
      <c r="U225" s="3">
        <v>42043</v>
      </c>
      <c r="V225">
        <v>-2531.4825000000001</v>
      </c>
      <c r="W225">
        <v>1</v>
      </c>
      <c r="X225">
        <v>919.09</v>
      </c>
      <c r="Y225">
        <v>87700</v>
      </c>
    </row>
    <row r="226" spans="1:25" x14ac:dyDescent="0.3">
      <c r="A226">
        <v>22355</v>
      </c>
      <c r="B226" t="s">
        <v>42</v>
      </c>
      <c r="C226">
        <v>0.02</v>
      </c>
      <c r="D226">
        <v>15.28</v>
      </c>
      <c r="E226">
        <v>1.99</v>
      </c>
      <c r="F226">
        <v>428</v>
      </c>
      <c r="G226" t="s">
        <v>556</v>
      </c>
      <c r="H226" t="s">
        <v>66</v>
      </c>
      <c r="I226" t="s">
        <v>45</v>
      </c>
      <c r="J226" t="s">
        <v>102</v>
      </c>
      <c r="K226" t="s">
        <v>204</v>
      </c>
      <c r="L226" t="s">
        <v>68</v>
      </c>
      <c r="M226" t="s">
        <v>357</v>
      </c>
      <c r="N226">
        <v>0.42</v>
      </c>
      <c r="O226" t="s">
        <v>50</v>
      </c>
      <c r="P226" t="s">
        <v>51</v>
      </c>
      <c r="Q226" t="s">
        <v>557</v>
      </c>
      <c r="R226" t="s">
        <v>558</v>
      </c>
      <c r="S226">
        <v>89701</v>
      </c>
      <c r="T226" s="3">
        <v>42019</v>
      </c>
      <c r="U226" s="3">
        <v>42020</v>
      </c>
      <c r="V226">
        <v>163.1574</v>
      </c>
      <c r="W226">
        <v>15</v>
      </c>
      <c r="X226">
        <v>236.46</v>
      </c>
      <c r="Y226">
        <v>88479</v>
      </c>
    </row>
    <row r="227" spans="1:25" x14ac:dyDescent="0.3">
      <c r="A227">
        <v>22356</v>
      </c>
      <c r="B227" t="s">
        <v>42</v>
      </c>
      <c r="C227">
        <v>0</v>
      </c>
      <c r="D227">
        <v>85.99</v>
      </c>
      <c r="E227">
        <v>3.3</v>
      </c>
      <c r="F227">
        <v>428</v>
      </c>
      <c r="G227" t="s">
        <v>556</v>
      </c>
      <c r="H227" t="s">
        <v>66</v>
      </c>
      <c r="I227" t="s">
        <v>45</v>
      </c>
      <c r="J227" t="s">
        <v>102</v>
      </c>
      <c r="K227" t="s">
        <v>103</v>
      </c>
      <c r="L227" t="s">
        <v>68</v>
      </c>
      <c r="M227" t="s">
        <v>559</v>
      </c>
      <c r="N227">
        <v>0.37</v>
      </c>
      <c r="O227" t="s">
        <v>50</v>
      </c>
      <c r="P227" t="s">
        <v>51</v>
      </c>
      <c r="Q227" t="s">
        <v>557</v>
      </c>
      <c r="R227" t="s">
        <v>558</v>
      </c>
      <c r="S227">
        <v>89701</v>
      </c>
      <c r="T227" s="3">
        <v>42019</v>
      </c>
      <c r="U227" s="3">
        <v>42020</v>
      </c>
      <c r="V227">
        <v>-302.22500000000002</v>
      </c>
      <c r="W227">
        <v>1</v>
      </c>
      <c r="X227">
        <v>73.819999999999993</v>
      </c>
      <c r="Y227">
        <v>88479</v>
      </c>
    </row>
    <row r="228" spans="1:25" x14ac:dyDescent="0.3">
      <c r="A228">
        <v>25351</v>
      </c>
      <c r="B228" t="s">
        <v>54</v>
      </c>
      <c r="C228">
        <v>0.05</v>
      </c>
      <c r="D228">
        <v>10.98</v>
      </c>
      <c r="E228">
        <v>4.8</v>
      </c>
      <c r="F228">
        <v>428</v>
      </c>
      <c r="G228" t="s">
        <v>556</v>
      </c>
      <c r="H228" t="s">
        <v>66</v>
      </c>
      <c r="I228" t="s">
        <v>45</v>
      </c>
      <c r="J228" t="s">
        <v>46</v>
      </c>
      <c r="K228" t="s">
        <v>94</v>
      </c>
      <c r="L228" t="s">
        <v>76</v>
      </c>
      <c r="M228" t="s">
        <v>560</v>
      </c>
      <c r="N228">
        <v>0.36</v>
      </c>
      <c r="O228" t="s">
        <v>50</v>
      </c>
      <c r="P228" t="s">
        <v>51</v>
      </c>
      <c r="Q228" t="s">
        <v>557</v>
      </c>
      <c r="R228" t="s">
        <v>558</v>
      </c>
      <c r="S228">
        <v>89701</v>
      </c>
      <c r="T228" s="3">
        <v>42066</v>
      </c>
      <c r="U228" s="3">
        <v>42068</v>
      </c>
      <c r="V228">
        <v>90.62</v>
      </c>
      <c r="W228">
        <v>22</v>
      </c>
      <c r="X228">
        <v>243.11</v>
      </c>
      <c r="Y228">
        <v>88480</v>
      </c>
    </row>
    <row r="229" spans="1:25" x14ac:dyDescent="0.3">
      <c r="A229">
        <v>19988</v>
      </c>
      <c r="B229" t="s">
        <v>131</v>
      </c>
      <c r="C229">
        <v>0.05</v>
      </c>
      <c r="D229">
        <v>125.99</v>
      </c>
      <c r="E229">
        <v>8.08</v>
      </c>
      <c r="F229">
        <v>437</v>
      </c>
      <c r="G229" t="s">
        <v>561</v>
      </c>
      <c r="H229" t="s">
        <v>66</v>
      </c>
      <c r="I229" t="s">
        <v>75</v>
      </c>
      <c r="J229" t="s">
        <v>102</v>
      </c>
      <c r="K229" t="s">
        <v>103</v>
      </c>
      <c r="L229" t="s">
        <v>76</v>
      </c>
      <c r="M229" t="s">
        <v>313</v>
      </c>
      <c r="N229">
        <v>0.56999999999999995</v>
      </c>
      <c r="O229" t="s">
        <v>50</v>
      </c>
      <c r="P229" t="s">
        <v>70</v>
      </c>
      <c r="Q229" t="s">
        <v>217</v>
      </c>
      <c r="R229" t="s">
        <v>562</v>
      </c>
      <c r="S229">
        <v>1462</v>
      </c>
      <c r="T229" s="3">
        <v>42177</v>
      </c>
      <c r="U229" s="3">
        <v>42182</v>
      </c>
      <c r="V229">
        <v>427.11840000000001</v>
      </c>
      <c r="W229">
        <v>9</v>
      </c>
      <c r="X229">
        <v>952.26</v>
      </c>
      <c r="Y229">
        <v>90695</v>
      </c>
    </row>
    <row r="230" spans="1:25" x14ac:dyDescent="0.3">
      <c r="A230">
        <v>25813</v>
      </c>
      <c r="B230" t="s">
        <v>64</v>
      </c>
      <c r="C230">
        <v>0</v>
      </c>
      <c r="D230">
        <v>7.59</v>
      </c>
      <c r="E230">
        <v>4</v>
      </c>
      <c r="F230">
        <v>444</v>
      </c>
      <c r="G230" t="s">
        <v>563</v>
      </c>
      <c r="H230" t="s">
        <v>66</v>
      </c>
      <c r="I230" t="s">
        <v>75</v>
      </c>
      <c r="J230" t="s">
        <v>58</v>
      </c>
      <c r="K230" t="s">
        <v>67</v>
      </c>
      <c r="L230" t="s">
        <v>48</v>
      </c>
      <c r="M230" t="s">
        <v>468</v>
      </c>
      <c r="N230">
        <v>0.42</v>
      </c>
      <c r="O230" t="s">
        <v>50</v>
      </c>
      <c r="P230" t="s">
        <v>78</v>
      </c>
      <c r="Q230" t="s">
        <v>202</v>
      </c>
      <c r="R230" t="s">
        <v>564</v>
      </c>
      <c r="S230">
        <v>61801</v>
      </c>
      <c r="T230" s="3">
        <v>42149</v>
      </c>
      <c r="U230" s="3">
        <v>42152</v>
      </c>
      <c r="V230">
        <v>86.438000000000002</v>
      </c>
      <c r="W230">
        <v>43</v>
      </c>
      <c r="X230">
        <v>355.92</v>
      </c>
      <c r="Y230">
        <v>88085</v>
      </c>
    </row>
    <row r="231" spans="1:25" x14ac:dyDescent="0.3">
      <c r="A231">
        <v>23153</v>
      </c>
      <c r="B231" t="s">
        <v>54</v>
      </c>
      <c r="C231">
        <v>0.03</v>
      </c>
      <c r="D231">
        <v>48.04</v>
      </c>
      <c r="E231">
        <v>19.989999999999998</v>
      </c>
      <c r="F231">
        <v>445</v>
      </c>
      <c r="G231" t="s">
        <v>565</v>
      </c>
      <c r="H231" t="s">
        <v>66</v>
      </c>
      <c r="I231" t="s">
        <v>75</v>
      </c>
      <c r="J231" t="s">
        <v>46</v>
      </c>
      <c r="K231" t="s">
        <v>118</v>
      </c>
      <c r="L231" t="s">
        <v>76</v>
      </c>
      <c r="M231" t="s">
        <v>566</v>
      </c>
      <c r="N231">
        <v>0.37</v>
      </c>
      <c r="O231" t="s">
        <v>50</v>
      </c>
      <c r="P231" t="s">
        <v>78</v>
      </c>
      <c r="Q231" t="s">
        <v>520</v>
      </c>
      <c r="R231" t="s">
        <v>567</v>
      </c>
      <c r="S231">
        <v>68701</v>
      </c>
      <c r="T231" s="3">
        <v>42105</v>
      </c>
      <c r="U231" s="3">
        <v>42107</v>
      </c>
      <c r="V231">
        <v>-4.4599999999999937</v>
      </c>
      <c r="W231">
        <v>2</v>
      </c>
      <c r="X231">
        <v>101.71</v>
      </c>
      <c r="Y231">
        <v>88083</v>
      </c>
    </row>
    <row r="232" spans="1:25" x14ac:dyDescent="0.3">
      <c r="A232">
        <v>23862</v>
      </c>
      <c r="B232" t="s">
        <v>42</v>
      </c>
      <c r="C232">
        <v>0.09</v>
      </c>
      <c r="D232">
        <v>200.98</v>
      </c>
      <c r="E232">
        <v>55.96</v>
      </c>
      <c r="F232">
        <v>445</v>
      </c>
      <c r="G232" t="s">
        <v>565</v>
      </c>
      <c r="H232" t="s">
        <v>56</v>
      </c>
      <c r="I232" t="s">
        <v>75</v>
      </c>
      <c r="J232" t="s">
        <v>58</v>
      </c>
      <c r="K232" t="s">
        <v>215</v>
      </c>
      <c r="L232" t="s">
        <v>146</v>
      </c>
      <c r="M232" t="s">
        <v>504</v>
      </c>
      <c r="N232">
        <v>0.75</v>
      </c>
      <c r="O232" t="s">
        <v>50</v>
      </c>
      <c r="P232" t="s">
        <v>78</v>
      </c>
      <c r="Q232" t="s">
        <v>520</v>
      </c>
      <c r="R232" t="s">
        <v>567</v>
      </c>
      <c r="S232">
        <v>68701</v>
      </c>
      <c r="T232" s="3">
        <v>42178</v>
      </c>
      <c r="U232" s="3">
        <v>42179</v>
      </c>
      <c r="V232">
        <v>-512.87200000000007</v>
      </c>
      <c r="W232">
        <v>9</v>
      </c>
      <c r="X232">
        <v>1766.68</v>
      </c>
      <c r="Y232">
        <v>88084</v>
      </c>
    </row>
    <row r="233" spans="1:25" x14ac:dyDescent="0.3">
      <c r="A233">
        <v>23863</v>
      </c>
      <c r="B233" t="s">
        <v>42</v>
      </c>
      <c r="C233">
        <v>0.09</v>
      </c>
      <c r="D233">
        <v>2.78</v>
      </c>
      <c r="E233">
        <v>0.97</v>
      </c>
      <c r="F233">
        <v>445</v>
      </c>
      <c r="G233" t="s">
        <v>565</v>
      </c>
      <c r="H233" t="s">
        <v>66</v>
      </c>
      <c r="I233" t="s">
        <v>75</v>
      </c>
      <c r="J233" t="s">
        <v>46</v>
      </c>
      <c r="K233" t="s">
        <v>47</v>
      </c>
      <c r="L233" t="s">
        <v>48</v>
      </c>
      <c r="M233" t="s">
        <v>568</v>
      </c>
      <c r="N233">
        <v>0.59</v>
      </c>
      <c r="O233" t="s">
        <v>50</v>
      </c>
      <c r="P233" t="s">
        <v>78</v>
      </c>
      <c r="Q233" t="s">
        <v>520</v>
      </c>
      <c r="R233" t="s">
        <v>567</v>
      </c>
      <c r="S233">
        <v>68701</v>
      </c>
      <c r="T233" s="3">
        <v>42178</v>
      </c>
      <c r="U233" s="3">
        <v>42179</v>
      </c>
      <c r="V233">
        <v>-3.7840000000000003</v>
      </c>
      <c r="W233">
        <v>11</v>
      </c>
      <c r="X233">
        <v>29.02</v>
      </c>
      <c r="Y233">
        <v>88084</v>
      </c>
    </row>
    <row r="234" spans="1:25" x14ac:dyDescent="0.3">
      <c r="A234">
        <v>19694</v>
      </c>
      <c r="B234" t="s">
        <v>54</v>
      </c>
      <c r="C234">
        <v>0.04</v>
      </c>
      <c r="D234">
        <v>130.97999999999999</v>
      </c>
      <c r="E234">
        <v>30</v>
      </c>
      <c r="F234">
        <v>447</v>
      </c>
      <c r="G234" t="s">
        <v>569</v>
      </c>
      <c r="H234" t="s">
        <v>56</v>
      </c>
      <c r="I234" t="s">
        <v>45</v>
      </c>
      <c r="J234" t="s">
        <v>58</v>
      </c>
      <c r="K234" t="s">
        <v>59</v>
      </c>
      <c r="L234" t="s">
        <v>60</v>
      </c>
      <c r="M234" t="s">
        <v>570</v>
      </c>
      <c r="N234">
        <v>0.78</v>
      </c>
      <c r="O234" t="s">
        <v>50</v>
      </c>
      <c r="P234" t="s">
        <v>78</v>
      </c>
      <c r="Q234" t="s">
        <v>79</v>
      </c>
      <c r="R234" t="s">
        <v>571</v>
      </c>
      <c r="S234">
        <v>55113</v>
      </c>
      <c r="T234" s="3">
        <v>42180</v>
      </c>
      <c r="U234" s="3">
        <v>42183</v>
      </c>
      <c r="V234">
        <v>-82.903999999999996</v>
      </c>
      <c r="W234">
        <v>1</v>
      </c>
      <c r="X234">
        <v>159.51</v>
      </c>
      <c r="Y234">
        <v>90449</v>
      </c>
    </row>
    <row r="235" spans="1:25" x14ac:dyDescent="0.3">
      <c r="A235">
        <v>19695</v>
      </c>
      <c r="B235" t="s">
        <v>54</v>
      </c>
      <c r="C235">
        <v>0.05</v>
      </c>
      <c r="D235">
        <v>200.99</v>
      </c>
      <c r="E235">
        <v>4.2</v>
      </c>
      <c r="F235">
        <v>447</v>
      </c>
      <c r="G235" t="s">
        <v>569</v>
      </c>
      <c r="H235" t="s">
        <v>66</v>
      </c>
      <c r="I235" t="s">
        <v>45</v>
      </c>
      <c r="J235" t="s">
        <v>102</v>
      </c>
      <c r="K235" t="s">
        <v>103</v>
      </c>
      <c r="L235" t="s">
        <v>76</v>
      </c>
      <c r="M235" t="s">
        <v>572</v>
      </c>
      <c r="N235">
        <v>0.59</v>
      </c>
      <c r="O235" t="s">
        <v>50</v>
      </c>
      <c r="P235" t="s">
        <v>78</v>
      </c>
      <c r="Q235" t="s">
        <v>79</v>
      </c>
      <c r="R235" t="s">
        <v>571</v>
      </c>
      <c r="S235">
        <v>55113</v>
      </c>
      <c r="T235" s="3">
        <v>42180</v>
      </c>
      <c r="U235" s="3">
        <v>42180</v>
      </c>
      <c r="V235">
        <v>1268.8064999999999</v>
      </c>
      <c r="W235">
        <v>11</v>
      </c>
      <c r="X235">
        <v>1838.85</v>
      </c>
      <c r="Y235">
        <v>90449</v>
      </c>
    </row>
    <row r="236" spans="1:25" x14ac:dyDescent="0.3">
      <c r="A236">
        <v>20851</v>
      </c>
      <c r="B236" t="s">
        <v>42</v>
      </c>
      <c r="C236">
        <v>0.03</v>
      </c>
      <c r="D236">
        <v>15.99</v>
      </c>
      <c r="E236">
        <v>11.28</v>
      </c>
      <c r="F236">
        <v>451</v>
      </c>
      <c r="G236" t="s">
        <v>573</v>
      </c>
      <c r="H236" t="s">
        <v>66</v>
      </c>
      <c r="I236" t="s">
        <v>57</v>
      </c>
      <c r="J236" t="s">
        <v>102</v>
      </c>
      <c r="K236" t="s">
        <v>110</v>
      </c>
      <c r="L236" t="s">
        <v>111</v>
      </c>
      <c r="M236" t="s">
        <v>574</v>
      </c>
      <c r="N236">
        <v>0.38</v>
      </c>
      <c r="O236" t="s">
        <v>50</v>
      </c>
      <c r="P236" t="s">
        <v>51</v>
      </c>
      <c r="Q236" t="s">
        <v>62</v>
      </c>
      <c r="R236" t="s">
        <v>575</v>
      </c>
      <c r="S236">
        <v>94024</v>
      </c>
      <c r="T236" s="3">
        <v>42104</v>
      </c>
      <c r="U236" s="3">
        <v>42105</v>
      </c>
      <c r="V236">
        <v>-53.296199999999999</v>
      </c>
      <c r="W236">
        <v>2</v>
      </c>
      <c r="X236">
        <v>35.479999999999997</v>
      </c>
      <c r="Y236">
        <v>86010</v>
      </c>
    </row>
    <row r="237" spans="1:25" x14ac:dyDescent="0.3">
      <c r="A237">
        <v>21117</v>
      </c>
      <c r="B237" t="s">
        <v>64</v>
      </c>
      <c r="C237">
        <v>0.04</v>
      </c>
      <c r="D237">
        <v>37.700000000000003</v>
      </c>
      <c r="E237">
        <v>2.99</v>
      </c>
      <c r="F237">
        <v>451</v>
      </c>
      <c r="G237" t="s">
        <v>573</v>
      </c>
      <c r="H237" t="s">
        <v>66</v>
      </c>
      <c r="I237" t="s">
        <v>57</v>
      </c>
      <c r="J237" t="s">
        <v>46</v>
      </c>
      <c r="K237" t="s">
        <v>134</v>
      </c>
      <c r="L237" t="s">
        <v>76</v>
      </c>
      <c r="M237" t="s">
        <v>576</v>
      </c>
      <c r="N237">
        <v>0.35</v>
      </c>
      <c r="O237" t="s">
        <v>50</v>
      </c>
      <c r="P237" t="s">
        <v>51</v>
      </c>
      <c r="Q237" t="s">
        <v>62</v>
      </c>
      <c r="R237" t="s">
        <v>575</v>
      </c>
      <c r="S237">
        <v>94024</v>
      </c>
      <c r="T237" s="3">
        <v>42151</v>
      </c>
      <c r="U237" s="3">
        <v>42152</v>
      </c>
      <c r="V237">
        <v>299.6739</v>
      </c>
      <c r="W237">
        <v>12</v>
      </c>
      <c r="X237">
        <v>434.31</v>
      </c>
      <c r="Y237">
        <v>86012</v>
      </c>
    </row>
    <row r="238" spans="1:25" x14ac:dyDescent="0.3">
      <c r="A238">
        <v>18536</v>
      </c>
      <c r="B238" t="s">
        <v>131</v>
      </c>
      <c r="C238">
        <v>0.01</v>
      </c>
      <c r="D238">
        <v>8.8800000000000008</v>
      </c>
      <c r="E238">
        <v>6.28</v>
      </c>
      <c r="F238">
        <v>451</v>
      </c>
      <c r="G238" t="s">
        <v>573</v>
      </c>
      <c r="H238" t="s">
        <v>66</v>
      </c>
      <c r="I238" t="s">
        <v>57</v>
      </c>
      <c r="J238" t="s">
        <v>46</v>
      </c>
      <c r="K238" t="s">
        <v>134</v>
      </c>
      <c r="L238" t="s">
        <v>76</v>
      </c>
      <c r="M238" t="s">
        <v>519</v>
      </c>
      <c r="N238">
        <v>0.35</v>
      </c>
      <c r="O238" t="s">
        <v>50</v>
      </c>
      <c r="P238" t="s">
        <v>51</v>
      </c>
      <c r="Q238" t="s">
        <v>62</v>
      </c>
      <c r="R238" t="s">
        <v>575</v>
      </c>
      <c r="S238">
        <v>94024</v>
      </c>
      <c r="T238" s="3">
        <v>42009</v>
      </c>
      <c r="U238" s="3">
        <v>42014</v>
      </c>
      <c r="V238">
        <v>-15.456</v>
      </c>
      <c r="W238">
        <v>2</v>
      </c>
      <c r="X238">
        <v>19.86</v>
      </c>
      <c r="Y238">
        <v>86013</v>
      </c>
    </row>
    <row r="239" spans="1:25" x14ac:dyDescent="0.3">
      <c r="A239">
        <v>18537</v>
      </c>
      <c r="B239" t="s">
        <v>131</v>
      </c>
      <c r="C239">
        <v>0.06</v>
      </c>
      <c r="D239">
        <v>2.88</v>
      </c>
      <c r="E239">
        <v>0.99</v>
      </c>
      <c r="F239">
        <v>451</v>
      </c>
      <c r="G239" t="s">
        <v>573</v>
      </c>
      <c r="H239" t="s">
        <v>66</v>
      </c>
      <c r="I239" t="s">
        <v>57</v>
      </c>
      <c r="J239" t="s">
        <v>46</v>
      </c>
      <c r="K239" t="s">
        <v>159</v>
      </c>
      <c r="L239" t="s">
        <v>76</v>
      </c>
      <c r="M239" t="s">
        <v>373</v>
      </c>
      <c r="N239">
        <v>0.36</v>
      </c>
      <c r="O239" t="s">
        <v>50</v>
      </c>
      <c r="P239" t="s">
        <v>51</v>
      </c>
      <c r="Q239" t="s">
        <v>62</v>
      </c>
      <c r="R239" t="s">
        <v>575</v>
      </c>
      <c r="S239">
        <v>94024</v>
      </c>
      <c r="T239" s="3">
        <v>42009</v>
      </c>
      <c r="U239" s="3">
        <v>42018</v>
      </c>
      <c r="V239">
        <v>16.049399999999999</v>
      </c>
      <c r="W239">
        <v>8</v>
      </c>
      <c r="X239">
        <v>23.26</v>
      </c>
      <c r="Y239">
        <v>86013</v>
      </c>
    </row>
    <row r="240" spans="1:25" x14ac:dyDescent="0.3">
      <c r="A240">
        <v>21118</v>
      </c>
      <c r="B240" t="s">
        <v>64</v>
      </c>
      <c r="C240">
        <v>0.01</v>
      </c>
      <c r="D240">
        <v>55.99</v>
      </c>
      <c r="E240">
        <v>5</v>
      </c>
      <c r="F240">
        <v>452</v>
      </c>
      <c r="G240" t="s">
        <v>577</v>
      </c>
      <c r="H240" t="s">
        <v>66</v>
      </c>
      <c r="I240" t="s">
        <v>57</v>
      </c>
      <c r="J240" t="s">
        <v>102</v>
      </c>
      <c r="K240" t="s">
        <v>103</v>
      </c>
      <c r="L240" t="s">
        <v>68</v>
      </c>
      <c r="M240" t="s">
        <v>422</v>
      </c>
      <c r="N240">
        <v>0.83</v>
      </c>
      <c r="O240" t="s">
        <v>50</v>
      </c>
      <c r="P240" t="s">
        <v>51</v>
      </c>
      <c r="Q240" t="s">
        <v>62</v>
      </c>
      <c r="R240" t="s">
        <v>578</v>
      </c>
      <c r="S240">
        <v>93635</v>
      </c>
      <c r="T240" s="3">
        <v>42151</v>
      </c>
      <c r="U240" s="3">
        <v>42152</v>
      </c>
      <c r="V240">
        <v>-235.89500000000001</v>
      </c>
      <c r="W240">
        <v>1</v>
      </c>
      <c r="X240">
        <v>51.83</v>
      </c>
      <c r="Y240">
        <v>86012</v>
      </c>
    </row>
    <row r="241" spans="1:25" x14ac:dyDescent="0.3">
      <c r="A241">
        <v>22318</v>
      </c>
      <c r="B241" t="s">
        <v>54</v>
      </c>
      <c r="C241">
        <v>0.03</v>
      </c>
      <c r="D241">
        <v>29.34</v>
      </c>
      <c r="E241">
        <v>7.87</v>
      </c>
      <c r="F241">
        <v>453</v>
      </c>
      <c r="G241" t="s">
        <v>579</v>
      </c>
      <c r="H241" t="s">
        <v>66</v>
      </c>
      <c r="I241" t="s">
        <v>45</v>
      </c>
      <c r="J241" t="s">
        <v>58</v>
      </c>
      <c r="K241" t="s">
        <v>67</v>
      </c>
      <c r="L241" t="s">
        <v>76</v>
      </c>
      <c r="M241" t="s">
        <v>580</v>
      </c>
      <c r="N241">
        <v>0.54</v>
      </c>
      <c r="O241" t="s">
        <v>50</v>
      </c>
      <c r="P241" t="s">
        <v>51</v>
      </c>
      <c r="Q241" t="s">
        <v>62</v>
      </c>
      <c r="R241" t="s">
        <v>581</v>
      </c>
      <c r="S241">
        <v>95032</v>
      </c>
      <c r="T241" s="3">
        <v>42132</v>
      </c>
      <c r="U241" s="3">
        <v>42134</v>
      </c>
      <c r="V241">
        <v>-41.32</v>
      </c>
      <c r="W241">
        <v>1</v>
      </c>
      <c r="X241">
        <v>32.4</v>
      </c>
      <c r="Y241">
        <v>86011</v>
      </c>
    </row>
    <row r="242" spans="1:25" x14ac:dyDescent="0.3">
      <c r="A242">
        <v>22874</v>
      </c>
      <c r="B242" t="s">
        <v>131</v>
      </c>
      <c r="C242">
        <v>7.0000000000000007E-2</v>
      </c>
      <c r="D242">
        <v>16.91</v>
      </c>
      <c r="E242">
        <v>6.25</v>
      </c>
      <c r="F242">
        <v>460</v>
      </c>
      <c r="G242" t="s">
        <v>582</v>
      </c>
      <c r="H242" t="s">
        <v>66</v>
      </c>
      <c r="I242" t="s">
        <v>57</v>
      </c>
      <c r="J242" t="s">
        <v>46</v>
      </c>
      <c r="K242" t="s">
        <v>165</v>
      </c>
      <c r="L242" t="s">
        <v>76</v>
      </c>
      <c r="M242" t="s">
        <v>583</v>
      </c>
      <c r="N242">
        <v>0.57999999999999996</v>
      </c>
      <c r="O242" t="s">
        <v>50</v>
      </c>
      <c r="P242" t="s">
        <v>70</v>
      </c>
      <c r="Q242" t="s">
        <v>71</v>
      </c>
      <c r="R242" t="s">
        <v>584</v>
      </c>
      <c r="S242">
        <v>8332</v>
      </c>
      <c r="T242" s="3">
        <v>42147</v>
      </c>
      <c r="U242" s="3">
        <v>42154</v>
      </c>
      <c r="V242">
        <v>7.9000000000000057</v>
      </c>
      <c r="W242">
        <v>31</v>
      </c>
      <c r="X242">
        <v>492.9</v>
      </c>
      <c r="Y242">
        <v>86014</v>
      </c>
    </row>
    <row r="243" spans="1:25" x14ac:dyDescent="0.3">
      <c r="A243">
        <v>18467</v>
      </c>
      <c r="B243" t="s">
        <v>131</v>
      </c>
      <c r="C243">
        <v>7.0000000000000007E-2</v>
      </c>
      <c r="D243">
        <v>165.2</v>
      </c>
      <c r="E243">
        <v>19.989999999999998</v>
      </c>
      <c r="F243">
        <v>463</v>
      </c>
      <c r="G243" t="s">
        <v>585</v>
      </c>
      <c r="H243" t="s">
        <v>66</v>
      </c>
      <c r="I243" t="s">
        <v>75</v>
      </c>
      <c r="J243" t="s">
        <v>46</v>
      </c>
      <c r="K243" t="s">
        <v>165</v>
      </c>
      <c r="L243" t="s">
        <v>76</v>
      </c>
      <c r="M243" t="s">
        <v>586</v>
      </c>
      <c r="N243">
        <v>0.59</v>
      </c>
      <c r="O243" t="s">
        <v>50</v>
      </c>
      <c r="P243" t="s">
        <v>51</v>
      </c>
      <c r="Q243" t="s">
        <v>62</v>
      </c>
      <c r="R243" t="s">
        <v>587</v>
      </c>
      <c r="S243">
        <v>90069</v>
      </c>
      <c r="T243" s="3">
        <v>42018</v>
      </c>
      <c r="U243" s="3">
        <v>42020</v>
      </c>
      <c r="V243">
        <v>521.69000000000005</v>
      </c>
      <c r="W243">
        <v>7</v>
      </c>
      <c r="X243">
        <v>1081.54</v>
      </c>
      <c r="Y243">
        <v>88061</v>
      </c>
    </row>
    <row r="244" spans="1:25" x14ac:dyDescent="0.3">
      <c r="A244">
        <v>22754</v>
      </c>
      <c r="B244" t="s">
        <v>54</v>
      </c>
      <c r="C244">
        <v>0.08</v>
      </c>
      <c r="D244">
        <v>297.64</v>
      </c>
      <c r="E244">
        <v>14.7</v>
      </c>
      <c r="F244">
        <v>466</v>
      </c>
      <c r="G244" t="s">
        <v>588</v>
      </c>
      <c r="H244" t="s">
        <v>56</v>
      </c>
      <c r="I244" t="s">
        <v>75</v>
      </c>
      <c r="J244" t="s">
        <v>102</v>
      </c>
      <c r="K244" t="s">
        <v>110</v>
      </c>
      <c r="L244" t="s">
        <v>60</v>
      </c>
      <c r="M244" t="s">
        <v>589</v>
      </c>
      <c r="N244">
        <v>0.56999999999999995</v>
      </c>
      <c r="O244" t="s">
        <v>50</v>
      </c>
      <c r="P244" t="s">
        <v>70</v>
      </c>
      <c r="Q244" t="s">
        <v>217</v>
      </c>
      <c r="R244" t="s">
        <v>590</v>
      </c>
      <c r="S244">
        <v>2019</v>
      </c>
      <c r="T244" s="3">
        <v>42015</v>
      </c>
      <c r="U244" s="3">
        <v>42015</v>
      </c>
      <c r="V244">
        <v>496.79679999999996</v>
      </c>
      <c r="W244">
        <v>5</v>
      </c>
      <c r="X244">
        <v>1132.8399999999999</v>
      </c>
      <c r="Y244">
        <v>88060</v>
      </c>
    </row>
    <row r="245" spans="1:25" x14ac:dyDescent="0.3">
      <c r="A245">
        <v>22755</v>
      </c>
      <c r="B245" t="s">
        <v>54</v>
      </c>
      <c r="C245">
        <v>0.02</v>
      </c>
      <c r="D245">
        <v>12.99</v>
      </c>
      <c r="E245">
        <v>14.37</v>
      </c>
      <c r="F245">
        <v>467</v>
      </c>
      <c r="G245" t="s">
        <v>591</v>
      </c>
      <c r="H245" t="s">
        <v>66</v>
      </c>
      <c r="I245" t="s">
        <v>75</v>
      </c>
      <c r="J245" t="s">
        <v>58</v>
      </c>
      <c r="K245" t="s">
        <v>67</v>
      </c>
      <c r="L245" t="s">
        <v>260</v>
      </c>
      <c r="M245" t="s">
        <v>592</v>
      </c>
      <c r="N245">
        <v>0.73</v>
      </c>
      <c r="O245" t="s">
        <v>50</v>
      </c>
      <c r="P245" t="s">
        <v>70</v>
      </c>
      <c r="Q245" t="s">
        <v>217</v>
      </c>
      <c r="R245" t="s">
        <v>593</v>
      </c>
      <c r="S245">
        <v>1915</v>
      </c>
      <c r="T245" s="3">
        <v>42015</v>
      </c>
      <c r="U245" s="3">
        <v>42016</v>
      </c>
      <c r="V245">
        <v>-556.80960000000005</v>
      </c>
      <c r="W245">
        <v>11</v>
      </c>
      <c r="X245">
        <v>143.63</v>
      </c>
      <c r="Y245">
        <v>88060</v>
      </c>
    </row>
    <row r="246" spans="1:25" x14ac:dyDescent="0.3">
      <c r="A246">
        <v>22756</v>
      </c>
      <c r="B246" t="s">
        <v>54</v>
      </c>
      <c r="C246">
        <v>0.06</v>
      </c>
      <c r="D246">
        <v>14.42</v>
      </c>
      <c r="E246">
        <v>6.75</v>
      </c>
      <c r="F246">
        <v>468</v>
      </c>
      <c r="G246" t="s">
        <v>594</v>
      </c>
      <c r="H246" t="s">
        <v>66</v>
      </c>
      <c r="I246" t="s">
        <v>75</v>
      </c>
      <c r="J246" t="s">
        <v>46</v>
      </c>
      <c r="K246" t="s">
        <v>281</v>
      </c>
      <c r="L246" t="s">
        <v>111</v>
      </c>
      <c r="M246" t="s">
        <v>595</v>
      </c>
      <c r="N246">
        <v>0.52</v>
      </c>
      <c r="O246" t="s">
        <v>50</v>
      </c>
      <c r="P246" t="s">
        <v>70</v>
      </c>
      <c r="Q246" t="s">
        <v>217</v>
      </c>
      <c r="R246" t="s">
        <v>596</v>
      </c>
      <c r="S246">
        <v>2341</v>
      </c>
      <c r="T246" s="3">
        <v>42015</v>
      </c>
      <c r="U246" s="3">
        <v>42016</v>
      </c>
      <c r="V246">
        <v>-27.738800000000001</v>
      </c>
      <c r="W246">
        <v>5</v>
      </c>
      <c r="X246">
        <v>73.040000000000006</v>
      </c>
      <c r="Y246">
        <v>88060</v>
      </c>
    </row>
    <row r="247" spans="1:25" x14ac:dyDescent="0.3">
      <c r="A247">
        <v>22757</v>
      </c>
      <c r="B247" t="s">
        <v>54</v>
      </c>
      <c r="C247">
        <v>0.05</v>
      </c>
      <c r="D247">
        <v>4.1399999999999997</v>
      </c>
      <c r="E247">
        <v>6.6</v>
      </c>
      <c r="F247">
        <v>469</v>
      </c>
      <c r="G247" t="s">
        <v>597</v>
      </c>
      <c r="H247" t="s">
        <v>44</v>
      </c>
      <c r="I247" t="s">
        <v>75</v>
      </c>
      <c r="J247" t="s">
        <v>58</v>
      </c>
      <c r="K247" t="s">
        <v>67</v>
      </c>
      <c r="L247" t="s">
        <v>76</v>
      </c>
      <c r="M247" t="s">
        <v>123</v>
      </c>
      <c r="N247">
        <v>0.49</v>
      </c>
      <c r="O247" t="s">
        <v>50</v>
      </c>
      <c r="P247" t="s">
        <v>70</v>
      </c>
      <c r="Q247" t="s">
        <v>71</v>
      </c>
      <c r="R247" t="s">
        <v>598</v>
      </c>
      <c r="S247">
        <v>7506</v>
      </c>
      <c r="T247" s="3">
        <v>42015</v>
      </c>
      <c r="U247" s="3">
        <v>42017</v>
      </c>
      <c r="V247">
        <v>-128.68719999999999</v>
      </c>
      <c r="W247">
        <v>7</v>
      </c>
      <c r="X247">
        <v>33.35</v>
      </c>
      <c r="Y247">
        <v>88060</v>
      </c>
    </row>
    <row r="248" spans="1:25" x14ac:dyDescent="0.3">
      <c r="A248">
        <v>22758</v>
      </c>
      <c r="B248" t="s">
        <v>54</v>
      </c>
      <c r="C248">
        <v>0.03</v>
      </c>
      <c r="D248">
        <v>11.34</v>
      </c>
      <c r="E248">
        <v>5.01</v>
      </c>
      <c r="F248">
        <v>470</v>
      </c>
      <c r="G248" t="s">
        <v>599</v>
      </c>
      <c r="H248" t="s">
        <v>66</v>
      </c>
      <c r="I248" t="s">
        <v>75</v>
      </c>
      <c r="J248" t="s">
        <v>46</v>
      </c>
      <c r="K248" t="s">
        <v>118</v>
      </c>
      <c r="L248" t="s">
        <v>76</v>
      </c>
      <c r="M248" t="s">
        <v>600</v>
      </c>
      <c r="N248">
        <v>0.36</v>
      </c>
      <c r="O248" t="s">
        <v>50</v>
      </c>
      <c r="P248" t="s">
        <v>70</v>
      </c>
      <c r="Q248" t="s">
        <v>71</v>
      </c>
      <c r="R248" t="s">
        <v>601</v>
      </c>
      <c r="S248">
        <v>8601</v>
      </c>
      <c r="T248" s="3">
        <v>42015</v>
      </c>
      <c r="U248" s="3">
        <v>42015</v>
      </c>
      <c r="V248">
        <v>23.2028</v>
      </c>
      <c r="W248">
        <v>5</v>
      </c>
      <c r="X248">
        <v>60.24</v>
      </c>
      <c r="Y248">
        <v>88060</v>
      </c>
    </row>
    <row r="249" spans="1:25" x14ac:dyDescent="0.3">
      <c r="A249">
        <v>462</v>
      </c>
      <c r="B249" t="s">
        <v>54</v>
      </c>
      <c r="C249">
        <v>7.0000000000000007E-2</v>
      </c>
      <c r="D249">
        <v>179.99</v>
      </c>
      <c r="E249">
        <v>19.989999999999998</v>
      </c>
      <c r="F249">
        <v>471</v>
      </c>
      <c r="G249" t="s">
        <v>602</v>
      </c>
      <c r="H249" t="s">
        <v>44</v>
      </c>
      <c r="I249" t="s">
        <v>139</v>
      </c>
      <c r="J249" t="s">
        <v>102</v>
      </c>
      <c r="K249" t="s">
        <v>204</v>
      </c>
      <c r="L249" t="s">
        <v>76</v>
      </c>
      <c r="M249" t="s">
        <v>603</v>
      </c>
      <c r="N249">
        <v>0.48</v>
      </c>
      <c r="O249" t="s">
        <v>50</v>
      </c>
      <c r="P249" t="s">
        <v>87</v>
      </c>
      <c r="Q249" t="s">
        <v>411</v>
      </c>
      <c r="R249" t="s">
        <v>604</v>
      </c>
      <c r="S249">
        <v>30318</v>
      </c>
      <c r="T249" s="3">
        <v>42043</v>
      </c>
      <c r="U249" s="3">
        <v>42043</v>
      </c>
      <c r="V249">
        <v>-568.53510000000006</v>
      </c>
      <c r="W249">
        <v>4</v>
      </c>
      <c r="X249">
        <v>718.03</v>
      </c>
      <c r="Y249">
        <v>3138</v>
      </c>
    </row>
    <row r="250" spans="1:25" x14ac:dyDescent="0.3">
      <c r="A250">
        <v>18462</v>
      </c>
      <c r="B250" t="s">
        <v>54</v>
      </c>
      <c r="C250">
        <v>7.0000000000000007E-2</v>
      </c>
      <c r="D250">
        <v>179.99</v>
      </c>
      <c r="E250">
        <v>19.989999999999998</v>
      </c>
      <c r="F250">
        <v>472</v>
      </c>
      <c r="G250" t="s">
        <v>605</v>
      </c>
      <c r="H250" t="s">
        <v>44</v>
      </c>
      <c r="I250" t="s">
        <v>139</v>
      </c>
      <c r="J250" t="s">
        <v>102</v>
      </c>
      <c r="K250" t="s">
        <v>204</v>
      </c>
      <c r="L250" t="s">
        <v>76</v>
      </c>
      <c r="M250" t="s">
        <v>603</v>
      </c>
      <c r="N250">
        <v>0.48</v>
      </c>
      <c r="O250" t="s">
        <v>50</v>
      </c>
      <c r="P250" t="s">
        <v>70</v>
      </c>
      <c r="Q250" t="s">
        <v>439</v>
      </c>
      <c r="R250" t="s">
        <v>606</v>
      </c>
      <c r="S250">
        <v>21133</v>
      </c>
      <c r="T250" s="3">
        <v>42043</v>
      </c>
      <c r="U250" s="3">
        <v>42043</v>
      </c>
      <c r="V250">
        <v>-427.47</v>
      </c>
      <c r="W250">
        <v>1</v>
      </c>
      <c r="X250">
        <v>179.51</v>
      </c>
      <c r="Y250">
        <v>88023</v>
      </c>
    </row>
    <row r="251" spans="1:25" x14ac:dyDescent="0.3">
      <c r="A251">
        <v>20637</v>
      </c>
      <c r="B251" t="s">
        <v>64</v>
      </c>
      <c r="C251">
        <v>0.03</v>
      </c>
      <c r="D251">
        <v>11.97</v>
      </c>
      <c r="E251">
        <v>4.9800000000000004</v>
      </c>
      <c r="F251">
        <v>483</v>
      </c>
      <c r="G251" t="s">
        <v>607</v>
      </c>
      <c r="H251" t="s">
        <v>66</v>
      </c>
      <c r="I251" t="s">
        <v>45</v>
      </c>
      <c r="J251" t="s">
        <v>46</v>
      </c>
      <c r="K251" t="s">
        <v>281</v>
      </c>
      <c r="L251" t="s">
        <v>76</v>
      </c>
      <c r="M251" t="s">
        <v>608</v>
      </c>
      <c r="N251">
        <v>0.57999999999999996</v>
      </c>
      <c r="O251" t="s">
        <v>50</v>
      </c>
      <c r="P251" t="s">
        <v>78</v>
      </c>
      <c r="Q251" t="s">
        <v>202</v>
      </c>
      <c r="R251" t="s">
        <v>609</v>
      </c>
      <c r="S251">
        <v>60543</v>
      </c>
      <c r="T251" s="3">
        <v>42031</v>
      </c>
      <c r="U251" s="3">
        <v>42032</v>
      </c>
      <c r="V251">
        <v>-18.190000000000001</v>
      </c>
      <c r="W251">
        <v>6</v>
      </c>
      <c r="X251">
        <v>73.180000000000007</v>
      </c>
      <c r="Y251">
        <v>90353</v>
      </c>
    </row>
    <row r="252" spans="1:25" x14ac:dyDescent="0.3">
      <c r="A252">
        <v>22864</v>
      </c>
      <c r="B252" t="s">
        <v>54</v>
      </c>
      <c r="C252">
        <v>0.06</v>
      </c>
      <c r="D252">
        <v>3.36</v>
      </c>
      <c r="E252">
        <v>6.27</v>
      </c>
      <c r="F252">
        <v>483</v>
      </c>
      <c r="G252" t="s">
        <v>607</v>
      </c>
      <c r="H252" t="s">
        <v>66</v>
      </c>
      <c r="I252" t="s">
        <v>45</v>
      </c>
      <c r="J252" t="s">
        <v>46</v>
      </c>
      <c r="K252" t="s">
        <v>134</v>
      </c>
      <c r="L252" t="s">
        <v>76</v>
      </c>
      <c r="M252" t="s">
        <v>610</v>
      </c>
      <c r="N252">
        <v>0.4</v>
      </c>
      <c r="O252" t="s">
        <v>50</v>
      </c>
      <c r="P252" t="s">
        <v>78</v>
      </c>
      <c r="Q252" t="s">
        <v>202</v>
      </c>
      <c r="R252" t="s">
        <v>609</v>
      </c>
      <c r="S252">
        <v>60543</v>
      </c>
      <c r="T252" s="3">
        <v>42117</v>
      </c>
      <c r="U252" s="3">
        <v>42118</v>
      </c>
      <c r="V252">
        <v>-24.057540000000003</v>
      </c>
      <c r="W252">
        <v>2</v>
      </c>
      <c r="X252">
        <v>8.82</v>
      </c>
      <c r="Y252">
        <v>90354</v>
      </c>
    </row>
    <row r="253" spans="1:25" x14ac:dyDescent="0.3">
      <c r="A253">
        <v>22865</v>
      </c>
      <c r="B253" t="s">
        <v>54</v>
      </c>
      <c r="C253">
        <v>7.0000000000000007E-2</v>
      </c>
      <c r="D253">
        <v>699.99</v>
      </c>
      <c r="E253">
        <v>24.49</v>
      </c>
      <c r="F253">
        <v>483</v>
      </c>
      <c r="G253" t="s">
        <v>607</v>
      </c>
      <c r="H253" t="s">
        <v>66</v>
      </c>
      <c r="I253" t="s">
        <v>45</v>
      </c>
      <c r="J253" t="s">
        <v>102</v>
      </c>
      <c r="K253" t="s">
        <v>611</v>
      </c>
      <c r="L253" t="s">
        <v>260</v>
      </c>
      <c r="M253" t="s">
        <v>612</v>
      </c>
      <c r="N253">
        <v>0.41</v>
      </c>
      <c r="O253" t="s">
        <v>50</v>
      </c>
      <c r="P253" t="s">
        <v>78</v>
      </c>
      <c r="Q253" t="s">
        <v>202</v>
      </c>
      <c r="R253" t="s">
        <v>609</v>
      </c>
      <c r="S253">
        <v>60543</v>
      </c>
      <c r="T253" s="3">
        <v>42117</v>
      </c>
      <c r="U253" s="3">
        <v>42119</v>
      </c>
      <c r="V253">
        <v>2583.5614799999998</v>
      </c>
      <c r="W253">
        <v>9</v>
      </c>
      <c r="X253">
        <v>5976.09</v>
      </c>
      <c r="Y253">
        <v>90354</v>
      </c>
    </row>
    <row r="254" spans="1:25" x14ac:dyDescent="0.3">
      <c r="A254">
        <v>20668</v>
      </c>
      <c r="B254" t="s">
        <v>54</v>
      </c>
      <c r="C254">
        <v>0.05</v>
      </c>
      <c r="D254">
        <v>2.88</v>
      </c>
      <c r="E254">
        <v>0.5</v>
      </c>
      <c r="F254">
        <v>485</v>
      </c>
      <c r="G254" t="s">
        <v>613</v>
      </c>
      <c r="H254" t="s">
        <v>66</v>
      </c>
      <c r="I254" t="s">
        <v>45</v>
      </c>
      <c r="J254" t="s">
        <v>46</v>
      </c>
      <c r="K254" t="s">
        <v>159</v>
      </c>
      <c r="L254" t="s">
        <v>76</v>
      </c>
      <c r="M254" t="s">
        <v>614</v>
      </c>
      <c r="N254">
        <v>0.36</v>
      </c>
      <c r="O254" t="s">
        <v>50</v>
      </c>
      <c r="P254" t="s">
        <v>51</v>
      </c>
      <c r="Q254" t="s">
        <v>62</v>
      </c>
      <c r="R254" t="s">
        <v>615</v>
      </c>
      <c r="S254">
        <v>93727</v>
      </c>
      <c r="T254" s="3">
        <v>42081</v>
      </c>
      <c r="U254" s="3">
        <v>42083</v>
      </c>
      <c r="V254">
        <v>6.0512999999999995</v>
      </c>
      <c r="W254">
        <v>3</v>
      </c>
      <c r="X254">
        <v>8.77</v>
      </c>
      <c r="Y254">
        <v>91062</v>
      </c>
    </row>
    <row r="255" spans="1:25" x14ac:dyDescent="0.3">
      <c r="A255">
        <v>23394</v>
      </c>
      <c r="B255" t="s">
        <v>73</v>
      </c>
      <c r="C255">
        <v>0.1</v>
      </c>
      <c r="D255">
        <v>3.36</v>
      </c>
      <c r="E255">
        <v>6.27</v>
      </c>
      <c r="F255">
        <v>487</v>
      </c>
      <c r="G255" t="s">
        <v>616</v>
      </c>
      <c r="H255" t="s">
        <v>44</v>
      </c>
      <c r="I255" t="s">
        <v>45</v>
      </c>
      <c r="J255" t="s">
        <v>46</v>
      </c>
      <c r="K255" t="s">
        <v>134</v>
      </c>
      <c r="L255" t="s">
        <v>76</v>
      </c>
      <c r="M255" t="s">
        <v>610</v>
      </c>
      <c r="N255">
        <v>0.4</v>
      </c>
      <c r="O255" t="s">
        <v>50</v>
      </c>
      <c r="P255" t="s">
        <v>70</v>
      </c>
      <c r="Q255" t="s">
        <v>212</v>
      </c>
      <c r="R255" t="s">
        <v>457</v>
      </c>
      <c r="S255">
        <v>4073</v>
      </c>
      <c r="T255" s="3">
        <v>42142</v>
      </c>
      <c r="U255" s="3">
        <v>42143</v>
      </c>
      <c r="V255">
        <v>-67.0565</v>
      </c>
      <c r="W255">
        <v>5</v>
      </c>
      <c r="X255">
        <v>20.87</v>
      </c>
      <c r="Y255">
        <v>91063</v>
      </c>
    </row>
    <row r="256" spans="1:25" x14ac:dyDescent="0.3">
      <c r="A256">
        <v>23395</v>
      </c>
      <c r="B256" t="s">
        <v>73</v>
      </c>
      <c r="C256">
        <v>7.0000000000000007E-2</v>
      </c>
      <c r="D256">
        <v>12.28</v>
      </c>
      <c r="E256">
        <v>4.8600000000000003</v>
      </c>
      <c r="F256">
        <v>488</v>
      </c>
      <c r="G256" t="s">
        <v>617</v>
      </c>
      <c r="H256" t="s">
        <v>66</v>
      </c>
      <c r="I256" t="s">
        <v>45</v>
      </c>
      <c r="J256" t="s">
        <v>46</v>
      </c>
      <c r="K256" t="s">
        <v>118</v>
      </c>
      <c r="L256" t="s">
        <v>76</v>
      </c>
      <c r="M256" t="s">
        <v>327</v>
      </c>
      <c r="N256">
        <v>0.38</v>
      </c>
      <c r="O256" t="s">
        <v>50</v>
      </c>
      <c r="P256" t="s">
        <v>70</v>
      </c>
      <c r="Q256" t="s">
        <v>212</v>
      </c>
      <c r="R256" t="s">
        <v>618</v>
      </c>
      <c r="S256">
        <v>4106</v>
      </c>
      <c r="T256" s="3">
        <v>42142</v>
      </c>
      <c r="U256" s="3">
        <v>42144</v>
      </c>
      <c r="V256">
        <v>-7.94</v>
      </c>
      <c r="W256">
        <v>2</v>
      </c>
      <c r="X256">
        <v>25.7</v>
      </c>
      <c r="Y256">
        <v>91063</v>
      </c>
    </row>
    <row r="257" spans="1:25" x14ac:dyDescent="0.3">
      <c r="A257">
        <v>23393</v>
      </c>
      <c r="B257" t="s">
        <v>73</v>
      </c>
      <c r="C257">
        <v>0.09</v>
      </c>
      <c r="D257">
        <v>20.99</v>
      </c>
      <c r="E257">
        <v>0.99</v>
      </c>
      <c r="F257">
        <v>489</v>
      </c>
      <c r="G257" t="s">
        <v>619</v>
      </c>
      <c r="H257" t="s">
        <v>66</v>
      </c>
      <c r="I257" t="s">
        <v>45</v>
      </c>
      <c r="J257" t="s">
        <v>102</v>
      </c>
      <c r="K257" t="s">
        <v>103</v>
      </c>
      <c r="L257" t="s">
        <v>48</v>
      </c>
      <c r="M257" t="s">
        <v>620</v>
      </c>
      <c r="N257">
        <v>0.56999999999999995</v>
      </c>
      <c r="O257" t="s">
        <v>50</v>
      </c>
      <c r="P257" t="s">
        <v>70</v>
      </c>
      <c r="Q257" t="s">
        <v>217</v>
      </c>
      <c r="R257" t="s">
        <v>621</v>
      </c>
      <c r="S257">
        <v>2062</v>
      </c>
      <c r="T257" s="3">
        <v>42142</v>
      </c>
      <c r="U257" s="3">
        <v>42142</v>
      </c>
      <c r="V257">
        <v>122.292</v>
      </c>
      <c r="W257">
        <v>14</v>
      </c>
      <c r="X257">
        <v>229.57</v>
      </c>
      <c r="Y257">
        <v>91063</v>
      </c>
    </row>
    <row r="258" spans="1:25" x14ac:dyDescent="0.3">
      <c r="A258">
        <v>1147</v>
      </c>
      <c r="B258" t="s">
        <v>73</v>
      </c>
      <c r="C258">
        <v>0.08</v>
      </c>
      <c r="D258">
        <v>2.94</v>
      </c>
      <c r="E258">
        <v>0.96</v>
      </c>
      <c r="F258">
        <v>491</v>
      </c>
      <c r="G258" t="s">
        <v>622</v>
      </c>
      <c r="H258" t="s">
        <v>66</v>
      </c>
      <c r="I258" t="s">
        <v>139</v>
      </c>
      <c r="J258" t="s">
        <v>46</v>
      </c>
      <c r="K258" t="s">
        <v>47</v>
      </c>
      <c r="L258" t="s">
        <v>48</v>
      </c>
      <c r="M258" t="s">
        <v>623</v>
      </c>
      <c r="N258">
        <v>0.57999999999999996</v>
      </c>
      <c r="O258" t="s">
        <v>50</v>
      </c>
      <c r="P258" t="s">
        <v>70</v>
      </c>
      <c r="Q258" t="s">
        <v>96</v>
      </c>
      <c r="R258" t="s">
        <v>115</v>
      </c>
      <c r="S258">
        <v>10154</v>
      </c>
      <c r="T258" s="3">
        <v>42139</v>
      </c>
      <c r="U258" s="3">
        <v>42141</v>
      </c>
      <c r="V258">
        <v>-2.12</v>
      </c>
      <c r="W258">
        <v>23</v>
      </c>
      <c r="X258">
        <v>66.7</v>
      </c>
      <c r="Y258">
        <v>8353</v>
      </c>
    </row>
    <row r="259" spans="1:25" x14ac:dyDescent="0.3">
      <c r="A259">
        <v>1450</v>
      </c>
      <c r="B259" t="s">
        <v>64</v>
      </c>
      <c r="C259">
        <v>0.01</v>
      </c>
      <c r="D259">
        <v>4.9800000000000004</v>
      </c>
      <c r="E259">
        <v>6.07</v>
      </c>
      <c r="F259">
        <v>491</v>
      </c>
      <c r="G259" t="s">
        <v>622</v>
      </c>
      <c r="H259" t="s">
        <v>66</v>
      </c>
      <c r="I259" t="s">
        <v>139</v>
      </c>
      <c r="J259" t="s">
        <v>46</v>
      </c>
      <c r="K259" t="s">
        <v>118</v>
      </c>
      <c r="L259" t="s">
        <v>76</v>
      </c>
      <c r="M259" t="s">
        <v>197</v>
      </c>
      <c r="N259">
        <v>0.36</v>
      </c>
      <c r="O259" t="s">
        <v>50</v>
      </c>
      <c r="P259" t="s">
        <v>70</v>
      </c>
      <c r="Q259" t="s">
        <v>96</v>
      </c>
      <c r="R259" t="s">
        <v>115</v>
      </c>
      <c r="S259">
        <v>10154</v>
      </c>
      <c r="T259" s="3">
        <v>42045</v>
      </c>
      <c r="U259" s="3">
        <v>42046</v>
      </c>
      <c r="V259">
        <v>-69.069999999999993</v>
      </c>
      <c r="W259">
        <v>41</v>
      </c>
      <c r="X259">
        <v>217</v>
      </c>
      <c r="Y259">
        <v>10464</v>
      </c>
    </row>
    <row r="260" spans="1:25" x14ac:dyDescent="0.3">
      <c r="A260">
        <v>914</v>
      </c>
      <c r="B260" t="s">
        <v>64</v>
      </c>
      <c r="C260">
        <v>0.02</v>
      </c>
      <c r="D260">
        <v>1360.14</v>
      </c>
      <c r="E260">
        <v>14.7</v>
      </c>
      <c r="F260">
        <v>491</v>
      </c>
      <c r="G260" t="s">
        <v>622</v>
      </c>
      <c r="H260" t="s">
        <v>56</v>
      </c>
      <c r="I260" t="s">
        <v>139</v>
      </c>
      <c r="J260" t="s">
        <v>102</v>
      </c>
      <c r="K260" t="s">
        <v>110</v>
      </c>
      <c r="L260" t="s">
        <v>60</v>
      </c>
      <c r="M260" t="s">
        <v>624</v>
      </c>
      <c r="N260">
        <v>0.59</v>
      </c>
      <c r="O260" t="s">
        <v>50</v>
      </c>
      <c r="P260" t="s">
        <v>70</v>
      </c>
      <c r="Q260" t="s">
        <v>96</v>
      </c>
      <c r="R260" t="s">
        <v>115</v>
      </c>
      <c r="S260">
        <v>10154</v>
      </c>
      <c r="T260" s="3">
        <v>42175</v>
      </c>
      <c r="U260" s="3">
        <v>42177</v>
      </c>
      <c r="V260">
        <v>2028.12</v>
      </c>
      <c r="W260">
        <v>22</v>
      </c>
      <c r="X260">
        <v>31670.6</v>
      </c>
      <c r="Y260">
        <v>6562</v>
      </c>
    </row>
    <row r="261" spans="1:25" x14ac:dyDescent="0.3">
      <c r="A261">
        <v>6046</v>
      </c>
      <c r="B261" t="s">
        <v>54</v>
      </c>
      <c r="C261">
        <v>0.02</v>
      </c>
      <c r="D261">
        <v>9.06</v>
      </c>
      <c r="E261">
        <v>9.86</v>
      </c>
      <c r="F261">
        <v>491</v>
      </c>
      <c r="G261" t="s">
        <v>622</v>
      </c>
      <c r="H261" t="s">
        <v>66</v>
      </c>
      <c r="I261" t="s">
        <v>139</v>
      </c>
      <c r="J261" t="s">
        <v>46</v>
      </c>
      <c r="K261" t="s">
        <v>118</v>
      </c>
      <c r="L261" t="s">
        <v>76</v>
      </c>
      <c r="M261" t="s">
        <v>625</v>
      </c>
      <c r="N261">
        <v>0.4</v>
      </c>
      <c r="O261" t="s">
        <v>50</v>
      </c>
      <c r="P261" t="s">
        <v>70</v>
      </c>
      <c r="Q261" t="s">
        <v>96</v>
      </c>
      <c r="R261" t="s">
        <v>115</v>
      </c>
      <c r="S261">
        <v>10154</v>
      </c>
      <c r="T261" s="3">
        <v>42175</v>
      </c>
      <c r="U261" s="3">
        <v>42177</v>
      </c>
      <c r="V261">
        <v>-63.51</v>
      </c>
      <c r="W261">
        <v>24</v>
      </c>
      <c r="X261">
        <v>239.82</v>
      </c>
      <c r="Y261">
        <v>42852</v>
      </c>
    </row>
    <row r="262" spans="1:25" x14ac:dyDescent="0.3">
      <c r="A262">
        <v>18757</v>
      </c>
      <c r="B262" t="s">
        <v>54</v>
      </c>
      <c r="C262">
        <v>0.02</v>
      </c>
      <c r="D262">
        <v>6.48</v>
      </c>
      <c r="E262">
        <v>6.6</v>
      </c>
      <c r="F262">
        <v>493</v>
      </c>
      <c r="G262" t="s">
        <v>626</v>
      </c>
      <c r="H262" t="s">
        <v>66</v>
      </c>
      <c r="I262" t="s">
        <v>139</v>
      </c>
      <c r="J262" t="s">
        <v>46</v>
      </c>
      <c r="K262" t="s">
        <v>118</v>
      </c>
      <c r="L262" t="s">
        <v>76</v>
      </c>
      <c r="M262" t="s">
        <v>627</v>
      </c>
      <c r="N262">
        <v>0.37</v>
      </c>
      <c r="O262" t="s">
        <v>50</v>
      </c>
      <c r="P262" t="s">
        <v>51</v>
      </c>
      <c r="Q262" t="s">
        <v>52</v>
      </c>
      <c r="R262" t="s">
        <v>628</v>
      </c>
      <c r="S262">
        <v>98158</v>
      </c>
      <c r="T262" s="3">
        <v>42024</v>
      </c>
      <c r="U262" s="3">
        <v>42026</v>
      </c>
      <c r="V262">
        <v>-92.05</v>
      </c>
      <c r="W262">
        <v>10</v>
      </c>
      <c r="X262">
        <v>66.709999999999994</v>
      </c>
      <c r="Y262">
        <v>88906</v>
      </c>
    </row>
    <row r="263" spans="1:25" x14ac:dyDescent="0.3">
      <c r="A263">
        <v>18758</v>
      </c>
      <c r="B263" t="s">
        <v>54</v>
      </c>
      <c r="C263">
        <v>0.04</v>
      </c>
      <c r="D263">
        <v>17.149999999999999</v>
      </c>
      <c r="E263">
        <v>4.96</v>
      </c>
      <c r="F263">
        <v>493</v>
      </c>
      <c r="G263" t="s">
        <v>626</v>
      </c>
      <c r="H263" t="s">
        <v>66</v>
      </c>
      <c r="I263" t="s">
        <v>139</v>
      </c>
      <c r="J263" t="s">
        <v>46</v>
      </c>
      <c r="K263" t="s">
        <v>165</v>
      </c>
      <c r="L263" t="s">
        <v>76</v>
      </c>
      <c r="M263" t="s">
        <v>629</v>
      </c>
      <c r="N263">
        <v>0.57999999999999996</v>
      </c>
      <c r="O263" t="s">
        <v>50</v>
      </c>
      <c r="P263" t="s">
        <v>51</v>
      </c>
      <c r="Q263" t="s">
        <v>52</v>
      </c>
      <c r="R263" t="s">
        <v>628</v>
      </c>
      <c r="S263">
        <v>98158</v>
      </c>
      <c r="T263" s="3">
        <v>42024</v>
      </c>
      <c r="U263" s="3">
        <v>42025</v>
      </c>
      <c r="V263">
        <v>6.11</v>
      </c>
      <c r="W263">
        <v>5</v>
      </c>
      <c r="X263">
        <v>87.16</v>
      </c>
      <c r="Y263">
        <v>88906</v>
      </c>
    </row>
    <row r="264" spans="1:25" x14ac:dyDescent="0.3">
      <c r="A264">
        <v>19146</v>
      </c>
      <c r="B264" t="s">
        <v>73</v>
      </c>
      <c r="C264">
        <v>0.06</v>
      </c>
      <c r="D264">
        <v>8.32</v>
      </c>
      <c r="E264">
        <v>2.38</v>
      </c>
      <c r="F264">
        <v>494</v>
      </c>
      <c r="G264" t="s">
        <v>630</v>
      </c>
      <c r="H264" t="s">
        <v>66</v>
      </c>
      <c r="I264" t="s">
        <v>139</v>
      </c>
      <c r="J264" t="s">
        <v>102</v>
      </c>
      <c r="K264" t="s">
        <v>204</v>
      </c>
      <c r="L264" t="s">
        <v>68</v>
      </c>
      <c r="M264" t="s">
        <v>631</v>
      </c>
      <c r="N264">
        <v>0.74</v>
      </c>
      <c r="O264" t="s">
        <v>50</v>
      </c>
      <c r="P264" t="s">
        <v>51</v>
      </c>
      <c r="Q264" t="s">
        <v>52</v>
      </c>
      <c r="R264" t="s">
        <v>233</v>
      </c>
      <c r="S264">
        <v>98115</v>
      </c>
      <c r="T264" s="3">
        <v>42139</v>
      </c>
      <c r="U264" s="3">
        <v>42141</v>
      </c>
      <c r="V264">
        <v>-36.630000000000003</v>
      </c>
      <c r="W264">
        <v>12</v>
      </c>
      <c r="X264">
        <v>101.26</v>
      </c>
      <c r="Y264">
        <v>88905</v>
      </c>
    </row>
    <row r="265" spans="1:25" x14ac:dyDescent="0.3">
      <c r="A265">
        <v>19147</v>
      </c>
      <c r="B265" t="s">
        <v>73</v>
      </c>
      <c r="C265">
        <v>0.08</v>
      </c>
      <c r="D265">
        <v>2.94</v>
      </c>
      <c r="E265">
        <v>0.96</v>
      </c>
      <c r="F265">
        <v>494</v>
      </c>
      <c r="G265" t="s">
        <v>630</v>
      </c>
      <c r="H265" t="s">
        <v>66</v>
      </c>
      <c r="I265" t="s">
        <v>139</v>
      </c>
      <c r="J265" t="s">
        <v>46</v>
      </c>
      <c r="K265" t="s">
        <v>47</v>
      </c>
      <c r="L265" t="s">
        <v>48</v>
      </c>
      <c r="M265" t="s">
        <v>623</v>
      </c>
      <c r="N265">
        <v>0.57999999999999996</v>
      </c>
      <c r="O265" t="s">
        <v>50</v>
      </c>
      <c r="P265" t="s">
        <v>51</v>
      </c>
      <c r="Q265" t="s">
        <v>52</v>
      </c>
      <c r="R265" t="s">
        <v>233</v>
      </c>
      <c r="S265">
        <v>98115</v>
      </c>
      <c r="T265" s="3">
        <v>42139</v>
      </c>
      <c r="U265" s="3">
        <v>42141</v>
      </c>
      <c r="V265">
        <v>-2.12</v>
      </c>
      <c r="W265">
        <v>6</v>
      </c>
      <c r="X265">
        <v>17.399999999999999</v>
      </c>
      <c r="Y265">
        <v>88905</v>
      </c>
    </row>
    <row r="266" spans="1:25" x14ac:dyDescent="0.3">
      <c r="A266">
        <v>19450</v>
      </c>
      <c r="B266" t="s">
        <v>64</v>
      </c>
      <c r="C266">
        <v>0.01</v>
      </c>
      <c r="D266">
        <v>4.9800000000000004</v>
      </c>
      <c r="E266">
        <v>6.07</v>
      </c>
      <c r="F266">
        <v>494</v>
      </c>
      <c r="G266" t="s">
        <v>630</v>
      </c>
      <c r="H266" t="s">
        <v>66</v>
      </c>
      <c r="I266" t="s">
        <v>139</v>
      </c>
      <c r="J266" t="s">
        <v>46</v>
      </c>
      <c r="K266" t="s">
        <v>118</v>
      </c>
      <c r="L266" t="s">
        <v>76</v>
      </c>
      <c r="M266" t="s">
        <v>197</v>
      </c>
      <c r="N266">
        <v>0.36</v>
      </c>
      <c r="O266" t="s">
        <v>50</v>
      </c>
      <c r="P266" t="s">
        <v>51</v>
      </c>
      <c r="Q266" t="s">
        <v>52</v>
      </c>
      <c r="R266" t="s">
        <v>233</v>
      </c>
      <c r="S266">
        <v>98115</v>
      </c>
      <c r="T266" s="3">
        <v>42045</v>
      </c>
      <c r="U266" s="3">
        <v>42046</v>
      </c>
      <c r="V266">
        <v>-35.916399999999996</v>
      </c>
      <c r="W266">
        <v>10</v>
      </c>
      <c r="X266">
        <v>52.93</v>
      </c>
      <c r="Y266">
        <v>88907</v>
      </c>
    </row>
    <row r="267" spans="1:25" x14ac:dyDescent="0.3">
      <c r="A267">
        <v>18914</v>
      </c>
      <c r="B267" t="s">
        <v>64</v>
      </c>
      <c r="C267">
        <v>0.02</v>
      </c>
      <c r="D267">
        <v>1360.14</v>
      </c>
      <c r="E267">
        <v>14.7</v>
      </c>
      <c r="F267">
        <v>494</v>
      </c>
      <c r="G267" t="s">
        <v>630</v>
      </c>
      <c r="H267" t="s">
        <v>56</v>
      </c>
      <c r="I267" t="s">
        <v>139</v>
      </c>
      <c r="J267" t="s">
        <v>102</v>
      </c>
      <c r="K267" t="s">
        <v>110</v>
      </c>
      <c r="L267" t="s">
        <v>60</v>
      </c>
      <c r="M267" t="s">
        <v>624</v>
      </c>
      <c r="N267">
        <v>0.59</v>
      </c>
      <c r="O267" t="s">
        <v>50</v>
      </c>
      <c r="P267" t="s">
        <v>51</v>
      </c>
      <c r="Q267" t="s">
        <v>52</v>
      </c>
      <c r="R267" t="s">
        <v>233</v>
      </c>
      <c r="S267">
        <v>98115</v>
      </c>
      <c r="T267" s="3">
        <v>42175</v>
      </c>
      <c r="U267" s="3">
        <v>42177</v>
      </c>
      <c r="V267">
        <v>3042.18</v>
      </c>
      <c r="W267">
        <v>6</v>
      </c>
      <c r="X267">
        <v>8637.44</v>
      </c>
      <c r="Y267">
        <v>88908</v>
      </c>
    </row>
    <row r="268" spans="1:25" x14ac:dyDescent="0.3">
      <c r="A268">
        <v>24046</v>
      </c>
      <c r="B268" t="s">
        <v>54</v>
      </c>
      <c r="C268">
        <v>0.02</v>
      </c>
      <c r="D268">
        <v>9.06</v>
      </c>
      <c r="E268">
        <v>9.86</v>
      </c>
      <c r="F268">
        <v>494</v>
      </c>
      <c r="G268" t="s">
        <v>630</v>
      </c>
      <c r="H268" t="s">
        <v>66</v>
      </c>
      <c r="I268" t="s">
        <v>139</v>
      </c>
      <c r="J268" t="s">
        <v>46</v>
      </c>
      <c r="K268" t="s">
        <v>118</v>
      </c>
      <c r="L268" t="s">
        <v>76</v>
      </c>
      <c r="M268" t="s">
        <v>625</v>
      </c>
      <c r="N268">
        <v>0.4</v>
      </c>
      <c r="O268" t="s">
        <v>50</v>
      </c>
      <c r="P268" t="s">
        <v>51</v>
      </c>
      <c r="Q268" t="s">
        <v>52</v>
      </c>
      <c r="R268" t="s">
        <v>233</v>
      </c>
      <c r="S268">
        <v>98115</v>
      </c>
      <c r="T268" s="3">
        <v>42175</v>
      </c>
      <c r="U268" s="3">
        <v>42177</v>
      </c>
      <c r="V268">
        <v>-31.754999999999999</v>
      </c>
      <c r="W268">
        <v>6</v>
      </c>
      <c r="X268">
        <v>59.95</v>
      </c>
      <c r="Y268">
        <v>88908</v>
      </c>
    </row>
    <row r="269" spans="1:25" x14ac:dyDescent="0.3">
      <c r="A269">
        <v>26315</v>
      </c>
      <c r="B269" t="s">
        <v>64</v>
      </c>
      <c r="C269">
        <v>7.0000000000000007E-2</v>
      </c>
      <c r="D269">
        <v>152.47999999999999</v>
      </c>
      <c r="E269">
        <v>6.5</v>
      </c>
      <c r="F269">
        <v>497</v>
      </c>
      <c r="G269" t="s">
        <v>632</v>
      </c>
      <c r="H269" t="s">
        <v>66</v>
      </c>
      <c r="I269" t="s">
        <v>75</v>
      </c>
      <c r="J269" t="s">
        <v>102</v>
      </c>
      <c r="K269" t="s">
        <v>204</v>
      </c>
      <c r="L269" t="s">
        <v>76</v>
      </c>
      <c r="M269" t="s">
        <v>633</v>
      </c>
      <c r="N269">
        <v>0.74</v>
      </c>
      <c r="O269" t="s">
        <v>50</v>
      </c>
      <c r="P269" t="s">
        <v>87</v>
      </c>
      <c r="Q269" t="s">
        <v>268</v>
      </c>
      <c r="R269" t="s">
        <v>634</v>
      </c>
      <c r="S269">
        <v>37130</v>
      </c>
      <c r="T269" s="3">
        <v>42138</v>
      </c>
      <c r="U269" s="3">
        <v>42140</v>
      </c>
      <c r="V269">
        <v>171.83879999999999</v>
      </c>
      <c r="W269">
        <v>35</v>
      </c>
      <c r="X269">
        <v>5062.49</v>
      </c>
      <c r="Y269">
        <v>90706</v>
      </c>
    </row>
    <row r="270" spans="1:25" x14ac:dyDescent="0.3">
      <c r="A270">
        <v>18303</v>
      </c>
      <c r="B270" t="s">
        <v>64</v>
      </c>
      <c r="C270">
        <v>0.01</v>
      </c>
      <c r="D270">
        <v>55.98</v>
      </c>
      <c r="E270">
        <v>4.8600000000000003</v>
      </c>
      <c r="F270">
        <v>507</v>
      </c>
      <c r="G270" t="s">
        <v>635</v>
      </c>
      <c r="H270" t="s">
        <v>44</v>
      </c>
      <c r="I270" t="s">
        <v>45</v>
      </c>
      <c r="J270" t="s">
        <v>46</v>
      </c>
      <c r="K270" t="s">
        <v>118</v>
      </c>
      <c r="L270" t="s">
        <v>76</v>
      </c>
      <c r="M270" t="s">
        <v>636</v>
      </c>
      <c r="N270">
        <v>0.36</v>
      </c>
      <c r="O270" t="s">
        <v>50</v>
      </c>
      <c r="P270" t="s">
        <v>87</v>
      </c>
      <c r="Q270" t="s">
        <v>637</v>
      </c>
      <c r="R270" t="s">
        <v>638</v>
      </c>
      <c r="S270">
        <v>42104</v>
      </c>
      <c r="T270" s="3">
        <v>42112</v>
      </c>
      <c r="U270" s="3">
        <v>42114</v>
      </c>
      <c r="V270">
        <v>32.940899999999999</v>
      </c>
      <c r="W270">
        <v>11</v>
      </c>
      <c r="X270">
        <v>646.97</v>
      </c>
      <c r="Y270">
        <v>87357</v>
      </c>
    </row>
    <row r="271" spans="1:25" x14ac:dyDescent="0.3">
      <c r="A271">
        <v>18304</v>
      </c>
      <c r="B271" t="s">
        <v>64</v>
      </c>
      <c r="C271">
        <v>0.04</v>
      </c>
      <c r="D271">
        <v>65.989999999999995</v>
      </c>
      <c r="E271">
        <v>8.99</v>
      </c>
      <c r="F271">
        <v>507</v>
      </c>
      <c r="G271" t="s">
        <v>635</v>
      </c>
      <c r="H271" t="s">
        <v>66</v>
      </c>
      <c r="I271" t="s">
        <v>45</v>
      </c>
      <c r="J271" t="s">
        <v>102</v>
      </c>
      <c r="K271" t="s">
        <v>103</v>
      </c>
      <c r="L271" t="s">
        <v>76</v>
      </c>
      <c r="M271" t="s">
        <v>639</v>
      </c>
      <c r="N271">
        <v>0.56000000000000005</v>
      </c>
      <c r="O271" t="s">
        <v>50</v>
      </c>
      <c r="P271" t="s">
        <v>87</v>
      </c>
      <c r="Q271" t="s">
        <v>637</v>
      </c>
      <c r="R271" t="s">
        <v>638</v>
      </c>
      <c r="S271">
        <v>42104</v>
      </c>
      <c r="T271" s="3">
        <v>42112</v>
      </c>
      <c r="U271" s="3">
        <v>42113</v>
      </c>
      <c r="V271">
        <v>131.334</v>
      </c>
      <c r="W271">
        <v>17</v>
      </c>
      <c r="X271">
        <v>946.29</v>
      </c>
      <c r="Y271">
        <v>87357</v>
      </c>
    </row>
    <row r="272" spans="1:25" x14ac:dyDescent="0.3">
      <c r="A272">
        <v>21958</v>
      </c>
      <c r="B272" t="s">
        <v>42</v>
      </c>
      <c r="C272">
        <v>0.01</v>
      </c>
      <c r="D272">
        <v>20.98</v>
      </c>
      <c r="E272">
        <v>53.03</v>
      </c>
      <c r="F272">
        <v>508</v>
      </c>
      <c r="G272" t="s">
        <v>640</v>
      </c>
      <c r="H272" t="s">
        <v>56</v>
      </c>
      <c r="I272" t="s">
        <v>45</v>
      </c>
      <c r="J272" t="s">
        <v>46</v>
      </c>
      <c r="K272" t="s">
        <v>165</v>
      </c>
      <c r="L272" t="s">
        <v>60</v>
      </c>
      <c r="M272" t="s">
        <v>641</v>
      </c>
      <c r="N272">
        <v>0.78</v>
      </c>
      <c r="O272" t="s">
        <v>50</v>
      </c>
      <c r="P272" t="s">
        <v>87</v>
      </c>
      <c r="Q272" t="s">
        <v>637</v>
      </c>
      <c r="R272" t="s">
        <v>642</v>
      </c>
      <c r="S272">
        <v>41011</v>
      </c>
      <c r="T272" s="3">
        <v>42058</v>
      </c>
      <c r="U272" s="3">
        <v>42058</v>
      </c>
      <c r="V272">
        <v>-282.08179999999999</v>
      </c>
      <c r="W272">
        <v>5</v>
      </c>
      <c r="X272">
        <v>123</v>
      </c>
      <c r="Y272">
        <v>87356</v>
      </c>
    </row>
    <row r="273" spans="1:25" x14ac:dyDescent="0.3">
      <c r="A273">
        <v>18305</v>
      </c>
      <c r="B273" t="s">
        <v>64</v>
      </c>
      <c r="C273">
        <v>0.01</v>
      </c>
      <c r="D273">
        <v>128.24</v>
      </c>
      <c r="E273">
        <v>12.65</v>
      </c>
      <c r="F273">
        <v>508</v>
      </c>
      <c r="G273" t="s">
        <v>640</v>
      </c>
      <c r="H273" t="s">
        <v>66</v>
      </c>
      <c r="I273" t="s">
        <v>45</v>
      </c>
      <c r="J273" t="s">
        <v>58</v>
      </c>
      <c r="K273" t="s">
        <v>59</v>
      </c>
      <c r="L273" t="s">
        <v>111</v>
      </c>
      <c r="M273" t="s">
        <v>643</v>
      </c>
      <c r="O273" t="s">
        <v>50</v>
      </c>
      <c r="P273" t="s">
        <v>87</v>
      </c>
      <c r="Q273" t="s">
        <v>637</v>
      </c>
      <c r="R273" t="s">
        <v>642</v>
      </c>
      <c r="S273">
        <v>41011</v>
      </c>
      <c r="T273" s="3">
        <v>42112</v>
      </c>
      <c r="U273" s="3">
        <v>42115</v>
      </c>
      <c r="V273">
        <v>140.1354</v>
      </c>
      <c r="W273">
        <v>4</v>
      </c>
      <c r="X273">
        <v>554.08000000000004</v>
      </c>
      <c r="Y273">
        <v>87357</v>
      </c>
    </row>
    <row r="274" spans="1:25" x14ac:dyDescent="0.3">
      <c r="A274">
        <v>19895</v>
      </c>
      <c r="B274" t="s">
        <v>131</v>
      </c>
      <c r="C274">
        <v>0.02</v>
      </c>
      <c r="D274">
        <v>48.04</v>
      </c>
      <c r="E274">
        <v>5.09</v>
      </c>
      <c r="F274">
        <v>510</v>
      </c>
      <c r="G274" t="s">
        <v>644</v>
      </c>
      <c r="H274" t="s">
        <v>66</v>
      </c>
      <c r="I274" t="s">
        <v>45</v>
      </c>
      <c r="J274" t="s">
        <v>46</v>
      </c>
      <c r="K274" t="s">
        <v>118</v>
      </c>
      <c r="L274" t="s">
        <v>76</v>
      </c>
      <c r="M274" t="s">
        <v>645</v>
      </c>
      <c r="N274">
        <v>0.37</v>
      </c>
      <c r="O274" t="s">
        <v>50</v>
      </c>
      <c r="P274" t="s">
        <v>51</v>
      </c>
      <c r="Q274" t="s">
        <v>62</v>
      </c>
      <c r="R274" t="s">
        <v>646</v>
      </c>
      <c r="S274">
        <v>95336</v>
      </c>
      <c r="T274" s="3">
        <v>42017</v>
      </c>
      <c r="U274" s="3">
        <v>42017</v>
      </c>
      <c r="V274">
        <v>105.25259999999999</v>
      </c>
      <c r="W274">
        <v>3</v>
      </c>
      <c r="X274">
        <v>152.54</v>
      </c>
      <c r="Y274">
        <v>90058</v>
      </c>
    </row>
    <row r="275" spans="1:25" x14ac:dyDescent="0.3">
      <c r="A275">
        <v>20007</v>
      </c>
      <c r="B275" t="s">
        <v>64</v>
      </c>
      <c r="C275">
        <v>0.03</v>
      </c>
      <c r="D275">
        <v>6.37</v>
      </c>
      <c r="E275">
        <v>5.19</v>
      </c>
      <c r="F275">
        <v>510</v>
      </c>
      <c r="G275" t="s">
        <v>644</v>
      </c>
      <c r="H275" t="s">
        <v>66</v>
      </c>
      <c r="I275" t="s">
        <v>45</v>
      </c>
      <c r="J275" t="s">
        <v>46</v>
      </c>
      <c r="K275" t="s">
        <v>134</v>
      </c>
      <c r="L275" t="s">
        <v>76</v>
      </c>
      <c r="M275" t="s">
        <v>647</v>
      </c>
      <c r="N275">
        <v>0.38</v>
      </c>
      <c r="O275" t="s">
        <v>50</v>
      </c>
      <c r="P275" t="s">
        <v>51</v>
      </c>
      <c r="Q275" t="s">
        <v>62</v>
      </c>
      <c r="R275" t="s">
        <v>646</v>
      </c>
      <c r="S275">
        <v>95336</v>
      </c>
      <c r="T275" s="3">
        <v>42036</v>
      </c>
      <c r="U275" s="3">
        <v>42037</v>
      </c>
      <c r="V275">
        <v>-29.092700000000001</v>
      </c>
      <c r="W275">
        <v>14</v>
      </c>
      <c r="X275">
        <v>89.79</v>
      </c>
      <c r="Y275">
        <v>90059</v>
      </c>
    </row>
    <row r="276" spans="1:25" x14ac:dyDescent="0.3">
      <c r="A276">
        <v>20216</v>
      </c>
      <c r="B276" t="s">
        <v>131</v>
      </c>
      <c r="C276">
        <v>7.0000000000000007E-2</v>
      </c>
      <c r="D276">
        <v>12.64</v>
      </c>
      <c r="E276">
        <v>4.9800000000000004</v>
      </c>
      <c r="F276">
        <v>518</v>
      </c>
      <c r="G276" t="s">
        <v>648</v>
      </c>
      <c r="H276" t="s">
        <v>66</v>
      </c>
      <c r="I276" t="s">
        <v>57</v>
      </c>
      <c r="J276" t="s">
        <v>58</v>
      </c>
      <c r="K276" t="s">
        <v>67</v>
      </c>
      <c r="L276" t="s">
        <v>68</v>
      </c>
      <c r="M276" t="s">
        <v>649</v>
      </c>
      <c r="N276">
        <v>0.48</v>
      </c>
      <c r="O276" t="s">
        <v>50</v>
      </c>
      <c r="P276" t="s">
        <v>78</v>
      </c>
      <c r="Q276" t="s">
        <v>530</v>
      </c>
      <c r="R276" t="s">
        <v>531</v>
      </c>
      <c r="S276">
        <v>63105</v>
      </c>
      <c r="T276" s="3">
        <v>42160</v>
      </c>
      <c r="U276" s="3">
        <v>42167</v>
      </c>
      <c r="V276">
        <v>113.41499999999999</v>
      </c>
      <c r="W276">
        <v>16</v>
      </c>
      <c r="X276">
        <v>199.76</v>
      </c>
      <c r="Y276">
        <v>90867</v>
      </c>
    </row>
    <row r="277" spans="1:25" x14ac:dyDescent="0.3">
      <c r="A277">
        <v>23200</v>
      </c>
      <c r="B277" t="s">
        <v>73</v>
      </c>
      <c r="C277">
        <v>0.02</v>
      </c>
      <c r="D277">
        <v>150.97999999999999</v>
      </c>
      <c r="E277">
        <v>13.99</v>
      </c>
      <c r="F277">
        <v>522</v>
      </c>
      <c r="G277" t="s">
        <v>650</v>
      </c>
      <c r="H277" t="s">
        <v>44</v>
      </c>
      <c r="I277" t="s">
        <v>75</v>
      </c>
      <c r="J277" t="s">
        <v>102</v>
      </c>
      <c r="K277" t="s">
        <v>110</v>
      </c>
      <c r="L277" t="s">
        <v>111</v>
      </c>
      <c r="M277" t="s">
        <v>651</v>
      </c>
      <c r="N277">
        <v>0.38</v>
      </c>
      <c r="O277" t="s">
        <v>50</v>
      </c>
      <c r="P277" t="s">
        <v>51</v>
      </c>
      <c r="Q277" t="s">
        <v>127</v>
      </c>
      <c r="R277" t="s">
        <v>141</v>
      </c>
      <c r="S277">
        <v>97756</v>
      </c>
      <c r="T277" s="3">
        <v>42177</v>
      </c>
      <c r="U277" s="3">
        <v>42179</v>
      </c>
      <c r="V277">
        <v>26.099999999999998</v>
      </c>
      <c r="W277">
        <v>3</v>
      </c>
      <c r="X277">
        <v>480.37</v>
      </c>
      <c r="Y277">
        <v>89327</v>
      </c>
    </row>
    <row r="278" spans="1:25" x14ac:dyDescent="0.3">
      <c r="A278">
        <v>23201</v>
      </c>
      <c r="B278" t="s">
        <v>73</v>
      </c>
      <c r="C278">
        <v>0.1</v>
      </c>
      <c r="D278">
        <v>5.43</v>
      </c>
      <c r="E278">
        <v>0.95</v>
      </c>
      <c r="F278">
        <v>522</v>
      </c>
      <c r="G278" t="s">
        <v>650</v>
      </c>
      <c r="H278" t="s">
        <v>66</v>
      </c>
      <c r="I278" t="s">
        <v>75</v>
      </c>
      <c r="J278" t="s">
        <v>46</v>
      </c>
      <c r="K278" t="s">
        <v>118</v>
      </c>
      <c r="L278" t="s">
        <v>48</v>
      </c>
      <c r="M278" t="s">
        <v>652</v>
      </c>
      <c r="N278">
        <v>0.36</v>
      </c>
      <c r="O278" t="s">
        <v>50</v>
      </c>
      <c r="P278" t="s">
        <v>51</v>
      </c>
      <c r="Q278" t="s">
        <v>127</v>
      </c>
      <c r="R278" t="s">
        <v>141</v>
      </c>
      <c r="S278">
        <v>97756</v>
      </c>
      <c r="T278" s="3">
        <v>42177</v>
      </c>
      <c r="U278" s="3">
        <v>42179</v>
      </c>
      <c r="V278">
        <v>-2.58</v>
      </c>
      <c r="W278">
        <v>1</v>
      </c>
      <c r="X278">
        <v>5.76</v>
      </c>
      <c r="Y278">
        <v>89327</v>
      </c>
    </row>
    <row r="279" spans="1:25" x14ac:dyDescent="0.3">
      <c r="A279">
        <v>23202</v>
      </c>
      <c r="B279" t="s">
        <v>73</v>
      </c>
      <c r="C279">
        <v>0.01</v>
      </c>
      <c r="D279">
        <v>179.29</v>
      </c>
      <c r="E279">
        <v>29.21</v>
      </c>
      <c r="F279">
        <v>522</v>
      </c>
      <c r="G279" t="s">
        <v>650</v>
      </c>
      <c r="H279" t="s">
        <v>56</v>
      </c>
      <c r="I279" t="s">
        <v>75</v>
      </c>
      <c r="J279" t="s">
        <v>58</v>
      </c>
      <c r="K279" t="s">
        <v>176</v>
      </c>
      <c r="L279" t="s">
        <v>146</v>
      </c>
      <c r="M279" t="s">
        <v>653</v>
      </c>
      <c r="N279">
        <v>0.74</v>
      </c>
      <c r="O279" t="s">
        <v>50</v>
      </c>
      <c r="P279" t="s">
        <v>51</v>
      </c>
      <c r="Q279" t="s">
        <v>127</v>
      </c>
      <c r="R279" t="s">
        <v>141</v>
      </c>
      <c r="S279">
        <v>97756</v>
      </c>
      <c r="T279" s="3">
        <v>42177</v>
      </c>
      <c r="U279" s="3">
        <v>42178</v>
      </c>
      <c r="V279">
        <v>2800.12</v>
      </c>
      <c r="W279">
        <v>21</v>
      </c>
      <c r="X279">
        <v>3112.13</v>
      </c>
      <c r="Y279">
        <v>89327</v>
      </c>
    </row>
    <row r="280" spans="1:25" x14ac:dyDescent="0.3">
      <c r="A280">
        <v>21517</v>
      </c>
      <c r="B280" t="s">
        <v>54</v>
      </c>
      <c r="C280">
        <v>0.03</v>
      </c>
      <c r="D280">
        <v>1270.99</v>
      </c>
      <c r="E280">
        <v>19.989999999999998</v>
      </c>
      <c r="F280">
        <v>524</v>
      </c>
      <c r="G280" t="s">
        <v>654</v>
      </c>
      <c r="H280" t="s">
        <v>66</v>
      </c>
      <c r="I280" t="s">
        <v>139</v>
      </c>
      <c r="J280" t="s">
        <v>46</v>
      </c>
      <c r="K280" t="s">
        <v>134</v>
      </c>
      <c r="L280" t="s">
        <v>76</v>
      </c>
      <c r="M280" t="s">
        <v>655</v>
      </c>
      <c r="N280">
        <v>0.35</v>
      </c>
      <c r="O280" t="s">
        <v>50</v>
      </c>
      <c r="P280" t="s">
        <v>87</v>
      </c>
      <c r="Q280" t="s">
        <v>268</v>
      </c>
      <c r="R280" t="s">
        <v>656</v>
      </c>
      <c r="S280">
        <v>37922</v>
      </c>
      <c r="T280" s="3">
        <v>42024</v>
      </c>
      <c r="U280" s="3">
        <v>42026</v>
      </c>
      <c r="V280">
        <v>363.55199999999996</v>
      </c>
      <c r="W280">
        <v>2</v>
      </c>
      <c r="X280">
        <v>2589.0100000000002</v>
      </c>
      <c r="Y280">
        <v>91127</v>
      </c>
    </row>
    <row r="281" spans="1:25" x14ac:dyDescent="0.3">
      <c r="A281">
        <v>21518</v>
      </c>
      <c r="B281" t="s">
        <v>54</v>
      </c>
      <c r="C281">
        <v>7.0000000000000007E-2</v>
      </c>
      <c r="D281">
        <v>2036.48</v>
      </c>
      <c r="E281">
        <v>14.7</v>
      </c>
      <c r="F281">
        <v>524</v>
      </c>
      <c r="G281" t="s">
        <v>654</v>
      </c>
      <c r="H281" t="s">
        <v>56</v>
      </c>
      <c r="I281" t="s">
        <v>139</v>
      </c>
      <c r="J281" t="s">
        <v>102</v>
      </c>
      <c r="K281" t="s">
        <v>110</v>
      </c>
      <c r="L281" t="s">
        <v>60</v>
      </c>
      <c r="M281" t="s">
        <v>657</v>
      </c>
      <c r="N281">
        <v>0.55000000000000004</v>
      </c>
      <c r="O281" t="s">
        <v>50</v>
      </c>
      <c r="P281" t="s">
        <v>87</v>
      </c>
      <c r="Q281" t="s">
        <v>268</v>
      </c>
      <c r="R281" t="s">
        <v>656</v>
      </c>
      <c r="S281">
        <v>37922</v>
      </c>
      <c r="T281" s="3">
        <v>42024</v>
      </c>
      <c r="U281" s="3">
        <v>42026</v>
      </c>
      <c r="V281">
        <v>-11.536000000000001</v>
      </c>
      <c r="W281">
        <v>1</v>
      </c>
      <c r="X281">
        <v>1893.93</v>
      </c>
      <c r="Y281">
        <v>91127</v>
      </c>
    </row>
    <row r="282" spans="1:25" x14ac:dyDescent="0.3">
      <c r="A282">
        <v>22176</v>
      </c>
      <c r="B282" t="s">
        <v>42</v>
      </c>
      <c r="C282">
        <v>0.09</v>
      </c>
      <c r="D282">
        <v>17.98</v>
      </c>
      <c r="E282">
        <v>8.51</v>
      </c>
      <c r="F282">
        <v>526</v>
      </c>
      <c r="G282" t="s">
        <v>658</v>
      </c>
      <c r="H282" t="s">
        <v>66</v>
      </c>
      <c r="I282" t="s">
        <v>57</v>
      </c>
      <c r="J282" t="s">
        <v>102</v>
      </c>
      <c r="K282" t="s">
        <v>110</v>
      </c>
      <c r="L282" t="s">
        <v>111</v>
      </c>
      <c r="M282" t="s">
        <v>129</v>
      </c>
      <c r="N282">
        <v>0.4</v>
      </c>
      <c r="O282" t="s">
        <v>50</v>
      </c>
      <c r="P282" t="s">
        <v>51</v>
      </c>
      <c r="Q282" t="s">
        <v>402</v>
      </c>
      <c r="R282" t="s">
        <v>659</v>
      </c>
      <c r="S282">
        <v>85204</v>
      </c>
      <c r="T282" s="3">
        <v>42149</v>
      </c>
      <c r="U282" s="3">
        <v>42151</v>
      </c>
      <c r="V282">
        <v>-6.6120000000000108</v>
      </c>
      <c r="W282">
        <v>12</v>
      </c>
      <c r="X282">
        <v>211.13</v>
      </c>
      <c r="Y282">
        <v>90026</v>
      </c>
    </row>
    <row r="283" spans="1:25" x14ac:dyDescent="0.3">
      <c r="A283">
        <v>20494</v>
      </c>
      <c r="B283" t="s">
        <v>54</v>
      </c>
      <c r="C283">
        <v>0</v>
      </c>
      <c r="D283">
        <v>1.88</v>
      </c>
      <c r="E283">
        <v>1.49</v>
      </c>
      <c r="F283">
        <v>526</v>
      </c>
      <c r="G283" t="s">
        <v>658</v>
      </c>
      <c r="H283" t="s">
        <v>66</v>
      </c>
      <c r="I283" t="s">
        <v>57</v>
      </c>
      <c r="J283" t="s">
        <v>46</v>
      </c>
      <c r="K283" t="s">
        <v>134</v>
      </c>
      <c r="L283" t="s">
        <v>76</v>
      </c>
      <c r="M283" t="s">
        <v>296</v>
      </c>
      <c r="N283">
        <v>0.37</v>
      </c>
      <c r="O283" t="s">
        <v>50</v>
      </c>
      <c r="P283" t="s">
        <v>51</v>
      </c>
      <c r="Q283" t="s">
        <v>402</v>
      </c>
      <c r="R283" t="s">
        <v>659</v>
      </c>
      <c r="S283">
        <v>85204</v>
      </c>
      <c r="T283" s="3">
        <v>42021</v>
      </c>
      <c r="U283" s="3">
        <v>42022</v>
      </c>
      <c r="V283">
        <v>-15.5595</v>
      </c>
      <c r="W283">
        <v>13</v>
      </c>
      <c r="X283">
        <v>25.39</v>
      </c>
      <c r="Y283">
        <v>90027</v>
      </c>
    </row>
    <row r="284" spans="1:25" x14ac:dyDescent="0.3">
      <c r="A284">
        <v>20495</v>
      </c>
      <c r="B284" t="s">
        <v>54</v>
      </c>
      <c r="C284">
        <v>0.06</v>
      </c>
      <c r="D284">
        <v>5.78</v>
      </c>
      <c r="E284">
        <v>5.67</v>
      </c>
      <c r="F284">
        <v>526</v>
      </c>
      <c r="G284" t="s">
        <v>658</v>
      </c>
      <c r="H284" t="s">
        <v>66</v>
      </c>
      <c r="I284" t="s">
        <v>57</v>
      </c>
      <c r="J284" t="s">
        <v>46</v>
      </c>
      <c r="K284" t="s">
        <v>118</v>
      </c>
      <c r="L284" t="s">
        <v>76</v>
      </c>
      <c r="M284" t="s">
        <v>660</v>
      </c>
      <c r="N284">
        <v>0.36</v>
      </c>
      <c r="O284" t="s">
        <v>50</v>
      </c>
      <c r="P284" t="s">
        <v>51</v>
      </c>
      <c r="Q284" t="s">
        <v>402</v>
      </c>
      <c r="R284" t="s">
        <v>659</v>
      </c>
      <c r="S284">
        <v>85204</v>
      </c>
      <c r="T284" s="3">
        <v>42021</v>
      </c>
      <c r="U284" s="3">
        <v>42022</v>
      </c>
      <c r="V284">
        <v>-108.19</v>
      </c>
      <c r="W284">
        <v>15</v>
      </c>
      <c r="X284">
        <v>87.27</v>
      </c>
      <c r="Y284">
        <v>90027</v>
      </c>
    </row>
    <row r="285" spans="1:25" x14ac:dyDescent="0.3">
      <c r="A285">
        <v>26210</v>
      </c>
      <c r="B285" t="s">
        <v>131</v>
      </c>
      <c r="C285">
        <v>0</v>
      </c>
      <c r="D285">
        <v>15.99</v>
      </c>
      <c r="E285">
        <v>13.18</v>
      </c>
      <c r="F285">
        <v>535</v>
      </c>
      <c r="G285" t="s">
        <v>661</v>
      </c>
      <c r="H285" t="s">
        <v>66</v>
      </c>
      <c r="I285" t="s">
        <v>45</v>
      </c>
      <c r="J285" t="s">
        <v>46</v>
      </c>
      <c r="K285" t="s">
        <v>134</v>
      </c>
      <c r="L285" t="s">
        <v>76</v>
      </c>
      <c r="M285" t="s">
        <v>662</v>
      </c>
      <c r="N285">
        <v>0.37</v>
      </c>
      <c r="O285" t="s">
        <v>50</v>
      </c>
      <c r="P285" t="s">
        <v>87</v>
      </c>
      <c r="Q285" t="s">
        <v>161</v>
      </c>
      <c r="R285" t="s">
        <v>663</v>
      </c>
      <c r="S285">
        <v>22025</v>
      </c>
      <c r="T285" s="3">
        <v>42115</v>
      </c>
      <c r="U285" s="3">
        <v>42119</v>
      </c>
      <c r="V285">
        <v>46.488</v>
      </c>
      <c r="W285">
        <v>23</v>
      </c>
      <c r="X285">
        <v>403.25</v>
      </c>
      <c r="Y285">
        <v>88511</v>
      </c>
    </row>
    <row r="286" spans="1:25" x14ac:dyDescent="0.3">
      <c r="A286">
        <v>20811</v>
      </c>
      <c r="B286" t="s">
        <v>73</v>
      </c>
      <c r="C286">
        <v>0.05</v>
      </c>
      <c r="D286">
        <v>59.78</v>
      </c>
      <c r="E286">
        <v>10.29</v>
      </c>
      <c r="F286">
        <v>539</v>
      </c>
      <c r="G286" t="s">
        <v>664</v>
      </c>
      <c r="H286" t="s">
        <v>66</v>
      </c>
      <c r="I286" t="s">
        <v>75</v>
      </c>
      <c r="J286" t="s">
        <v>46</v>
      </c>
      <c r="K286" t="s">
        <v>134</v>
      </c>
      <c r="L286" t="s">
        <v>76</v>
      </c>
      <c r="M286" t="s">
        <v>665</v>
      </c>
      <c r="N286">
        <v>0.39</v>
      </c>
      <c r="O286" t="s">
        <v>50</v>
      </c>
      <c r="P286" t="s">
        <v>78</v>
      </c>
      <c r="Q286" t="s">
        <v>202</v>
      </c>
      <c r="R286" t="s">
        <v>564</v>
      </c>
      <c r="S286">
        <v>61801</v>
      </c>
      <c r="T286" s="3">
        <v>42138</v>
      </c>
      <c r="U286" s="3">
        <v>42139</v>
      </c>
      <c r="V286">
        <v>159.52970000000005</v>
      </c>
      <c r="W286">
        <v>7</v>
      </c>
      <c r="X286">
        <v>414.49</v>
      </c>
      <c r="Y286">
        <v>91174</v>
      </c>
    </row>
    <row r="287" spans="1:25" x14ac:dyDescent="0.3">
      <c r="A287">
        <v>20812</v>
      </c>
      <c r="B287" t="s">
        <v>73</v>
      </c>
      <c r="C287">
        <v>0.08</v>
      </c>
      <c r="D287">
        <v>20.99</v>
      </c>
      <c r="E287">
        <v>1.25</v>
      </c>
      <c r="F287">
        <v>540</v>
      </c>
      <c r="G287" t="s">
        <v>666</v>
      </c>
      <c r="H287" t="s">
        <v>66</v>
      </c>
      <c r="I287" t="s">
        <v>75</v>
      </c>
      <c r="J287" t="s">
        <v>102</v>
      </c>
      <c r="K287" t="s">
        <v>103</v>
      </c>
      <c r="L287" t="s">
        <v>68</v>
      </c>
      <c r="M287" t="s">
        <v>667</v>
      </c>
      <c r="N287">
        <v>0.83</v>
      </c>
      <c r="O287" t="s">
        <v>50</v>
      </c>
      <c r="P287" t="s">
        <v>78</v>
      </c>
      <c r="Q287" t="s">
        <v>202</v>
      </c>
      <c r="R287" t="s">
        <v>668</v>
      </c>
      <c r="S287">
        <v>60061</v>
      </c>
      <c r="T287" s="3">
        <v>42138</v>
      </c>
      <c r="U287" s="3">
        <v>42140</v>
      </c>
      <c r="V287">
        <v>15.371400000000008</v>
      </c>
      <c r="W287">
        <v>28</v>
      </c>
      <c r="X287">
        <v>469.69</v>
      </c>
      <c r="Y287">
        <v>91174</v>
      </c>
    </row>
    <row r="288" spans="1:25" x14ac:dyDescent="0.3">
      <c r="A288">
        <v>24783</v>
      </c>
      <c r="B288" t="s">
        <v>73</v>
      </c>
      <c r="C288">
        <v>0.05</v>
      </c>
      <c r="D288">
        <v>204.1</v>
      </c>
      <c r="E288">
        <v>13.99</v>
      </c>
      <c r="F288">
        <v>540</v>
      </c>
      <c r="G288" t="s">
        <v>666</v>
      </c>
      <c r="H288" t="s">
        <v>66</v>
      </c>
      <c r="I288" t="s">
        <v>75</v>
      </c>
      <c r="J288" t="s">
        <v>102</v>
      </c>
      <c r="K288" t="s">
        <v>110</v>
      </c>
      <c r="L288" t="s">
        <v>111</v>
      </c>
      <c r="M288" t="s">
        <v>669</v>
      </c>
      <c r="N288">
        <v>0.37</v>
      </c>
      <c r="O288" t="s">
        <v>50</v>
      </c>
      <c r="P288" t="s">
        <v>78</v>
      </c>
      <c r="Q288" t="s">
        <v>202</v>
      </c>
      <c r="R288" t="s">
        <v>668</v>
      </c>
      <c r="S288">
        <v>60061</v>
      </c>
      <c r="T288" s="3">
        <v>42147</v>
      </c>
      <c r="U288" s="3">
        <v>42149</v>
      </c>
      <c r="V288">
        <v>5924.1122999999998</v>
      </c>
      <c r="W288">
        <v>41</v>
      </c>
      <c r="X288">
        <v>8585.67</v>
      </c>
      <c r="Y288">
        <v>91175</v>
      </c>
    </row>
    <row r="289" spans="1:25" x14ac:dyDescent="0.3">
      <c r="A289">
        <v>23401</v>
      </c>
      <c r="B289" t="s">
        <v>54</v>
      </c>
      <c r="C289">
        <v>0.03</v>
      </c>
      <c r="D289">
        <v>13.73</v>
      </c>
      <c r="E289">
        <v>6.85</v>
      </c>
      <c r="F289">
        <v>547</v>
      </c>
      <c r="G289" t="s">
        <v>670</v>
      </c>
      <c r="H289" t="s">
        <v>44</v>
      </c>
      <c r="I289" t="s">
        <v>45</v>
      </c>
      <c r="J289" t="s">
        <v>58</v>
      </c>
      <c r="K289" t="s">
        <v>67</v>
      </c>
      <c r="L289" t="s">
        <v>48</v>
      </c>
      <c r="M289" t="s">
        <v>671</v>
      </c>
      <c r="N289">
        <v>0.54</v>
      </c>
      <c r="O289" t="s">
        <v>50</v>
      </c>
      <c r="P289" t="s">
        <v>70</v>
      </c>
      <c r="Q289" t="s">
        <v>672</v>
      </c>
      <c r="R289" t="s">
        <v>673</v>
      </c>
      <c r="S289">
        <v>26501</v>
      </c>
      <c r="T289" s="3">
        <v>42169</v>
      </c>
      <c r="U289" s="3">
        <v>42170</v>
      </c>
      <c r="V289">
        <v>39.585299999999997</v>
      </c>
      <c r="W289">
        <v>4</v>
      </c>
      <c r="X289">
        <v>57.37</v>
      </c>
      <c r="Y289">
        <v>86250</v>
      </c>
    </row>
    <row r="290" spans="1:25" x14ac:dyDescent="0.3">
      <c r="A290">
        <v>25806</v>
      </c>
      <c r="B290" t="s">
        <v>54</v>
      </c>
      <c r="C290">
        <v>0.02</v>
      </c>
      <c r="D290">
        <v>7.1</v>
      </c>
      <c r="E290">
        <v>6.05</v>
      </c>
      <c r="F290">
        <v>549</v>
      </c>
      <c r="G290" t="s">
        <v>674</v>
      </c>
      <c r="H290" t="s">
        <v>66</v>
      </c>
      <c r="I290" t="s">
        <v>45</v>
      </c>
      <c r="J290" t="s">
        <v>46</v>
      </c>
      <c r="K290" t="s">
        <v>134</v>
      </c>
      <c r="L290" t="s">
        <v>76</v>
      </c>
      <c r="M290" t="s">
        <v>675</v>
      </c>
      <c r="N290">
        <v>0.39</v>
      </c>
      <c r="O290" t="s">
        <v>50</v>
      </c>
      <c r="P290" t="s">
        <v>51</v>
      </c>
      <c r="Q290" t="s">
        <v>390</v>
      </c>
      <c r="R290" t="s">
        <v>676</v>
      </c>
      <c r="S290">
        <v>88201</v>
      </c>
      <c r="T290" s="3">
        <v>42024</v>
      </c>
      <c r="U290" s="3">
        <v>42024</v>
      </c>
      <c r="V290">
        <v>-66.378</v>
      </c>
      <c r="W290">
        <v>9</v>
      </c>
      <c r="X290">
        <v>66.319999999999993</v>
      </c>
      <c r="Y290">
        <v>90908</v>
      </c>
    </row>
    <row r="291" spans="1:25" x14ac:dyDescent="0.3">
      <c r="A291">
        <v>24132</v>
      </c>
      <c r="B291" t="s">
        <v>42</v>
      </c>
      <c r="C291">
        <v>0.05</v>
      </c>
      <c r="D291">
        <v>1.68</v>
      </c>
      <c r="E291">
        <v>1.57</v>
      </c>
      <c r="F291">
        <v>550</v>
      </c>
      <c r="G291" t="s">
        <v>677</v>
      </c>
      <c r="H291" t="s">
        <v>66</v>
      </c>
      <c r="I291" t="s">
        <v>45</v>
      </c>
      <c r="J291" t="s">
        <v>46</v>
      </c>
      <c r="K291" t="s">
        <v>47</v>
      </c>
      <c r="L291" t="s">
        <v>48</v>
      </c>
      <c r="M291" t="s">
        <v>121</v>
      </c>
      <c r="N291">
        <v>0.59</v>
      </c>
      <c r="O291" t="s">
        <v>50</v>
      </c>
      <c r="P291" t="s">
        <v>78</v>
      </c>
      <c r="Q291" t="s">
        <v>155</v>
      </c>
      <c r="R291" t="s">
        <v>678</v>
      </c>
      <c r="S291">
        <v>78155</v>
      </c>
      <c r="T291" s="3">
        <v>42034</v>
      </c>
      <c r="U291" s="3">
        <v>42035</v>
      </c>
      <c r="V291">
        <v>-33.340000000000003</v>
      </c>
      <c r="W291">
        <v>11</v>
      </c>
      <c r="X291">
        <v>18.75</v>
      </c>
      <c r="Y291">
        <v>90909</v>
      </c>
    </row>
    <row r="292" spans="1:25" x14ac:dyDescent="0.3">
      <c r="A292">
        <v>24133</v>
      </c>
      <c r="B292" t="s">
        <v>42</v>
      </c>
      <c r="C292">
        <v>0.1</v>
      </c>
      <c r="D292">
        <v>218.75</v>
      </c>
      <c r="E292">
        <v>69.64</v>
      </c>
      <c r="F292">
        <v>550</v>
      </c>
      <c r="G292" t="s">
        <v>677</v>
      </c>
      <c r="H292" t="s">
        <v>56</v>
      </c>
      <c r="I292" t="s">
        <v>45</v>
      </c>
      <c r="J292" t="s">
        <v>58</v>
      </c>
      <c r="K292" t="s">
        <v>176</v>
      </c>
      <c r="L292" t="s">
        <v>146</v>
      </c>
      <c r="M292" t="s">
        <v>679</v>
      </c>
      <c r="N292">
        <v>0.77</v>
      </c>
      <c r="O292" t="s">
        <v>50</v>
      </c>
      <c r="P292" t="s">
        <v>78</v>
      </c>
      <c r="Q292" t="s">
        <v>155</v>
      </c>
      <c r="R292" t="s">
        <v>678</v>
      </c>
      <c r="S292">
        <v>78155</v>
      </c>
      <c r="T292" s="3">
        <v>42034</v>
      </c>
      <c r="U292" s="3">
        <v>42036</v>
      </c>
      <c r="V292">
        <v>-201.27599999999998</v>
      </c>
      <c r="W292">
        <v>1</v>
      </c>
      <c r="X292">
        <v>188.51</v>
      </c>
      <c r="Y292">
        <v>90909</v>
      </c>
    </row>
    <row r="293" spans="1:25" x14ac:dyDescent="0.3">
      <c r="A293">
        <v>23209</v>
      </c>
      <c r="B293" t="s">
        <v>73</v>
      </c>
      <c r="C293">
        <v>0.06</v>
      </c>
      <c r="D293">
        <v>549.99</v>
      </c>
      <c r="E293">
        <v>49</v>
      </c>
      <c r="F293">
        <v>550</v>
      </c>
      <c r="G293" t="s">
        <v>677</v>
      </c>
      <c r="H293" t="s">
        <v>56</v>
      </c>
      <c r="I293" t="s">
        <v>45</v>
      </c>
      <c r="J293" t="s">
        <v>102</v>
      </c>
      <c r="K293" t="s">
        <v>611</v>
      </c>
      <c r="L293" t="s">
        <v>60</v>
      </c>
      <c r="M293" t="s">
        <v>680</v>
      </c>
      <c r="N293">
        <v>0.35</v>
      </c>
      <c r="O293" t="s">
        <v>50</v>
      </c>
      <c r="P293" t="s">
        <v>78</v>
      </c>
      <c r="Q293" t="s">
        <v>155</v>
      </c>
      <c r="R293" t="s">
        <v>678</v>
      </c>
      <c r="S293">
        <v>78155</v>
      </c>
      <c r="T293" s="3">
        <v>42167</v>
      </c>
      <c r="U293" s="3">
        <v>42168</v>
      </c>
      <c r="V293">
        <v>4637.4071999999996</v>
      </c>
      <c r="W293">
        <v>13</v>
      </c>
      <c r="X293">
        <v>6720.88</v>
      </c>
      <c r="Y293">
        <v>90910</v>
      </c>
    </row>
    <row r="294" spans="1:25" x14ac:dyDescent="0.3">
      <c r="A294">
        <v>23210</v>
      </c>
      <c r="B294" t="s">
        <v>73</v>
      </c>
      <c r="C294">
        <v>0.08</v>
      </c>
      <c r="D294">
        <v>115.99</v>
      </c>
      <c r="E294">
        <v>5.99</v>
      </c>
      <c r="F294">
        <v>550</v>
      </c>
      <c r="G294" t="s">
        <v>677</v>
      </c>
      <c r="H294" t="s">
        <v>44</v>
      </c>
      <c r="I294" t="s">
        <v>45</v>
      </c>
      <c r="J294" t="s">
        <v>102</v>
      </c>
      <c r="K294" t="s">
        <v>103</v>
      </c>
      <c r="L294" t="s">
        <v>76</v>
      </c>
      <c r="M294" t="s">
        <v>681</v>
      </c>
      <c r="N294">
        <v>0.56999999999999995</v>
      </c>
      <c r="O294" t="s">
        <v>50</v>
      </c>
      <c r="P294" t="s">
        <v>78</v>
      </c>
      <c r="Q294" t="s">
        <v>155</v>
      </c>
      <c r="R294" t="s">
        <v>678</v>
      </c>
      <c r="S294">
        <v>78155</v>
      </c>
      <c r="T294" s="3">
        <v>42167</v>
      </c>
      <c r="U294" s="3">
        <v>42168</v>
      </c>
      <c r="V294">
        <v>-239.54149999999998</v>
      </c>
      <c r="W294">
        <v>1</v>
      </c>
      <c r="X294">
        <v>102.21</v>
      </c>
      <c r="Y294">
        <v>90910</v>
      </c>
    </row>
    <row r="295" spans="1:25" x14ac:dyDescent="0.3">
      <c r="A295">
        <v>24134</v>
      </c>
      <c r="B295" t="s">
        <v>42</v>
      </c>
      <c r="C295">
        <v>0</v>
      </c>
      <c r="D295">
        <v>15.04</v>
      </c>
      <c r="E295">
        <v>1.97</v>
      </c>
      <c r="F295">
        <v>551</v>
      </c>
      <c r="G295" t="s">
        <v>682</v>
      </c>
      <c r="H295" t="s">
        <v>66</v>
      </c>
      <c r="I295" t="s">
        <v>45</v>
      </c>
      <c r="J295" t="s">
        <v>46</v>
      </c>
      <c r="K295" t="s">
        <v>118</v>
      </c>
      <c r="L295" t="s">
        <v>48</v>
      </c>
      <c r="M295" t="s">
        <v>683</v>
      </c>
      <c r="N295">
        <v>0.39</v>
      </c>
      <c r="O295" t="s">
        <v>50</v>
      </c>
      <c r="P295" t="s">
        <v>78</v>
      </c>
      <c r="Q295" t="s">
        <v>155</v>
      </c>
      <c r="R295" t="s">
        <v>684</v>
      </c>
      <c r="S295">
        <v>75090</v>
      </c>
      <c r="T295" s="3">
        <v>42034</v>
      </c>
      <c r="U295" s="3">
        <v>42036</v>
      </c>
      <c r="V295">
        <v>21.514199999999999</v>
      </c>
      <c r="W295">
        <v>2</v>
      </c>
      <c r="X295">
        <v>31.18</v>
      </c>
      <c r="Y295">
        <v>90909</v>
      </c>
    </row>
    <row r="296" spans="1:25" x14ac:dyDescent="0.3">
      <c r="A296">
        <v>2368</v>
      </c>
      <c r="B296" t="s">
        <v>73</v>
      </c>
      <c r="C296">
        <v>0</v>
      </c>
      <c r="D296">
        <v>6.88</v>
      </c>
      <c r="E296">
        <v>2</v>
      </c>
      <c r="F296">
        <v>553</v>
      </c>
      <c r="G296" t="s">
        <v>685</v>
      </c>
      <c r="H296" t="s">
        <v>44</v>
      </c>
      <c r="I296" t="s">
        <v>57</v>
      </c>
      <c r="J296" t="s">
        <v>46</v>
      </c>
      <c r="K296" t="s">
        <v>118</v>
      </c>
      <c r="L296" t="s">
        <v>48</v>
      </c>
      <c r="M296" t="s">
        <v>686</v>
      </c>
      <c r="N296">
        <v>0.39</v>
      </c>
      <c r="O296" t="s">
        <v>50</v>
      </c>
      <c r="P296" t="s">
        <v>51</v>
      </c>
      <c r="Q296" t="s">
        <v>62</v>
      </c>
      <c r="R296" t="s">
        <v>687</v>
      </c>
      <c r="S296">
        <v>90008</v>
      </c>
      <c r="T296" s="3">
        <v>42032</v>
      </c>
      <c r="U296" s="3">
        <v>42033</v>
      </c>
      <c r="V296">
        <v>34.068000000000005</v>
      </c>
      <c r="W296">
        <v>36</v>
      </c>
      <c r="X296">
        <v>267.52999999999997</v>
      </c>
      <c r="Y296">
        <v>17155</v>
      </c>
    </row>
    <row r="297" spans="1:25" x14ac:dyDescent="0.3">
      <c r="A297">
        <v>349</v>
      </c>
      <c r="B297" t="s">
        <v>54</v>
      </c>
      <c r="C297">
        <v>7.0000000000000007E-2</v>
      </c>
      <c r="D297">
        <v>2036.48</v>
      </c>
      <c r="E297">
        <v>14.7</v>
      </c>
      <c r="F297">
        <v>553</v>
      </c>
      <c r="G297" t="s">
        <v>685</v>
      </c>
      <c r="H297" t="s">
        <v>56</v>
      </c>
      <c r="I297" t="s">
        <v>45</v>
      </c>
      <c r="J297" t="s">
        <v>102</v>
      </c>
      <c r="K297" t="s">
        <v>110</v>
      </c>
      <c r="L297" t="s">
        <v>60</v>
      </c>
      <c r="M297" t="s">
        <v>657</v>
      </c>
      <c r="N297">
        <v>0.55000000000000004</v>
      </c>
      <c r="O297" t="s">
        <v>50</v>
      </c>
      <c r="P297" t="s">
        <v>51</v>
      </c>
      <c r="Q297" t="s">
        <v>62</v>
      </c>
      <c r="R297" t="s">
        <v>687</v>
      </c>
      <c r="S297">
        <v>90008</v>
      </c>
      <c r="T297" s="3">
        <v>42056</v>
      </c>
      <c r="U297" s="3">
        <v>42056</v>
      </c>
      <c r="V297">
        <v>4073.25</v>
      </c>
      <c r="W297">
        <v>25</v>
      </c>
      <c r="X297">
        <v>43046.2</v>
      </c>
      <c r="Y297">
        <v>2433</v>
      </c>
    </row>
    <row r="298" spans="1:25" x14ac:dyDescent="0.3">
      <c r="A298">
        <v>1115</v>
      </c>
      <c r="B298" t="s">
        <v>131</v>
      </c>
      <c r="C298">
        <v>0.01</v>
      </c>
      <c r="D298">
        <v>4.9800000000000004</v>
      </c>
      <c r="E298">
        <v>7.44</v>
      </c>
      <c r="F298">
        <v>553</v>
      </c>
      <c r="G298" t="s">
        <v>685</v>
      </c>
      <c r="H298" t="s">
        <v>66</v>
      </c>
      <c r="I298" t="s">
        <v>45</v>
      </c>
      <c r="J298" t="s">
        <v>46</v>
      </c>
      <c r="K298" t="s">
        <v>118</v>
      </c>
      <c r="L298" t="s">
        <v>76</v>
      </c>
      <c r="M298" t="s">
        <v>408</v>
      </c>
      <c r="N298">
        <v>0.36</v>
      </c>
      <c r="O298" t="s">
        <v>50</v>
      </c>
      <c r="P298" t="s">
        <v>51</v>
      </c>
      <c r="Q298" t="s">
        <v>62</v>
      </c>
      <c r="R298" t="s">
        <v>687</v>
      </c>
      <c r="S298">
        <v>90008</v>
      </c>
      <c r="T298" s="3">
        <v>42109</v>
      </c>
      <c r="U298" s="3">
        <v>42118</v>
      </c>
      <c r="V298">
        <v>-179.59199999999998</v>
      </c>
      <c r="W298">
        <v>63</v>
      </c>
      <c r="X298">
        <v>330.21</v>
      </c>
      <c r="Y298">
        <v>8165</v>
      </c>
    </row>
    <row r="299" spans="1:25" x14ac:dyDescent="0.3">
      <c r="A299">
        <v>64</v>
      </c>
      <c r="B299" t="s">
        <v>73</v>
      </c>
      <c r="C299">
        <v>0.08</v>
      </c>
      <c r="D299">
        <v>124.49</v>
      </c>
      <c r="E299">
        <v>51.94</v>
      </c>
      <c r="F299">
        <v>553</v>
      </c>
      <c r="G299" t="s">
        <v>685</v>
      </c>
      <c r="H299" t="s">
        <v>56</v>
      </c>
      <c r="I299" t="s">
        <v>45</v>
      </c>
      <c r="J299" t="s">
        <v>58</v>
      </c>
      <c r="K299" t="s">
        <v>176</v>
      </c>
      <c r="L299" t="s">
        <v>146</v>
      </c>
      <c r="M299" t="s">
        <v>486</v>
      </c>
      <c r="N299">
        <v>0.63</v>
      </c>
      <c r="O299" t="s">
        <v>50</v>
      </c>
      <c r="P299" t="s">
        <v>51</v>
      </c>
      <c r="Q299" t="s">
        <v>62</v>
      </c>
      <c r="R299" t="s">
        <v>687</v>
      </c>
      <c r="S299">
        <v>90008</v>
      </c>
      <c r="T299" s="3">
        <v>42173</v>
      </c>
      <c r="U299" s="3">
        <v>42174</v>
      </c>
      <c r="V299">
        <v>-500.38</v>
      </c>
      <c r="W299">
        <v>56</v>
      </c>
      <c r="X299">
        <v>6831.37</v>
      </c>
      <c r="Y299">
        <v>359</v>
      </c>
    </row>
    <row r="300" spans="1:25" x14ac:dyDescent="0.3">
      <c r="A300">
        <v>18349</v>
      </c>
      <c r="B300" t="s">
        <v>54</v>
      </c>
      <c r="C300">
        <v>7.0000000000000007E-2</v>
      </c>
      <c r="D300">
        <v>2036.48</v>
      </c>
      <c r="E300">
        <v>14.7</v>
      </c>
      <c r="F300">
        <v>555</v>
      </c>
      <c r="G300" t="s">
        <v>688</v>
      </c>
      <c r="H300" t="s">
        <v>56</v>
      </c>
      <c r="I300" t="s">
        <v>45</v>
      </c>
      <c r="J300" t="s">
        <v>102</v>
      </c>
      <c r="K300" t="s">
        <v>110</v>
      </c>
      <c r="L300" t="s">
        <v>60</v>
      </c>
      <c r="M300" t="s">
        <v>657</v>
      </c>
      <c r="N300">
        <v>0.55000000000000004</v>
      </c>
      <c r="O300" t="s">
        <v>50</v>
      </c>
      <c r="P300" t="s">
        <v>51</v>
      </c>
      <c r="Q300" t="s">
        <v>236</v>
      </c>
      <c r="R300" t="s">
        <v>689</v>
      </c>
      <c r="S300">
        <v>84062</v>
      </c>
      <c r="T300" s="3">
        <v>42056</v>
      </c>
      <c r="U300" s="3">
        <v>42056</v>
      </c>
      <c r="V300">
        <v>6028.41</v>
      </c>
      <c r="W300">
        <v>6</v>
      </c>
      <c r="X300">
        <v>10331.09</v>
      </c>
      <c r="Y300">
        <v>86190</v>
      </c>
    </row>
    <row r="301" spans="1:25" x14ac:dyDescent="0.3">
      <c r="A301">
        <v>19115</v>
      </c>
      <c r="B301" t="s">
        <v>131</v>
      </c>
      <c r="C301">
        <v>0.01</v>
      </c>
      <c r="D301">
        <v>4.9800000000000004</v>
      </c>
      <c r="E301">
        <v>7.44</v>
      </c>
      <c r="F301">
        <v>555</v>
      </c>
      <c r="G301" t="s">
        <v>688</v>
      </c>
      <c r="H301" t="s">
        <v>66</v>
      </c>
      <c r="I301" t="s">
        <v>45</v>
      </c>
      <c r="J301" t="s">
        <v>46</v>
      </c>
      <c r="K301" t="s">
        <v>118</v>
      </c>
      <c r="L301" t="s">
        <v>76</v>
      </c>
      <c r="M301" t="s">
        <v>408</v>
      </c>
      <c r="N301">
        <v>0.36</v>
      </c>
      <c r="O301" t="s">
        <v>50</v>
      </c>
      <c r="P301" t="s">
        <v>51</v>
      </c>
      <c r="Q301" t="s">
        <v>236</v>
      </c>
      <c r="R301" t="s">
        <v>689</v>
      </c>
      <c r="S301">
        <v>84062</v>
      </c>
      <c r="T301" s="3">
        <v>42109</v>
      </c>
      <c r="U301" s="3">
        <v>42118</v>
      </c>
      <c r="V301">
        <v>-161.6328</v>
      </c>
      <c r="W301">
        <v>16</v>
      </c>
      <c r="X301">
        <v>83.86</v>
      </c>
      <c r="Y301">
        <v>86191</v>
      </c>
    </row>
    <row r="302" spans="1:25" x14ac:dyDescent="0.3">
      <c r="A302">
        <v>18064</v>
      </c>
      <c r="B302" t="s">
        <v>73</v>
      </c>
      <c r="C302">
        <v>0.08</v>
      </c>
      <c r="D302">
        <v>124.49</v>
      </c>
      <c r="E302">
        <v>51.94</v>
      </c>
      <c r="F302">
        <v>555</v>
      </c>
      <c r="G302" t="s">
        <v>688</v>
      </c>
      <c r="H302" t="s">
        <v>56</v>
      </c>
      <c r="I302" t="s">
        <v>45</v>
      </c>
      <c r="J302" t="s">
        <v>58</v>
      </c>
      <c r="K302" t="s">
        <v>176</v>
      </c>
      <c r="L302" t="s">
        <v>146</v>
      </c>
      <c r="M302" t="s">
        <v>486</v>
      </c>
      <c r="N302">
        <v>0.63</v>
      </c>
      <c r="O302" t="s">
        <v>50</v>
      </c>
      <c r="P302" t="s">
        <v>51</v>
      </c>
      <c r="Q302" t="s">
        <v>236</v>
      </c>
      <c r="R302" t="s">
        <v>689</v>
      </c>
      <c r="S302">
        <v>84062</v>
      </c>
      <c r="T302" s="3">
        <v>42173</v>
      </c>
      <c r="U302" s="3">
        <v>42174</v>
      </c>
      <c r="V302">
        <v>-250.19</v>
      </c>
      <c r="W302">
        <v>14</v>
      </c>
      <c r="X302">
        <v>1707.84</v>
      </c>
      <c r="Y302">
        <v>86192</v>
      </c>
    </row>
    <row r="303" spans="1:25" x14ac:dyDescent="0.3">
      <c r="A303">
        <v>20368</v>
      </c>
      <c r="B303" t="s">
        <v>73</v>
      </c>
      <c r="C303">
        <v>0</v>
      </c>
      <c r="D303">
        <v>6.88</v>
      </c>
      <c r="E303">
        <v>2</v>
      </c>
      <c r="F303">
        <v>556</v>
      </c>
      <c r="G303" t="s">
        <v>690</v>
      </c>
      <c r="H303" t="s">
        <v>44</v>
      </c>
      <c r="I303" t="s">
        <v>57</v>
      </c>
      <c r="J303" t="s">
        <v>46</v>
      </c>
      <c r="K303" t="s">
        <v>118</v>
      </c>
      <c r="L303" t="s">
        <v>48</v>
      </c>
      <c r="M303" t="s">
        <v>686</v>
      </c>
      <c r="N303">
        <v>0.39</v>
      </c>
      <c r="O303" t="s">
        <v>50</v>
      </c>
      <c r="P303" t="s">
        <v>51</v>
      </c>
      <c r="Q303" t="s">
        <v>236</v>
      </c>
      <c r="R303" t="s">
        <v>691</v>
      </c>
      <c r="S303">
        <v>84604</v>
      </c>
      <c r="T303" s="3">
        <v>42032</v>
      </c>
      <c r="U303" s="3">
        <v>42033</v>
      </c>
      <c r="V303">
        <v>46.147199999999991</v>
      </c>
      <c r="W303">
        <v>9</v>
      </c>
      <c r="X303">
        <v>66.88</v>
      </c>
      <c r="Y303">
        <v>86189</v>
      </c>
    </row>
    <row r="304" spans="1:25" x14ac:dyDescent="0.3">
      <c r="A304">
        <v>20369</v>
      </c>
      <c r="B304" t="s">
        <v>73</v>
      </c>
      <c r="C304">
        <v>0.03</v>
      </c>
      <c r="D304">
        <v>32.479999999999997</v>
      </c>
      <c r="E304">
        <v>35</v>
      </c>
      <c r="F304">
        <v>556</v>
      </c>
      <c r="G304" t="s">
        <v>690</v>
      </c>
      <c r="H304" t="s">
        <v>44</v>
      </c>
      <c r="I304" t="s">
        <v>57</v>
      </c>
      <c r="J304" t="s">
        <v>46</v>
      </c>
      <c r="K304" t="s">
        <v>165</v>
      </c>
      <c r="L304" t="s">
        <v>260</v>
      </c>
      <c r="M304" t="s">
        <v>692</v>
      </c>
      <c r="N304">
        <v>0.81</v>
      </c>
      <c r="O304" t="s">
        <v>50</v>
      </c>
      <c r="P304" t="s">
        <v>51</v>
      </c>
      <c r="Q304" t="s">
        <v>236</v>
      </c>
      <c r="R304" t="s">
        <v>691</v>
      </c>
      <c r="S304">
        <v>84604</v>
      </c>
      <c r="T304" s="3">
        <v>42032</v>
      </c>
      <c r="U304" s="3">
        <v>42032</v>
      </c>
      <c r="V304">
        <v>-1116.3348000000001</v>
      </c>
      <c r="W304">
        <v>8</v>
      </c>
      <c r="X304">
        <v>274.91000000000003</v>
      </c>
      <c r="Y304">
        <v>86189</v>
      </c>
    </row>
    <row r="305" spans="1:25" x14ac:dyDescent="0.3">
      <c r="A305">
        <v>21966</v>
      </c>
      <c r="B305" t="s">
        <v>64</v>
      </c>
      <c r="C305">
        <v>0.02</v>
      </c>
      <c r="D305">
        <v>280.98</v>
      </c>
      <c r="E305">
        <v>57</v>
      </c>
      <c r="F305">
        <v>568</v>
      </c>
      <c r="G305" t="s">
        <v>693</v>
      </c>
      <c r="H305" t="s">
        <v>56</v>
      </c>
      <c r="I305" t="s">
        <v>139</v>
      </c>
      <c r="J305" t="s">
        <v>58</v>
      </c>
      <c r="K305" t="s">
        <v>59</v>
      </c>
      <c r="L305" t="s">
        <v>60</v>
      </c>
      <c r="M305" t="s">
        <v>694</v>
      </c>
      <c r="N305">
        <v>0.78</v>
      </c>
      <c r="O305" t="s">
        <v>50</v>
      </c>
      <c r="P305" t="s">
        <v>87</v>
      </c>
      <c r="Q305" t="s">
        <v>695</v>
      </c>
      <c r="R305" t="s">
        <v>467</v>
      </c>
      <c r="S305">
        <v>39701</v>
      </c>
      <c r="T305" s="3">
        <v>42067</v>
      </c>
      <c r="U305" s="3">
        <v>42068</v>
      </c>
      <c r="V305">
        <v>1141.7939999999999</v>
      </c>
      <c r="W305">
        <v>4</v>
      </c>
      <c r="X305">
        <v>1128.74</v>
      </c>
      <c r="Y305">
        <v>88879</v>
      </c>
    </row>
    <row r="306" spans="1:25" x14ac:dyDescent="0.3">
      <c r="A306">
        <v>22667</v>
      </c>
      <c r="B306" t="s">
        <v>54</v>
      </c>
      <c r="C306">
        <v>0.09</v>
      </c>
      <c r="D306">
        <v>70.97</v>
      </c>
      <c r="E306">
        <v>3.5</v>
      </c>
      <c r="F306">
        <v>568</v>
      </c>
      <c r="G306" t="s">
        <v>693</v>
      </c>
      <c r="H306" t="s">
        <v>66</v>
      </c>
      <c r="I306" t="s">
        <v>139</v>
      </c>
      <c r="J306" t="s">
        <v>46</v>
      </c>
      <c r="K306" t="s">
        <v>281</v>
      </c>
      <c r="L306" t="s">
        <v>76</v>
      </c>
      <c r="M306" t="s">
        <v>696</v>
      </c>
      <c r="N306">
        <v>0.59</v>
      </c>
      <c r="O306" t="s">
        <v>50</v>
      </c>
      <c r="P306" t="s">
        <v>87</v>
      </c>
      <c r="Q306" t="s">
        <v>695</v>
      </c>
      <c r="R306" t="s">
        <v>467</v>
      </c>
      <c r="S306">
        <v>39701</v>
      </c>
      <c r="T306" s="3">
        <v>42109</v>
      </c>
      <c r="U306" s="3">
        <v>42109</v>
      </c>
      <c r="V306">
        <v>-99.568000000000012</v>
      </c>
      <c r="W306">
        <v>12</v>
      </c>
      <c r="X306">
        <v>805.99</v>
      </c>
      <c r="Y306">
        <v>88880</v>
      </c>
    </row>
    <row r="307" spans="1:25" x14ac:dyDescent="0.3">
      <c r="A307">
        <v>22736</v>
      </c>
      <c r="B307" t="s">
        <v>73</v>
      </c>
      <c r="C307">
        <v>0.08</v>
      </c>
      <c r="D307">
        <v>67.28</v>
      </c>
      <c r="E307">
        <v>19.989999999999998</v>
      </c>
      <c r="F307">
        <v>568</v>
      </c>
      <c r="G307" t="s">
        <v>693</v>
      </c>
      <c r="H307" t="s">
        <v>44</v>
      </c>
      <c r="I307" t="s">
        <v>139</v>
      </c>
      <c r="J307" t="s">
        <v>46</v>
      </c>
      <c r="K307" t="s">
        <v>134</v>
      </c>
      <c r="L307" t="s">
        <v>76</v>
      </c>
      <c r="M307" t="s">
        <v>697</v>
      </c>
      <c r="N307">
        <v>0.4</v>
      </c>
      <c r="O307" t="s">
        <v>50</v>
      </c>
      <c r="P307" t="s">
        <v>87</v>
      </c>
      <c r="Q307" t="s">
        <v>695</v>
      </c>
      <c r="R307" t="s">
        <v>467</v>
      </c>
      <c r="S307">
        <v>39701</v>
      </c>
      <c r="T307" s="3">
        <v>42095</v>
      </c>
      <c r="U307" s="3">
        <v>42097</v>
      </c>
      <c r="V307">
        <v>224.85059999999999</v>
      </c>
      <c r="W307">
        <v>16</v>
      </c>
      <c r="X307">
        <v>1066.54</v>
      </c>
      <c r="Y307">
        <v>88882</v>
      </c>
    </row>
    <row r="308" spans="1:25" x14ac:dyDescent="0.3">
      <c r="A308">
        <v>26038</v>
      </c>
      <c r="B308" t="s">
        <v>131</v>
      </c>
      <c r="C308">
        <v>0.06</v>
      </c>
      <c r="D308">
        <v>7.99</v>
      </c>
      <c r="E308">
        <v>5.03</v>
      </c>
      <c r="F308">
        <v>570</v>
      </c>
      <c r="G308" t="s">
        <v>698</v>
      </c>
      <c r="H308" t="s">
        <v>66</v>
      </c>
      <c r="I308" t="s">
        <v>139</v>
      </c>
      <c r="J308" t="s">
        <v>102</v>
      </c>
      <c r="K308" t="s">
        <v>103</v>
      </c>
      <c r="L308" t="s">
        <v>111</v>
      </c>
      <c r="M308" t="s">
        <v>454</v>
      </c>
      <c r="N308">
        <v>0.6</v>
      </c>
      <c r="O308" t="s">
        <v>50</v>
      </c>
      <c r="P308" t="s">
        <v>51</v>
      </c>
      <c r="Q308" t="s">
        <v>557</v>
      </c>
      <c r="R308" t="s">
        <v>699</v>
      </c>
      <c r="S308">
        <v>89015</v>
      </c>
      <c r="T308" s="3">
        <v>42017</v>
      </c>
      <c r="U308" s="3">
        <v>42017</v>
      </c>
      <c r="V308">
        <v>-122.13300000000001</v>
      </c>
      <c r="W308">
        <v>10</v>
      </c>
      <c r="X308">
        <v>65.739999999999995</v>
      </c>
      <c r="Y308">
        <v>88881</v>
      </c>
    </row>
    <row r="309" spans="1:25" x14ac:dyDescent="0.3">
      <c r="A309">
        <v>23719</v>
      </c>
      <c r="B309" t="s">
        <v>64</v>
      </c>
      <c r="C309">
        <v>0.05</v>
      </c>
      <c r="D309">
        <v>4.13</v>
      </c>
      <c r="E309">
        <v>5.04</v>
      </c>
      <c r="F309">
        <v>573</v>
      </c>
      <c r="G309" t="s">
        <v>700</v>
      </c>
      <c r="H309" t="s">
        <v>66</v>
      </c>
      <c r="I309" t="s">
        <v>57</v>
      </c>
      <c r="J309" t="s">
        <v>46</v>
      </c>
      <c r="K309" t="s">
        <v>134</v>
      </c>
      <c r="L309" t="s">
        <v>76</v>
      </c>
      <c r="M309" t="s">
        <v>701</v>
      </c>
      <c r="N309">
        <v>0.38</v>
      </c>
      <c r="O309" t="s">
        <v>50</v>
      </c>
      <c r="P309" t="s">
        <v>78</v>
      </c>
      <c r="Q309" t="s">
        <v>202</v>
      </c>
      <c r="R309" t="s">
        <v>702</v>
      </c>
      <c r="S309">
        <v>61554</v>
      </c>
      <c r="T309" s="3">
        <v>42076</v>
      </c>
      <c r="U309" s="3">
        <v>42077</v>
      </c>
      <c r="V309">
        <v>-12.1555</v>
      </c>
      <c r="W309">
        <v>1</v>
      </c>
      <c r="X309">
        <v>5.84</v>
      </c>
      <c r="Y309">
        <v>86555</v>
      </c>
    </row>
    <row r="310" spans="1:25" x14ac:dyDescent="0.3">
      <c r="A310">
        <v>21992</v>
      </c>
      <c r="B310" t="s">
        <v>42</v>
      </c>
      <c r="C310">
        <v>0.08</v>
      </c>
      <c r="D310">
        <v>415.88</v>
      </c>
      <c r="E310">
        <v>11.37</v>
      </c>
      <c r="F310">
        <v>573</v>
      </c>
      <c r="G310" t="s">
        <v>700</v>
      </c>
      <c r="H310" t="s">
        <v>66</v>
      </c>
      <c r="I310" t="s">
        <v>45</v>
      </c>
      <c r="J310" t="s">
        <v>46</v>
      </c>
      <c r="K310" t="s">
        <v>165</v>
      </c>
      <c r="L310" t="s">
        <v>76</v>
      </c>
      <c r="M310" t="s">
        <v>512</v>
      </c>
      <c r="N310">
        <v>0.56999999999999995</v>
      </c>
      <c r="O310" t="s">
        <v>50</v>
      </c>
      <c r="P310" t="s">
        <v>78</v>
      </c>
      <c r="Q310" t="s">
        <v>202</v>
      </c>
      <c r="R310" t="s">
        <v>702</v>
      </c>
      <c r="S310">
        <v>61554</v>
      </c>
      <c r="T310" s="3">
        <v>42061</v>
      </c>
      <c r="U310" s="3">
        <v>42062</v>
      </c>
      <c r="V310">
        <v>-269.08440000000002</v>
      </c>
      <c r="W310">
        <v>1</v>
      </c>
      <c r="X310">
        <v>405.57</v>
      </c>
      <c r="Y310">
        <v>86556</v>
      </c>
    </row>
    <row r="311" spans="1:25" x14ac:dyDescent="0.3">
      <c r="A311">
        <v>21325</v>
      </c>
      <c r="B311" t="s">
        <v>131</v>
      </c>
      <c r="C311">
        <v>0.06</v>
      </c>
      <c r="D311">
        <v>4.4800000000000004</v>
      </c>
      <c r="E311">
        <v>49</v>
      </c>
      <c r="F311">
        <v>576</v>
      </c>
      <c r="G311" t="s">
        <v>703</v>
      </c>
      <c r="H311" t="s">
        <v>66</v>
      </c>
      <c r="I311" t="s">
        <v>45</v>
      </c>
      <c r="J311" t="s">
        <v>46</v>
      </c>
      <c r="K311" t="s">
        <v>281</v>
      </c>
      <c r="L311" t="s">
        <v>260</v>
      </c>
      <c r="M311" t="s">
        <v>704</v>
      </c>
      <c r="N311">
        <v>0.6</v>
      </c>
      <c r="O311" t="s">
        <v>50</v>
      </c>
      <c r="P311" t="s">
        <v>51</v>
      </c>
      <c r="Q311" t="s">
        <v>62</v>
      </c>
      <c r="R311" t="s">
        <v>705</v>
      </c>
      <c r="S311">
        <v>91767</v>
      </c>
      <c r="T311" s="3">
        <v>42017</v>
      </c>
      <c r="U311" s="3">
        <v>42021</v>
      </c>
      <c r="V311">
        <v>-566</v>
      </c>
      <c r="W311">
        <v>4</v>
      </c>
      <c r="X311">
        <v>32.6</v>
      </c>
      <c r="Y311">
        <v>88645</v>
      </c>
    </row>
    <row r="312" spans="1:25" x14ac:dyDescent="0.3">
      <c r="A312">
        <v>18664</v>
      </c>
      <c r="B312" t="s">
        <v>73</v>
      </c>
      <c r="C312">
        <v>0.03</v>
      </c>
      <c r="D312">
        <v>162.93</v>
      </c>
      <c r="E312">
        <v>19.989999999999998</v>
      </c>
      <c r="F312">
        <v>578</v>
      </c>
      <c r="G312" t="s">
        <v>706</v>
      </c>
      <c r="H312" t="s">
        <v>66</v>
      </c>
      <c r="I312" t="s">
        <v>45</v>
      </c>
      <c r="J312" t="s">
        <v>46</v>
      </c>
      <c r="K312" t="s">
        <v>94</v>
      </c>
      <c r="L312" t="s">
        <v>76</v>
      </c>
      <c r="M312" t="s">
        <v>707</v>
      </c>
      <c r="N312">
        <v>0.39</v>
      </c>
      <c r="O312" t="s">
        <v>50</v>
      </c>
      <c r="P312" t="s">
        <v>70</v>
      </c>
      <c r="Q312" t="s">
        <v>252</v>
      </c>
      <c r="R312" t="s">
        <v>708</v>
      </c>
      <c r="S312">
        <v>6770</v>
      </c>
      <c r="T312" s="3">
        <v>42137</v>
      </c>
      <c r="U312" s="3">
        <v>42138</v>
      </c>
      <c r="V312">
        <v>293.14</v>
      </c>
      <c r="W312">
        <v>3</v>
      </c>
      <c r="X312">
        <v>515.88</v>
      </c>
      <c r="Y312">
        <v>88644</v>
      </c>
    </row>
    <row r="313" spans="1:25" x14ac:dyDescent="0.3">
      <c r="A313">
        <v>18665</v>
      </c>
      <c r="B313" t="s">
        <v>73</v>
      </c>
      <c r="C313">
        <v>0.01</v>
      </c>
      <c r="D313">
        <v>11.58</v>
      </c>
      <c r="E313">
        <v>5.72</v>
      </c>
      <c r="F313">
        <v>579</v>
      </c>
      <c r="G313" t="s">
        <v>709</v>
      </c>
      <c r="H313" t="s">
        <v>66</v>
      </c>
      <c r="I313" t="s">
        <v>45</v>
      </c>
      <c r="J313" t="s">
        <v>46</v>
      </c>
      <c r="K313" t="s">
        <v>94</v>
      </c>
      <c r="L313" t="s">
        <v>76</v>
      </c>
      <c r="M313" t="s">
        <v>710</v>
      </c>
      <c r="N313">
        <v>0.35</v>
      </c>
      <c r="O313" t="s">
        <v>50</v>
      </c>
      <c r="P313" t="s">
        <v>70</v>
      </c>
      <c r="Q313" t="s">
        <v>252</v>
      </c>
      <c r="R313" t="s">
        <v>711</v>
      </c>
      <c r="S313">
        <v>6478</v>
      </c>
      <c r="T313" s="3">
        <v>42137</v>
      </c>
      <c r="U313" s="3">
        <v>42139</v>
      </c>
      <c r="V313">
        <v>-6.61</v>
      </c>
      <c r="W313">
        <v>2</v>
      </c>
      <c r="X313">
        <v>25.06</v>
      </c>
      <c r="Y313">
        <v>88644</v>
      </c>
    </row>
    <row r="314" spans="1:25" x14ac:dyDescent="0.3">
      <c r="A314">
        <v>18662</v>
      </c>
      <c r="B314" t="s">
        <v>73</v>
      </c>
      <c r="C314">
        <v>0.01</v>
      </c>
      <c r="D314">
        <v>55.99</v>
      </c>
      <c r="E314">
        <v>5</v>
      </c>
      <c r="F314">
        <v>580</v>
      </c>
      <c r="G314" t="s">
        <v>712</v>
      </c>
      <c r="H314" t="s">
        <v>66</v>
      </c>
      <c r="I314" t="s">
        <v>45</v>
      </c>
      <c r="J314" t="s">
        <v>102</v>
      </c>
      <c r="K314" t="s">
        <v>103</v>
      </c>
      <c r="L314" t="s">
        <v>68</v>
      </c>
      <c r="M314" t="s">
        <v>713</v>
      </c>
      <c r="N314">
        <v>0.8</v>
      </c>
      <c r="O314" t="s">
        <v>50</v>
      </c>
      <c r="P314" t="s">
        <v>70</v>
      </c>
      <c r="Q314" t="s">
        <v>212</v>
      </c>
      <c r="R314" t="s">
        <v>535</v>
      </c>
      <c r="S314">
        <v>4210</v>
      </c>
      <c r="T314" s="3">
        <v>42137</v>
      </c>
      <c r="U314" s="3">
        <v>42138</v>
      </c>
      <c r="V314">
        <v>-57.541000000000004</v>
      </c>
      <c r="W314">
        <v>12</v>
      </c>
      <c r="X314">
        <v>578.24</v>
      </c>
      <c r="Y314">
        <v>88644</v>
      </c>
    </row>
    <row r="315" spans="1:25" x14ac:dyDescent="0.3">
      <c r="A315">
        <v>24180</v>
      </c>
      <c r="B315" t="s">
        <v>54</v>
      </c>
      <c r="C315">
        <v>0.04</v>
      </c>
      <c r="D315">
        <v>15.51</v>
      </c>
      <c r="E315">
        <v>17.78</v>
      </c>
      <c r="F315">
        <v>584</v>
      </c>
      <c r="G315" t="s">
        <v>714</v>
      </c>
      <c r="H315" t="s">
        <v>66</v>
      </c>
      <c r="I315" t="s">
        <v>45</v>
      </c>
      <c r="J315" t="s">
        <v>46</v>
      </c>
      <c r="K315" t="s">
        <v>165</v>
      </c>
      <c r="L315" t="s">
        <v>76</v>
      </c>
      <c r="M315" t="s">
        <v>715</v>
      </c>
      <c r="N315">
        <v>0.59</v>
      </c>
      <c r="O315" t="s">
        <v>50</v>
      </c>
      <c r="P315" t="s">
        <v>70</v>
      </c>
      <c r="Q315" t="s">
        <v>217</v>
      </c>
      <c r="R315" t="s">
        <v>716</v>
      </c>
      <c r="S315">
        <v>1801</v>
      </c>
      <c r="T315" s="3">
        <v>42025</v>
      </c>
      <c r="U315" s="3">
        <v>42027</v>
      </c>
      <c r="V315">
        <v>-266.22000000000003</v>
      </c>
      <c r="W315">
        <v>7</v>
      </c>
      <c r="X315">
        <v>116.93</v>
      </c>
      <c r="Y315">
        <v>88646</v>
      </c>
    </row>
    <row r="316" spans="1:25" x14ac:dyDescent="0.3">
      <c r="A316">
        <v>18663</v>
      </c>
      <c r="B316" t="s">
        <v>73</v>
      </c>
      <c r="C316">
        <v>0.06</v>
      </c>
      <c r="D316">
        <v>13.9</v>
      </c>
      <c r="E316">
        <v>7.59</v>
      </c>
      <c r="F316">
        <v>585</v>
      </c>
      <c r="G316" t="s">
        <v>717</v>
      </c>
      <c r="H316" t="s">
        <v>66</v>
      </c>
      <c r="I316" t="s">
        <v>45</v>
      </c>
      <c r="J316" t="s">
        <v>46</v>
      </c>
      <c r="K316" t="s">
        <v>198</v>
      </c>
      <c r="L316" t="s">
        <v>68</v>
      </c>
      <c r="M316" t="s">
        <v>718</v>
      </c>
      <c r="N316">
        <v>0.56000000000000005</v>
      </c>
      <c r="O316" t="s">
        <v>50</v>
      </c>
      <c r="P316" t="s">
        <v>70</v>
      </c>
      <c r="Q316" t="s">
        <v>221</v>
      </c>
      <c r="R316" t="s">
        <v>719</v>
      </c>
      <c r="S316">
        <v>3301</v>
      </c>
      <c r="T316" s="3">
        <v>42137</v>
      </c>
      <c r="U316" s="3">
        <v>42138</v>
      </c>
      <c r="V316">
        <v>-67.59</v>
      </c>
      <c r="W316">
        <v>12</v>
      </c>
      <c r="X316">
        <v>170.45</v>
      </c>
      <c r="Y316">
        <v>88644</v>
      </c>
    </row>
    <row r="317" spans="1:25" x14ac:dyDescent="0.3">
      <c r="A317">
        <v>19781</v>
      </c>
      <c r="B317" t="s">
        <v>64</v>
      </c>
      <c r="C317">
        <v>0.08</v>
      </c>
      <c r="D317">
        <v>30.53</v>
      </c>
      <c r="E317">
        <v>19.989999999999998</v>
      </c>
      <c r="F317">
        <v>592</v>
      </c>
      <c r="G317" t="s">
        <v>720</v>
      </c>
      <c r="H317" t="s">
        <v>66</v>
      </c>
      <c r="I317" t="s">
        <v>75</v>
      </c>
      <c r="J317" t="s">
        <v>46</v>
      </c>
      <c r="K317" t="s">
        <v>159</v>
      </c>
      <c r="L317" t="s">
        <v>76</v>
      </c>
      <c r="M317" t="s">
        <v>721</v>
      </c>
      <c r="N317">
        <v>0.39</v>
      </c>
      <c r="O317" t="s">
        <v>50</v>
      </c>
      <c r="P317" t="s">
        <v>78</v>
      </c>
      <c r="Q317" t="s">
        <v>202</v>
      </c>
      <c r="R317" t="s">
        <v>722</v>
      </c>
      <c r="S317">
        <v>60091</v>
      </c>
      <c r="T317" s="3">
        <v>42021</v>
      </c>
      <c r="U317" s="3">
        <v>42021</v>
      </c>
      <c r="V317">
        <v>-239.8656</v>
      </c>
      <c r="W317">
        <v>10</v>
      </c>
      <c r="X317">
        <v>285.87</v>
      </c>
      <c r="Y317">
        <v>86307</v>
      </c>
    </row>
    <row r="318" spans="1:25" x14ac:dyDescent="0.3">
      <c r="A318">
        <v>19782</v>
      </c>
      <c r="B318" t="s">
        <v>64</v>
      </c>
      <c r="C318">
        <v>0.01</v>
      </c>
      <c r="D318">
        <v>1.68</v>
      </c>
      <c r="E318">
        <v>1.57</v>
      </c>
      <c r="F318">
        <v>593</v>
      </c>
      <c r="G318" t="s">
        <v>723</v>
      </c>
      <c r="H318" t="s">
        <v>66</v>
      </c>
      <c r="I318" t="s">
        <v>75</v>
      </c>
      <c r="J318" t="s">
        <v>46</v>
      </c>
      <c r="K318" t="s">
        <v>47</v>
      </c>
      <c r="L318" t="s">
        <v>48</v>
      </c>
      <c r="M318" t="s">
        <v>121</v>
      </c>
      <c r="N318">
        <v>0.59</v>
      </c>
      <c r="O318" t="s">
        <v>50</v>
      </c>
      <c r="P318" t="s">
        <v>78</v>
      </c>
      <c r="Q318" t="s">
        <v>202</v>
      </c>
      <c r="R318" t="s">
        <v>724</v>
      </c>
      <c r="S318">
        <v>60517</v>
      </c>
      <c r="T318" s="3">
        <v>42021</v>
      </c>
      <c r="U318" s="3">
        <v>42023</v>
      </c>
      <c r="V318">
        <v>-53.444000000000003</v>
      </c>
      <c r="W318">
        <v>12</v>
      </c>
      <c r="X318">
        <v>20.37</v>
      </c>
      <c r="Y318">
        <v>86307</v>
      </c>
    </row>
    <row r="319" spans="1:25" x14ac:dyDescent="0.3">
      <c r="A319">
        <v>22996</v>
      </c>
      <c r="B319" t="s">
        <v>64</v>
      </c>
      <c r="C319">
        <v>0.09</v>
      </c>
      <c r="D319">
        <v>13.79</v>
      </c>
      <c r="E319">
        <v>8.7799999999999994</v>
      </c>
      <c r="F319">
        <v>594</v>
      </c>
      <c r="G319" t="s">
        <v>725</v>
      </c>
      <c r="H319" t="s">
        <v>66</v>
      </c>
      <c r="I319" t="s">
        <v>139</v>
      </c>
      <c r="J319" t="s">
        <v>58</v>
      </c>
      <c r="K319" t="s">
        <v>67</v>
      </c>
      <c r="L319" t="s">
        <v>76</v>
      </c>
      <c r="M319" t="s">
        <v>726</v>
      </c>
      <c r="N319">
        <v>0.43</v>
      </c>
      <c r="O319" t="s">
        <v>50</v>
      </c>
      <c r="P319" t="s">
        <v>78</v>
      </c>
      <c r="Q319" t="s">
        <v>727</v>
      </c>
      <c r="R319" t="s">
        <v>728</v>
      </c>
      <c r="S319">
        <v>46016</v>
      </c>
      <c r="T319" s="3">
        <v>42078</v>
      </c>
      <c r="U319" s="3">
        <v>42080</v>
      </c>
      <c r="V319">
        <v>-22.12</v>
      </c>
      <c r="W319">
        <v>1</v>
      </c>
      <c r="X319">
        <v>17.440000000000001</v>
      </c>
      <c r="Y319">
        <v>86309</v>
      </c>
    </row>
    <row r="320" spans="1:25" x14ac:dyDescent="0.3">
      <c r="A320">
        <v>21662</v>
      </c>
      <c r="B320" t="s">
        <v>64</v>
      </c>
      <c r="C320">
        <v>0.04</v>
      </c>
      <c r="D320">
        <v>39.479999999999997</v>
      </c>
      <c r="E320">
        <v>1.99</v>
      </c>
      <c r="F320">
        <v>594</v>
      </c>
      <c r="G320" t="s">
        <v>725</v>
      </c>
      <c r="H320" t="s">
        <v>66</v>
      </c>
      <c r="I320" t="s">
        <v>139</v>
      </c>
      <c r="J320" t="s">
        <v>102</v>
      </c>
      <c r="K320" t="s">
        <v>204</v>
      </c>
      <c r="L320" t="s">
        <v>68</v>
      </c>
      <c r="M320" t="s">
        <v>729</v>
      </c>
      <c r="N320">
        <v>0.54</v>
      </c>
      <c r="O320" t="s">
        <v>50</v>
      </c>
      <c r="P320" t="s">
        <v>78</v>
      </c>
      <c r="Q320" t="s">
        <v>727</v>
      </c>
      <c r="R320" t="s">
        <v>728</v>
      </c>
      <c r="S320">
        <v>46016</v>
      </c>
      <c r="T320" s="3">
        <v>42174</v>
      </c>
      <c r="U320" s="3">
        <v>42177</v>
      </c>
      <c r="V320">
        <v>484.84919999999994</v>
      </c>
      <c r="W320">
        <v>18</v>
      </c>
      <c r="X320">
        <v>702.68</v>
      </c>
      <c r="Y320">
        <v>86311</v>
      </c>
    </row>
    <row r="321" spans="1:25" x14ac:dyDescent="0.3">
      <c r="A321">
        <v>21663</v>
      </c>
      <c r="B321" t="s">
        <v>64</v>
      </c>
      <c r="C321">
        <v>0.04</v>
      </c>
      <c r="D321">
        <v>3.7</v>
      </c>
      <c r="E321">
        <v>1.61</v>
      </c>
      <c r="F321">
        <v>594</v>
      </c>
      <c r="G321" t="s">
        <v>725</v>
      </c>
      <c r="H321" t="s">
        <v>66</v>
      </c>
      <c r="I321" t="s">
        <v>139</v>
      </c>
      <c r="J321" t="s">
        <v>58</v>
      </c>
      <c r="K321" t="s">
        <v>67</v>
      </c>
      <c r="L321" t="s">
        <v>48</v>
      </c>
      <c r="M321" t="s">
        <v>730</v>
      </c>
      <c r="N321">
        <v>0.44</v>
      </c>
      <c r="O321" t="s">
        <v>50</v>
      </c>
      <c r="P321" t="s">
        <v>78</v>
      </c>
      <c r="Q321" t="s">
        <v>727</v>
      </c>
      <c r="R321" t="s">
        <v>728</v>
      </c>
      <c r="S321">
        <v>46016</v>
      </c>
      <c r="T321" s="3">
        <v>42174</v>
      </c>
      <c r="U321" s="3">
        <v>42175</v>
      </c>
      <c r="V321">
        <v>18</v>
      </c>
      <c r="W321">
        <v>18</v>
      </c>
      <c r="X321">
        <v>67.239999999999995</v>
      </c>
      <c r="Y321">
        <v>86311</v>
      </c>
    </row>
    <row r="322" spans="1:25" x14ac:dyDescent="0.3">
      <c r="A322">
        <v>24480</v>
      </c>
      <c r="B322" t="s">
        <v>64</v>
      </c>
      <c r="C322">
        <v>0.03</v>
      </c>
      <c r="D322">
        <v>3.8</v>
      </c>
      <c r="E322">
        <v>1.49</v>
      </c>
      <c r="F322">
        <v>596</v>
      </c>
      <c r="G322" t="s">
        <v>731</v>
      </c>
      <c r="H322" t="s">
        <v>66</v>
      </c>
      <c r="I322" t="s">
        <v>139</v>
      </c>
      <c r="J322" t="s">
        <v>46</v>
      </c>
      <c r="K322" t="s">
        <v>134</v>
      </c>
      <c r="L322" t="s">
        <v>76</v>
      </c>
      <c r="M322" t="s">
        <v>150</v>
      </c>
      <c r="N322">
        <v>0.38</v>
      </c>
      <c r="O322" t="s">
        <v>50</v>
      </c>
      <c r="P322" t="s">
        <v>78</v>
      </c>
      <c r="Q322" t="s">
        <v>727</v>
      </c>
      <c r="R322" t="s">
        <v>732</v>
      </c>
      <c r="S322">
        <v>46032</v>
      </c>
      <c r="T322" s="3">
        <v>42050</v>
      </c>
      <c r="U322" s="3">
        <v>42052</v>
      </c>
      <c r="V322">
        <v>15.2745</v>
      </c>
      <c r="W322">
        <v>6</v>
      </c>
      <c r="X322">
        <v>24.27</v>
      </c>
      <c r="Y322">
        <v>86308</v>
      </c>
    </row>
    <row r="323" spans="1:25" x14ac:dyDescent="0.3">
      <c r="A323">
        <v>24481</v>
      </c>
      <c r="B323" t="s">
        <v>64</v>
      </c>
      <c r="C323">
        <v>7.0000000000000007E-2</v>
      </c>
      <c r="D323">
        <v>7.98</v>
      </c>
      <c r="E323">
        <v>1.25</v>
      </c>
      <c r="F323">
        <v>596</v>
      </c>
      <c r="G323" t="s">
        <v>731</v>
      </c>
      <c r="H323" t="s">
        <v>66</v>
      </c>
      <c r="I323" t="s">
        <v>139</v>
      </c>
      <c r="J323" t="s">
        <v>46</v>
      </c>
      <c r="K323" t="s">
        <v>118</v>
      </c>
      <c r="L323" t="s">
        <v>48</v>
      </c>
      <c r="M323" t="s">
        <v>733</v>
      </c>
      <c r="N323">
        <v>0.35</v>
      </c>
      <c r="O323" t="s">
        <v>50</v>
      </c>
      <c r="P323" t="s">
        <v>78</v>
      </c>
      <c r="Q323" t="s">
        <v>727</v>
      </c>
      <c r="R323" t="s">
        <v>732</v>
      </c>
      <c r="S323">
        <v>46032</v>
      </c>
      <c r="T323" s="3">
        <v>42050</v>
      </c>
      <c r="U323" s="3">
        <v>42052</v>
      </c>
      <c r="V323">
        <v>26.585699999999999</v>
      </c>
      <c r="W323">
        <v>5</v>
      </c>
      <c r="X323">
        <v>38.53</v>
      </c>
      <c r="Y323">
        <v>86308</v>
      </c>
    </row>
    <row r="324" spans="1:25" x14ac:dyDescent="0.3">
      <c r="A324">
        <v>24482</v>
      </c>
      <c r="B324" t="s">
        <v>64</v>
      </c>
      <c r="C324">
        <v>7.0000000000000007E-2</v>
      </c>
      <c r="D324">
        <v>417.4</v>
      </c>
      <c r="E324">
        <v>75.23</v>
      </c>
      <c r="F324">
        <v>596</v>
      </c>
      <c r="G324" t="s">
        <v>731</v>
      </c>
      <c r="H324" t="s">
        <v>56</v>
      </c>
      <c r="I324" t="s">
        <v>139</v>
      </c>
      <c r="J324" t="s">
        <v>58</v>
      </c>
      <c r="K324" t="s">
        <v>176</v>
      </c>
      <c r="L324" t="s">
        <v>146</v>
      </c>
      <c r="M324" t="s">
        <v>734</v>
      </c>
      <c r="N324">
        <v>0.79</v>
      </c>
      <c r="O324" t="s">
        <v>50</v>
      </c>
      <c r="P324" t="s">
        <v>78</v>
      </c>
      <c r="Q324" t="s">
        <v>727</v>
      </c>
      <c r="R324" t="s">
        <v>732</v>
      </c>
      <c r="S324">
        <v>46032</v>
      </c>
      <c r="T324" s="3">
        <v>42050</v>
      </c>
      <c r="U324" s="3">
        <v>42051</v>
      </c>
      <c r="V324">
        <v>-575.35199999999998</v>
      </c>
      <c r="W324">
        <v>12</v>
      </c>
      <c r="X324">
        <v>4910.72</v>
      </c>
      <c r="Y324">
        <v>86308</v>
      </c>
    </row>
    <row r="325" spans="1:25" x14ac:dyDescent="0.3">
      <c r="A325">
        <v>25949</v>
      </c>
      <c r="B325" t="s">
        <v>54</v>
      </c>
      <c r="C325">
        <v>0.1</v>
      </c>
      <c r="D325">
        <v>6.48</v>
      </c>
      <c r="E325">
        <v>5.9</v>
      </c>
      <c r="F325">
        <v>597</v>
      </c>
      <c r="G325" t="s">
        <v>735</v>
      </c>
      <c r="H325" t="s">
        <v>66</v>
      </c>
      <c r="I325" t="s">
        <v>75</v>
      </c>
      <c r="J325" t="s">
        <v>46</v>
      </c>
      <c r="K325" t="s">
        <v>118</v>
      </c>
      <c r="L325" t="s">
        <v>76</v>
      </c>
      <c r="M325" t="s">
        <v>736</v>
      </c>
      <c r="N325">
        <v>0.37</v>
      </c>
      <c r="O325" t="s">
        <v>50</v>
      </c>
      <c r="P325" t="s">
        <v>78</v>
      </c>
      <c r="Q325" t="s">
        <v>727</v>
      </c>
      <c r="R325" t="s">
        <v>467</v>
      </c>
      <c r="S325">
        <v>47201</v>
      </c>
      <c r="T325" s="3">
        <v>42165</v>
      </c>
      <c r="U325" s="3">
        <v>42165</v>
      </c>
      <c r="V325">
        <v>-51.634999999999998</v>
      </c>
      <c r="W325">
        <v>19</v>
      </c>
      <c r="X325">
        <v>116.8</v>
      </c>
      <c r="Y325">
        <v>86310</v>
      </c>
    </row>
    <row r="326" spans="1:25" x14ac:dyDescent="0.3">
      <c r="A326">
        <v>21274</v>
      </c>
      <c r="B326" t="s">
        <v>73</v>
      </c>
      <c r="C326">
        <v>0.06</v>
      </c>
      <c r="D326">
        <v>6.48</v>
      </c>
      <c r="E326">
        <v>7.37</v>
      </c>
      <c r="F326">
        <v>600</v>
      </c>
      <c r="G326" t="s">
        <v>737</v>
      </c>
      <c r="H326" t="s">
        <v>66</v>
      </c>
      <c r="I326" t="s">
        <v>45</v>
      </c>
      <c r="J326" t="s">
        <v>46</v>
      </c>
      <c r="K326" t="s">
        <v>118</v>
      </c>
      <c r="L326" t="s">
        <v>76</v>
      </c>
      <c r="M326" t="s">
        <v>738</v>
      </c>
      <c r="N326">
        <v>0.37</v>
      </c>
      <c r="O326" t="s">
        <v>50</v>
      </c>
      <c r="P326" t="s">
        <v>70</v>
      </c>
      <c r="Q326" t="s">
        <v>439</v>
      </c>
      <c r="R326" t="s">
        <v>739</v>
      </c>
      <c r="S326">
        <v>21136</v>
      </c>
      <c r="T326" s="3">
        <v>42076</v>
      </c>
      <c r="U326" s="3">
        <v>42077</v>
      </c>
      <c r="V326">
        <v>-75.44</v>
      </c>
      <c r="W326">
        <v>5</v>
      </c>
      <c r="X326">
        <v>32.39</v>
      </c>
      <c r="Y326">
        <v>87579</v>
      </c>
    </row>
    <row r="327" spans="1:25" x14ac:dyDescent="0.3">
      <c r="A327">
        <v>20929</v>
      </c>
      <c r="B327" t="s">
        <v>54</v>
      </c>
      <c r="C327">
        <v>0.02</v>
      </c>
      <c r="D327">
        <v>35.99</v>
      </c>
      <c r="E327">
        <v>5</v>
      </c>
      <c r="F327">
        <v>603</v>
      </c>
      <c r="G327" t="s">
        <v>740</v>
      </c>
      <c r="H327" t="s">
        <v>66</v>
      </c>
      <c r="I327" t="s">
        <v>57</v>
      </c>
      <c r="J327" t="s">
        <v>102</v>
      </c>
      <c r="K327" t="s">
        <v>103</v>
      </c>
      <c r="L327" t="s">
        <v>76</v>
      </c>
      <c r="M327" t="s">
        <v>741</v>
      </c>
      <c r="N327">
        <v>0.85</v>
      </c>
      <c r="O327" t="s">
        <v>50</v>
      </c>
      <c r="P327" t="s">
        <v>51</v>
      </c>
      <c r="Q327" t="s">
        <v>279</v>
      </c>
      <c r="R327" t="s">
        <v>742</v>
      </c>
      <c r="S327">
        <v>81001</v>
      </c>
      <c r="T327" s="3">
        <v>42038</v>
      </c>
      <c r="U327" s="3">
        <v>42040</v>
      </c>
      <c r="V327">
        <v>-120.934</v>
      </c>
      <c r="W327">
        <v>7</v>
      </c>
      <c r="X327">
        <v>227.79</v>
      </c>
      <c r="Y327">
        <v>87020</v>
      </c>
    </row>
    <row r="328" spans="1:25" x14ac:dyDescent="0.3">
      <c r="A328">
        <v>4015</v>
      </c>
      <c r="B328" t="s">
        <v>64</v>
      </c>
      <c r="C328">
        <v>0.09</v>
      </c>
      <c r="D328">
        <v>154.13</v>
      </c>
      <c r="E328">
        <v>69</v>
      </c>
      <c r="F328">
        <v>604</v>
      </c>
      <c r="G328" t="s">
        <v>743</v>
      </c>
      <c r="H328" t="s">
        <v>44</v>
      </c>
      <c r="I328" t="s">
        <v>45</v>
      </c>
      <c r="J328" t="s">
        <v>58</v>
      </c>
      <c r="K328" t="s">
        <v>176</v>
      </c>
      <c r="L328" t="s">
        <v>260</v>
      </c>
      <c r="M328" t="s">
        <v>261</v>
      </c>
      <c r="N328">
        <v>0.68</v>
      </c>
      <c r="O328" t="s">
        <v>50</v>
      </c>
      <c r="P328" t="s">
        <v>51</v>
      </c>
      <c r="Q328" t="s">
        <v>62</v>
      </c>
      <c r="R328" t="s">
        <v>687</v>
      </c>
      <c r="S328">
        <v>90045</v>
      </c>
      <c r="T328" s="3">
        <v>42077</v>
      </c>
      <c r="U328" s="3">
        <v>42078</v>
      </c>
      <c r="V328">
        <v>-1763.7477000000003</v>
      </c>
      <c r="W328">
        <v>38</v>
      </c>
      <c r="X328">
        <v>5679.59</v>
      </c>
      <c r="Y328">
        <v>28647</v>
      </c>
    </row>
    <row r="329" spans="1:25" x14ac:dyDescent="0.3">
      <c r="A329">
        <v>4903</v>
      </c>
      <c r="B329" t="s">
        <v>64</v>
      </c>
      <c r="C329">
        <v>0.03</v>
      </c>
      <c r="D329">
        <v>1.88</v>
      </c>
      <c r="E329">
        <v>1.49</v>
      </c>
      <c r="F329">
        <v>604</v>
      </c>
      <c r="G329" t="s">
        <v>743</v>
      </c>
      <c r="H329" t="s">
        <v>66</v>
      </c>
      <c r="I329" t="s">
        <v>57</v>
      </c>
      <c r="J329" t="s">
        <v>46</v>
      </c>
      <c r="K329" t="s">
        <v>134</v>
      </c>
      <c r="L329" t="s">
        <v>76</v>
      </c>
      <c r="M329" t="s">
        <v>296</v>
      </c>
      <c r="N329">
        <v>0.37</v>
      </c>
      <c r="O329" t="s">
        <v>50</v>
      </c>
      <c r="P329" t="s">
        <v>51</v>
      </c>
      <c r="Q329" t="s">
        <v>62</v>
      </c>
      <c r="R329" t="s">
        <v>687</v>
      </c>
      <c r="S329">
        <v>90045</v>
      </c>
      <c r="T329" s="3">
        <v>42028</v>
      </c>
      <c r="U329" s="3">
        <v>42029</v>
      </c>
      <c r="V329">
        <v>-15.099500000000001</v>
      </c>
      <c r="W329">
        <v>52</v>
      </c>
      <c r="X329">
        <v>102.32</v>
      </c>
      <c r="Y329">
        <v>34882</v>
      </c>
    </row>
    <row r="330" spans="1:25" x14ac:dyDescent="0.3">
      <c r="A330">
        <v>22015</v>
      </c>
      <c r="B330" t="s">
        <v>64</v>
      </c>
      <c r="C330">
        <v>0.09</v>
      </c>
      <c r="D330">
        <v>154.13</v>
      </c>
      <c r="E330">
        <v>69</v>
      </c>
      <c r="F330">
        <v>605</v>
      </c>
      <c r="G330" t="s">
        <v>744</v>
      </c>
      <c r="H330" t="s">
        <v>44</v>
      </c>
      <c r="I330" t="s">
        <v>45</v>
      </c>
      <c r="J330" t="s">
        <v>58</v>
      </c>
      <c r="K330" t="s">
        <v>176</v>
      </c>
      <c r="L330" t="s">
        <v>260</v>
      </c>
      <c r="M330" t="s">
        <v>261</v>
      </c>
      <c r="N330">
        <v>0.68</v>
      </c>
      <c r="O330" t="s">
        <v>50</v>
      </c>
      <c r="P330" t="s">
        <v>70</v>
      </c>
      <c r="Q330" t="s">
        <v>96</v>
      </c>
      <c r="R330" t="s">
        <v>745</v>
      </c>
      <c r="S330">
        <v>11795</v>
      </c>
      <c r="T330" s="3">
        <v>42077</v>
      </c>
      <c r="U330" s="3">
        <v>42078</v>
      </c>
      <c r="V330">
        <v>-1763.7477000000003</v>
      </c>
      <c r="W330">
        <v>10</v>
      </c>
      <c r="X330">
        <v>1494.63</v>
      </c>
      <c r="Y330">
        <v>91144</v>
      </c>
    </row>
    <row r="331" spans="1:25" x14ac:dyDescent="0.3">
      <c r="A331">
        <v>18492</v>
      </c>
      <c r="B331" t="s">
        <v>54</v>
      </c>
      <c r="C331">
        <v>0.02</v>
      </c>
      <c r="D331">
        <v>15.57</v>
      </c>
      <c r="E331">
        <v>1.39</v>
      </c>
      <c r="F331">
        <v>617</v>
      </c>
      <c r="G331" t="s">
        <v>746</v>
      </c>
      <c r="H331" t="s">
        <v>66</v>
      </c>
      <c r="I331" t="s">
        <v>139</v>
      </c>
      <c r="J331" t="s">
        <v>46</v>
      </c>
      <c r="K331" t="s">
        <v>94</v>
      </c>
      <c r="L331" t="s">
        <v>76</v>
      </c>
      <c r="M331" t="s">
        <v>747</v>
      </c>
      <c r="N331">
        <v>0.38</v>
      </c>
      <c r="O331" t="s">
        <v>50</v>
      </c>
      <c r="P331" t="s">
        <v>51</v>
      </c>
      <c r="Q331" t="s">
        <v>279</v>
      </c>
      <c r="R331" t="s">
        <v>742</v>
      </c>
      <c r="S331">
        <v>81001</v>
      </c>
      <c r="T331" s="3">
        <v>42123</v>
      </c>
      <c r="U331" s="3">
        <v>42124</v>
      </c>
      <c r="V331">
        <v>23.5428</v>
      </c>
      <c r="W331">
        <v>3</v>
      </c>
      <c r="X331">
        <v>46.23</v>
      </c>
      <c r="Y331">
        <v>88198</v>
      </c>
    </row>
    <row r="332" spans="1:25" x14ac:dyDescent="0.3">
      <c r="A332">
        <v>18493</v>
      </c>
      <c r="B332" t="s">
        <v>54</v>
      </c>
      <c r="C332">
        <v>0.02</v>
      </c>
      <c r="D332">
        <v>20.89</v>
      </c>
      <c r="E332">
        <v>11.52</v>
      </c>
      <c r="F332">
        <v>617</v>
      </c>
      <c r="G332" t="s">
        <v>746</v>
      </c>
      <c r="H332" t="s">
        <v>66</v>
      </c>
      <c r="I332" t="s">
        <v>139</v>
      </c>
      <c r="J332" t="s">
        <v>46</v>
      </c>
      <c r="K332" t="s">
        <v>165</v>
      </c>
      <c r="L332" t="s">
        <v>76</v>
      </c>
      <c r="M332" t="s">
        <v>748</v>
      </c>
      <c r="N332">
        <v>0.83</v>
      </c>
      <c r="O332" t="s">
        <v>50</v>
      </c>
      <c r="P332" t="s">
        <v>51</v>
      </c>
      <c r="Q332" t="s">
        <v>279</v>
      </c>
      <c r="R332" t="s">
        <v>742</v>
      </c>
      <c r="S332">
        <v>81001</v>
      </c>
      <c r="T332" s="3">
        <v>42123</v>
      </c>
      <c r="U332" s="3">
        <v>42124</v>
      </c>
      <c r="V332">
        <v>-276.11279999999999</v>
      </c>
      <c r="W332">
        <v>13</v>
      </c>
      <c r="X332">
        <v>279.27999999999997</v>
      </c>
      <c r="Y332">
        <v>88198</v>
      </c>
    </row>
    <row r="333" spans="1:25" x14ac:dyDescent="0.3">
      <c r="A333">
        <v>22196</v>
      </c>
      <c r="B333" t="s">
        <v>64</v>
      </c>
      <c r="C333">
        <v>0.06</v>
      </c>
      <c r="D333">
        <v>17.98</v>
      </c>
      <c r="E333">
        <v>4</v>
      </c>
      <c r="F333">
        <v>618</v>
      </c>
      <c r="G333" t="s">
        <v>749</v>
      </c>
      <c r="H333" t="s">
        <v>66</v>
      </c>
      <c r="I333" t="s">
        <v>139</v>
      </c>
      <c r="J333" t="s">
        <v>102</v>
      </c>
      <c r="K333" t="s">
        <v>204</v>
      </c>
      <c r="L333" t="s">
        <v>76</v>
      </c>
      <c r="M333" t="s">
        <v>205</v>
      </c>
      <c r="N333">
        <v>0.79</v>
      </c>
      <c r="O333" t="s">
        <v>50</v>
      </c>
      <c r="P333" t="s">
        <v>51</v>
      </c>
      <c r="Q333" t="s">
        <v>279</v>
      </c>
      <c r="R333" t="s">
        <v>750</v>
      </c>
      <c r="S333">
        <v>81007</v>
      </c>
      <c r="T333" s="3">
        <v>42087</v>
      </c>
      <c r="U333" s="3">
        <v>42088</v>
      </c>
      <c r="V333">
        <v>-78.13</v>
      </c>
      <c r="W333">
        <v>4</v>
      </c>
      <c r="X333">
        <v>70.06</v>
      </c>
      <c r="Y333">
        <v>88197</v>
      </c>
    </row>
    <row r="334" spans="1:25" x14ac:dyDescent="0.3">
      <c r="A334">
        <v>18490</v>
      </c>
      <c r="B334" t="s">
        <v>54</v>
      </c>
      <c r="C334">
        <v>0.06</v>
      </c>
      <c r="D334">
        <v>5.38</v>
      </c>
      <c r="E334">
        <v>5.24</v>
      </c>
      <c r="F334">
        <v>618</v>
      </c>
      <c r="G334" t="s">
        <v>749</v>
      </c>
      <c r="H334" t="s">
        <v>44</v>
      </c>
      <c r="I334" t="s">
        <v>139</v>
      </c>
      <c r="J334" t="s">
        <v>46</v>
      </c>
      <c r="K334" t="s">
        <v>134</v>
      </c>
      <c r="L334" t="s">
        <v>76</v>
      </c>
      <c r="M334" t="s">
        <v>751</v>
      </c>
      <c r="N334">
        <v>0.36</v>
      </c>
      <c r="O334" t="s">
        <v>50</v>
      </c>
      <c r="P334" t="s">
        <v>51</v>
      </c>
      <c r="Q334" t="s">
        <v>279</v>
      </c>
      <c r="R334" t="s">
        <v>750</v>
      </c>
      <c r="S334">
        <v>81007</v>
      </c>
      <c r="T334" s="3">
        <v>42123</v>
      </c>
      <c r="U334" s="3">
        <v>42124</v>
      </c>
      <c r="V334">
        <v>-64.670940000000002</v>
      </c>
      <c r="W334">
        <v>14</v>
      </c>
      <c r="X334">
        <v>81.819999999999993</v>
      </c>
      <c r="Y334">
        <v>88198</v>
      </c>
    </row>
    <row r="335" spans="1:25" x14ac:dyDescent="0.3">
      <c r="A335">
        <v>18491</v>
      </c>
      <c r="B335" t="s">
        <v>54</v>
      </c>
      <c r="C335">
        <v>0.03</v>
      </c>
      <c r="D335">
        <v>7.35</v>
      </c>
      <c r="E335">
        <v>5.96</v>
      </c>
      <c r="F335">
        <v>618</v>
      </c>
      <c r="G335" t="s">
        <v>749</v>
      </c>
      <c r="H335" t="s">
        <v>66</v>
      </c>
      <c r="I335" t="s">
        <v>139</v>
      </c>
      <c r="J335" t="s">
        <v>46</v>
      </c>
      <c r="K335" t="s">
        <v>118</v>
      </c>
      <c r="L335" t="s">
        <v>76</v>
      </c>
      <c r="M335" t="s">
        <v>752</v>
      </c>
      <c r="N335">
        <v>0.38</v>
      </c>
      <c r="O335" t="s">
        <v>50</v>
      </c>
      <c r="P335" t="s">
        <v>51</v>
      </c>
      <c r="Q335" t="s">
        <v>279</v>
      </c>
      <c r="R335" t="s">
        <v>750</v>
      </c>
      <c r="S335">
        <v>81007</v>
      </c>
      <c r="T335" s="3">
        <v>42123</v>
      </c>
      <c r="U335" s="3">
        <v>42124</v>
      </c>
      <c r="V335">
        <v>-11.113199999999999</v>
      </c>
      <c r="W335">
        <v>1</v>
      </c>
      <c r="X335">
        <v>13.16</v>
      </c>
      <c r="Y335">
        <v>88198</v>
      </c>
    </row>
    <row r="336" spans="1:25" x14ac:dyDescent="0.3">
      <c r="A336">
        <v>25539</v>
      </c>
      <c r="B336" t="s">
        <v>64</v>
      </c>
      <c r="C336">
        <v>0.03</v>
      </c>
      <c r="D336">
        <v>14.2</v>
      </c>
      <c r="E336">
        <v>5.3</v>
      </c>
      <c r="F336">
        <v>619</v>
      </c>
      <c r="G336" t="s">
        <v>753</v>
      </c>
      <c r="H336" t="s">
        <v>66</v>
      </c>
      <c r="I336" t="s">
        <v>139</v>
      </c>
      <c r="J336" t="s">
        <v>58</v>
      </c>
      <c r="K336" t="s">
        <v>67</v>
      </c>
      <c r="L336" t="s">
        <v>48</v>
      </c>
      <c r="M336" t="s">
        <v>754</v>
      </c>
      <c r="N336">
        <v>0.46</v>
      </c>
      <c r="O336" t="s">
        <v>50</v>
      </c>
      <c r="P336" t="s">
        <v>78</v>
      </c>
      <c r="Q336" t="s">
        <v>324</v>
      </c>
      <c r="R336" t="s">
        <v>755</v>
      </c>
      <c r="S336">
        <v>48195</v>
      </c>
      <c r="T336" s="3">
        <v>42011</v>
      </c>
      <c r="U336" s="3">
        <v>42012</v>
      </c>
      <c r="V336">
        <v>107.02</v>
      </c>
      <c r="W336">
        <v>14</v>
      </c>
      <c r="X336">
        <v>205.98</v>
      </c>
      <c r="Y336">
        <v>88196</v>
      </c>
    </row>
    <row r="337" spans="1:25" x14ac:dyDescent="0.3">
      <c r="A337">
        <v>22248</v>
      </c>
      <c r="B337" t="s">
        <v>73</v>
      </c>
      <c r="C337">
        <v>0.1</v>
      </c>
      <c r="D337">
        <v>6.88</v>
      </c>
      <c r="E337">
        <v>2</v>
      </c>
      <c r="F337">
        <v>621</v>
      </c>
      <c r="G337" t="s">
        <v>756</v>
      </c>
      <c r="H337" t="s">
        <v>66</v>
      </c>
      <c r="I337" t="s">
        <v>57</v>
      </c>
      <c r="J337" t="s">
        <v>46</v>
      </c>
      <c r="K337" t="s">
        <v>118</v>
      </c>
      <c r="L337" t="s">
        <v>48</v>
      </c>
      <c r="M337" t="s">
        <v>686</v>
      </c>
      <c r="N337">
        <v>0.39</v>
      </c>
      <c r="O337" t="s">
        <v>50</v>
      </c>
      <c r="P337" t="s">
        <v>70</v>
      </c>
      <c r="Q337" t="s">
        <v>252</v>
      </c>
      <c r="R337" t="s">
        <v>420</v>
      </c>
      <c r="S337">
        <v>6111</v>
      </c>
      <c r="T337" s="3">
        <v>42061</v>
      </c>
      <c r="U337" s="3">
        <v>42062</v>
      </c>
      <c r="V337">
        <v>18.420000000000002</v>
      </c>
      <c r="W337">
        <v>5</v>
      </c>
      <c r="X337">
        <v>31.46</v>
      </c>
      <c r="Y337">
        <v>91432</v>
      </c>
    </row>
    <row r="338" spans="1:25" x14ac:dyDescent="0.3">
      <c r="A338">
        <v>22247</v>
      </c>
      <c r="B338" t="s">
        <v>73</v>
      </c>
      <c r="C338">
        <v>0.06</v>
      </c>
      <c r="D338">
        <v>195.99</v>
      </c>
      <c r="E338">
        <v>8.99</v>
      </c>
      <c r="F338">
        <v>622</v>
      </c>
      <c r="G338" t="s">
        <v>757</v>
      </c>
      <c r="H338" t="s">
        <v>66</v>
      </c>
      <c r="I338" t="s">
        <v>57</v>
      </c>
      <c r="J338" t="s">
        <v>102</v>
      </c>
      <c r="K338" t="s">
        <v>103</v>
      </c>
      <c r="L338" t="s">
        <v>76</v>
      </c>
      <c r="M338" t="s">
        <v>758</v>
      </c>
      <c r="N338">
        <v>0.6</v>
      </c>
      <c r="O338" t="s">
        <v>50</v>
      </c>
      <c r="P338" t="s">
        <v>70</v>
      </c>
      <c r="Q338" t="s">
        <v>212</v>
      </c>
      <c r="R338" t="s">
        <v>535</v>
      </c>
      <c r="S338">
        <v>4210</v>
      </c>
      <c r="T338" s="3">
        <v>42061</v>
      </c>
      <c r="U338" s="3">
        <v>42063</v>
      </c>
      <c r="V338">
        <v>349.47</v>
      </c>
      <c r="W338">
        <v>6</v>
      </c>
      <c r="X338">
        <v>948.97</v>
      </c>
      <c r="Y338">
        <v>91432</v>
      </c>
    </row>
    <row r="339" spans="1:25" x14ac:dyDescent="0.3">
      <c r="A339">
        <v>24880</v>
      </c>
      <c r="B339" t="s">
        <v>42</v>
      </c>
      <c r="C339">
        <v>0.05</v>
      </c>
      <c r="D339">
        <v>6.48</v>
      </c>
      <c r="E339">
        <v>8.4</v>
      </c>
      <c r="F339">
        <v>623</v>
      </c>
      <c r="G339" t="s">
        <v>759</v>
      </c>
      <c r="H339" t="s">
        <v>66</v>
      </c>
      <c r="I339" t="s">
        <v>57</v>
      </c>
      <c r="J339" t="s">
        <v>46</v>
      </c>
      <c r="K339" t="s">
        <v>118</v>
      </c>
      <c r="L339" t="s">
        <v>76</v>
      </c>
      <c r="M339" t="s">
        <v>760</v>
      </c>
      <c r="N339">
        <v>0.37</v>
      </c>
      <c r="O339" t="s">
        <v>50</v>
      </c>
      <c r="P339" t="s">
        <v>70</v>
      </c>
      <c r="Q339" t="s">
        <v>221</v>
      </c>
      <c r="R339" t="s">
        <v>761</v>
      </c>
      <c r="S339">
        <v>3101</v>
      </c>
      <c r="T339" s="3">
        <v>42095</v>
      </c>
      <c r="U339" s="3">
        <v>42097</v>
      </c>
      <c r="V339">
        <v>-226.34640000000002</v>
      </c>
      <c r="W339">
        <v>21</v>
      </c>
      <c r="X339">
        <v>136.99</v>
      </c>
      <c r="Y339">
        <v>91433</v>
      </c>
    </row>
    <row r="340" spans="1:25" x14ac:dyDescent="0.3">
      <c r="A340">
        <v>24881</v>
      </c>
      <c r="B340" t="s">
        <v>42</v>
      </c>
      <c r="C340">
        <v>0.05</v>
      </c>
      <c r="D340">
        <v>55.99</v>
      </c>
      <c r="E340">
        <v>5</v>
      </c>
      <c r="F340">
        <v>624</v>
      </c>
      <c r="G340" t="s">
        <v>762</v>
      </c>
      <c r="H340" t="s">
        <v>66</v>
      </c>
      <c r="I340" t="s">
        <v>57</v>
      </c>
      <c r="J340" t="s">
        <v>102</v>
      </c>
      <c r="K340" t="s">
        <v>103</v>
      </c>
      <c r="L340" t="s">
        <v>68</v>
      </c>
      <c r="M340" t="s">
        <v>713</v>
      </c>
      <c r="N340">
        <v>0.8</v>
      </c>
      <c r="O340" t="s">
        <v>50</v>
      </c>
      <c r="P340" t="s">
        <v>70</v>
      </c>
      <c r="Q340" t="s">
        <v>173</v>
      </c>
      <c r="R340" t="s">
        <v>763</v>
      </c>
      <c r="S340">
        <v>5701</v>
      </c>
      <c r="T340" s="3">
        <v>42095</v>
      </c>
      <c r="U340" s="3">
        <v>42095</v>
      </c>
      <c r="V340">
        <v>-281.17583999999999</v>
      </c>
      <c r="W340">
        <v>2</v>
      </c>
      <c r="X340">
        <v>99.36</v>
      </c>
      <c r="Y340">
        <v>91433</v>
      </c>
    </row>
    <row r="341" spans="1:25" x14ac:dyDescent="0.3">
      <c r="A341">
        <v>21718</v>
      </c>
      <c r="B341" t="s">
        <v>73</v>
      </c>
      <c r="C341">
        <v>0.02</v>
      </c>
      <c r="D341">
        <v>419.19</v>
      </c>
      <c r="E341">
        <v>19.989999999999998</v>
      </c>
      <c r="F341">
        <v>627</v>
      </c>
      <c r="G341" t="s">
        <v>764</v>
      </c>
      <c r="H341" t="s">
        <v>66</v>
      </c>
      <c r="I341" t="s">
        <v>45</v>
      </c>
      <c r="J341" t="s">
        <v>46</v>
      </c>
      <c r="K341" t="s">
        <v>165</v>
      </c>
      <c r="L341" t="s">
        <v>76</v>
      </c>
      <c r="M341" t="s">
        <v>765</v>
      </c>
      <c r="N341">
        <v>0.57999999999999996</v>
      </c>
      <c r="O341" t="s">
        <v>50</v>
      </c>
      <c r="P341" t="s">
        <v>70</v>
      </c>
      <c r="Q341" t="s">
        <v>178</v>
      </c>
      <c r="R341" t="s">
        <v>766</v>
      </c>
      <c r="S341">
        <v>43952</v>
      </c>
      <c r="T341" s="3">
        <v>42115</v>
      </c>
      <c r="U341" s="3">
        <v>42116</v>
      </c>
      <c r="V341">
        <v>6610.2</v>
      </c>
      <c r="W341">
        <v>22</v>
      </c>
      <c r="X341">
        <v>9580</v>
      </c>
      <c r="Y341">
        <v>90469</v>
      </c>
    </row>
    <row r="342" spans="1:25" x14ac:dyDescent="0.3">
      <c r="A342">
        <v>19364</v>
      </c>
      <c r="B342" t="s">
        <v>42</v>
      </c>
      <c r="C342">
        <v>0.01</v>
      </c>
      <c r="D342">
        <v>2.08</v>
      </c>
      <c r="E342">
        <v>5.33</v>
      </c>
      <c r="F342">
        <v>635</v>
      </c>
      <c r="G342" t="s">
        <v>767</v>
      </c>
      <c r="H342" t="s">
        <v>66</v>
      </c>
      <c r="I342" t="s">
        <v>45</v>
      </c>
      <c r="J342" t="s">
        <v>58</v>
      </c>
      <c r="K342" t="s">
        <v>67</v>
      </c>
      <c r="L342" t="s">
        <v>76</v>
      </c>
      <c r="M342" t="s">
        <v>768</v>
      </c>
      <c r="N342">
        <v>0.43</v>
      </c>
      <c r="O342" t="s">
        <v>50</v>
      </c>
      <c r="P342" t="s">
        <v>78</v>
      </c>
      <c r="Q342" t="s">
        <v>79</v>
      </c>
      <c r="R342" t="s">
        <v>769</v>
      </c>
      <c r="S342">
        <v>55106</v>
      </c>
      <c r="T342" s="3">
        <v>42099</v>
      </c>
      <c r="U342" s="3">
        <v>42099</v>
      </c>
      <c r="V342">
        <v>-103.7124</v>
      </c>
      <c r="W342">
        <v>12</v>
      </c>
      <c r="X342">
        <v>28.32</v>
      </c>
      <c r="Y342">
        <v>89284</v>
      </c>
    </row>
    <row r="343" spans="1:25" x14ac:dyDescent="0.3">
      <c r="A343">
        <v>19365</v>
      </c>
      <c r="B343" t="s">
        <v>42</v>
      </c>
      <c r="C343">
        <v>0.03</v>
      </c>
      <c r="D343">
        <v>370.98</v>
      </c>
      <c r="E343">
        <v>99</v>
      </c>
      <c r="F343">
        <v>635</v>
      </c>
      <c r="G343" t="s">
        <v>767</v>
      </c>
      <c r="H343" t="s">
        <v>56</v>
      </c>
      <c r="I343" t="s">
        <v>45</v>
      </c>
      <c r="J343" t="s">
        <v>46</v>
      </c>
      <c r="K343" t="s">
        <v>165</v>
      </c>
      <c r="L343" t="s">
        <v>60</v>
      </c>
      <c r="M343" t="s">
        <v>770</v>
      </c>
      <c r="N343">
        <v>0.65</v>
      </c>
      <c r="O343" t="s">
        <v>50</v>
      </c>
      <c r="P343" t="s">
        <v>78</v>
      </c>
      <c r="Q343" t="s">
        <v>79</v>
      </c>
      <c r="R343" t="s">
        <v>769</v>
      </c>
      <c r="S343">
        <v>55106</v>
      </c>
      <c r="T343" s="3">
        <v>42099</v>
      </c>
      <c r="U343" s="3">
        <v>42100</v>
      </c>
      <c r="V343">
        <v>-124.2864</v>
      </c>
      <c r="W343">
        <v>6</v>
      </c>
      <c r="X343">
        <v>2309.4899999999998</v>
      </c>
      <c r="Y343">
        <v>89284</v>
      </c>
    </row>
    <row r="344" spans="1:25" x14ac:dyDescent="0.3">
      <c r="A344">
        <v>19539</v>
      </c>
      <c r="B344" t="s">
        <v>131</v>
      </c>
      <c r="C344">
        <v>0.06</v>
      </c>
      <c r="D344">
        <v>160.97999999999999</v>
      </c>
      <c r="E344">
        <v>35.020000000000003</v>
      </c>
      <c r="F344">
        <v>637</v>
      </c>
      <c r="G344" t="s">
        <v>771</v>
      </c>
      <c r="H344" t="s">
        <v>56</v>
      </c>
      <c r="I344" t="s">
        <v>139</v>
      </c>
      <c r="J344" t="s">
        <v>58</v>
      </c>
      <c r="K344" t="s">
        <v>215</v>
      </c>
      <c r="L344" t="s">
        <v>146</v>
      </c>
      <c r="M344" t="s">
        <v>772</v>
      </c>
      <c r="N344">
        <v>0.72</v>
      </c>
      <c r="O344" t="s">
        <v>50</v>
      </c>
      <c r="P344" t="s">
        <v>51</v>
      </c>
      <c r="Q344" t="s">
        <v>62</v>
      </c>
      <c r="R344" t="s">
        <v>773</v>
      </c>
      <c r="S344">
        <v>95051</v>
      </c>
      <c r="T344" s="3">
        <v>42083</v>
      </c>
      <c r="U344" s="3">
        <v>42087</v>
      </c>
      <c r="V344">
        <v>-229.68</v>
      </c>
      <c r="W344">
        <v>8</v>
      </c>
      <c r="X344">
        <v>1232.01</v>
      </c>
      <c r="Y344">
        <v>87953</v>
      </c>
    </row>
    <row r="345" spans="1:25" x14ac:dyDescent="0.3">
      <c r="A345">
        <v>24387</v>
      </c>
      <c r="B345" t="s">
        <v>64</v>
      </c>
      <c r="C345">
        <v>0.06</v>
      </c>
      <c r="D345">
        <v>65.989999999999995</v>
      </c>
      <c r="E345">
        <v>8.8000000000000007</v>
      </c>
      <c r="F345">
        <v>638</v>
      </c>
      <c r="G345" t="s">
        <v>774</v>
      </c>
      <c r="H345" t="s">
        <v>44</v>
      </c>
      <c r="I345" t="s">
        <v>139</v>
      </c>
      <c r="J345" t="s">
        <v>102</v>
      </c>
      <c r="K345" t="s">
        <v>103</v>
      </c>
      <c r="L345" t="s">
        <v>76</v>
      </c>
      <c r="M345" t="s">
        <v>775</v>
      </c>
      <c r="N345">
        <v>0.57999999999999996</v>
      </c>
      <c r="O345" t="s">
        <v>50</v>
      </c>
      <c r="P345" t="s">
        <v>51</v>
      </c>
      <c r="Q345" t="s">
        <v>62</v>
      </c>
      <c r="R345" t="s">
        <v>776</v>
      </c>
      <c r="S345">
        <v>95062</v>
      </c>
      <c r="T345" s="3">
        <v>42124</v>
      </c>
      <c r="U345" s="3">
        <v>42125</v>
      </c>
      <c r="V345">
        <v>288.08999999999997</v>
      </c>
      <c r="W345">
        <v>9</v>
      </c>
      <c r="X345">
        <v>506.38</v>
      </c>
      <c r="Y345">
        <v>87954</v>
      </c>
    </row>
    <row r="346" spans="1:25" x14ac:dyDescent="0.3">
      <c r="A346">
        <v>24388</v>
      </c>
      <c r="B346" t="s">
        <v>64</v>
      </c>
      <c r="C346">
        <v>0</v>
      </c>
      <c r="D346">
        <v>195.99</v>
      </c>
      <c r="E346">
        <v>4.2</v>
      </c>
      <c r="F346">
        <v>638</v>
      </c>
      <c r="G346" t="s">
        <v>774</v>
      </c>
      <c r="H346" t="s">
        <v>44</v>
      </c>
      <c r="I346" t="s">
        <v>139</v>
      </c>
      <c r="J346" t="s">
        <v>102</v>
      </c>
      <c r="K346" t="s">
        <v>103</v>
      </c>
      <c r="L346" t="s">
        <v>76</v>
      </c>
      <c r="M346" t="s">
        <v>777</v>
      </c>
      <c r="N346">
        <v>0.56999999999999995</v>
      </c>
      <c r="O346" t="s">
        <v>50</v>
      </c>
      <c r="P346" t="s">
        <v>51</v>
      </c>
      <c r="Q346" t="s">
        <v>62</v>
      </c>
      <c r="R346" t="s">
        <v>776</v>
      </c>
      <c r="S346">
        <v>95062</v>
      </c>
      <c r="T346" s="3">
        <v>42124</v>
      </c>
      <c r="U346" s="3">
        <v>42126</v>
      </c>
      <c r="V346">
        <v>719.47679999999991</v>
      </c>
      <c r="W346">
        <v>6</v>
      </c>
      <c r="X346">
        <v>1042.72</v>
      </c>
      <c r="Y346">
        <v>87954</v>
      </c>
    </row>
    <row r="347" spans="1:25" x14ac:dyDescent="0.3">
      <c r="A347">
        <v>25893</v>
      </c>
      <c r="B347" t="s">
        <v>54</v>
      </c>
      <c r="C347">
        <v>0</v>
      </c>
      <c r="D347">
        <v>236.97</v>
      </c>
      <c r="E347">
        <v>59.24</v>
      </c>
      <c r="F347">
        <v>639</v>
      </c>
      <c r="G347" t="s">
        <v>778</v>
      </c>
      <c r="H347" t="s">
        <v>56</v>
      </c>
      <c r="I347" t="s">
        <v>139</v>
      </c>
      <c r="J347" t="s">
        <v>58</v>
      </c>
      <c r="K347" t="s">
        <v>176</v>
      </c>
      <c r="L347" t="s">
        <v>146</v>
      </c>
      <c r="M347" t="s">
        <v>779</v>
      </c>
      <c r="N347">
        <v>0.61</v>
      </c>
      <c r="O347" t="s">
        <v>50</v>
      </c>
      <c r="P347" t="s">
        <v>51</v>
      </c>
      <c r="Q347" t="s">
        <v>62</v>
      </c>
      <c r="R347" t="s">
        <v>780</v>
      </c>
      <c r="S347">
        <v>93454</v>
      </c>
      <c r="T347" s="3">
        <v>42049</v>
      </c>
      <c r="U347" s="3">
        <v>42050</v>
      </c>
      <c r="V347">
        <v>1192.04</v>
      </c>
      <c r="W347">
        <v>9</v>
      </c>
      <c r="X347">
        <v>1769.91</v>
      </c>
      <c r="Y347">
        <v>87952</v>
      </c>
    </row>
    <row r="348" spans="1:25" x14ac:dyDescent="0.3">
      <c r="A348">
        <v>7893</v>
      </c>
      <c r="B348" t="s">
        <v>54</v>
      </c>
      <c r="C348">
        <v>0</v>
      </c>
      <c r="D348">
        <v>236.97</v>
      </c>
      <c r="E348">
        <v>59.24</v>
      </c>
      <c r="F348">
        <v>640</v>
      </c>
      <c r="G348" t="s">
        <v>781</v>
      </c>
      <c r="H348" t="s">
        <v>56</v>
      </c>
      <c r="I348" t="s">
        <v>139</v>
      </c>
      <c r="J348" t="s">
        <v>58</v>
      </c>
      <c r="K348" t="s">
        <v>176</v>
      </c>
      <c r="L348" t="s">
        <v>146</v>
      </c>
      <c r="M348" t="s">
        <v>779</v>
      </c>
      <c r="N348">
        <v>0.61</v>
      </c>
      <c r="O348" t="s">
        <v>50</v>
      </c>
      <c r="P348" t="s">
        <v>51</v>
      </c>
      <c r="Q348" t="s">
        <v>52</v>
      </c>
      <c r="R348" t="s">
        <v>233</v>
      </c>
      <c r="S348">
        <v>98119</v>
      </c>
      <c r="T348" s="3">
        <v>42049</v>
      </c>
      <c r="U348" s="3">
        <v>42050</v>
      </c>
      <c r="V348">
        <v>1192.04</v>
      </c>
      <c r="W348">
        <v>34</v>
      </c>
      <c r="X348">
        <v>6686.34</v>
      </c>
      <c r="Y348">
        <v>56452</v>
      </c>
    </row>
    <row r="349" spans="1:25" x14ac:dyDescent="0.3">
      <c r="A349">
        <v>1539</v>
      </c>
      <c r="B349" t="s">
        <v>131</v>
      </c>
      <c r="C349">
        <v>0.06</v>
      </c>
      <c r="D349">
        <v>160.97999999999999</v>
      </c>
      <c r="E349">
        <v>35.020000000000003</v>
      </c>
      <c r="F349">
        <v>640</v>
      </c>
      <c r="G349" t="s">
        <v>781</v>
      </c>
      <c r="H349" t="s">
        <v>56</v>
      </c>
      <c r="I349" t="s">
        <v>139</v>
      </c>
      <c r="J349" t="s">
        <v>58</v>
      </c>
      <c r="K349" t="s">
        <v>215</v>
      </c>
      <c r="L349" t="s">
        <v>146</v>
      </c>
      <c r="M349" t="s">
        <v>772</v>
      </c>
      <c r="N349">
        <v>0.72</v>
      </c>
      <c r="O349" t="s">
        <v>50</v>
      </c>
      <c r="P349" t="s">
        <v>51</v>
      </c>
      <c r="Q349" t="s">
        <v>52</v>
      </c>
      <c r="R349" t="s">
        <v>233</v>
      </c>
      <c r="S349">
        <v>98119</v>
      </c>
      <c r="T349" s="3">
        <v>42083</v>
      </c>
      <c r="U349" s="3">
        <v>42087</v>
      </c>
      <c r="V349">
        <v>-229.68</v>
      </c>
      <c r="W349">
        <v>30</v>
      </c>
      <c r="X349">
        <v>4620.05</v>
      </c>
      <c r="Y349">
        <v>11077</v>
      </c>
    </row>
    <row r="350" spans="1:25" x14ac:dyDescent="0.3">
      <c r="A350">
        <v>6387</v>
      </c>
      <c r="B350" t="s">
        <v>64</v>
      </c>
      <c r="C350">
        <v>0.06</v>
      </c>
      <c r="D350">
        <v>65.989999999999995</v>
      </c>
      <c r="E350">
        <v>8.8000000000000007</v>
      </c>
      <c r="F350">
        <v>640</v>
      </c>
      <c r="G350" t="s">
        <v>781</v>
      </c>
      <c r="H350" t="s">
        <v>44</v>
      </c>
      <c r="I350" t="s">
        <v>139</v>
      </c>
      <c r="J350" t="s">
        <v>102</v>
      </c>
      <c r="K350" t="s">
        <v>103</v>
      </c>
      <c r="L350" t="s">
        <v>76</v>
      </c>
      <c r="M350" t="s">
        <v>775</v>
      </c>
      <c r="N350">
        <v>0.57999999999999996</v>
      </c>
      <c r="O350" t="s">
        <v>50</v>
      </c>
      <c r="P350" t="s">
        <v>51</v>
      </c>
      <c r="Q350" t="s">
        <v>52</v>
      </c>
      <c r="R350" t="s">
        <v>233</v>
      </c>
      <c r="S350">
        <v>98119</v>
      </c>
      <c r="T350" s="3">
        <v>42124</v>
      </c>
      <c r="U350" s="3">
        <v>42125</v>
      </c>
      <c r="V350">
        <v>288.08999999999997</v>
      </c>
      <c r="W350">
        <v>34</v>
      </c>
      <c r="X350">
        <v>1912.98</v>
      </c>
      <c r="Y350">
        <v>45380</v>
      </c>
    </row>
    <row r="351" spans="1:25" x14ac:dyDescent="0.3">
      <c r="A351">
        <v>6388</v>
      </c>
      <c r="B351" t="s">
        <v>64</v>
      </c>
      <c r="C351">
        <v>0</v>
      </c>
      <c r="D351">
        <v>195.99</v>
      </c>
      <c r="E351">
        <v>4.2</v>
      </c>
      <c r="F351">
        <v>640</v>
      </c>
      <c r="G351" t="s">
        <v>781</v>
      </c>
      <c r="H351" t="s">
        <v>44</v>
      </c>
      <c r="I351" t="s">
        <v>139</v>
      </c>
      <c r="J351" t="s">
        <v>102</v>
      </c>
      <c r="K351" t="s">
        <v>103</v>
      </c>
      <c r="L351" t="s">
        <v>76</v>
      </c>
      <c r="M351" t="s">
        <v>777</v>
      </c>
      <c r="N351">
        <v>0.56999999999999995</v>
      </c>
      <c r="O351" t="s">
        <v>50</v>
      </c>
      <c r="P351" t="s">
        <v>51</v>
      </c>
      <c r="Q351" t="s">
        <v>52</v>
      </c>
      <c r="R351" t="s">
        <v>233</v>
      </c>
      <c r="S351">
        <v>98119</v>
      </c>
      <c r="T351" s="3">
        <v>42124</v>
      </c>
      <c r="U351" s="3">
        <v>42126</v>
      </c>
      <c r="V351">
        <v>1030.509</v>
      </c>
      <c r="W351">
        <v>24</v>
      </c>
      <c r="X351">
        <v>4170.87</v>
      </c>
      <c r="Y351">
        <v>45380</v>
      </c>
    </row>
    <row r="352" spans="1:25" x14ac:dyDescent="0.3">
      <c r="A352">
        <v>24869</v>
      </c>
      <c r="B352" t="s">
        <v>131</v>
      </c>
      <c r="C352">
        <v>0.03</v>
      </c>
      <c r="D352">
        <v>51.75</v>
      </c>
      <c r="E352">
        <v>19.989999999999998</v>
      </c>
      <c r="F352">
        <v>646</v>
      </c>
      <c r="G352" t="s">
        <v>782</v>
      </c>
      <c r="H352" t="s">
        <v>66</v>
      </c>
      <c r="I352" t="s">
        <v>45</v>
      </c>
      <c r="J352" t="s">
        <v>58</v>
      </c>
      <c r="K352" t="s">
        <v>67</v>
      </c>
      <c r="L352" t="s">
        <v>76</v>
      </c>
      <c r="M352" t="s">
        <v>783</v>
      </c>
      <c r="N352">
        <v>0.55000000000000004</v>
      </c>
      <c r="O352" t="s">
        <v>50</v>
      </c>
      <c r="P352" t="s">
        <v>78</v>
      </c>
      <c r="Q352" t="s">
        <v>79</v>
      </c>
      <c r="R352" t="s">
        <v>784</v>
      </c>
      <c r="S352">
        <v>55379</v>
      </c>
      <c r="T352" s="3">
        <v>42172</v>
      </c>
      <c r="U352" s="3">
        <v>42177</v>
      </c>
      <c r="V352">
        <v>261.44400000000002</v>
      </c>
      <c r="W352">
        <v>16</v>
      </c>
      <c r="X352">
        <v>818.81</v>
      </c>
      <c r="Y352">
        <v>90735</v>
      </c>
    </row>
    <row r="353" spans="1:25" x14ac:dyDescent="0.3">
      <c r="A353">
        <v>21760</v>
      </c>
      <c r="B353" t="s">
        <v>54</v>
      </c>
      <c r="C353">
        <v>0.02</v>
      </c>
      <c r="D353">
        <v>25.38</v>
      </c>
      <c r="E353">
        <v>8.99</v>
      </c>
      <c r="F353">
        <v>648</v>
      </c>
      <c r="G353" t="s">
        <v>785</v>
      </c>
      <c r="H353" t="s">
        <v>66</v>
      </c>
      <c r="I353" t="s">
        <v>57</v>
      </c>
      <c r="J353" t="s">
        <v>58</v>
      </c>
      <c r="K353" t="s">
        <v>67</v>
      </c>
      <c r="L353" t="s">
        <v>68</v>
      </c>
      <c r="M353" t="s">
        <v>786</v>
      </c>
      <c r="N353">
        <v>0.5</v>
      </c>
      <c r="O353" t="s">
        <v>50</v>
      </c>
      <c r="P353" t="s">
        <v>78</v>
      </c>
      <c r="Q353" t="s">
        <v>202</v>
      </c>
      <c r="R353" t="s">
        <v>787</v>
      </c>
      <c r="S353">
        <v>60440</v>
      </c>
      <c r="T353" s="3">
        <v>42176</v>
      </c>
      <c r="U353" s="3">
        <v>42177</v>
      </c>
      <c r="V353">
        <v>-10.36</v>
      </c>
      <c r="W353">
        <v>1</v>
      </c>
      <c r="X353">
        <v>34.11</v>
      </c>
      <c r="Y353">
        <v>91365</v>
      </c>
    </row>
    <row r="354" spans="1:25" x14ac:dyDescent="0.3">
      <c r="A354">
        <v>23154</v>
      </c>
      <c r="B354" t="s">
        <v>73</v>
      </c>
      <c r="C354">
        <v>0.02</v>
      </c>
      <c r="D354">
        <v>3.78</v>
      </c>
      <c r="E354">
        <v>0.71</v>
      </c>
      <c r="F354">
        <v>649</v>
      </c>
      <c r="G354" t="s">
        <v>788</v>
      </c>
      <c r="H354" t="s">
        <v>66</v>
      </c>
      <c r="I354" t="s">
        <v>57</v>
      </c>
      <c r="J354" t="s">
        <v>46</v>
      </c>
      <c r="K354" t="s">
        <v>91</v>
      </c>
      <c r="L354" t="s">
        <v>48</v>
      </c>
      <c r="M354" t="s">
        <v>789</v>
      </c>
      <c r="N354">
        <v>0.39</v>
      </c>
      <c r="O354" t="s">
        <v>50</v>
      </c>
      <c r="P354" t="s">
        <v>78</v>
      </c>
      <c r="Q354" t="s">
        <v>202</v>
      </c>
      <c r="R354" t="s">
        <v>790</v>
      </c>
      <c r="S354">
        <v>60089</v>
      </c>
      <c r="T354" s="3">
        <v>42153</v>
      </c>
      <c r="U354" s="3">
        <v>42154</v>
      </c>
      <c r="V354">
        <v>106.7499</v>
      </c>
      <c r="W354">
        <v>40</v>
      </c>
      <c r="X354">
        <v>154.71</v>
      </c>
      <c r="Y354">
        <v>91366</v>
      </c>
    </row>
    <row r="355" spans="1:25" x14ac:dyDescent="0.3">
      <c r="A355">
        <v>24199</v>
      </c>
      <c r="B355" t="s">
        <v>42</v>
      </c>
      <c r="C355">
        <v>0.08</v>
      </c>
      <c r="D355">
        <v>15.99</v>
      </c>
      <c r="E355">
        <v>13.18</v>
      </c>
      <c r="F355">
        <v>651</v>
      </c>
      <c r="G355" t="s">
        <v>791</v>
      </c>
      <c r="H355" t="s">
        <v>66</v>
      </c>
      <c r="I355" t="s">
        <v>139</v>
      </c>
      <c r="J355" t="s">
        <v>46</v>
      </c>
      <c r="K355" t="s">
        <v>134</v>
      </c>
      <c r="L355" t="s">
        <v>76</v>
      </c>
      <c r="M355" t="s">
        <v>662</v>
      </c>
      <c r="N355">
        <v>0.37</v>
      </c>
      <c r="O355" t="s">
        <v>50</v>
      </c>
      <c r="P355" t="s">
        <v>51</v>
      </c>
      <c r="Q355" t="s">
        <v>557</v>
      </c>
      <c r="R355" t="s">
        <v>792</v>
      </c>
      <c r="S355">
        <v>89115</v>
      </c>
      <c r="T355" s="3">
        <v>42011</v>
      </c>
      <c r="U355" s="3">
        <v>42012</v>
      </c>
      <c r="V355">
        <v>-246.92615999999998</v>
      </c>
      <c r="W355">
        <v>12</v>
      </c>
      <c r="X355">
        <v>192.33</v>
      </c>
      <c r="Y355">
        <v>91575</v>
      </c>
    </row>
    <row r="356" spans="1:25" x14ac:dyDescent="0.3">
      <c r="A356">
        <v>23433</v>
      </c>
      <c r="B356" t="s">
        <v>131</v>
      </c>
      <c r="C356">
        <v>0.04</v>
      </c>
      <c r="D356">
        <v>880.98</v>
      </c>
      <c r="E356">
        <v>44.55</v>
      </c>
      <c r="F356">
        <v>651</v>
      </c>
      <c r="G356" t="s">
        <v>791</v>
      </c>
      <c r="H356" t="s">
        <v>56</v>
      </c>
      <c r="I356" t="s">
        <v>139</v>
      </c>
      <c r="J356" t="s">
        <v>58</v>
      </c>
      <c r="K356" t="s">
        <v>215</v>
      </c>
      <c r="L356" t="s">
        <v>146</v>
      </c>
      <c r="M356" t="s">
        <v>793</v>
      </c>
      <c r="N356">
        <v>0.62</v>
      </c>
      <c r="O356" t="s">
        <v>50</v>
      </c>
      <c r="P356" t="s">
        <v>51</v>
      </c>
      <c r="Q356" t="s">
        <v>557</v>
      </c>
      <c r="R356" t="s">
        <v>792</v>
      </c>
      <c r="S356">
        <v>89115</v>
      </c>
      <c r="T356" s="3">
        <v>42050</v>
      </c>
      <c r="U356" s="3">
        <v>42054</v>
      </c>
      <c r="V356">
        <v>4233.2587999999996</v>
      </c>
      <c r="W356">
        <v>8</v>
      </c>
      <c r="X356">
        <v>6901.25</v>
      </c>
      <c r="Y356">
        <v>91576</v>
      </c>
    </row>
    <row r="357" spans="1:25" x14ac:dyDescent="0.3">
      <c r="A357">
        <v>23434</v>
      </c>
      <c r="B357" t="s">
        <v>131</v>
      </c>
      <c r="C357">
        <v>7.0000000000000007E-2</v>
      </c>
      <c r="D357">
        <v>13.4</v>
      </c>
      <c r="E357">
        <v>4.95</v>
      </c>
      <c r="F357">
        <v>651</v>
      </c>
      <c r="G357" t="s">
        <v>791</v>
      </c>
      <c r="H357" t="s">
        <v>66</v>
      </c>
      <c r="I357" t="s">
        <v>139</v>
      </c>
      <c r="J357" t="s">
        <v>58</v>
      </c>
      <c r="K357" t="s">
        <v>67</v>
      </c>
      <c r="L357" t="s">
        <v>68</v>
      </c>
      <c r="M357" t="s">
        <v>794</v>
      </c>
      <c r="N357">
        <v>0.37</v>
      </c>
      <c r="O357" t="s">
        <v>50</v>
      </c>
      <c r="P357" t="s">
        <v>51</v>
      </c>
      <c r="Q357" t="s">
        <v>557</v>
      </c>
      <c r="R357" t="s">
        <v>792</v>
      </c>
      <c r="S357">
        <v>89115</v>
      </c>
      <c r="T357" s="3">
        <v>42050</v>
      </c>
      <c r="U357" s="3">
        <v>42055</v>
      </c>
      <c r="V357">
        <v>102.76859999999999</v>
      </c>
      <c r="W357">
        <v>11</v>
      </c>
      <c r="X357">
        <v>148.94</v>
      </c>
      <c r="Y357">
        <v>91576</v>
      </c>
    </row>
    <row r="358" spans="1:25" x14ac:dyDescent="0.3">
      <c r="A358">
        <v>23435</v>
      </c>
      <c r="B358" t="s">
        <v>131</v>
      </c>
      <c r="C358">
        <v>0.01</v>
      </c>
      <c r="D358">
        <v>15.99</v>
      </c>
      <c r="E358">
        <v>11.28</v>
      </c>
      <c r="F358">
        <v>651</v>
      </c>
      <c r="G358" t="s">
        <v>791</v>
      </c>
      <c r="H358" t="s">
        <v>66</v>
      </c>
      <c r="I358" t="s">
        <v>139</v>
      </c>
      <c r="J358" t="s">
        <v>102</v>
      </c>
      <c r="K358" t="s">
        <v>110</v>
      </c>
      <c r="L358" t="s">
        <v>111</v>
      </c>
      <c r="M358" t="s">
        <v>574</v>
      </c>
      <c r="N358">
        <v>0.38</v>
      </c>
      <c r="O358" t="s">
        <v>50</v>
      </c>
      <c r="P358" t="s">
        <v>51</v>
      </c>
      <c r="Q358" t="s">
        <v>557</v>
      </c>
      <c r="R358" t="s">
        <v>792</v>
      </c>
      <c r="S358">
        <v>89115</v>
      </c>
      <c r="T358" s="3">
        <v>42050</v>
      </c>
      <c r="U358" s="3">
        <v>42057</v>
      </c>
      <c r="V358">
        <v>-36.671543999999997</v>
      </c>
      <c r="W358">
        <v>12</v>
      </c>
      <c r="X358">
        <v>200.68</v>
      </c>
      <c r="Y358">
        <v>91576</v>
      </c>
    </row>
    <row r="359" spans="1:25" x14ac:dyDescent="0.3">
      <c r="A359">
        <v>25055</v>
      </c>
      <c r="B359" t="s">
        <v>54</v>
      </c>
      <c r="C359">
        <v>0</v>
      </c>
      <c r="D359">
        <v>2.78</v>
      </c>
      <c r="E359">
        <v>1.49</v>
      </c>
      <c r="F359">
        <v>653</v>
      </c>
      <c r="G359" t="s">
        <v>795</v>
      </c>
      <c r="H359" t="s">
        <v>44</v>
      </c>
      <c r="I359" t="s">
        <v>139</v>
      </c>
      <c r="J359" t="s">
        <v>46</v>
      </c>
      <c r="K359" t="s">
        <v>134</v>
      </c>
      <c r="L359" t="s">
        <v>76</v>
      </c>
      <c r="M359" t="s">
        <v>796</v>
      </c>
      <c r="N359">
        <v>0.36</v>
      </c>
      <c r="O359" t="s">
        <v>50</v>
      </c>
      <c r="P359" t="s">
        <v>51</v>
      </c>
      <c r="Q359" t="s">
        <v>62</v>
      </c>
      <c r="R359" t="s">
        <v>797</v>
      </c>
      <c r="S359">
        <v>91730</v>
      </c>
      <c r="T359" s="3">
        <v>42110</v>
      </c>
      <c r="U359" s="3">
        <v>42111</v>
      </c>
      <c r="V359">
        <v>20.6448</v>
      </c>
      <c r="W359">
        <v>9</v>
      </c>
      <c r="X359">
        <v>29.92</v>
      </c>
      <c r="Y359">
        <v>91213</v>
      </c>
    </row>
    <row r="360" spans="1:25" x14ac:dyDescent="0.3">
      <c r="A360">
        <v>20874</v>
      </c>
      <c r="B360" t="s">
        <v>64</v>
      </c>
      <c r="C360">
        <v>0.1</v>
      </c>
      <c r="D360">
        <v>18.97</v>
      </c>
      <c r="E360">
        <v>9.0299999999999994</v>
      </c>
      <c r="F360">
        <v>657</v>
      </c>
      <c r="G360" t="s">
        <v>798</v>
      </c>
      <c r="H360" t="s">
        <v>66</v>
      </c>
      <c r="I360" t="s">
        <v>139</v>
      </c>
      <c r="J360" t="s">
        <v>46</v>
      </c>
      <c r="K360" t="s">
        <v>118</v>
      </c>
      <c r="L360" t="s">
        <v>76</v>
      </c>
      <c r="M360" t="s">
        <v>799</v>
      </c>
      <c r="N360">
        <v>0.37</v>
      </c>
      <c r="O360" t="s">
        <v>50</v>
      </c>
      <c r="P360" t="s">
        <v>70</v>
      </c>
      <c r="Q360" t="s">
        <v>217</v>
      </c>
      <c r="R360" t="s">
        <v>800</v>
      </c>
      <c r="S360">
        <v>1540</v>
      </c>
      <c r="T360" s="3">
        <v>42023</v>
      </c>
      <c r="U360" s="3">
        <v>42025</v>
      </c>
      <c r="V360">
        <v>-24.204799999999999</v>
      </c>
      <c r="W360">
        <v>1</v>
      </c>
      <c r="X360">
        <v>19.73</v>
      </c>
      <c r="Y360">
        <v>91212</v>
      </c>
    </row>
    <row r="361" spans="1:25" x14ac:dyDescent="0.3">
      <c r="A361">
        <v>20875</v>
      </c>
      <c r="B361" t="s">
        <v>64</v>
      </c>
      <c r="C361">
        <v>0</v>
      </c>
      <c r="D361">
        <v>119.99</v>
      </c>
      <c r="E361">
        <v>56.14</v>
      </c>
      <c r="F361">
        <v>659</v>
      </c>
      <c r="G361" t="s">
        <v>801</v>
      </c>
      <c r="H361" t="s">
        <v>56</v>
      </c>
      <c r="I361" t="s">
        <v>139</v>
      </c>
      <c r="J361" t="s">
        <v>102</v>
      </c>
      <c r="K361" t="s">
        <v>110</v>
      </c>
      <c r="L361" t="s">
        <v>146</v>
      </c>
      <c r="M361" t="s">
        <v>342</v>
      </c>
      <c r="N361">
        <v>0.39</v>
      </c>
      <c r="O361" t="s">
        <v>50</v>
      </c>
      <c r="P361" t="s">
        <v>70</v>
      </c>
      <c r="Q361" t="s">
        <v>173</v>
      </c>
      <c r="R361" t="s">
        <v>802</v>
      </c>
      <c r="S361">
        <v>5403</v>
      </c>
      <c r="T361" s="3">
        <v>42023</v>
      </c>
      <c r="U361" s="3">
        <v>42024</v>
      </c>
      <c r="V361">
        <v>-126.05777999999999</v>
      </c>
      <c r="W361">
        <v>5</v>
      </c>
      <c r="X361">
        <v>615.54</v>
      </c>
      <c r="Y361">
        <v>91212</v>
      </c>
    </row>
    <row r="362" spans="1:25" x14ac:dyDescent="0.3">
      <c r="A362">
        <v>23487</v>
      </c>
      <c r="B362" t="s">
        <v>64</v>
      </c>
      <c r="C362">
        <v>0.02</v>
      </c>
      <c r="D362">
        <v>14.58</v>
      </c>
      <c r="E362">
        <v>7.4</v>
      </c>
      <c r="F362">
        <v>663</v>
      </c>
      <c r="G362" t="s">
        <v>803</v>
      </c>
      <c r="H362" t="s">
        <v>66</v>
      </c>
      <c r="I362" t="s">
        <v>57</v>
      </c>
      <c r="J362" t="s">
        <v>58</v>
      </c>
      <c r="K362" t="s">
        <v>67</v>
      </c>
      <c r="L362" t="s">
        <v>76</v>
      </c>
      <c r="M362" t="s">
        <v>804</v>
      </c>
      <c r="N362">
        <v>0.48</v>
      </c>
      <c r="O362" t="s">
        <v>50</v>
      </c>
      <c r="P362" t="s">
        <v>70</v>
      </c>
      <c r="Q362" t="s">
        <v>178</v>
      </c>
      <c r="R362" t="s">
        <v>766</v>
      </c>
      <c r="S362">
        <v>43952</v>
      </c>
      <c r="T362" s="3">
        <v>42153</v>
      </c>
      <c r="U362" s="3">
        <v>42156</v>
      </c>
      <c r="V362">
        <v>10.802000000000001</v>
      </c>
      <c r="W362">
        <v>17</v>
      </c>
      <c r="X362">
        <v>261.33999999999997</v>
      </c>
      <c r="Y362">
        <v>90922</v>
      </c>
    </row>
    <row r="363" spans="1:25" x14ac:dyDescent="0.3">
      <c r="A363">
        <v>21086</v>
      </c>
      <c r="B363" t="s">
        <v>131</v>
      </c>
      <c r="C363">
        <v>0.04</v>
      </c>
      <c r="D363">
        <v>22.72</v>
      </c>
      <c r="E363">
        <v>8.99</v>
      </c>
      <c r="F363">
        <v>665</v>
      </c>
      <c r="G363" t="s">
        <v>805</v>
      </c>
      <c r="H363" t="s">
        <v>66</v>
      </c>
      <c r="I363" t="s">
        <v>45</v>
      </c>
      <c r="J363" t="s">
        <v>58</v>
      </c>
      <c r="K363" t="s">
        <v>67</v>
      </c>
      <c r="L363" t="s">
        <v>68</v>
      </c>
      <c r="M363" t="s">
        <v>806</v>
      </c>
      <c r="N363">
        <v>0.44</v>
      </c>
      <c r="O363" t="s">
        <v>50</v>
      </c>
      <c r="P363" t="s">
        <v>87</v>
      </c>
      <c r="Q363" t="s">
        <v>268</v>
      </c>
      <c r="R363" t="s">
        <v>634</v>
      </c>
      <c r="S363">
        <v>37130</v>
      </c>
      <c r="T363" s="3">
        <v>42020</v>
      </c>
      <c r="U363" s="3">
        <v>42024</v>
      </c>
      <c r="V363">
        <v>-678.49599999999998</v>
      </c>
      <c r="W363">
        <v>9</v>
      </c>
      <c r="X363">
        <v>202.41</v>
      </c>
      <c r="Y363">
        <v>88677</v>
      </c>
    </row>
    <row r="364" spans="1:25" x14ac:dyDescent="0.3">
      <c r="A364">
        <v>18667</v>
      </c>
      <c r="B364" t="s">
        <v>64</v>
      </c>
      <c r="C364">
        <v>0.02</v>
      </c>
      <c r="D364">
        <v>130.97999999999999</v>
      </c>
      <c r="E364">
        <v>30</v>
      </c>
      <c r="F364">
        <v>665</v>
      </c>
      <c r="G364" t="s">
        <v>805</v>
      </c>
      <c r="H364" t="s">
        <v>56</v>
      </c>
      <c r="I364" t="s">
        <v>45</v>
      </c>
      <c r="J364" t="s">
        <v>58</v>
      </c>
      <c r="K364" t="s">
        <v>59</v>
      </c>
      <c r="L364" t="s">
        <v>60</v>
      </c>
      <c r="M364" t="s">
        <v>570</v>
      </c>
      <c r="N364">
        <v>0.78</v>
      </c>
      <c r="O364" t="s">
        <v>50</v>
      </c>
      <c r="P364" t="s">
        <v>87</v>
      </c>
      <c r="Q364" t="s">
        <v>268</v>
      </c>
      <c r="R364" t="s">
        <v>634</v>
      </c>
      <c r="S364">
        <v>37130</v>
      </c>
      <c r="T364" s="3">
        <v>42112</v>
      </c>
      <c r="U364" s="3">
        <v>42113</v>
      </c>
      <c r="V364">
        <v>90.762</v>
      </c>
      <c r="W364">
        <v>6</v>
      </c>
      <c r="X364">
        <v>793.39</v>
      </c>
      <c r="Y364">
        <v>88678</v>
      </c>
    </row>
    <row r="365" spans="1:25" x14ac:dyDescent="0.3">
      <c r="A365">
        <v>24776</v>
      </c>
      <c r="B365" t="s">
        <v>131</v>
      </c>
      <c r="C365">
        <v>0.02</v>
      </c>
      <c r="D365">
        <v>4.57</v>
      </c>
      <c r="E365">
        <v>5.42</v>
      </c>
      <c r="F365">
        <v>666</v>
      </c>
      <c r="G365" t="s">
        <v>807</v>
      </c>
      <c r="H365" t="s">
        <v>66</v>
      </c>
      <c r="I365" t="s">
        <v>45</v>
      </c>
      <c r="J365" t="s">
        <v>46</v>
      </c>
      <c r="K365" t="s">
        <v>134</v>
      </c>
      <c r="L365" t="s">
        <v>76</v>
      </c>
      <c r="M365" t="s">
        <v>808</v>
      </c>
      <c r="N365">
        <v>0.37</v>
      </c>
      <c r="O365" t="s">
        <v>50</v>
      </c>
      <c r="P365" t="s">
        <v>87</v>
      </c>
      <c r="Q365" t="s">
        <v>268</v>
      </c>
      <c r="R365" t="s">
        <v>809</v>
      </c>
      <c r="S365">
        <v>37211</v>
      </c>
      <c r="T365" s="3">
        <v>42116</v>
      </c>
      <c r="U365" s="3">
        <v>42120</v>
      </c>
      <c r="V365">
        <v>-352.81399999999996</v>
      </c>
      <c r="W365">
        <v>11</v>
      </c>
      <c r="X365">
        <v>54.04</v>
      </c>
      <c r="Y365">
        <v>88679</v>
      </c>
    </row>
    <row r="366" spans="1:25" x14ac:dyDescent="0.3">
      <c r="A366">
        <v>3086</v>
      </c>
      <c r="B366" t="s">
        <v>131</v>
      </c>
      <c r="C366">
        <v>0.04</v>
      </c>
      <c r="D366">
        <v>22.72</v>
      </c>
      <c r="E366">
        <v>8.99</v>
      </c>
      <c r="F366">
        <v>667</v>
      </c>
      <c r="G366" t="s">
        <v>810</v>
      </c>
      <c r="H366" t="s">
        <v>66</v>
      </c>
      <c r="I366" t="s">
        <v>45</v>
      </c>
      <c r="J366" t="s">
        <v>58</v>
      </c>
      <c r="K366" t="s">
        <v>67</v>
      </c>
      <c r="L366" t="s">
        <v>68</v>
      </c>
      <c r="M366" t="s">
        <v>806</v>
      </c>
      <c r="N366">
        <v>0.44</v>
      </c>
      <c r="O366" t="s">
        <v>50</v>
      </c>
      <c r="P366" t="s">
        <v>78</v>
      </c>
      <c r="Q366" t="s">
        <v>155</v>
      </c>
      <c r="R366" t="s">
        <v>811</v>
      </c>
      <c r="S366">
        <v>75203</v>
      </c>
      <c r="T366" s="3">
        <v>42020</v>
      </c>
      <c r="U366" s="3">
        <v>42024</v>
      </c>
      <c r="V366">
        <v>70.028000000000006</v>
      </c>
      <c r="W366">
        <v>37</v>
      </c>
      <c r="X366">
        <v>832.14</v>
      </c>
      <c r="Y366">
        <v>22147</v>
      </c>
    </row>
    <row r="367" spans="1:25" x14ac:dyDescent="0.3">
      <c r="A367">
        <v>6776</v>
      </c>
      <c r="B367" t="s">
        <v>131</v>
      </c>
      <c r="C367">
        <v>0.02</v>
      </c>
      <c r="D367">
        <v>4.57</v>
      </c>
      <c r="E367">
        <v>5.42</v>
      </c>
      <c r="F367">
        <v>667</v>
      </c>
      <c r="G367" t="s">
        <v>810</v>
      </c>
      <c r="H367" t="s">
        <v>66</v>
      </c>
      <c r="I367" t="s">
        <v>45</v>
      </c>
      <c r="J367" t="s">
        <v>46</v>
      </c>
      <c r="K367" t="s">
        <v>134</v>
      </c>
      <c r="L367" t="s">
        <v>76</v>
      </c>
      <c r="M367" t="s">
        <v>808</v>
      </c>
      <c r="N367">
        <v>0.37</v>
      </c>
      <c r="O367" t="s">
        <v>50</v>
      </c>
      <c r="P367" t="s">
        <v>78</v>
      </c>
      <c r="Q367" t="s">
        <v>155</v>
      </c>
      <c r="R367" t="s">
        <v>811</v>
      </c>
      <c r="S367">
        <v>75203</v>
      </c>
      <c r="T367" s="3">
        <v>42116</v>
      </c>
      <c r="U367" s="3">
        <v>42120</v>
      </c>
      <c r="V367">
        <v>-124.28049999999999</v>
      </c>
      <c r="W367">
        <v>45</v>
      </c>
      <c r="X367">
        <v>221.06</v>
      </c>
      <c r="Y367">
        <v>48257</v>
      </c>
    </row>
    <row r="368" spans="1:25" x14ac:dyDescent="0.3">
      <c r="A368">
        <v>24882</v>
      </c>
      <c r="B368" t="s">
        <v>73</v>
      </c>
      <c r="C368">
        <v>0.09</v>
      </c>
      <c r="D368">
        <v>2.89</v>
      </c>
      <c r="E368">
        <v>0.5</v>
      </c>
      <c r="F368">
        <v>669</v>
      </c>
      <c r="G368" t="s">
        <v>812</v>
      </c>
      <c r="H368" t="s">
        <v>66</v>
      </c>
      <c r="I368" t="s">
        <v>57</v>
      </c>
      <c r="J368" t="s">
        <v>46</v>
      </c>
      <c r="K368" t="s">
        <v>159</v>
      </c>
      <c r="L368" t="s">
        <v>76</v>
      </c>
      <c r="M368" t="s">
        <v>813</v>
      </c>
      <c r="N368">
        <v>0.38</v>
      </c>
      <c r="O368" t="s">
        <v>50</v>
      </c>
      <c r="P368" t="s">
        <v>78</v>
      </c>
      <c r="Q368" t="s">
        <v>354</v>
      </c>
      <c r="R368" t="s">
        <v>814</v>
      </c>
      <c r="S368">
        <v>52501</v>
      </c>
      <c r="T368" s="3">
        <v>42083</v>
      </c>
      <c r="U368" s="3">
        <v>42085</v>
      </c>
      <c r="V368">
        <v>40.482299999999995</v>
      </c>
      <c r="W368">
        <v>22</v>
      </c>
      <c r="X368">
        <v>58.67</v>
      </c>
      <c r="Y368">
        <v>88475</v>
      </c>
    </row>
    <row r="369" spans="1:25" x14ac:dyDescent="0.3">
      <c r="A369">
        <v>24883</v>
      </c>
      <c r="B369" t="s">
        <v>73</v>
      </c>
      <c r="C369">
        <v>0.02</v>
      </c>
      <c r="D369">
        <v>48.91</v>
      </c>
      <c r="E369">
        <v>5.81</v>
      </c>
      <c r="F369">
        <v>669</v>
      </c>
      <c r="G369" t="s">
        <v>812</v>
      </c>
      <c r="H369" t="s">
        <v>66</v>
      </c>
      <c r="I369" t="s">
        <v>57</v>
      </c>
      <c r="J369" t="s">
        <v>46</v>
      </c>
      <c r="K369" t="s">
        <v>118</v>
      </c>
      <c r="L369" t="s">
        <v>76</v>
      </c>
      <c r="M369" t="s">
        <v>815</v>
      </c>
      <c r="N369">
        <v>0.38</v>
      </c>
      <c r="O369" t="s">
        <v>50</v>
      </c>
      <c r="P369" t="s">
        <v>78</v>
      </c>
      <c r="Q369" t="s">
        <v>354</v>
      </c>
      <c r="R369" t="s">
        <v>814</v>
      </c>
      <c r="S369">
        <v>52501</v>
      </c>
      <c r="T369" s="3">
        <v>42083</v>
      </c>
      <c r="U369" s="3">
        <v>42084</v>
      </c>
      <c r="V369">
        <v>32.86</v>
      </c>
      <c r="W369">
        <v>2</v>
      </c>
      <c r="X369">
        <v>101.06</v>
      </c>
      <c r="Y369">
        <v>88475</v>
      </c>
    </row>
    <row r="370" spans="1:25" x14ac:dyDescent="0.3">
      <c r="A370">
        <v>18808</v>
      </c>
      <c r="B370" t="s">
        <v>131</v>
      </c>
      <c r="C370">
        <v>0.08</v>
      </c>
      <c r="D370">
        <v>296.18</v>
      </c>
      <c r="E370">
        <v>54.12</v>
      </c>
      <c r="F370">
        <v>670</v>
      </c>
      <c r="G370" t="s">
        <v>816</v>
      </c>
      <c r="H370" t="s">
        <v>56</v>
      </c>
      <c r="I370" t="s">
        <v>57</v>
      </c>
      <c r="J370" t="s">
        <v>58</v>
      </c>
      <c r="K370" t="s">
        <v>176</v>
      </c>
      <c r="L370" t="s">
        <v>146</v>
      </c>
      <c r="M370" t="s">
        <v>177</v>
      </c>
      <c r="N370">
        <v>0.76</v>
      </c>
      <c r="O370" t="s">
        <v>50</v>
      </c>
      <c r="P370" t="s">
        <v>87</v>
      </c>
      <c r="Q370" t="s">
        <v>161</v>
      </c>
      <c r="R370" t="s">
        <v>663</v>
      </c>
      <c r="S370">
        <v>22025</v>
      </c>
      <c r="T370" s="3">
        <v>42068</v>
      </c>
      <c r="U370" s="3">
        <v>42075</v>
      </c>
      <c r="V370">
        <v>-187.22199999999998</v>
      </c>
      <c r="W370">
        <v>5</v>
      </c>
      <c r="X370">
        <v>1429.81</v>
      </c>
      <c r="Y370">
        <v>88474</v>
      </c>
    </row>
    <row r="371" spans="1:25" x14ac:dyDescent="0.3">
      <c r="A371">
        <v>19423</v>
      </c>
      <c r="B371" t="s">
        <v>131</v>
      </c>
      <c r="C371">
        <v>7.0000000000000007E-2</v>
      </c>
      <c r="D371">
        <v>2.88</v>
      </c>
      <c r="E371">
        <v>1.01</v>
      </c>
      <c r="F371">
        <v>672</v>
      </c>
      <c r="G371" t="s">
        <v>817</v>
      </c>
      <c r="H371" t="s">
        <v>66</v>
      </c>
      <c r="I371" t="s">
        <v>75</v>
      </c>
      <c r="J371" t="s">
        <v>46</v>
      </c>
      <c r="K371" t="s">
        <v>47</v>
      </c>
      <c r="L371" t="s">
        <v>48</v>
      </c>
      <c r="M371" t="s">
        <v>818</v>
      </c>
      <c r="N371">
        <v>0.55000000000000004</v>
      </c>
      <c r="O371" t="s">
        <v>50</v>
      </c>
      <c r="P371" t="s">
        <v>78</v>
      </c>
      <c r="Q371" t="s">
        <v>354</v>
      </c>
      <c r="R371" t="s">
        <v>355</v>
      </c>
      <c r="S371">
        <v>50208</v>
      </c>
      <c r="T371" s="3">
        <v>42040</v>
      </c>
      <c r="U371" s="3">
        <v>42044</v>
      </c>
      <c r="V371">
        <v>9.59</v>
      </c>
      <c r="W371">
        <v>12</v>
      </c>
      <c r="X371">
        <v>34.97</v>
      </c>
      <c r="Y371">
        <v>88173</v>
      </c>
    </row>
    <row r="372" spans="1:25" x14ac:dyDescent="0.3">
      <c r="A372">
        <v>19424</v>
      </c>
      <c r="B372" t="s">
        <v>131</v>
      </c>
      <c r="C372">
        <v>0.1</v>
      </c>
      <c r="D372">
        <v>195.99</v>
      </c>
      <c r="E372">
        <v>3.99</v>
      </c>
      <c r="F372">
        <v>672</v>
      </c>
      <c r="G372" t="s">
        <v>817</v>
      </c>
      <c r="H372" t="s">
        <v>66</v>
      </c>
      <c r="I372" t="s">
        <v>75</v>
      </c>
      <c r="J372" t="s">
        <v>102</v>
      </c>
      <c r="K372" t="s">
        <v>103</v>
      </c>
      <c r="L372" t="s">
        <v>76</v>
      </c>
      <c r="M372" t="s">
        <v>819</v>
      </c>
      <c r="N372">
        <v>0.57999999999999996</v>
      </c>
      <c r="O372" t="s">
        <v>50</v>
      </c>
      <c r="P372" t="s">
        <v>78</v>
      </c>
      <c r="Q372" t="s">
        <v>354</v>
      </c>
      <c r="R372" t="s">
        <v>355</v>
      </c>
      <c r="S372">
        <v>50208</v>
      </c>
      <c r="T372" s="3">
        <v>42040</v>
      </c>
      <c r="U372" s="3">
        <v>42047</v>
      </c>
      <c r="V372">
        <v>-655.42399999999998</v>
      </c>
      <c r="W372">
        <v>2</v>
      </c>
      <c r="X372">
        <v>308.86</v>
      </c>
      <c r="Y372">
        <v>88173</v>
      </c>
    </row>
    <row r="373" spans="1:25" x14ac:dyDescent="0.3">
      <c r="A373">
        <v>25059</v>
      </c>
      <c r="B373" t="s">
        <v>64</v>
      </c>
      <c r="C373">
        <v>0.06</v>
      </c>
      <c r="D373">
        <v>161.55000000000001</v>
      </c>
      <c r="E373">
        <v>19.989999999999998</v>
      </c>
      <c r="F373">
        <v>674</v>
      </c>
      <c r="G373" t="s">
        <v>820</v>
      </c>
      <c r="H373" t="s">
        <v>66</v>
      </c>
      <c r="I373" t="s">
        <v>75</v>
      </c>
      <c r="J373" t="s">
        <v>46</v>
      </c>
      <c r="K373" t="s">
        <v>165</v>
      </c>
      <c r="L373" t="s">
        <v>76</v>
      </c>
      <c r="M373" t="s">
        <v>185</v>
      </c>
      <c r="N373">
        <v>0.66</v>
      </c>
      <c r="O373" t="s">
        <v>50</v>
      </c>
      <c r="P373" t="s">
        <v>78</v>
      </c>
      <c r="Q373" t="s">
        <v>530</v>
      </c>
      <c r="R373" t="s">
        <v>821</v>
      </c>
      <c r="S373">
        <v>64133</v>
      </c>
      <c r="T373" s="3">
        <v>42006</v>
      </c>
      <c r="U373" s="3">
        <v>42007</v>
      </c>
      <c r="V373">
        <v>-7.5800000000000409</v>
      </c>
      <c r="W373">
        <v>3</v>
      </c>
      <c r="X373">
        <v>485.01</v>
      </c>
      <c r="Y373">
        <v>88174</v>
      </c>
    </row>
    <row r="374" spans="1:25" x14ac:dyDescent="0.3">
      <c r="A374">
        <v>19326</v>
      </c>
      <c r="B374" t="s">
        <v>73</v>
      </c>
      <c r="C374">
        <v>0.04</v>
      </c>
      <c r="D374">
        <v>15.42</v>
      </c>
      <c r="E374">
        <v>10.68</v>
      </c>
      <c r="F374">
        <v>678</v>
      </c>
      <c r="G374" t="s">
        <v>822</v>
      </c>
      <c r="H374" t="s">
        <v>44</v>
      </c>
      <c r="I374" t="s">
        <v>45</v>
      </c>
      <c r="J374" t="s">
        <v>46</v>
      </c>
      <c r="K374" t="s">
        <v>165</v>
      </c>
      <c r="L374" t="s">
        <v>76</v>
      </c>
      <c r="M374" t="s">
        <v>450</v>
      </c>
      <c r="N374">
        <v>0.57999999999999996</v>
      </c>
      <c r="O374" t="s">
        <v>50</v>
      </c>
      <c r="P374" t="s">
        <v>87</v>
      </c>
      <c r="Q374" t="s">
        <v>161</v>
      </c>
      <c r="R374" t="s">
        <v>823</v>
      </c>
      <c r="S374">
        <v>24281</v>
      </c>
      <c r="T374" s="3">
        <v>42116</v>
      </c>
      <c r="U374" s="3">
        <v>42117</v>
      </c>
      <c r="V374">
        <v>-109.70400000000001</v>
      </c>
      <c r="W374">
        <v>5</v>
      </c>
      <c r="X374">
        <v>81.14</v>
      </c>
      <c r="Y374">
        <v>88889</v>
      </c>
    </row>
    <row r="375" spans="1:25" x14ac:dyDescent="0.3">
      <c r="A375">
        <v>21609</v>
      </c>
      <c r="B375" t="s">
        <v>73</v>
      </c>
      <c r="C375">
        <v>0.01</v>
      </c>
      <c r="D375">
        <v>3.95</v>
      </c>
      <c r="E375">
        <v>5.13</v>
      </c>
      <c r="F375">
        <v>679</v>
      </c>
      <c r="G375" t="s">
        <v>824</v>
      </c>
      <c r="H375" t="s">
        <v>66</v>
      </c>
      <c r="I375" t="s">
        <v>45</v>
      </c>
      <c r="J375" t="s">
        <v>46</v>
      </c>
      <c r="K375" t="s">
        <v>281</v>
      </c>
      <c r="L375" t="s">
        <v>76</v>
      </c>
      <c r="M375" t="s">
        <v>825</v>
      </c>
      <c r="N375">
        <v>0.59</v>
      </c>
      <c r="O375" t="s">
        <v>50</v>
      </c>
      <c r="P375" t="s">
        <v>51</v>
      </c>
      <c r="Q375" t="s">
        <v>52</v>
      </c>
      <c r="R375" t="s">
        <v>826</v>
      </c>
      <c r="S375">
        <v>98387</v>
      </c>
      <c r="T375" s="3">
        <v>42067</v>
      </c>
      <c r="U375" s="3">
        <v>42068</v>
      </c>
      <c r="V375">
        <v>-19.93</v>
      </c>
      <c r="W375">
        <v>2</v>
      </c>
      <c r="X375">
        <v>10.11</v>
      </c>
      <c r="Y375">
        <v>88890</v>
      </c>
    </row>
    <row r="376" spans="1:25" x14ac:dyDescent="0.3">
      <c r="A376">
        <v>21610</v>
      </c>
      <c r="B376" t="s">
        <v>73</v>
      </c>
      <c r="C376">
        <v>0.02</v>
      </c>
      <c r="D376">
        <v>367.99</v>
      </c>
      <c r="E376">
        <v>19.989999999999998</v>
      </c>
      <c r="F376">
        <v>679</v>
      </c>
      <c r="G376" t="s">
        <v>824</v>
      </c>
      <c r="H376" t="s">
        <v>66</v>
      </c>
      <c r="I376" t="s">
        <v>45</v>
      </c>
      <c r="J376" t="s">
        <v>46</v>
      </c>
      <c r="K376" t="s">
        <v>134</v>
      </c>
      <c r="L376" t="s">
        <v>76</v>
      </c>
      <c r="M376" t="s">
        <v>827</v>
      </c>
      <c r="N376">
        <v>0.4</v>
      </c>
      <c r="O376" t="s">
        <v>50</v>
      </c>
      <c r="P376" t="s">
        <v>51</v>
      </c>
      <c r="Q376" t="s">
        <v>52</v>
      </c>
      <c r="R376" t="s">
        <v>826</v>
      </c>
      <c r="S376">
        <v>98387</v>
      </c>
      <c r="T376" s="3">
        <v>42067</v>
      </c>
      <c r="U376" s="3">
        <v>42068</v>
      </c>
      <c r="V376">
        <v>4568.6072999999997</v>
      </c>
      <c r="W376">
        <v>17</v>
      </c>
      <c r="X376">
        <v>6621.17</v>
      </c>
      <c r="Y376">
        <v>88890</v>
      </c>
    </row>
    <row r="377" spans="1:25" x14ac:dyDescent="0.3">
      <c r="A377">
        <v>21612</v>
      </c>
      <c r="B377" t="s">
        <v>73</v>
      </c>
      <c r="C377">
        <v>0.04</v>
      </c>
      <c r="D377">
        <v>95.99</v>
      </c>
      <c r="E377">
        <v>4.9000000000000004</v>
      </c>
      <c r="F377">
        <v>680</v>
      </c>
      <c r="G377" t="s">
        <v>828</v>
      </c>
      <c r="H377" t="s">
        <v>66</v>
      </c>
      <c r="I377" t="s">
        <v>45</v>
      </c>
      <c r="J377" t="s">
        <v>102</v>
      </c>
      <c r="K377" t="s">
        <v>103</v>
      </c>
      <c r="L377" t="s">
        <v>76</v>
      </c>
      <c r="M377" t="s">
        <v>278</v>
      </c>
      <c r="N377">
        <v>0.56000000000000005</v>
      </c>
      <c r="O377" t="s">
        <v>50</v>
      </c>
      <c r="P377" t="s">
        <v>51</v>
      </c>
      <c r="Q377" t="s">
        <v>52</v>
      </c>
      <c r="R377" t="s">
        <v>829</v>
      </c>
      <c r="S377">
        <v>99207</v>
      </c>
      <c r="T377" s="3">
        <v>42067</v>
      </c>
      <c r="U377" s="3">
        <v>42069</v>
      </c>
      <c r="V377">
        <v>-258.22500000000002</v>
      </c>
      <c r="W377">
        <v>3</v>
      </c>
      <c r="X377">
        <v>253.78</v>
      </c>
      <c r="Y377">
        <v>88890</v>
      </c>
    </row>
    <row r="378" spans="1:25" x14ac:dyDescent="0.3">
      <c r="A378">
        <v>18555</v>
      </c>
      <c r="B378" t="s">
        <v>73</v>
      </c>
      <c r="C378">
        <v>0.06</v>
      </c>
      <c r="D378">
        <v>17.670000000000002</v>
      </c>
      <c r="E378">
        <v>8.99</v>
      </c>
      <c r="F378">
        <v>683</v>
      </c>
      <c r="G378" t="s">
        <v>830</v>
      </c>
      <c r="H378" t="s">
        <v>44</v>
      </c>
      <c r="I378" t="s">
        <v>75</v>
      </c>
      <c r="J378" t="s">
        <v>58</v>
      </c>
      <c r="K378" t="s">
        <v>67</v>
      </c>
      <c r="L378" t="s">
        <v>68</v>
      </c>
      <c r="M378" t="s">
        <v>831</v>
      </c>
      <c r="N378">
        <v>0.47</v>
      </c>
      <c r="O378" t="s">
        <v>50</v>
      </c>
      <c r="P378" t="s">
        <v>78</v>
      </c>
      <c r="Q378" t="s">
        <v>520</v>
      </c>
      <c r="R378" t="s">
        <v>832</v>
      </c>
      <c r="S378">
        <v>68046</v>
      </c>
      <c r="T378" s="3">
        <v>42101</v>
      </c>
      <c r="U378" s="3">
        <v>42102</v>
      </c>
      <c r="V378">
        <v>38.06</v>
      </c>
      <c r="W378">
        <v>4</v>
      </c>
      <c r="X378">
        <v>69.959999999999994</v>
      </c>
      <c r="Y378">
        <v>87765</v>
      </c>
    </row>
    <row r="379" spans="1:25" x14ac:dyDescent="0.3">
      <c r="A379">
        <v>21411</v>
      </c>
      <c r="B379" t="s">
        <v>64</v>
      </c>
      <c r="C379">
        <v>7.0000000000000007E-2</v>
      </c>
      <c r="D379">
        <v>279.48</v>
      </c>
      <c r="E379">
        <v>35</v>
      </c>
      <c r="F379">
        <v>688</v>
      </c>
      <c r="G379" t="s">
        <v>833</v>
      </c>
      <c r="H379" t="s">
        <v>66</v>
      </c>
      <c r="I379" t="s">
        <v>75</v>
      </c>
      <c r="J379" t="s">
        <v>46</v>
      </c>
      <c r="K379" t="s">
        <v>165</v>
      </c>
      <c r="L379" t="s">
        <v>260</v>
      </c>
      <c r="M379" t="s">
        <v>834</v>
      </c>
      <c r="N379">
        <v>0.8</v>
      </c>
      <c r="O379" t="s">
        <v>50</v>
      </c>
      <c r="P379" t="s">
        <v>78</v>
      </c>
      <c r="Q379" t="s">
        <v>530</v>
      </c>
      <c r="R379" t="s">
        <v>835</v>
      </c>
      <c r="S379">
        <v>63116</v>
      </c>
      <c r="T379" s="3">
        <v>42140</v>
      </c>
      <c r="U379" s="3">
        <v>42140</v>
      </c>
      <c r="V379">
        <v>-207.28</v>
      </c>
      <c r="W379">
        <v>10</v>
      </c>
      <c r="X379">
        <v>2716.09</v>
      </c>
      <c r="Y379">
        <v>88503</v>
      </c>
    </row>
    <row r="380" spans="1:25" x14ac:dyDescent="0.3">
      <c r="A380">
        <v>19325</v>
      </c>
      <c r="B380" t="s">
        <v>131</v>
      </c>
      <c r="C380">
        <v>0.06</v>
      </c>
      <c r="D380">
        <v>4.18</v>
      </c>
      <c r="E380">
        <v>2.99</v>
      </c>
      <c r="F380">
        <v>688</v>
      </c>
      <c r="G380" t="s">
        <v>833</v>
      </c>
      <c r="H380" t="s">
        <v>66</v>
      </c>
      <c r="I380" t="s">
        <v>75</v>
      </c>
      <c r="J380" t="s">
        <v>46</v>
      </c>
      <c r="K380" t="s">
        <v>134</v>
      </c>
      <c r="L380" t="s">
        <v>76</v>
      </c>
      <c r="M380" t="s">
        <v>836</v>
      </c>
      <c r="N380">
        <v>0.37</v>
      </c>
      <c r="O380" t="s">
        <v>50</v>
      </c>
      <c r="P380" t="s">
        <v>78</v>
      </c>
      <c r="Q380" t="s">
        <v>530</v>
      </c>
      <c r="R380" t="s">
        <v>835</v>
      </c>
      <c r="S380">
        <v>63116</v>
      </c>
      <c r="T380" s="3">
        <v>42069</v>
      </c>
      <c r="U380" s="3">
        <v>42071</v>
      </c>
      <c r="V380">
        <v>-12.719000000000001</v>
      </c>
      <c r="W380">
        <v>5</v>
      </c>
      <c r="X380">
        <v>21.34</v>
      </c>
      <c r="Y380">
        <v>88504</v>
      </c>
    </row>
    <row r="381" spans="1:25" x14ac:dyDescent="0.3">
      <c r="A381">
        <v>26321</v>
      </c>
      <c r="B381" t="s">
        <v>73</v>
      </c>
      <c r="C381">
        <v>7.0000000000000007E-2</v>
      </c>
      <c r="D381">
        <v>1.7</v>
      </c>
      <c r="E381">
        <v>1.99</v>
      </c>
      <c r="F381">
        <v>689</v>
      </c>
      <c r="G381" t="s">
        <v>837</v>
      </c>
      <c r="H381" t="s">
        <v>66</v>
      </c>
      <c r="I381" t="s">
        <v>75</v>
      </c>
      <c r="J381" t="s">
        <v>102</v>
      </c>
      <c r="K381" t="s">
        <v>204</v>
      </c>
      <c r="L381" t="s">
        <v>68</v>
      </c>
      <c r="M381" t="s">
        <v>838</v>
      </c>
      <c r="N381">
        <v>0.51</v>
      </c>
      <c r="O381" t="s">
        <v>50</v>
      </c>
      <c r="P381" t="s">
        <v>78</v>
      </c>
      <c r="Q381" t="s">
        <v>530</v>
      </c>
      <c r="R381" t="s">
        <v>839</v>
      </c>
      <c r="S381">
        <v>63376</v>
      </c>
      <c r="T381" s="3">
        <v>42039</v>
      </c>
      <c r="U381" s="3">
        <v>42040</v>
      </c>
      <c r="V381">
        <v>-51.42</v>
      </c>
      <c r="W381">
        <v>10</v>
      </c>
      <c r="X381">
        <v>17.420000000000002</v>
      </c>
      <c r="Y381">
        <v>88502</v>
      </c>
    </row>
    <row r="382" spans="1:25" x14ac:dyDescent="0.3">
      <c r="A382">
        <v>19933</v>
      </c>
      <c r="B382" t="s">
        <v>42</v>
      </c>
      <c r="C382">
        <v>0.09</v>
      </c>
      <c r="D382">
        <v>6.48</v>
      </c>
      <c r="E382">
        <v>6.35</v>
      </c>
      <c r="F382">
        <v>691</v>
      </c>
      <c r="G382" t="s">
        <v>840</v>
      </c>
      <c r="H382" t="s">
        <v>66</v>
      </c>
      <c r="I382" t="s">
        <v>57</v>
      </c>
      <c r="J382" t="s">
        <v>46</v>
      </c>
      <c r="K382" t="s">
        <v>118</v>
      </c>
      <c r="L382" t="s">
        <v>76</v>
      </c>
      <c r="M382" t="s">
        <v>841</v>
      </c>
      <c r="N382">
        <v>0.37</v>
      </c>
      <c r="O382" t="s">
        <v>50</v>
      </c>
      <c r="P382" t="s">
        <v>51</v>
      </c>
      <c r="Q382" t="s">
        <v>52</v>
      </c>
      <c r="R382" t="s">
        <v>842</v>
      </c>
      <c r="S382">
        <v>98408</v>
      </c>
      <c r="T382" s="3">
        <v>42084</v>
      </c>
      <c r="U382" s="3">
        <v>42085</v>
      </c>
      <c r="V382">
        <v>-88.6</v>
      </c>
      <c r="W382">
        <v>8</v>
      </c>
      <c r="X382">
        <v>49.81</v>
      </c>
      <c r="Y382">
        <v>89915</v>
      </c>
    </row>
    <row r="383" spans="1:25" x14ac:dyDescent="0.3">
      <c r="A383">
        <v>19400</v>
      </c>
      <c r="B383" t="s">
        <v>131</v>
      </c>
      <c r="C383">
        <v>0.02</v>
      </c>
      <c r="D383">
        <v>500.98</v>
      </c>
      <c r="E383">
        <v>41.44</v>
      </c>
      <c r="F383">
        <v>693</v>
      </c>
      <c r="G383" t="s">
        <v>843</v>
      </c>
      <c r="H383" t="s">
        <v>56</v>
      </c>
      <c r="I383" t="s">
        <v>75</v>
      </c>
      <c r="J383" t="s">
        <v>58</v>
      </c>
      <c r="K383" t="s">
        <v>215</v>
      </c>
      <c r="L383" t="s">
        <v>146</v>
      </c>
      <c r="M383" t="s">
        <v>844</v>
      </c>
      <c r="N383">
        <v>0.66</v>
      </c>
      <c r="O383" t="s">
        <v>50</v>
      </c>
      <c r="P383" t="s">
        <v>51</v>
      </c>
      <c r="Q383" t="s">
        <v>279</v>
      </c>
      <c r="R383" t="s">
        <v>845</v>
      </c>
      <c r="S383">
        <v>80229</v>
      </c>
      <c r="T383" s="3">
        <v>42088</v>
      </c>
      <c r="U383" s="3">
        <v>42088</v>
      </c>
      <c r="V383">
        <v>2568.4628999999995</v>
      </c>
      <c r="W383">
        <v>7</v>
      </c>
      <c r="X383">
        <v>3722.41</v>
      </c>
      <c r="Y383">
        <v>87811</v>
      </c>
    </row>
    <row r="384" spans="1:25" x14ac:dyDescent="0.3">
      <c r="A384">
        <v>18736</v>
      </c>
      <c r="B384" t="s">
        <v>131</v>
      </c>
      <c r="C384">
        <v>0.09</v>
      </c>
      <c r="D384">
        <v>5.34</v>
      </c>
      <c r="E384">
        <v>2.99</v>
      </c>
      <c r="F384">
        <v>693</v>
      </c>
      <c r="G384" t="s">
        <v>843</v>
      </c>
      <c r="H384" t="s">
        <v>44</v>
      </c>
      <c r="I384" t="s">
        <v>75</v>
      </c>
      <c r="J384" t="s">
        <v>46</v>
      </c>
      <c r="K384" t="s">
        <v>134</v>
      </c>
      <c r="L384" t="s">
        <v>76</v>
      </c>
      <c r="M384" t="s">
        <v>846</v>
      </c>
      <c r="N384">
        <v>0.38</v>
      </c>
      <c r="O384" t="s">
        <v>50</v>
      </c>
      <c r="P384" t="s">
        <v>51</v>
      </c>
      <c r="Q384" t="s">
        <v>279</v>
      </c>
      <c r="R384" t="s">
        <v>845</v>
      </c>
      <c r="S384">
        <v>80229</v>
      </c>
      <c r="T384" s="3">
        <v>42071</v>
      </c>
      <c r="U384" s="3">
        <v>42078</v>
      </c>
      <c r="V384">
        <v>9.4860000000000007</v>
      </c>
      <c r="W384">
        <v>17</v>
      </c>
      <c r="X384">
        <v>95.1</v>
      </c>
      <c r="Y384">
        <v>87812</v>
      </c>
    </row>
    <row r="385" spans="1:25" x14ac:dyDescent="0.3">
      <c r="A385">
        <v>18737</v>
      </c>
      <c r="B385" t="s">
        <v>131</v>
      </c>
      <c r="C385">
        <v>7.0000000000000007E-2</v>
      </c>
      <c r="D385">
        <v>140.97999999999999</v>
      </c>
      <c r="E385">
        <v>53.48</v>
      </c>
      <c r="F385">
        <v>693</v>
      </c>
      <c r="G385" t="s">
        <v>843</v>
      </c>
      <c r="H385" t="s">
        <v>56</v>
      </c>
      <c r="I385" t="s">
        <v>75</v>
      </c>
      <c r="J385" t="s">
        <v>58</v>
      </c>
      <c r="K385" t="s">
        <v>215</v>
      </c>
      <c r="L385" t="s">
        <v>146</v>
      </c>
      <c r="M385" t="s">
        <v>847</v>
      </c>
      <c r="N385">
        <v>0.65</v>
      </c>
      <c r="O385" t="s">
        <v>50</v>
      </c>
      <c r="P385" t="s">
        <v>51</v>
      </c>
      <c r="Q385" t="s">
        <v>279</v>
      </c>
      <c r="R385" t="s">
        <v>845</v>
      </c>
      <c r="S385">
        <v>80229</v>
      </c>
      <c r="T385" s="3">
        <v>42071</v>
      </c>
      <c r="U385" s="3">
        <v>42078</v>
      </c>
      <c r="V385">
        <v>-263.64999999999998</v>
      </c>
      <c r="W385">
        <v>5</v>
      </c>
      <c r="X385">
        <v>734.74</v>
      </c>
      <c r="Y385">
        <v>87812</v>
      </c>
    </row>
    <row r="386" spans="1:25" x14ac:dyDescent="0.3">
      <c r="A386">
        <v>18738</v>
      </c>
      <c r="B386" t="s">
        <v>131</v>
      </c>
      <c r="C386">
        <v>0.06</v>
      </c>
      <c r="D386">
        <v>205.99</v>
      </c>
      <c r="E386">
        <v>5.26</v>
      </c>
      <c r="F386">
        <v>693</v>
      </c>
      <c r="G386" t="s">
        <v>843</v>
      </c>
      <c r="H386" t="s">
        <v>66</v>
      </c>
      <c r="I386" t="s">
        <v>75</v>
      </c>
      <c r="J386" t="s">
        <v>102</v>
      </c>
      <c r="K386" t="s">
        <v>103</v>
      </c>
      <c r="L386" t="s">
        <v>76</v>
      </c>
      <c r="M386" t="s">
        <v>848</v>
      </c>
      <c r="N386">
        <v>0.56000000000000005</v>
      </c>
      <c r="O386" t="s">
        <v>50</v>
      </c>
      <c r="P386" t="s">
        <v>51</v>
      </c>
      <c r="Q386" t="s">
        <v>279</v>
      </c>
      <c r="R386" t="s">
        <v>845</v>
      </c>
      <c r="S386">
        <v>80229</v>
      </c>
      <c r="T386" s="3">
        <v>42071</v>
      </c>
      <c r="U386" s="3">
        <v>42078</v>
      </c>
      <c r="V386">
        <v>890.18100000000004</v>
      </c>
      <c r="W386">
        <v>11</v>
      </c>
      <c r="X386">
        <v>1882.87</v>
      </c>
      <c r="Y386">
        <v>87812</v>
      </c>
    </row>
    <row r="387" spans="1:25" x14ac:dyDescent="0.3">
      <c r="A387">
        <v>18810</v>
      </c>
      <c r="B387" t="s">
        <v>42</v>
      </c>
      <c r="C387">
        <v>0</v>
      </c>
      <c r="D387">
        <v>230.98</v>
      </c>
      <c r="E387">
        <v>23.78</v>
      </c>
      <c r="F387">
        <v>693</v>
      </c>
      <c r="G387" t="s">
        <v>843</v>
      </c>
      <c r="H387" t="s">
        <v>56</v>
      </c>
      <c r="I387" t="s">
        <v>75</v>
      </c>
      <c r="J387" t="s">
        <v>58</v>
      </c>
      <c r="K387" t="s">
        <v>176</v>
      </c>
      <c r="L387" t="s">
        <v>146</v>
      </c>
      <c r="M387" t="s">
        <v>849</v>
      </c>
      <c r="N387">
        <v>0.6</v>
      </c>
      <c r="O387" t="s">
        <v>50</v>
      </c>
      <c r="P387" t="s">
        <v>51</v>
      </c>
      <c r="Q387" t="s">
        <v>279</v>
      </c>
      <c r="R387" t="s">
        <v>845</v>
      </c>
      <c r="S387">
        <v>80229</v>
      </c>
      <c r="T387" s="3">
        <v>42129</v>
      </c>
      <c r="U387" s="3">
        <v>42131</v>
      </c>
      <c r="V387">
        <v>6095.8601999999992</v>
      </c>
      <c r="W387">
        <v>36</v>
      </c>
      <c r="X387">
        <v>8834.58</v>
      </c>
      <c r="Y387">
        <v>87813</v>
      </c>
    </row>
    <row r="388" spans="1:25" x14ac:dyDescent="0.3">
      <c r="A388">
        <v>22613</v>
      </c>
      <c r="B388" t="s">
        <v>73</v>
      </c>
      <c r="C388">
        <v>0.06</v>
      </c>
      <c r="D388">
        <v>8.1199999999999992</v>
      </c>
      <c r="E388">
        <v>2.83</v>
      </c>
      <c r="F388">
        <v>696</v>
      </c>
      <c r="G388" t="s">
        <v>850</v>
      </c>
      <c r="H388" t="s">
        <v>66</v>
      </c>
      <c r="I388" t="s">
        <v>45</v>
      </c>
      <c r="J388" t="s">
        <v>102</v>
      </c>
      <c r="K388" t="s">
        <v>204</v>
      </c>
      <c r="L388" t="s">
        <v>68</v>
      </c>
      <c r="M388" t="s">
        <v>851</v>
      </c>
      <c r="N388">
        <v>0.77</v>
      </c>
      <c r="O388" t="s">
        <v>50</v>
      </c>
      <c r="P388" t="s">
        <v>78</v>
      </c>
      <c r="Q388" t="s">
        <v>727</v>
      </c>
      <c r="R388" t="s">
        <v>852</v>
      </c>
      <c r="S388">
        <v>46307</v>
      </c>
      <c r="T388" s="3">
        <v>42090</v>
      </c>
      <c r="U388" s="3">
        <v>42091</v>
      </c>
      <c r="V388">
        <v>-82.83</v>
      </c>
      <c r="W388">
        <v>10</v>
      </c>
      <c r="X388">
        <v>78.540000000000006</v>
      </c>
      <c r="Y388">
        <v>89847</v>
      </c>
    </row>
    <row r="389" spans="1:25" x14ac:dyDescent="0.3">
      <c r="A389">
        <v>22614</v>
      </c>
      <c r="B389" t="s">
        <v>73</v>
      </c>
      <c r="C389">
        <v>0.05</v>
      </c>
      <c r="D389">
        <v>51.65</v>
      </c>
      <c r="E389">
        <v>18.45</v>
      </c>
      <c r="F389">
        <v>696</v>
      </c>
      <c r="G389" t="s">
        <v>850</v>
      </c>
      <c r="H389" t="s">
        <v>66</v>
      </c>
      <c r="I389" t="s">
        <v>45</v>
      </c>
      <c r="J389" t="s">
        <v>58</v>
      </c>
      <c r="K389" t="s">
        <v>67</v>
      </c>
      <c r="L389" t="s">
        <v>111</v>
      </c>
      <c r="M389" t="s">
        <v>853</v>
      </c>
      <c r="N389">
        <v>0.65</v>
      </c>
      <c r="O389" t="s">
        <v>50</v>
      </c>
      <c r="P389" t="s">
        <v>78</v>
      </c>
      <c r="Q389" t="s">
        <v>727</v>
      </c>
      <c r="R389" t="s">
        <v>852</v>
      </c>
      <c r="S389">
        <v>46307</v>
      </c>
      <c r="T389" s="3">
        <v>42090</v>
      </c>
      <c r="U389" s="3">
        <v>42091</v>
      </c>
      <c r="V389">
        <v>25.04</v>
      </c>
      <c r="W389">
        <v>12</v>
      </c>
      <c r="X389">
        <v>605.1</v>
      </c>
      <c r="Y389">
        <v>89847</v>
      </c>
    </row>
    <row r="390" spans="1:25" x14ac:dyDescent="0.3">
      <c r="A390">
        <v>19225</v>
      </c>
      <c r="B390" t="s">
        <v>131</v>
      </c>
      <c r="C390">
        <v>0.1</v>
      </c>
      <c r="D390">
        <v>40.479999999999997</v>
      </c>
      <c r="E390">
        <v>19.989999999999998</v>
      </c>
      <c r="F390">
        <v>696</v>
      </c>
      <c r="G390" t="s">
        <v>850</v>
      </c>
      <c r="H390" t="s">
        <v>66</v>
      </c>
      <c r="I390" t="s">
        <v>45</v>
      </c>
      <c r="J390" t="s">
        <v>102</v>
      </c>
      <c r="K390" t="s">
        <v>204</v>
      </c>
      <c r="L390" t="s">
        <v>76</v>
      </c>
      <c r="M390" t="s">
        <v>854</v>
      </c>
      <c r="N390">
        <v>0.77</v>
      </c>
      <c r="O390" t="s">
        <v>50</v>
      </c>
      <c r="P390" t="s">
        <v>78</v>
      </c>
      <c r="Q390" t="s">
        <v>727</v>
      </c>
      <c r="R390" t="s">
        <v>852</v>
      </c>
      <c r="S390">
        <v>46307</v>
      </c>
      <c r="T390" s="3">
        <v>42101</v>
      </c>
      <c r="U390" s="3">
        <v>42103</v>
      </c>
      <c r="V390">
        <v>-580.32000000000005</v>
      </c>
      <c r="W390">
        <v>9</v>
      </c>
      <c r="X390">
        <v>355.84</v>
      </c>
      <c r="Y390">
        <v>89848</v>
      </c>
    </row>
    <row r="391" spans="1:25" x14ac:dyDescent="0.3">
      <c r="A391">
        <v>22616</v>
      </c>
      <c r="B391" t="s">
        <v>73</v>
      </c>
      <c r="C391">
        <v>0.1</v>
      </c>
      <c r="D391">
        <v>175.99</v>
      </c>
      <c r="E391">
        <v>8.99</v>
      </c>
      <c r="F391">
        <v>697</v>
      </c>
      <c r="G391" t="s">
        <v>855</v>
      </c>
      <c r="H391" t="s">
        <v>66</v>
      </c>
      <c r="I391" t="s">
        <v>45</v>
      </c>
      <c r="J391" t="s">
        <v>102</v>
      </c>
      <c r="K391" t="s">
        <v>103</v>
      </c>
      <c r="L391" t="s">
        <v>76</v>
      </c>
      <c r="M391" t="s">
        <v>192</v>
      </c>
      <c r="N391">
        <v>0.56999999999999995</v>
      </c>
      <c r="O391" t="s">
        <v>50</v>
      </c>
      <c r="P391" t="s">
        <v>78</v>
      </c>
      <c r="Q391" t="s">
        <v>727</v>
      </c>
      <c r="R391" t="s">
        <v>856</v>
      </c>
      <c r="S391">
        <v>46312</v>
      </c>
      <c r="T391" s="3">
        <v>42090</v>
      </c>
      <c r="U391" s="3">
        <v>42091</v>
      </c>
      <c r="V391">
        <v>928.96079999999984</v>
      </c>
      <c r="W391">
        <v>10</v>
      </c>
      <c r="X391">
        <v>1346.32</v>
      </c>
      <c r="Y391">
        <v>89847</v>
      </c>
    </row>
    <row r="392" spans="1:25" x14ac:dyDescent="0.3">
      <c r="A392">
        <v>25480</v>
      </c>
      <c r="B392" t="s">
        <v>64</v>
      </c>
      <c r="C392">
        <v>0.08</v>
      </c>
      <c r="D392">
        <v>14.81</v>
      </c>
      <c r="E392">
        <v>13.32</v>
      </c>
      <c r="F392">
        <v>697</v>
      </c>
      <c r="G392" t="s">
        <v>855</v>
      </c>
      <c r="H392" t="s">
        <v>66</v>
      </c>
      <c r="I392" t="s">
        <v>45</v>
      </c>
      <c r="J392" t="s">
        <v>46</v>
      </c>
      <c r="K392" t="s">
        <v>281</v>
      </c>
      <c r="L392" t="s">
        <v>76</v>
      </c>
      <c r="M392" t="s">
        <v>857</v>
      </c>
      <c r="N392">
        <v>0.43</v>
      </c>
      <c r="O392" t="s">
        <v>50</v>
      </c>
      <c r="P392" t="s">
        <v>78</v>
      </c>
      <c r="Q392" t="s">
        <v>727</v>
      </c>
      <c r="R392" t="s">
        <v>856</v>
      </c>
      <c r="S392">
        <v>46312</v>
      </c>
      <c r="T392" s="3">
        <v>42042</v>
      </c>
      <c r="U392" s="3">
        <v>42044</v>
      </c>
      <c r="V392">
        <v>-131.61720000000003</v>
      </c>
      <c r="W392">
        <v>20</v>
      </c>
      <c r="X392">
        <v>292.18</v>
      </c>
      <c r="Y392">
        <v>89849</v>
      </c>
    </row>
    <row r="393" spans="1:25" x14ac:dyDescent="0.3">
      <c r="A393">
        <v>4613</v>
      </c>
      <c r="B393" t="s">
        <v>73</v>
      </c>
      <c r="C393">
        <v>0.06</v>
      </c>
      <c r="D393">
        <v>8.1199999999999992</v>
      </c>
      <c r="E393">
        <v>2.83</v>
      </c>
      <c r="F393">
        <v>698</v>
      </c>
      <c r="G393" t="s">
        <v>858</v>
      </c>
      <c r="H393" t="s">
        <v>66</v>
      </c>
      <c r="I393" t="s">
        <v>45</v>
      </c>
      <c r="J393" t="s">
        <v>102</v>
      </c>
      <c r="K393" t="s">
        <v>204</v>
      </c>
      <c r="L393" t="s">
        <v>68</v>
      </c>
      <c r="M393" t="s">
        <v>851</v>
      </c>
      <c r="N393">
        <v>0.77</v>
      </c>
      <c r="O393" t="s">
        <v>50</v>
      </c>
      <c r="P393" t="s">
        <v>51</v>
      </c>
      <c r="Q393" t="s">
        <v>52</v>
      </c>
      <c r="R393" t="s">
        <v>233</v>
      </c>
      <c r="S393">
        <v>98105</v>
      </c>
      <c r="T393" s="3">
        <v>42090</v>
      </c>
      <c r="U393" s="3">
        <v>42091</v>
      </c>
      <c r="V393">
        <v>-82.83</v>
      </c>
      <c r="W393">
        <v>41</v>
      </c>
      <c r="X393">
        <v>322.02999999999997</v>
      </c>
      <c r="Y393">
        <v>32869</v>
      </c>
    </row>
    <row r="394" spans="1:25" x14ac:dyDescent="0.3">
      <c r="A394">
        <v>4614</v>
      </c>
      <c r="B394" t="s">
        <v>73</v>
      </c>
      <c r="C394">
        <v>0.05</v>
      </c>
      <c r="D394">
        <v>51.65</v>
      </c>
      <c r="E394">
        <v>18.45</v>
      </c>
      <c r="F394">
        <v>698</v>
      </c>
      <c r="G394" t="s">
        <v>858</v>
      </c>
      <c r="H394" t="s">
        <v>66</v>
      </c>
      <c r="I394" t="s">
        <v>45</v>
      </c>
      <c r="J394" t="s">
        <v>58</v>
      </c>
      <c r="K394" t="s">
        <v>67</v>
      </c>
      <c r="L394" t="s">
        <v>111</v>
      </c>
      <c r="M394" t="s">
        <v>853</v>
      </c>
      <c r="N394">
        <v>0.65</v>
      </c>
      <c r="O394" t="s">
        <v>50</v>
      </c>
      <c r="P394" t="s">
        <v>51</v>
      </c>
      <c r="Q394" t="s">
        <v>52</v>
      </c>
      <c r="R394" t="s">
        <v>233</v>
      </c>
      <c r="S394">
        <v>98105</v>
      </c>
      <c r="T394" s="3">
        <v>42090</v>
      </c>
      <c r="U394" s="3">
        <v>42091</v>
      </c>
      <c r="V394">
        <v>25.04</v>
      </c>
      <c r="W394">
        <v>49</v>
      </c>
      <c r="X394">
        <v>2470.84</v>
      </c>
      <c r="Y394">
        <v>32869</v>
      </c>
    </row>
    <row r="395" spans="1:25" x14ac:dyDescent="0.3">
      <c r="A395">
        <v>4616</v>
      </c>
      <c r="B395" t="s">
        <v>73</v>
      </c>
      <c r="C395">
        <v>0.1</v>
      </c>
      <c r="D395">
        <v>175.99</v>
      </c>
      <c r="E395">
        <v>8.99</v>
      </c>
      <c r="F395">
        <v>698</v>
      </c>
      <c r="G395" t="s">
        <v>858</v>
      </c>
      <c r="H395" t="s">
        <v>66</v>
      </c>
      <c r="I395" t="s">
        <v>45</v>
      </c>
      <c r="J395" t="s">
        <v>102</v>
      </c>
      <c r="K395" t="s">
        <v>103</v>
      </c>
      <c r="L395" t="s">
        <v>76</v>
      </c>
      <c r="M395" t="s">
        <v>192</v>
      </c>
      <c r="N395">
        <v>0.56999999999999995</v>
      </c>
      <c r="O395" t="s">
        <v>50</v>
      </c>
      <c r="P395" t="s">
        <v>51</v>
      </c>
      <c r="Q395" t="s">
        <v>52</v>
      </c>
      <c r="R395" t="s">
        <v>233</v>
      </c>
      <c r="S395">
        <v>98105</v>
      </c>
      <c r="T395" s="3">
        <v>42090</v>
      </c>
      <c r="U395" s="3">
        <v>42091</v>
      </c>
      <c r="V395">
        <v>930.98700000000008</v>
      </c>
      <c r="W395">
        <v>39</v>
      </c>
      <c r="X395">
        <v>5250.66</v>
      </c>
      <c r="Y395">
        <v>32869</v>
      </c>
    </row>
    <row r="396" spans="1:25" x14ac:dyDescent="0.3">
      <c r="A396">
        <v>1225</v>
      </c>
      <c r="B396" t="s">
        <v>131</v>
      </c>
      <c r="C396">
        <v>0.1</v>
      </c>
      <c r="D396">
        <v>40.479999999999997</v>
      </c>
      <c r="E396">
        <v>19.989999999999998</v>
      </c>
      <c r="F396">
        <v>698</v>
      </c>
      <c r="G396" t="s">
        <v>858</v>
      </c>
      <c r="H396" t="s">
        <v>66</v>
      </c>
      <c r="I396" t="s">
        <v>45</v>
      </c>
      <c r="J396" t="s">
        <v>102</v>
      </c>
      <c r="K396" t="s">
        <v>204</v>
      </c>
      <c r="L396" t="s">
        <v>76</v>
      </c>
      <c r="M396" t="s">
        <v>854</v>
      </c>
      <c r="N396">
        <v>0.77</v>
      </c>
      <c r="O396" t="s">
        <v>50</v>
      </c>
      <c r="P396" t="s">
        <v>51</v>
      </c>
      <c r="Q396" t="s">
        <v>52</v>
      </c>
      <c r="R396" t="s">
        <v>233</v>
      </c>
      <c r="S396">
        <v>98105</v>
      </c>
      <c r="T396" s="3">
        <v>42101</v>
      </c>
      <c r="U396" s="3">
        <v>42103</v>
      </c>
      <c r="V396">
        <v>-580.32000000000005</v>
      </c>
      <c r="W396">
        <v>36</v>
      </c>
      <c r="X396">
        <v>1423.35</v>
      </c>
      <c r="Y396">
        <v>8994</v>
      </c>
    </row>
    <row r="397" spans="1:25" x14ac:dyDescent="0.3">
      <c r="A397">
        <v>7480</v>
      </c>
      <c r="B397" t="s">
        <v>64</v>
      </c>
      <c r="C397">
        <v>0.08</v>
      </c>
      <c r="D397">
        <v>14.81</v>
      </c>
      <c r="E397">
        <v>13.32</v>
      </c>
      <c r="F397">
        <v>698</v>
      </c>
      <c r="G397" t="s">
        <v>858</v>
      </c>
      <c r="H397" t="s">
        <v>66</v>
      </c>
      <c r="I397" t="s">
        <v>45</v>
      </c>
      <c r="J397" t="s">
        <v>46</v>
      </c>
      <c r="K397" t="s">
        <v>281</v>
      </c>
      <c r="L397" t="s">
        <v>76</v>
      </c>
      <c r="M397" t="s">
        <v>857</v>
      </c>
      <c r="N397">
        <v>0.43</v>
      </c>
      <c r="O397" t="s">
        <v>50</v>
      </c>
      <c r="P397" t="s">
        <v>51</v>
      </c>
      <c r="Q397" t="s">
        <v>52</v>
      </c>
      <c r="R397" t="s">
        <v>233</v>
      </c>
      <c r="S397">
        <v>98105</v>
      </c>
      <c r="T397" s="3">
        <v>42042</v>
      </c>
      <c r="U397" s="3">
        <v>42044</v>
      </c>
      <c r="V397">
        <v>-253.11</v>
      </c>
      <c r="W397">
        <v>79</v>
      </c>
      <c r="X397">
        <v>1154.1199999999999</v>
      </c>
      <c r="Y397">
        <v>53410</v>
      </c>
    </row>
    <row r="398" spans="1:25" x14ac:dyDescent="0.3">
      <c r="A398">
        <v>6289</v>
      </c>
      <c r="B398" t="s">
        <v>73</v>
      </c>
      <c r="C398">
        <v>0.03</v>
      </c>
      <c r="D398">
        <v>5.28</v>
      </c>
      <c r="E398">
        <v>5.61</v>
      </c>
      <c r="F398">
        <v>699</v>
      </c>
      <c r="G398" t="s">
        <v>859</v>
      </c>
      <c r="H398" t="s">
        <v>66</v>
      </c>
      <c r="I398" t="s">
        <v>139</v>
      </c>
      <c r="J398" t="s">
        <v>46</v>
      </c>
      <c r="K398" t="s">
        <v>118</v>
      </c>
      <c r="L398" t="s">
        <v>76</v>
      </c>
      <c r="M398" t="s">
        <v>860</v>
      </c>
      <c r="N398">
        <v>0.4</v>
      </c>
      <c r="O398" t="s">
        <v>50</v>
      </c>
      <c r="P398" t="s">
        <v>51</v>
      </c>
      <c r="Q398" t="s">
        <v>62</v>
      </c>
      <c r="R398" t="s">
        <v>687</v>
      </c>
      <c r="S398">
        <v>90041</v>
      </c>
      <c r="T398" s="3">
        <v>42117</v>
      </c>
      <c r="U398" s="3">
        <v>42118</v>
      </c>
      <c r="V398">
        <v>-16.670000000000002</v>
      </c>
      <c r="W398">
        <v>5</v>
      </c>
      <c r="X398">
        <v>32.5</v>
      </c>
      <c r="Y398">
        <v>44517</v>
      </c>
    </row>
    <row r="399" spans="1:25" x14ac:dyDescent="0.3">
      <c r="A399">
        <v>7733</v>
      </c>
      <c r="B399" t="s">
        <v>64</v>
      </c>
      <c r="C399">
        <v>0.02</v>
      </c>
      <c r="D399">
        <v>6.47</v>
      </c>
      <c r="E399">
        <v>1.22</v>
      </c>
      <c r="F399">
        <v>699</v>
      </c>
      <c r="G399" t="s">
        <v>859</v>
      </c>
      <c r="H399" t="s">
        <v>66</v>
      </c>
      <c r="I399" t="s">
        <v>139</v>
      </c>
      <c r="J399" t="s">
        <v>46</v>
      </c>
      <c r="K399" t="s">
        <v>47</v>
      </c>
      <c r="L399" t="s">
        <v>48</v>
      </c>
      <c r="M399" t="s">
        <v>861</v>
      </c>
      <c r="N399">
        <v>0.4</v>
      </c>
      <c r="O399" t="s">
        <v>50</v>
      </c>
      <c r="P399" t="s">
        <v>51</v>
      </c>
      <c r="Q399" t="s">
        <v>62</v>
      </c>
      <c r="R399" t="s">
        <v>687</v>
      </c>
      <c r="S399">
        <v>90041</v>
      </c>
      <c r="T399" s="3">
        <v>42161</v>
      </c>
      <c r="U399" s="3">
        <v>42162</v>
      </c>
      <c r="V399">
        <v>40.200000000000003</v>
      </c>
      <c r="W399">
        <v>30</v>
      </c>
      <c r="X399">
        <v>193.95</v>
      </c>
      <c r="Y399">
        <v>55392</v>
      </c>
    </row>
    <row r="400" spans="1:25" x14ac:dyDescent="0.3">
      <c r="A400">
        <v>7734</v>
      </c>
      <c r="B400" t="s">
        <v>64</v>
      </c>
      <c r="C400">
        <v>7.0000000000000007E-2</v>
      </c>
      <c r="D400">
        <v>2.84</v>
      </c>
      <c r="E400">
        <v>0.93</v>
      </c>
      <c r="F400">
        <v>699</v>
      </c>
      <c r="G400" t="s">
        <v>859</v>
      </c>
      <c r="H400" t="s">
        <v>66</v>
      </c>
      <c r="I400" t="s">
        <v>139</v>
      </c>
      <c r="J400" t="s">
        <v>46</v>
      </c>
      <c r="K400" t="s">
        <v>47</v>
      </c>
      <c r="L400" t="s">
        <v>48</v>
      </c>
      <c r="M400" t="s">
        <v>49</v>
      </c>
      <c r="N400">
        <v>0.54</v>
      </c>
      <c r="O400" t="s">
        <v>50</v>
      </c>
      <c r="P400" t="s">
        <v>51</v>
      </c>
      <c r="Q400" t="s">
        <v>62</v>
      </c>
      <c r="R400" t="s">
        <v>687</v>
      </c>
      <c r="S400">
        <v>90041</v>
      </c>
      <c r="T400" s="3">
        <v>42161</v>
      </c>
      <c r="U400" s="3">
        <v>42163</v>
      </c>
      <c r="V400">
        <v>3.21</v>
      </c>
      <c r="W400">
        <v>59</v>
      </c>
      <c r="X400">
        <v>158.80000000000001</v>
      </c>
      <c r="Y400">
        <v>55392</v>
      </c>
    </row>
    <row r="401" spans="1:25" x14ac:dyDescent="0.3">
      <c r="A401">
        <v>5140</v>
      </c>
      <c r="B401" t="s">
        <v>42</v>
      </c>
      <c r="C401">
        <v>0.01</v>
      </c>
      <c r="D401">
        <v>7.89</v>
      </c>
      <c r="E401">
        <v>2.82</v>
      </c>
      <c r="F401">
        <v>699</v>
      </c>
      <c r="G401" t="s">
        <v>859</v>
      </c>
      <c r="H401" t="s">
        <v>66</v>
      </c>
      <c r="I401" t="s">
        <v>139</v>
      </c>
      <c r="J401" t="s">
        <v>46</v>
      </c>
      <c r="K401" t="s">
        <v>91</v>
      </c>
      <c r="L401" t="s">
        <v>48</v>
      </c>
      <c r="M401" t="s">
        <v>862</v>
      </c>
      <c r="N401">
        <v>0.4</v>
      </c>
      <c r="O401" t="s">
        <v>50</v>
      </c>
      <c r="P401" t="s">
        <v>51</v>
      </c>
      <c r="Q401" t="s">
        <v>62</v>
      </c>
      <c r="R401" t="s">
        <v>687</v>
      </c>
      <c r="S401">
        <v>90041</v>
      </c>
      <c r="T401" s="3">
        <v>42185</v>
      </c>
      <c r="U401" s="3">
        <v>42186</v>
      </c>
      <c r="V401">
        <v>38.700000000000003</v>
      </c>
      <c r="W401">
        <v>32</v>
      </c>
      <c r="X401">
        <v>274.26</v>
      </c>
      <c r="Y401">
        <v>36647</v>
      </c>
    </row>
    <row r="402" spans="1:25" x14ac:dyDescent="0.3">
      <c r="A402">
        <v>5141</v>
      </c>
      <c r="B402" t="s">
        <v>42</v>
      </c>
      <c r="C402">
        <v>0.09</v>
      </c>
      <c r="D402">
        <v>3.68</v>
      </c>
      <c r="E402">
        <v>1.32</v>
      </c>
      <c r="F402">
        <v>699</v>
      </c>
      <c r="G402" t="s">
        <v>859</v>
      </c>
      <c r="H402" t="s">
        <v>66</v>
      </c>
      <c r="I402" t="s">
        <v>139</v>
      </c>
      <c r="J402" t="s">
        <v>46</v>
      </c>
      <c r="K402" t="s">
        <v>198</v>
      </c>
      <c r="L402" t="s">
        <v>48</v>
      </c>
      <c r="M402" t="s">
        <v>863</v>
      </c>
      <c r="N402">
        <v>0.83</v>
      </c>
      <c r="O402" t="s">
        <v>50</v>
      </c>
      <c r="P402" t="s">
        <v>51</v>
      </c>
      <c r="Q402" t="s">
        <v>62</v>
      </c>
      <c r="R402" t="s">
        <v>687</v>
      </c>
      <c r="S402">
        <v>90041</v>
      </c>
      <c r="T402" s="3">
        <v>42185</v>
      </c>
      <c r="U402" s="3">
        <v>42186</v>
      </c>
      <c r="V402">
        <v>-21.91</v>
      </c>
      <c r="W402">
        <v>24</v>
      </c>
      <c r="X402">
        <v>83.16</v>
      </c>
      <c r="Y402">
        <v>36647</v>
      </c>
    </row>
    <row r="403" spans="1:25" x14ac:dyDescent="0.3">
      <c r="A403">
        <v>5142</v>
      </c>
      <c r="B403" t="s">
        <v>42</v>
      </c>
      <c r="C403">
        <v>0.1</v>
      </c>
      <c r="D403">
        <v>9.7100000000000009</v>
      </c>
      <c r="E403">
        <v>9.4499999999999993</v>
      </c>
      <c r="F403">
        <v>699</v>
      </c>
      <c r="G403" t="s">
        <v>859</v>
      </c>
      <c r="H403" t="s">
        <v>66</v>
      </c>
      <c r="I403" t="s">
        <v>139</v>
      </c>
      <c r="J403" t="s">
        <v>46</v>
      </c>
      <c r="K403" t="s">
        <v>165</v>
      </c>
      <c r="L403" t="s">
        <v>76</v>
      </c>
      <c r="M403" t="s">
        <v>534</v>
      </c>
      <c r="N403">
        <v>0.6</v>
      </c>
      <c r="O403" t="s">
        <v>50</v>
      </c>
      <c r="P403" t="s">
        <v>51</v>
      </c>
      <c r="Q403" t="s">
        <v>62</v>
      </c>
      <c r="R403" t="s">
        <v>687</v>
      </c>
      <c r="S403">
        <v>90041</v>
      </c>
      <c r="T403" s="3">
        <v>42185</v>
      </c>
      <c r="U403" s="3">
        <v>42188</v>
      </c>
      <c r="V403">
        <v>-119.77</v>
      </c>
      <c r="W403">
        <v>27</v>
      </c>
      <c r="X403">
        <v>261.93</v>
      </c>
      <c r="Y403">
        <v>36647</v>
      </c>
    </row>
    <row r="404" spans="1:25" x14ac:dyDescent="0.3">
      <c r="A404">
        <v>4556</v>
      </c>
      <c r="B404" t="s">
        <v>73</v>
      </c>
      <c r="C404">
        <v>7.0000000000000007E-2</v>
      </c>
      <c r="D404">
        <v>5.0199999999999996</v>
      </c>
      <c r="E404">
        <v>5.14</v>
      </c>
      <c r="F404">
        <v>699</v>
      </c>
      <c r="G404" t="s">
        <v>859</v>
      </c>
      <c r="H404" t="s">
        <v>66</v>
      </c>
      <c r="I404" t="s">
        <v>139</v>
      </c>
      <c r="J404" t="s">
        <v>102</v>
      </c>
      <c r="K404" t="s">
        <v>204</v>
      </c>
      <c r="L404" t="s">
        <v>68</v>
      </c>
      <c r="M404" t="s">
        <v>864</v>
      </c>
      <c r="N404">
        <v>0.79</v>
      </c>
      <c r="O404" t="s">
        <v>50</v>
      </c>
      <c r="P404" t="s">
        <v>51</v>
      </c>
      <c r="Q404" t="s">
        <v>62</v>
      </c>
      <c r="R404" t="s">
        <v>687</v>
      </c>
      <c r="S404">
        <v>90041</v>
      </c>
      <c r="T404" s="3">
        <v>42033</v>
      </c>
      <c r="U404" s="3">
        <v>42035</v>
      </c>
      <c r="V404">
        <v>-168.72</v>
      </c>
      <c r="W404">
        <v>42</v>
      </c>
      <c r="X404">
        <v>210.1</v>
      </c>
      <c r="Y404">
        <v>32420</v>
      </c>
    </row>
    <row r="405" spans="1:25" x14ac:dyDescent="0.3">
      <c r="A405">
        <v>4557</v>
      </c>
      <c r="B405" t="s">
        <v>73</v>
      </c>
      <c r="C405">
        <v>7.0000000000000007E-2</v>
      </c>
      <c r="D405">
        <v>280.98</v>
      </c>
      <c r="E405">
        <v>57</v>
      </c>
      <c r="F405">
        <v>699</v>
      </c>
      <c r="G405" t="s">
        <v>859</v>
      </c>
      <c r="H405" t="s">
        <v>56</v>
      </c>
      <c r="I405" t="s">
        <v>139</v>
      </c>
      <c r="J405" t="s">
        <v>58</v>
      </c>
      <c r="K405" t="s">
        <v>59</v>
      </c>
      <c r="L405" t="s">
        <v>60</v>
      </c>
      <c r="M405" t="s">
        <v>694</v>
      </c>
      <c r="N405">
        <v>0.78</v>
      </c>
      <c r="O405" t="s">
        <v>50</v>
      </c>
      <c r="P405" t="s">
        <v>51</v>
      </c>
      <c r="Q405" t="s">
        <v>62</v>
      </c>
      <c r="R405" t="s">
        <v>687</v>
      </c>
      <c r="S405">
        <v>90041</v>
      </c>
      <c r="T405" s="3">
        <v>42033</v>
      </c>
      <c r="U405" s="3">
        <v>42035</v>
      </c>
      <c r="V405">
        <v>-439.62</v>
      </c>
      <c r="W405">
        <v>23</v>
      </c>
      <c r="X405">
        <v>6499.87</v>
      </c>
      <c r="Y405">
        <v>32420</v>
      </c>
    </row>
    <row r="406" spans="1:25" x14ac:dyDescent="0.3">
      <c r="A406">
        <v>448</v>
      </c>
      <c r="B406" t="s">
        <v>73</v>
      </c>
      <c r="C406">
        <v>0.1</v>
      </c>
      <c r="D406">
        <v>4.26</v>
      </c>
      <c r="E406">
        <v>1.2</v>
      </c>
      <c r="F406">
        <v>699</v>
      </c>
      <c r="G406" t="s">
        <v>859</v>
      </c>
      <c r="H406" t="s">
        <v>66</v>
      </c>
      <c r="I406" t="s">
        <v>139</v>
      </c>
      <c r="J406" t="s">
        <v>46</v>
      </c>
      <c r="K406" t="s">
        <v>47</v>
      </c>
      <c r="L406" t="s">
        <v>48</v>
      </c>
      <c r="M406" t="s">
        <v>226</v>
      </c>
      <c r="N406">
        <v>0.44</v>
      </c>
      <c r="O406" t="s">
        <v>50</v>
      </c>
      <c r="P406" t="s">
        <v>51</v>
      </c>
      <c r="Q406" t="s">
        <v>62</v>
      </c>
      <c r="R406" t="s">
        <v>687</v>
      </c>
      <c r="S406">
        <v>90041</v>
      </c>
      <c r="T406" s="3">
        <v>42144</v>
      </c>
      <c r="U406" s="3">
        <v>42145</v>
      </c>
      <c r="V406">
        <v>15.42</v>
      </c>
      <c r="W406">
        <v>88</v>
      </c>
      <c r="X406">
        <v>351.56</v>
      </c>
      <c r="Y406">
        <v>3042</v>
      </c>
    </row>
    <row r="407" spans="1:25" x14ac:dyDescent="0.3">
      <c r="A407">
        <v>18448</v>
      </c>
      <c r="B407" t="s">
        <v>73</v>
      </c>
      <c r="C407">
        <v>0.1</v>
      </c>
      <c r="D407">
        <v>4.26</v>
      </c>
      <c r="E407">
        <v>1.2</v>
      </c>
      <c r="F407">
        <v>700</v>
      </c>
      <c r="G407" t="s">
        <v>865</v>
      </c>
      <c r="H407" t="s">
        <v>66</v>
      </c>
      <c r="I407" t="s">
        <v>139</v>
      </c>
      <c r="J407" t="s">
        <v>46</v>
      </c>
      <c r="K407" t="s">
        <v>47</v>
      </c>
      <c r="L407" t="s">
        <v>48</v>
      </c>
      <c r="M407" t="s">
        <v>226</v>
      </c>
      <c r="N407">
        <v>0.44</v>
      </c>
      <c r="O407" t="s">
        <v>50</v>
      </c>
      <c r="P407" t="s">
        <v>51</v>
      </c>
      <c r="Q407" t="s">
        <v>62</v>
      </c>
      <c r="R407" t="s">
        <v>780</v>
      </c>
      <c r="S407">
        <v>93454</v>
      </c>
      <c r="T407" s="3">
        <v>42144</v>
      </c>
      <c r="U407" s="3">
        <v>42145</v>
      </c>
      <c r="V407">
        <v>33.923999999999999</v>
      </c>
      <c r="W407">
        <v>22</v>
      </c>
      <c r="X407">
        <v>87.89</v>
      </c>
      <c r="Y407">
        <v>87980</v>
      </c>
    </row>
    <row r="408" spans="1:25" x14ac:dyDescent="0.3">
      <c r="A408">
        <v>24289</v>
      </c>
      <c r="B408" t="s">
        <v>73</v>
      </c>
      <c r="C408">
        <v>0.03</v>
      </c>
      <c r="D408">
        <v>5.28</v>
      </c>
      <c r="E408">
        <v>5.61</v>
      </c>
      <c r="F408">
        <v>702</v>
      </c>
      <c r="G408" t="s">
        <v>866</v>
      </c>
      <c r="H408" t="s">
        <v>66</v>
      </c>
      <c r="I408" t="s">
        <v>139</v>
      </c>
      <c r="J408" t="s">
        <v>46</v>
      </c>
      <c r="K408" t="s">
        <v>118</v>
      </c>
      <c r="L408" t="s">
        <v>76</v>
      </c>
      <c r="M408" t="s">
        <v>860</v>
      </c>
      <c r="N408">
        <v>0.4</v>
      </c>
      <c r="O408" t="s">
        <v>50</v>
      </c>
      <c r="P408" t="s">
        <v>51</v>
      </c>
      <c r="Q408" t="s">
        <v>62</v>
      </c>
      <c r="R408" t="s">
        <v>867</v>
      </c>
      <c r="S408">
        <v>95404</v>
      </c>
      <c r="T408" s="3">
        <v>42117</v>
      </c>
      <c r="U408" s="3">
        <v>42118</v>
      </c>
      <c r="V408">
        <v>-16.670000000000002</v>
      </c>
      <c r="W408">
        <v>1</v>
      </c>
      <c r="X408">
        <v>6.5</v>
      </c>
      <c r="Y408">
        <v>87977</v>
      </c>
    </row>
    <row r="409" spans="1:25" x14ac:dyDescent="0.3">
      <c r="A409">
        <v>23140</v>
      </c>
      <c r="B409" t="s">
        <v>42</v>
      </c>
      <c r="C409">
        <v>0.01</v>
      </c>
      <c r="D409">
        <v>7.89</v>
      </c>
      <c r="E409">
        <v>2.82</v>
      </c>
      <c r="F409">
        <v>702</v>
      </c>
      <c r="G409" t="s">
        <v>866</v>
      </c>
      <c r="H409" t="s">
        <v>66</v>
      </c>
      <c r="I409" t="s">
        <v>139</v>
      </c>
      <c r="J409" t="s">
        <v>46</v>
      </c>
      <c r="K409" t="s">
        <v>91</v>
      </c>
      <c r="L409" t="s">
        <v>48</v>
      </c>
      <c r="M409" t="s">
        <v>862</v>
      </c>
      <c r="N409">
        <v>0.4</v>
      </c>
      <c r="O409" t="s">
        <v>50</v>
      </c>
      <c r="P409" t="s">
        <v>51</v>
      </c>
      <c r="Q409" t="s">
        <v>62</v>
      </c>
      <c r="R409" t="s">
        <v>867</v>
      </c>
      <c r="S409">
        <v>95404</v>
      </c>
      <c r="T409" s="3">
        <v>42185</v>
      </c>
      <c r="U409" s="3">
        <v>42186</v>
      </c>
      <c r="V409">
        <v>46.440000000000005</v>
      </c>
      <c r="W409">
        <v>8</v>
      </c>
      <c r="X409">
        <v>68.56</v>
      </c>
      <c r="Y409">
        <v>87979</v>
      </c>
    </row>
    <row r="410" spans="1:25" x14ac:dyDescent="0.3">
      <c r="A410">
        <v>23141</v>
      </c>
      <c r="B410" t="s">
        <v>42</v>
      </c>
      <c r="C410">
        <v>0.09</v>
      </c>
      <c r="D410">
        <v>3.68</v>
      </c>
      <c r="E410">
        <v>1.32</v>
      </c>
      <c r="F410">
        <v>702</v>
      </c>
      <c r="G410" t="s">
        <v>866</v>
      </c>
      <c r="H410" t="s">
        <v>66</v>
      </c>
      <c r="I410" t="s">
        <v>139</v>
      </c>
      <c r="J410" t="s">
        <v>46</v>
      </c>
      <c r="K410" t="s">
        <v>198</v>
      </c>
      <c r="L410" t="s">
        <v>48</v>
      </c>
      <c r="M410" t="s">
        <v>863</v>
      </c>
      <c r="N410">
        <v>0.83</v>
      </c>
      <c r="O410" t="s">
        <v>50</v>
      </c>
      <c r="P410" t="s">
        <v>51</v>
      </c>
      <c r="Q410" t="s">
        <v>62</v>
      </c>
      <c r="R410" t="s">
        <v>867</v>
      </c>
      <c r="S410">
        <v>95404</v>
      </c>
      <c r="T410" s="3">
        <v>42185</v>
      </c>
      <c r="U410" s="3">
        <v>42186</v>
      </c>
      <c r="V410">
        <v>-17.527999999999999</v>
      </c>
      <c r="W410">
        <v>6</v>
      </c>
      <c r="X410">
        <v>20.79</v>
      </c>
      <c r="Y410">
        <v>87979</v>
      </c>
    </row>
    <row r="411" spans="1:25" x14ac:dyDescent="0.3">
      <c r="A411">
        <v>23142</v>
      </c>
      <c r="B411" t="s">
        <v>42</v>
      </c>
      <c r="C411">
        <v>0.1</v>
      </c>
      <c r="D411">
        <v>9.7100000000000009</v>
      </c>
      <c r="E411">
        <v>9.4499999999999993</v>
      </c>
      <c r="F411">
        <v>702</v>
      </c>
      <c r="G411" t="s">
        <v>866</v>
      </c>
      <c r="H411" t="s">
        <v>66</v>
      </c>
      <c r="I411" t="s">
        <v>139</v>
      </c>
      <c r="J411" t="s">
        <v>46</v>
      </c>
      <c r="K411" t="s">
        <v>165</v>
      </c>
      <c r="L411" t="s">
        <v>76</v>
      </c>
      <c r="M411" t="s">
        <v>534</v>
      </c>
      <c r="N411">
        <v>0.6</v>
      </c>
      <c r="O411" t="s">
        <v>50</v>
      </c>
      <c r="P411" t="s">
        <v>51</v>
      </c>
      <c r="Q411" t="s">
        <v>62</v>
      </c>
      <c r="R411" t="s">
        <v>867</v>
      </c>
      <c r="S411">
        <v>95404</v>
      </c>
      <c r="T411" s="3">
        <v>42185</v>
      </c>
      <c r="U411" s="3">
        <v>42188</v>
      </c>
      <c r="V411">
        <v>-95.816000000000003</v>
      </c>
      <c r="W411">
        <v>7</v>
      </c>
      <c r="X411">
        <v>67.91</v>
      </c>
      <c r="Y411">
        <v>87979</v>
      </c>
    </row>
    <row r="412" spans="1:25" x14ac:dyDescent="0.3">
      <c r="A412">
        <v>25734</v>
      </c>
      <c r="B412" t="s">
        <v>64</v>
      </c>
      <c r="C412">
        <v>7.0000000000000007E-2</v>
      </c>
      <c r="D412">
        <v>2.84</v>
      </c>
      <c r="E412">
        <v>0.93</v>
      </c>
      <c r="F412">
        <v>711</v>
      </c>
      <c r="G412" t="s">
        <v>868</v>
      </c>
      <c r="H412" t="s">
        <v>66</v>
      </c>
      <c r="I412" t="s">
        <v>139</v>
      </c>
      <c r="J412" t="s">
        <v>46</v>
      </c>
      <c r="K412" t="s">
        <v>47</v>
      </c>
      <c r="L412" t="s">
        <v>48</v>
      </c>
      <c r="M412" t="s">
        <v>49</v>
      </c>
      <c r="N412">
        <v>0.54</v>
      </c>
      <c r="O412" t="s">
        <v>50</v>
      </c>
      <c r="P412" t="s">
        <v>70</v>
      </c>
      <c r="Q412" t="s">
        <v>217</v>
      </c>
      <c r="R412" t="s">
        <v>869</v>
      </c>
      <c r="S412">
        <v>2152</v>
      </c>
      <c r="T412" s="3">
        <v>42161</v>
      </c>
      <c r="U412" s="3">
        <v>42163</v>
      </c>
      <c r="V412">
        <v>3.8519999999999999</v>
      </c>
      <c r="W412">
        <v>15</v>
      </c>
      <c r="X412">
        <v>40.369999999999997</v>
      </c>
      <c r="Y412">
        <v>87978</v>
      </c>
    </row>
    <row r="413" spans="1:25" x14ac:dyDescent="0.3">
      <c r="A413">
        <v>20789</v>
      </c>
      <c r="B413" t="s">
        <v>54</v>
      </c>
      <c r="C413">
        <v>0</v>
      </c>
      <c r="D413">
        <v>8.5</v>
      </c>
      <c r="E413">
        <v>1.99</v>
      </c>
      <c r="F413">
        <v>719</v>
      </c>
      <c r="G413" t="s">
        <v>870</v>
      </c>
      <c r="H413" t="s">
        <v>66</v>
      </c>
      <c r="I413" t="s">
        <v>45</v>
      </c>
      <c r="J413" t="s">
        <v>102</v>
      </c>
      <c r="K413" t="s">
        <v>204</v>
      </c>
      <c r="L413" t="s">
        <v>68</v>
      </c>
      <c r="M413" t="s">
        <v>871</v>
      </c>
      <c r="N413">
        <v>0.49</v>
      </c>
      <c r="O413" t="s">
        <v>50</v>
      </c>
      <c r="P413" t="s">
        <v>51</v>
      </c>
      <c r="Q413" t="s">
        <v>557</v>
      </c>
      <c r="R413" t="s">
        <v>872</v>
      </c>
      <c r="S413">
        <v>89041</v>
      </c>
      <c r="T413" s="3">
        <v>42063</v>
      </c>
      <c r="U413" s="3">
        <v>42065</v>
      </c>
      <c r="V413">
        <v>71.735600000000005</v>
      </c>
      <c r="W413">
        <v>14</v>
      </c>
      <c r="X413">
        <v>122.25</v>
      </c>
      <c r="Y413">
        <v>89344</v>
      </c>
    </row>
    <row r="414" spans="1:25" x14ac:dyDescent="0.3">
      <c r="A414">
        <v>20790</v>
      </c>
      <c r="B414" t="s">
        <v>54</v>
      </c>
      <c r="C414">
        <v>0.03</v>
      </c>
      <c r="D414">
        <v>95.43</v>
      </c>
      <c r="E414">
        <v>19.989999999999998</v>
      </c>
      <c r="F414">
        <v>719</v>
      </c>
      <c r="G414" t="s">
        <v>870</v>
      </c>
      <c r="H414" t="s">
        <v>66</v>
      </c>
      <c r="I414" t="s">
        <v>45</v>
      </c>
      <c r="J414" t="s">
        <v>46</v>
      </c>
      <c r="K414" t="s">
        <v>165</v>
      </c>
      <c r="L414" t="s">
        <v>76</v>
      </c>
      <c r="M414" t="s">
        <v>873</v>
      </c>
      <c r="N414">
        <v>0.79</v>
      </c>
      <c r="O414" t="s">
        <v>50</v>
      </c>
      <c r="P414" t="s">
        <v>51</v>
      </c>
      <c r="Q414" t="s">
        <v>557</v>
      </c>
      <c r="R414" t="s">
        <v>872</v>
      </c>
      <c r="S414">
        <v>89041</v>
      </c>
      <c r="T414" s="3">
        <v>42063</v>
      </c>
      <c r="U414" s="3">
        <v>42065</v>
      </c>
      <c r="V414">
        <v>-79.320800000000006</v>
      </c>
      <c r="W414">
        <v>2</v>
      </c>
      <c r="X414">
        <v>206.09</v>
      </c>
      <c r="Y414">
        <v>89344</v>
      </c>
    </row>
    <row r="415" spans="1:25" x14ac:dyDescent="0.3">
      <c r="A415">
        <v>20633</v>
      </c>
      <c r="B415" t="s">
        <v>54</v>
      </c>
      <c r="C415">
        <v>0.04</v>
      </c>
      <c r="D415">
        <v>10.64</v>
      </c>
      <c r="E415">
        <v>5.16</v>
      </c>
      <c r="F415">
        <v>721</v>
      </c>
      <c r="G415" t="s">
        <v>874</v>
      </c>
      <c r="H415" t="s">
        <v>66</v>
      </c>
      <c r="I415" t="s">
        <v>45</v>
      </c>
      <c r="J415" t="s">
        <v>58</v>
      </c>
      <c r="K415" t="s">
        <v>67</v>
      </c>
      <c r="L415" t="s">
        <v>76</v>
      </c>
      <c r="M415" t="s">
        <v>875</v>
      </c>
      <c r="N415">
        <v>0.56999999999999995</v>
      </c>
      <c r="O415" t="s">
        <v>50</v>
      </c>
      <c r="P415" t="s">
        <v>78</v>
      </c>
      <c r="Q415" t="s">
        <v>727</v>
      </c>
      <c r="R415" t="s">
        <v>876</v>
      </c>
      <c r="S415">
        <v>46041</v>
      </c>
      <c r="T415" s="3">
        <v>42179</v>
      </c>
      <c r="U415" s="3">
        <v>42180</v>
      </c>
      <c r="V415">
        <v>24.095999999999997</v>
      </c>
      <c r="W415">
        <v>6</v>
      </c>
      <c r="X415">
        <v>66.900000000000006</v>
      </c>
      <c r="Y415">
        <v>91053</v>
      </c>
    </row>
    <row r="416" spans="1:25" x14ac:dyDescent="0.3">
      <c r="A416">
        <v>20634</v>
      </c>
      <c r="B416" t="s">
        <v>54</v>
      </c>
      <c r="C416">
        <v>0.03</v>
      </c>
      <c r="D416">
        <v>2.78</v>
      </c>
      <c r="E416">
        <v>1.34</v>
      </c>
      <c r="F416">
        <v>721</v>
      </c>
      <c r="G416" t="s">
        <v>874</v>
      </c>
      <c r="H416" t="s">
        <v>44</v>
      </c>
      <c r="I416" t="s">
        <v>45</v>
      </c>
      <c r="J416" t="s">
        <v>46</v>
      </c>
      <c r="K416" t="s">
        <v>47</v>
      </c>
      <c r="L416" t="s">
        <v>48</v>
      </c>
      <c r="M416" t="s">
        <v>877</v>
      </c>
      <c r="N416">
        <v>0.45</v>
      </c>
      <c r="O416" t="s">
        <v>50</v>
      </c>
      <c r="P416" t="s">
        <v>78</v>
      </c>
      <c r="Q416" t="s">
        <v>727</v>
      </c>
      <c r="R416" t="s">
        <v>876</v>
      </c>
      <c r="S416">
        <v>46041</v>
      </c>
      <c r="T416" s="3">
        <v>42179</v>
      </c>
      <c r="U416" s="3">
        <v>42181</v>
      </c>
      <c r="V416">
        <v>6.9719999999999995</v>
      </c>
      <c r="W416">
        <v>15</v>
      </c>
      <c r="X416">
        <v>43.13</v>
      </c>
      <c r="Y416">
        <v>91053</v>
      </c>
    </row>
    <row r="417" spans="1:25" x14ac:dyDescent="0.3">
      <c r="A417">
        <v>24574</v>
      </c>
      <c r="B417" t="s">
        <v>73</v>
      </c>
      <c r="C417">
        <v>0.01</v>
      </c>
      <c r="D417">
        <v>7.28</v>
      </c>
      <c r="E417">
        <v>11.15</v>
      </c>
      <c r="F417">
        <v>721</v>
      </c>
      <c r="G417" t="s">
        <v>874</v>
      </c>
      <c r="H417" t="s">
        <v>66</v>
      </c>
      <c r="I417" t="s">
        <v>45</v>
      </c>
      <c r="J417" t="s">
        <v>46</v>
      </c>
      <c r="K417" t="s">
        <v>118</v>
      </c>
      <c r="L417" t="s">
        <v>76</v>
      </c>
      <c r="M417" t="s">
        <v>878</v>
      </c>
      <c r="N417">
        <v>0.37</v>
      </c>
      <c r="O417" t="s">
        <v>50</v>
      </c>
      <c r="P417" t="s">
        <v>78</v>
      </c>
      <c r="Q417" t="s">
        <v>727</v>
      </c>
      <c r="R417" t="s">
        <v>876</v>
      </c>
      <c r="S417">
        <v>46041</v>
      </c>
      <c r="T417" s="3">
        <v>42105</v>
      </c>
      <c r="U417" s="3">
        <v>42107</v>
      </c>
      <c r="V417">
        <v>-24.245999999999999</v>
      </c>
      <c r="W417">
        <v>1</v>
      </c>
      <c r="X417">
        <v>11.21</v>
      </c>
      <c r="Y417">
        <v>91054</v>
      </c>
    </row>
    <row r="418" spans="1:25" x14ac:dyDescent="0.3">
      <c r="A418">
        <v>19601</v>
      </c>
      <c r="B418" t="s">
        <v>73</v>
      </c>
      <c r="C418">
        <v>0.09</v>
      </c>
      <c r="D418">
        <v>125.99</v>
      </c>
      <c r="E418">
        <v>8.99</v>
      </c>
      <c r="F418">
        <v>724</v>
      </c>
      <c r="G418" t="s">
        <v>879</v>
      </c>
      <c r="H418" t="s">
        <v>66</v>
      </c>
      <c r="I418" t="s">
        <v>139</v>
      </c>
      <c r="J418" t="s">
        <v>102</v>
      </c>
      <c r="K418" t="s">
        <v>103</v>
      </c>
      <c r="L418" t="s">
        <v>76</v>
      </c>
      <c r="M418" t="s">
        <v>880</v>
      </c>
      <c r="N418">
        <v>0.55000000000000004</v>
      </c>
      <c r="O418" t="s">
        <v>50</v>
      </c>
      <c r="P418" t="s">
        <v>70</v>
      </c>
      <c r="Q418" t="s">
        <v>252</v>
      </c>
      <c r="R418" t="s">
        <v>881</v>
      </c>
      <c r="S418">
        <v>6614</v>
      </c>
      <c r="T418" s="3">
        <v>42078</v>
      </c>
      <c r="U418" s="3">
        <v>42079</v>
      </c>
      <c r="V418">
        <v>-605.37400000000002</v>
      </c>
      <c r="W418">
        <v>1</v>
      </c>
      <c r="X418">
        <v>100.38</v>
      </c>
      <c r="Y418">
        <v>90359</v>
      </c>
    </row>
    <row r="419" spans="1:25" x14ac:dyDescent="0.3">
      <c r="A419">
        <v>19600</v>
      </c>
      <c r="B419" t="s">
        <v>73</v>
      </c>
      <c r="C419">
        <v>0.1</v>
      </c>
      <c r="D419">
        <v>17.98</v>
      </c>
      <c r="E419">
        <v>4</v>
      </c>
      <c r="F419">
        <v>727</v>
      </c>
      <c r="G419" t="s">
        <v>882</v>
      </c>
      <c r="H419" t="s">
        <v>66</v>
      </c>
      <c r="I419" t="s">
        <v>139</v>
      </c>
      <c r="J419" t="s">
        <v>102</v>
      </c>
      <c r="K419" t="s">
        <v>204</v>
      </c>
      <c r="L419" t="s">
        <v>76</v>
      </c>
      <c r="M419" t="s">
        <v>205</v>
      </c>
      <c r="N419">
        <v>0.79</v>
      </c>
      <c r="O419" t="s">
        <v>50</v>
      </c>
      <c r="P419" t="s">
        <v>70</v>
      </c>
      <c r="Q419" t="s">
        <v>212</v>
      </c>
      <c r="R419" t="s">
        <v>500</v>
      </c>
      <c r="S419">
        <v>4240</v>
      </c>
      <c r="T419" s="3">
        <v>42078</v>
      </c>
      <c r="U419" s="3">
        <v>42079</v>
      </c>
      <c r="V419">
        <v>-99.55</v>
      </c>
      <c r="W419">
        <v>4</v>
      </c>
      <c r="X419">
        <v>66.319999999999993</v>
      </c>
      <c r="Y419">
        <v>90359</v>
      </c>
    </row>
    <row r="420" spans="1:25" x14ac:dyDescent="0.3">
      <c r="A420">
        <v>23436</v>
      </c>
      <c r="B420" t="s">
        <v>42</v>
      </c>
      <c r="C420">
        <v>0.09</v>
      </c>
      <c r="D420">
        <v>101.41</v>
      </c>
      <c r="E420">
        <v>35</v>
      </c>
      <c r="F420">
        <v>731</v>
      </c>
      <c r="G420" t="s">
        <v>883</v>
      </c>
      <c r="H420" t="s">
        <v>66</v>
      </c>
      <c r="I420" t="s">
        <v>139</v>
      </c>
      <c r="J420" t="s">
        <v>46</v>
      </c>
      <c r="K420" t="s">
        <v>165</v>
      </c>
      <c r="L420" t="s">
        <v>260</v>
      </c>
      <c r="M420" t="s">
        <v>884</v>
      </c>
      <c r="N420">
        <v>0.82</v>
      </c>
      <c r="O420" t="s">
        <v>50</v>
      </c>
      <c r="P420" t="s">
        <v>70</v>
      </c>
      <c r="Q420" t="s">
        <v>217</v>
      </c>
      <c r="R420" t="s">
        <v>174</v>
      </c>
      <c r="S420">
        <v>1803</v>
      </c>
      <c r="T420" s="3">
        <v>42120</v>
      </c>
      <c r="U420" s="3">
        <v>42121</v>
      </c>
      <c r="V420">
        <v>-801.15479999999991</v>
      </c>
      <c r="W420">
        <v>12</v>
      </c>
      <c r="X420">
        <v>1178.32</v>
      </c>
      <c r="Y420">
        <v>90362</v>
      </c>
    </row>
    <row r="421" spans="1:25" x14ac:dyDescent="0.3">
      <c r="A421">
        <v>21950</v>
      </c>
      <c r="B421" t="s">
        <v>54</v>
      </c>
      <c r="C421">
        <v>0.06</v>
      </c>
      <c r="D421">
        <v>350.98</v>
      </c>
      <c r="E421">
        <v>30</v>
      </c>
      <c r="F421">
        <v>736</v>
      </c>
      <c r="G421" t="s">
        <v>885</v>
      </c>
      <c r="H421" t="s">
        <v>56</v>
      </c>
      <c r="I421" t="s">
        <v>139</v>
      </c>
      <c r="J421" t="s">
        <v>58</v>
      </c>
      <c r="K421" t="s">
        <v>59</v>
      </c>
      <c r="L421" t="s">
        <v>60</v>
      </c>
      <c r="M421" t="s">
        <v>886</v>
      </c>
      <c r="N421">
        <v>0.61</v>
      </c>
      <c r="O421" t="s">
        <v>50</v>
      </c>
      <c r="P421" t="s">
        <v>70</v>
      </c>
      <c r="Q421" t="s">
        <v>221</v>
      </c>
      <c r="R421" t="s">
        <v>162</v>
      </c>
      <c r="S421">
        <v>3079</v>
      </c>
      <c r="T421" s="3">
        <v>42170</v>
      </c>
      <c r="U421" s="3">
        <v>42172</v>
      </c>
      <c r="V421">
        <v>797.85599999999999</v>
      </c>
      <c r="W421">
        <v>6</v>
      </c>
      <c r="X421">
        <v>2016.32</v>
      </c>
      <c r="Y421">
        <v>90361</v>
      </c>
    </row>
    <row r="422" spans="1:25" x14ac:dyDescent="0.3">
      <c r="A422">
        <v>23613</v>
      </c>
      <c r="B422" t="s">
        <v>131</v>
      </c>
      <c r="C422">
        <v>0.02</v>
      </c>
      <c r="D422">
        <v>48.04</v>
      </c>
      <c r="E422">
        <v>5.79</v>
      </c>
      <c r="F422">
        <v>737</v>
      </c>
      <c r="G422" t="s">
        <v>887</v>
      </c>
      <c r="H422" t="s">
        <v>66</v>
      </c>
      <c r="I422" t="s">
        <v>139</v>
      </c>
      <c r="J422" t="s">
        <v>46</v>
      </c>
      <c r="K422" t="s">
        <v>118</v>
      </c>
      <c r="L422" t="s">
        <v>76</v>
      </c>
      <c r="M422" t="s">
        <v>888</v>
      </c>
      <c r="N422">
        <v>0.37</v>
      </c>
      <c r="O422" t="s">
        <v>50</v>
      </c>
      <c r="P422" t="s">
        <v>70</v>
      </c>
      <c r="Q422" t="s">
        <v>71</v>
      </c>
      <c r="R422" t="s">
        <v>889</v>
      </c>
      <c r="S422">
        <v>7003</v>
      </c>
      <c r="T422" s="3">
        <v>42162</v>
      </c>
      <c r="U422" s="3">
        <v>42169</v>
      </c>
      <c r="V422">
        <v>422.45249999999999</v>
      </c>
      <c r="W422">
        <v>12</v>
      </c>
      <c r="X422">
        <v>612.25</v>
      </c>
      <c r="Y422">
        <v>90360</v>
      </c>
    </row>
    <row r="423" spans="1:25" x14ac:dyDescent="0.3">
      <c r="A423">
        <v>21949</v>
      </c>
      <c r="B423" t="s">
        <v>54</v>
      </c>
      <c r="C423">
        <v>0.02</v>
      </c>
      <c r="D423">
        <v>70.98</v>
      </c>
      <c r="E423">
        <v>46.74</v>
      </c>
      <c r="F423">
        <v>738</v>
      </c>
      <c r="G423" t="s">
        <v>890</v>
      </c>
      <c r="H423" t="s">
        <v>56</v>
      </c>
      <c r="I423" t="s">
        <v>139</v>
      </c>
      <c r="J423" t="s">
        <v>58</v>
      </c>
      <c r="K423" t="s">
        <v>215</v>
      </c>
      <c r="L423" t="s">
        <v>146</v>
      </c>
      <c r="M423" t="s">
        <v>891</v>
      </c>
      <c r="N423">
        <v>0.56000000000000005</v>
      </c>
      <c r="O423" t="s">
        <v>50</v>
      </c>
      <c r="P423" t="s">
        <v>70</v>
      </c>
      <c r="Q423" t="s">
        <v>71</v>
      </c>
      <c r="R423" t="s">
        <v>892</v>
      </c>
      <c r="S423">
        <v>7016</v>
      </c>
      <c r="T423" s="3">
        <v>42170</v>
      </c>
      <c r="U423" s="3">
        <v>42171</v>
      </c>
      <c r="V423">
        <v>-178.21600000000001</v>
      </c>
      <c r="W423">
        <v>4</v>
      </c>
      <c r="X423">
        <v>313.63</v>
      </c>
      <c r="Y423">
        <v>90361</v>
      </c>
    </row>
    <row r="424" spans="1:25" x14ac:dyDescent="0.3">
      <c r="A424">
        <v>21951</v>
      </c>
      <c r="B424" t="s">
        <v>54</v>
      </c>
      <c r="C424">
        <v>0.04</v>
      </c>
      <c r="D424">
        <v>27.48</v>
      </c>
      <c r="E424">
        <v>4</v>
      </c>
      <c r="F424">
        <v>741</v>
      </c>
      <c r="G424" t="s">
        <v>893</v>
      </c>
      <c r="H424" t="s">
        <v>66</v>
      </c>
      <c r="I424" t="s">
        <v>139</v>
      </c>
      <c r="J424" t="s">
        <v>102</v>
      </c>
      <c r="K424" t="s">
        <v>204</v>
      </c>
      <c r="L424" t="s">
        <v>76</v>
      </c>
      <c r="M424" t="s">
        <v>894</v>
      </c>
      <c r="N424">
        <v>0.75</v>
      </c>
      <c r="O424" t="s">
        <v>50</v>
      </c>
      <c r="P424" t="s">
        <v>70</v>
      </c>
      <c r="Q424" t="s">
        <v>71</v>
      </c>
      <c r="R424" t="s">
        <v>895</v>
      </c>
      <c r="S424">
        <v>7901</v>
      </c>
      <c r="T424" s="3">
        <v>42170</v>
      </c>
      <c r="U424" s="3">
        <v>42172</v>
      </c>
      <c r="V424">
        <v>-26.655999999999999</v>
      </c>
      <c r="W424">
        <v>15</v>
      </c>
      <c r="X424">
        <v>397.17</v>
      </c>
      <c r="Y424">
        <v>90361</v>
      </c>
    </row>
    <row r="425" spans="1:25" x14ac:dyDescent="0.3">
      <c r="A425">
        <v>19209</v>
      </c>
      <c r="B425" t="s">
        <v>131</v>
      </c>
      <c r="C425">
        <v>0.02</v>
      </c>
      <c r="D425">
        <v>59.98</v>
      </c>
      <c r="E425">
        <v>3.99</v>
      </c>
      <c r="F425">
        <v>744</v>
      </c>
      <c r="G425" t="s">
        <v>896</v>
      </c>
      <c r="H425" t="s">
        <v>66</v>
      </c>
      <c r="I425" t="s">
        <v>45</v>
      </c>
      <c r="J425" t="s">
        <v>46</v>
      </c>
      <c r="K425" t="s">
        <v>281</v>
      </c>
      <c r="L425" t="s">
        <v>76</v>
      </c>
      <c r="M425" t="s">
        <v>897</v>
      </c>
      <c r="N425">
        <v>0.56999999999999995</v>
      </c>
      <c r="O425" t="s">
        <v>50</v>
      </c>
      <c r="P425" t="s">
        <v>51</v>
      </c>
      <c r="Q425" t="s">
        <v>402</v>
      </c>
      <c r="R425" t="s">
        <v>898</v>
      </c>
      <c r="S425">
        <v>85737</v>
      </c>
      <c r="T425" s="3">
        <v>42032</v>
      </c>
      <c r="U425" s="3">
        <v>42041</v>
      </c>
      <c r="V425">
        <v>-54.622</v>
      </c>
      <c r="W425">
        <v>1</v>
      </c>
      <c r="X425">
        <v>63.48</v>
      </c>
      <c r="Y425">
        <v>87725</v>
      </c>
    </row>
    <row r="426" spans="1:25" x14ac:dyDescent="0.3">
      <c r="A426">
        <v>19210</v>
      </c>
      <c r="B426" t="s">
        <v>131</v>
      </c>
      <c r="C426">
        <v>0.03</v>
      </c>
      <c r="D426">
        <v>5.18</v>
      </c>
      <c r="E426">
        <v>5.74</v>
      </c>
      <c r="F426">
        <v>744</v>
      </c>
      <c r="G426" t="s">
        <v>896</v>
      </c>
      <c r="H426" t="s">
        <v>66</v>
      </c>
      <c r="I426" t="s">
        <v>45</v>
      </c>
      <c r="J426" t="s">
        <v>46</v>
      </c>
      <c r="K426" t="s">
        <v>134</v>
      </c>
      <c r="L426" t="s">
        <v>76</v>
      </c>
      <c r="M426" t="s">
        <v>899</v>
      </c>
      <c r="N426">
        <v>0.36</v>
      </c>
      <c r="O426" t="s">
        <v>50</v>
      </c>
      <c r="P426" t="s">
        <v>51</v>
      </c>
      <c r="Q426" t="s">
        <v>402</v>
      </c>
      <c r="R426" t="s">
        <v>898</v>
      </c>
      <c r="S426">
        <v>85737</v>
      </c>
      <c r="T426" s="3">
        <v>42032</v>
      </c>
      <c r="U426" s="3">
        <v>42036</v>
      </c>
      <c r="V426">
        <v>-126.81418000000001</v>
      </c>
      <c r="W426">
        <v>9</v>
      </c>
      <c r="X426">
        <v>47.64</v>
      </c>
      <c r="Y426">
        <v>87725</v>
      </c>
    </row>
    <row r="427" spans="1:25" x14ac:dyDescent="0.3">
      <c r="A427">
        <v>19638</v>
      </c>
      <c r="B427" t="s">
        <v>73</v>
      </c>
      <c r="C427">
        <v>0.03</v>
      </c>
      <c r="D427">
        <v>119.99</v>
      </c>
      <c r="E427">
        <v>56.14</v>
      </c>
      <c r="F427">
        <v>744</v>
      </c>
      <c r="G427" t="s">
        <v>896</v>
      </c>
      <c r="H427" t="s">
        <v>56</v>
      </c>
      <c r="I427" t="s">
        <v>139</v>
      </c>
      <c r="J427" t="s">
        <v>102</v>
      </c>
      <c r="K427" t="s">
        <v>110</v>
      </c>
      <c r="L427" t="s">
        <v>146</v>
      </c>
      <c r="M427" t="s">
        <v>342</v>
      </c>
      <c r="N427">
        <v>0.39</v>
      </c>
      <c r="O427" t="s">
        <v>50</v>
      </c>
      <c r="P427" t="s">
        <v>51</v>
      </c>
      <c r="Q427" t="s">
        <v>402</v>
      </c>
      <c r="R427" t="s">
        <v>898</v>
      </c>
      <c r="S427">
        <v>85737</v>
      </c>
      <c r="T427" s="3">
        <v>42021</v>
      </c>
      <c r="U427" s="3">
        <v>42023</v>
      </c>
      <c r="V427">
        <v>1400.1</v>
      </c>
      <c r="W427">
        <v>13</v>
      </c>
      <c r="X427">
        <v>1545.58</v>
      </c>
      <c r="Y427">
        <v>87726</v>
      </c>
    </row>
    <row r="428" spans="1:25" x14ac:dyDescent="0.3">
      <c r="A428">
        <v>19505</v>
      </c>
      <c r="B428" t="s">
        <v>131</v>
      </c>
      <c r="C428">
        <v>0.09</v>
      </c>
      <c r="D428">
        <v>125.99</v>
      </c>
      <c r="E428">
        <v>8.99</v>
      </c>
      <c r="F428">
        <v>744</v>
      </c>
      <c r="G428" t="s">
        <v>896</v>
      </c>
      <c r="H428" t="s">
        <v>66</v>
      </c>
      <c r="I428" t="s">
        <v>139</v>
      </c>
      <c r="J428" t="s">
        <v>102</v>
      </c>
      <c r="K428" t="s">
        <v>103</v>
      </c>
      <c r="L428" t="s">
        <v>76</v>
      </c>
      <c r="M428" t="s">
        <v>880</v>
      </c>
      <c r="N428">
        <v>0.55000000000000004</v>
      </c>
      <c r="O428" t="s">
        <v>50</v>
      </c>
      <c r="P428" t="s">
        <v>51</v>
      </c>
      <c r="Q428" t="s">
        <v>402</v>
      </c>
      <c r="R428" t="s">
        <v>898</v>
      </c>
      <c r="S428">
        <v>85737</v>
      </c>
      <c r="T428" s="3">
        <v>42149</v>
      </c>
      <c r="U428" s="3">
        <v>42157</v>
      </c>
      <c r="V428">
        <v>916.68060000000014</v>
      </c>
      <c r="W428">
        <v>20</v>
      </c>
      <c r="X428">
        <v>2104.9899999999998</v>
      </c>
      <c r="Y428">
        <v>87727</v>
      </c>
    </row>
    <row r="429" spans="1:25" x14ac:dyDescent="0.3">
      <c r="A429">
        <v>19639</v>
      </c>
      <c r="B429" t="s">
        <v>73</v>
      </c>
      <c r="C429">
        <v>0.05</v>
      </c>
      <c r="D429">
        <v>115.79</v>
      </c>
      <c r="E429">
        <v>1.99</v>
      </c>
      <c r="F429">
        <v>745</v>
      </c>
      <c r="G429" t="s">
        <v>900</v>
      </c>
      <c r="H429" t="s">
        <v>66</v>
      </c>
      <c r="I429" t="s">
        <v>139</v>
      </c>
      <c r="J429" t="s">
        <v>102</v>
      </c>
      <c r="K429" t="s">
        <v>204</v>
      </c>
      <c r="L429" t="s">
        <v>68</v>
      </c>
      <c r="M429" t="s">
        <v>901</v>
      </c>
      <c r="N429">
        <v>0.49</v>
      </c>
      <c r="O429" t="s">
        <v>50</v>
      </c>
      <c r="P429" t="s">
        <v>51</v>
      </c>
      <c r="Q429" t="s">
        <v>402</v>
      </c>
      <c r="R429" t="s">
        <v>902</v>
      </c>
      <c r="S429">
        <v>85345</v>
      </c>
      <c r="T429" s="3">
        <v>42021</v>
      </c>
      <c r="U429" s="3">
        <v>42023</v>
      </c>
      <c r="V429">
        <v>67.599999999999923</v>
      </c>
      <c r="W429">
        <v>3</v>
      </c>
      <c r="X429">
        <v>353.1</v>
      </c>
      <c r="Y429">
        <v>87726</v>
      </c>
    </row>
    <row r="430" spans="1:25" x14ac:dyDescent="0.3">
      <c r="A430">
        <v>20855</v>
      </c>
      <c r="B430" t="s">
        <v>54</v>
      </c>
      <c r="C430">
        <v>0.09</v>
      </c>
      <c r="D430">
        <v>27.75</v>
      </c>
      <c r="E430">
        <v>19.989999999999998</v>
      </c>
      <c r="F430">
        <v>750</v>
      </c>
      <c r="G430" t="s">
        <v>903</v>
      </c>
      <c r="H430" t="s">
        <v>66</v>
      </c>
      <c r="I430" t="s">
        <v>45</v>
      </c>
      <c r="J430" t="s">
        <v>46</v>
      </c>
      <c r="K430" t="s">
        <v>165</v>
      </c>
      <c r="L430" t="s">
        <v>76</v>
      </c>
      <c r="M430" t="s">
        <v>904</v>
      </c>
      <c r="N430">
        <v>0.67</v>
      </c>
      <c r="O430" t="s">
        <v>50</v>
      </c>
      <c r="P430" t="s">
        <v>87</v>
      </c>
      <c r="Q430" t="s">
        <v>637</v>
      </c>
      <c r="R430" t="s">
        <v>905</v>
      </c>
      <c r="S430">
        <v>41042</v>
      </c>
      <c r="T430" s="3">
        <v>42016</v>
      </c>
      <c r="U430" s="3">
        <v>42017</v>
      </c>
      <c r="V430">
        <v>-224.64400000000001</v>
      </c>
      <c r="W430">
        <v>10</v>
      </c>
      <c r="X430">
        <v>257.52</v>
      </c>
      <c r="Y430">
        <v>91200</v>
      </c>
    </row>
    <row r="431" spans="1:25" x14ac:dyDescent="0.3">
      <c r="A431">
        <v>23629</v>
      </c>
      <c r="B431" t="s">
        <v>131</v>
      </c>
      <c r="C431">
        <v>0.06</v>
      </c>
      <c r="D431">
        <v>130.97999999999999</v>
      </c>
      <c r="E431">
        <v>54.74</v>
      </c>
      <c r="F431">
        <v>751</v>
      </c>
      <c r="G431" t="s">
        <v>906</v>
      </c>
      <c r="H431" t="s">
        <v>56</v>
      </c>
      <c r="I431" t="s">
        <v>45</v>
      </c>
      <c r="J431" t="s">
        <v>58</v>
      </c>
      <c r="K431" t="s">
        <v>215</v>
      </c>
      <c r="L431" t="s">
        <v>146</v>
      </c>
      <c r="M431" t="s">
        <v>429</v>
      </c>
      <c r="N431">
        <v>0.69</v>
      </c>
      <c r="O431" t="s">
        <v>50</v>
      </c>
      <c r="P431" t="s">
        <v>87</v>
      </c>
      <c r="Q431" t="s">
        <v>637</v>
      </c>
      <c r="R431" t="s">
        <v>907</v>
      </c>
      <c r="S431">
        <v>40324</v>
      </c>
      <c r="T431" s="3">
        <v>42062</v>
      </c>
      <c r="U431" s="3">
        <v>42069</v>
      </c>
      <c r="V431">
        <v>14.76</v>
      </c>
      <c r="W431">
        <v>3</v>
      </c>
      <c r="X431">
        <v>411.64</v>
      </c>
      <c r="Y431">
        <v>91201</v>
      </c>
    </row>
    <row r="432" spans="1:25" x14ac:dyDescent="0.3">
      <c r="A432">
        <v>19679</v>
      </c>
      <c r="B432" t="s">
        <v>64</v>
      </c>
      <c r="C432">
        <v>0.06</v>
      </c>
      <c r="D432">
        <v>2.61</v>
      </c>
      <c r="E432">
        <v>0.5</v>
      </c>
      <c r="F432">
        <v>753</v>
      </c>
      <c r="G432" t="s">
        <v>908</v>
      </c>
      <c r="H432" t="s">
        <v>44</v>
      </c>
      <c r="I432" t="s">
        <v>45</v>
      </c>
      <c r="J432" t="s">
        <v>46</v>
      </c>
      <c r="K432" t="s">
        <v>159</v>
      </c>
      <c r="L432" t="s">
        <v>76</v>
      </c>
      <c r="M432" t="s">
        <v>909</v>
      </c>
      <c r="N432">
        <v>0.39</v>
      </c>
      <c r="O432" t="s">
        <v>50</v>
      </c>
      <c r="P432" t="s">
        <v>51</v>
      </c>
      <c r="Q432" t="s">
        <v>402</v>
      </c>
      <c r="R432" t="s">
        <v>910</v>
      </c>
      <c r="S432">
        <v>86301</v>
      </c>
      <c r="T432" s="3">
        <v>42074</v>
      </c>
      <c r="U432" s="3">
        <v>42074</v>
      </c>
      <c r="V432">
        <v>10.85</v>
      </c>
      <c r="W432">
        <v>1</v>
      </c>
      <c r="X432">
        <v>17.59</v>
      </c>
      <c r="Y432">
        <v>90438</v>
      </c>
    </row>
    <row r="433" spans="1:25" x14ac:dyDescent="0.3">
      <c r="A433">
        <v>19680</v>
      </c>
      <c r="B433" t="s">
        <v>64</v>
      </c>
      <c r="C433">
        <v>0.01</v>
      </c>
      <c r="D433">
        <v>6.35</v>
      </c>
      <c r="E433">
        <v>1.02</v>
      </c>
      <c r="F433">
        <v>753</v>
      </c>
      <c r="G433" t="s">
        <v>908</v>
      </c>
      <c r="H433" t="s">
        <v>66</v>
      </c>
      <c r="I433" t="s">
        <v>45</v>
      </c>
      <c r="J433" t="s">
        <v>46</v>
      </c>
      <c r="K433" t="s">
        <v>118</v>
      </c>
      <c r="L433" t="s">
        <v>48</v>
      </c>
      <c r="M433" t="s">
        <v>911</v>
      </c>
      <c r="N433">
        <v>0.39</v>
      </c>
      <c r="O433" t="s">
        <v>50</v>
      </c>
      <c r="P433" t="s">
        <v>51</v>
      </c>
      <c r="Q433" t="s">
        <v>402</v>
      </c>
      <c r="R433" t="s">
        <v>910</v>
      </c>
      <c r="S433">
        <v>86301</v>
      </c>
      <c r="T433" s="3">
        <v>42074</v>
      </c>
      <c r="U433" s="3">
        <v>42076</v>
      </c>
      <c r="V433">
        <v>97.662599999999983</v>
      </c>
      <c r="W433">
        <v>22</v>
      </c>
      <c r="X433">
        <v>141.54</v>
      </c>
      <c r="Y433">
        <v>90438</v>
      </c>
    </row>
    <row r="434" spans="1:25" x14ac:dyDescent="0.3">
      <c r="A434">
        <v>25291</v>
      </c>
      <c r="B434" t="s">
        <v>42</v>
      </c>
      <c r="C434">
        <v>0.06</v>
      </c>
      <c r="D434">
        <v>218.75</v>
      </c>
      <c r="E434">
        <v>69.64</v>
      </c>
      <c r="F434">
        <v>754</v>
      </c>
      <c r="G434" t="s">
        <v>912</v>
      </c>
      <c r="H434" t="s">
        <v>56</v>
      </c>
      <c r="I434" t="s">
        <v>45</v>
      </c>
      <c r="J434" t="s">
        <v>58</v>
      </c>
      <c r="K434" t="s">
        <v>176</v>
      </c>
      <c r="L434" t="s">
        <v>146</v>
      </c>
      <c r="M434" t="s">
        <v>679</v>
      </c>
      <c r="N434">
        <v>0.77</v>
      </c>
      <c r="O434" t="s">
        <v>50</v>
      </c>
      <c r="P434" t="s">
        <v>51</v>
      </c>
      <c r="Q434" t="s">
        <v>402</v>
      </c>
      <c r="R434" t="s">
        <v>913</v>
      </c>
      <c r="S434">
        <v>86314</v>
      </c>
      <c r="T434" s="3">
        <v>42159</v>
      </c>
      <c r="U434" s="3">
        <v>42160</v>
      </c>
      <c r="V434">
        <v>-453.2</v>
      </c>
      <c r="W434">
        <v>4</v>
      </c>
      <c r="X434">
        <v>905.4</v>
      </c>
      <c r="Y434">
        <v>90437</v>
      </c>
    </row>
    <row r="435" spans="1:25" x14ac:dyDescent="0.3">
      <c r="A435">
        <v>25117</v>
      </c>
      <c r="B435" t="s">
        <v>131</v>
      </c>
      <c r="C435">
        <v>0.06</v>
      </c>
      <c r="D435">
        <v>119.99</v>
      </c>
      <c r="E435">
        <v>14</v>
      </c>
      <c r="F435">
        <v>754</v>
      </c>
      <c r="G435" t="s">
        <v>912</v>
      </c>
      <c r="H435" t="s">
        <v>56</v>
      </c>
      <c r="I435" t="s">
        <v>139</v>
      </c>
      <c r="J435" t="s">
        <v>102</v>
      </c>
      <c r="K435" t="s">
        <v>110</v>
      </c>
      <c r="L435" t="s">
        <v>60</v>
      </c>
      <c r="M435" t="s">
        <v>914</v>
      </c>
      <c r="N435">
        <v>0.36</v>
      </c>
      <c r="O435" t="s">
        <v>50</v>
      </c>
      <c r="P435" t="s">
        <v>51</v>
      </c>
      <c r="Q435" t="s">
        <v>402</v>
      </c>
      <c r="R435" t="s">
        <v>913</v>
      </c>
      <c r="S435">
        <v>86314</v>
      </c>
      <c r="T435" s="3">
        <v>42106</v>
      </c>
      <c r="U435" s="3">
        <v>42113</v>
      </c>
      <c r="V435">
        <v>-207.679788</v>
      </c>
      <c r="W435">
        <v>2</v>
      </c>
      <c r="X435">
        <v>243.86</v>
      </c>
      <c r="Y435">
        <v>90439</v>
      </c>
    </row>
    <row r="436" spans="1:25" x14ac:dyDescent="0.3">
      <c r="A436">
        <v>25856</v>
      </c>
      <c r="B436" t="s">
        <v>54</v>
      </c>
      <c r="C436">
        <v>0.03</v>
      </c>
      <c r="D436">
        <v>37.94</v>
      </c>
      <c r="E436">
        <v>5.08</v>
      </c>
      <c r="F436">
        <v>757</v>
      </c>
      <c r="G436" t="s">
        <v>915</v>
      </c>
      <c r="H436" t="s">
        <v>66</v>
      </c>
      <c r="I436" t="s">
        <v>57</v>
      </c>
      <c r="J436" t="s">
        <v>46</v>
      </c>
      <c r="K436" t="s">
        <v>118</v>
      </c>
      <c r="L436" t="s">
        <v>48</v>
      </c>
      <c r="M436" t="s">
        <v>916</v>
      </c>
      <c r="N436">
        <v>0.38</v>
      </c>
      <c r="O436" t="s">
        <v>50</v>
      </c>
      <c r="P436" t="s">
        <v>51</v>
      </c>
      <c r="Q436" t="s">
        <v>127</v>
      </c>
      <c r="R436" t="s">
        <v>917</v>
      </c>
      <c r="S436">
        <v>97062</v>
      </c>
      <c r="T436" s="3">
        <v>42046</v>
      </c>
      <c r="U436" s="3">
        <v>42048</v>
      </c>
      <c r="V436">
        <v>-7.5244000000000009</v>
      </c>
      <c r="W436">
        <v>1</v>
      </c>
      <c r="X436">
        <v>39.97</v>
      </c>
      <c r="Y436">
        <v>90258</v>
      </c>
    </row>
    <row r="437" spans="1:25" x14ac:dyDescent="0.3">
      <c r="A437">
        <v>21110</v>
      </c>
      <c r="B437" t="s">
        <v>131</v>
      </c>
      <c r="C437">
        <v>0</v>
      </c>
      <c r="D437">
        <v>20.99</v>
      </c>
      <c r="E437">
        <v>3.3</v>
      </c>
      <c r="F437">
        <v>759</v>
      </c>
      <c r="G437" t="s">
        <v>918</v>
      </c>
      <c r="H437" t="s">
        <v>66</v>
      </c>
      <c r="I437" t="s">
        <v>75</v>
      </c>
      <c r="J437" t="s">
        <v>102</v>
      </c>
      <c r="K437" t="s">
        <v>103</v>
      </c>
      <c r="L437" t="s">
        <v>68</v>
      </c>
      <c r="M437" t="s">
        <v>919</v>
      </c>
      <c r="N437">
        <v>0.81</v>
      </c>
      <c r="O437" t="s">
        <v>50</v>
      </c>
      <c r="P437" t="s">
        <v>78</v>
      </c>
      <c r="Q437" t="s">
        <v>202</v>
      </c>
      <c r="R437" t="s">
        <v>920</v>
      </c>
      <c r="S437">
        <v>62301</v>
      </c>
      <c r="T437" s="3">
        <v>42153</v>
      </c>
      <c r="U437" s="3">
        <v>42160</v>
      </c>
      <c r="V437">
        <v>-92.961000000000013</v>
      </c>
      <c r="W437">
        <v>5</v>
      </c>
      <c r="X437">
        <v>92.96</v>
      </c>
      <c r="Y437">
        <v>86639</v>
      </c>
    </row>
    <row r="438" spans="1:25" x14ac:dyDescent="0.3">
      <c r="A438">
        <v>20377</v>
      </c>
      <c r="B438" t="s">
        <v>54</v>
      </c>
      <c r="C438">
        <v>0</v>
      </c>
      <c r="D438">
        <v>125.99</v>
      </c>
      <c r="E438">
        <v>8.99</v>
      </c>
      <c r="F438">
        <v>762</v>
      </c>
      <c r="G438" t="s">
        <v>921</v>
      </c>
      <c r="H438" t="s">
        <v>66</v>
      </c>
      <c r="I438" t="s">
        <v>75</v>
      </c>
      <c r="J438" t="s">
        <v>102</v>
      </c>
      <c r="K438" t="s">
        <v>103</v>
      </c>
      <c r="L438" t="s">
        <v>76</v>
      </c>
      <c r="M438" t="s">
        <v>922</v>
      </c>
      <c r="N438">
        <v>0.56999999999999995</v>
      </c>
      <c r="O438" t="s">
        <v>50</v>
      </c>
      <c r="P438" t="s">
        <v>51</v>
      </c>
      <c r="Q438" t="s">
        <v>52</v>
      </c>
      <c r="R438" t="s">
        <v>923</v>
      </c>
      <c r="S438">
        <v>98661</v>
      </c>
      <c r="T438" s="3">
        <v>42121</v>
      </c>
      <c r="U438" s="3">
        <v>42123</v>
      </c>
      <c r="V438">
        <v>613.89576</v>
      </c>
      <c r="W438">
        <v>12</v>
      </c>
      <c r="X438">
        <v>1362.2</v>
      </c>
      <c r="Y438">
        <v>87525</v>
      </c>
    </row>
    <row r="439" spans="1:25" x14ac:dyDescent="0.3">
      <c r="A439">
        <v>18735</v>
      </c>
      <c r="B439" t="s">
        <v>64</v>
      </c>
      <c r="C439">
        <v>0.1</v>
      </c>
      <c r="D439">
        <v>31.78</v>
      </c>
      <c r="E439">
        <v>1.99</v>
      </c>
      <c r="F439">
        <v>767</v>
      </c>
      <c r="G439" t="s">
        <v>924</v>
      </c>
      <c r="H439" t="s">
        <v>66</v>
      </c>
      <c r="I439" t="s">
        <v>45</v>
      </c>
      <c r="J439" t="s">
        <v>102</v>
      </c>
      <c r="K439" t="s">
        <v>204</v>
      </c>
      <c r="L439" t="s">
        <v>68</v>
      </c>
      <c r="M439" t="s">
        <v>925</v>
      </c>
      <c r="N439">
        <v>0.42</v>
      </c>
      <c r="O439" t="s">
        <v>50</v>
      </c>
      <c r="P439" t="s">
        <v>78</v>
      </c>
      <c r="Q439" t="s">
        <v>202</v>
      </c>
      <c r="R439" t="s">
        <v>926</v>
      </c>
      <c r="S439">
        <v>61201</v>
      </c>
      <c r="T439" s="3">
        <v>42034</v>
      </c>
      <c r="U439" s="3">
        <v>42036</v>
      </c>
      <c r="V439">
        <v>232.28159999999997</v>
      </c>
      <c r="W439">
        <v>11</v>
      </c>
      <c r="X439">
        <v>336.64</v>
      </c>
      <c r="Y439">
        <v>86279</v>
      </c>
    </row>
    <row r="440" spans="1:25" x14ac:dyDescent="0.3">
      <c r="A440">
        <v>18659</v>
      </c>
      <c r="B440" t="s">
        <v>64</v>
      </c>
      <c r="C440">
        <v>0.08</v>
      </c>
      <c r="D440">
        <v>30.73</v>
      </c>
      <c r="E440">
        <v>4</v>
      </c>
      <c r="F440">
        <v>770</v>
      </c>
      <c r="G440" t="s">
        <v>927</v>
      </c>
      <c r="H440" t="s">
        <v>66</v>
      </c>
      <c r="I440" t="s">
        <v>75</v>
      </c>
      <c r="J440" t="s">
        <v>102</v>
      </c>
      <c r="K440" t="s">
        <v>204</v>
      </c>
      <c r="L440" t="s">
        <v>76</v>
      </c>
      <c r="M440" t="s">
        <v>312</v>
      </c>
      <c r="N440">
        <v>0.75</v>
      </c>
      <c r="O440" t="s">
        <v>50</v>
      </c>
      <c r="P440" t="s">
        <v>51</v>
      </c>
      <c r="Q440" t="s">
        <v>127</v>
      </c>
      <c r="R440" t="s">
        <v>917</v>
      </c>
      <c r="S440">
        <v>97062</v>
      </c>
      <c r="T440" s="3">
        <v>42082</v>
      </c>
      <c r="U440" s="3">
        <v>42082</v>
      </c>
      <c r="V440">
        <v>-45.07</v>
      </c>
      <c r="W440">
        <v>14</v>
      </c>
      <c r="X440">
        <v>429.33</v>
      </c>
      <c r="Y440">
        <v>88667</v>
      </c>
    </row>
    <row r="441" spans="1:25" x14ac:dyDescent="0.3">
      <c r="A441">
        <v>18660</v>
      </c>
      <c r="B441" t="s">
        <v>64</v>
      </c>
      <c r="C441">
        <v>0.05</v>
      </c>
      <c r="D441">
        <v>14.56</v>
      </c>
      <c r="E441">
        <v>3.5</v>
      </c>
      <c r="F441">
        <v>771</v>
      </c>
      <c r="G441" t="s">
        <v>928</v>
      </c>
      <c r="H441" t="s">
        <v>66</v>
      </c>
      <c r="I441" t="s">
        <v>75</v>
      </c>
      <c r="J441" t="s">
        <v>46</v>
      </c>
      <c r="K441" t="s">
        <v>281</v>
      </c>
      <c r="L441" t="s">
        <v>76</v>
      </c>
      <c r="M441" t="s">
        <v>929</v>
      </c>
      <c r="N441">
        <v>0.57999999999999996</v>
      </c>
      <c r="O441" t="s">
        <v>50</v>
      </c>
      <c r="P441" t="s">
        <v>51</v>
      </c>
      <c r="Q441" t="s">
        <v>127</v>
      </c>
      <c r="R441" t="s">
        <v>930</v>
      </c>
      <c r="S441">
        <v>97068</v>
      </c>
      <c r="T441" s="3">
        <v>42082</v>
      </c>
      <c r="U441" s="3">
        <v>42084</v>
      </c>
      <c r="V441">
        <v>-8.5299999999999994</v>
      </c>
      <c r="W441">
        <v>3</v>
      </c>
      <c r="X441">
        <v>44.66</v>
      </c>
      <c r="Y441">
        <v>88667</v>
      </c>
    </row>
    <row r="442" spans="1:25" x14ac:dyDescent="0.3">
      <c r="A442">
        <v>18661</v>
      </c>
      <c r="B442" t="s">
        <v>64</v>
      </c>
      <c r="C442">
        <v>0</v>
      </c>
      <c r="D442">
        <v>299.99</v>
      </c>
      <c r="E442">
        <v>11.64</v>
      </c>
      <c r="F442">
        <v>771</v>
      </c>
      <c r="G442" t="s">
        <v>928</v>
      </c>
      <c r="H442" t="s">
        <v>66</v>
      </c>
      <c r="I442" t="s">
        <v>75</v>
      </c>
      <c r="J442" t="s">
        <v>102</v>
      </c>
      <c r="K442" t="s">
        <v>611</v>
      </c>
      <c r="L442" t="s">
        <v>260</v>
      </c>
      <c r="M442" t="s">
        <v>931</v>
      </c>
      <c r="N442">
        <v>0.5</v>
      </c>
      <c r="O442" t="s">
        <v>50</v>
      </c>
      <c r="P442" t="s">
        <v>51</v>
      </c>
      <c r="Q442" t="s">
        <v>127</v>
      </c>
      <c r="R442" t="s">
        <v>930</v>
      </c>
      <c r="S442">
        <v>97068</v>
      </c>
      <c r="T442" s="3">
        <v>42082</v>
      </c>
      <c r="U442" s="3">
        <v>42084</v>
      </c>
      <c r="V442">
        <v>285.95</v>
      </c>
      <c r="W442">
        <v>5</v>
      </c>
      <c r="X442">
        <v>1619.95</v>
      </c>
      <c r="Y442">
        <v>88667</v>
      </c>
    </row>
    <row r="443" spans="1:25" x14ac:dyDescent="0.3">
      <c r="A443">
        <v>22875</v>
      </c>
      <c r="B443" t="s">
        <v>64</v>
      </c>
      <c r="C443">
        <v>0.08</v>
      </c>
      <c r="D443">
        <v>7.77</v>
      </c>
      <c r="E443">
        <v>9.23</v>
      </c>
      <c r="F443">
        <v>772</v>
      </c>
      <c r="G443" t="s">
        <v>932</v>
      </c>
      <c r="H443" t="s">
        <v>66</v>
      </c>
      <c r="I443" t="s">
        <v>75</v>
      </c>
      <c r="J443" t="s">
        <v>46</v>
      </c>
      <c r="K443" t="s">
        <v>281</v>
      </c>
      <c r="L443" t="s">
        <v>76</v>
      </c>
      <c r="M443" t="s">
        <v>466</v>
      </c>
      <c r="N443">
        <v>0.57999999999999996</v>
      </c>
      <c r="O443" t="s">
        <v>50</v>
      </c>
      <c r="P443" t="s">
        <v>70</v>
      </c>
      <c r="Q443" t="s">
        <v>258</v>
      </c>
      <c r="R443" t="s">
        <v>933</v>
      </c>
      <c r="S443">
        <v>18103</v>
      </c>
      <c r="T443" s="3">
        <v>42018</v>
      </c>
      <c r="U443" s="3">
        <v>42020</v>
      </c>
      <c r="V443">
        <v>-209.25</v>
      </c>
      <c r="W443">
        <v>7</v>
      </c>
      <c r="X443">
        <v>56.44</v>
      </c>
      <c r="Y443">
        <v>88666</v>
      </c>
    </row>
    <row r="444" spans="1:25" x14ac:dyDescent="0.3">
      <c r="A444">
        <v>22877</v>
      </c>
      <c r="B444" t="s">
        <v>64</v>
      </c>
      <c r="C444">
        <v>0.1</v>
      </c>
      <c r="D444">
        <v>18.97</v>
      </c>
      <c r="E444">
        <v>9.5399999999999991</v>
      </c>
      <c r="F444">
        <v>772</v>
      </c>
      <c r="G444" t="s">
        <v>932</v>
      </c>
      <c r="H444" t="s">
        <v>44</v>
      </c>
      <c r="I444" t="s">
        <v>75</v>
      </c>
      <c r="J444" t="s">
        <v>46</v>
      </c>
      <c r="K444" t="s">
        <v>118</v>
      </c>
      <c r="L444" t="s">
        <v>76</v>
      </c>
      <c r="M444" t="s">
        <v>247</v>
      </c>
      <c r="N444">
        <v>0.37</v>
      </c>
      <c r="O444" t="s">
        <v>50</v>
      </c>
      <c r="P444" t="s">
        <v>70</v>
      </c>
      <c r="Q444" t="s">
        <v>258</v>
      </c>
      <c r="R444" t="s">
        <v>933</v>
      </c>
      <c r="S444">
        <v>18103</v>
      </c>
      <c r="T444" s="3">
        <v>42018</v>
      </c>
      <c r="U444" s="3">
        <v>42020</v>
      </c>
      <c r="V444">
        <v>-9.1635999999999989</v>
      </c>
      <c r="W444">
        <v>3</v>
      </c>
      <c r="X444">
        <v>56.73</v>
      </c>
      <c r="Y444">
        <v>88666</v>
      </c>
    </row>
    <row r="445" spans="1:25" x14ac:dyDescent="0.3">
      <c r="A445">
        <v>20967</v>
      </c>
      <c r="B445" t="s">
        <v>131</v>
      </c>
      <c r="C445">
        <v>0.02</v>
      </c>
      <c r="D445">
        <v>4.0599999999999996</v>
      </c>
      <c r="E445">
        <v>6.89</v>
      </c>
      <c r="F445">
        <v>772</v>
      </c>
      <c r="G445" t="s">
        <v>932</v>
      </c>
      <c r="H445" t="s">
        <v>44</v>
      </c>
      <c r="I445" t="s">
        <v>75</v>
      </c>
      <c r="J445" t="s">
        <v>46</v>
      </c>
      <c r="K445" t="s">
        <v>281</v>
      </c>
      <c r="L445" t="s">
        <v>76</v>
      </c>
      <c r="M445" t="s">
        <v>934</v>
      </c>
      <c r="N445">
        <v>0.6</v>
      </c>
      <c r="O445" t="s">
        <v>50</v>
      </c>
      <c r="P445" t="s">
        <v>70</v>
      </c>
      <c r="Q445" t="s">
        <v>258</v>
      </c>
      <c r="R445" t="s">
        <v>933</v>
      </c>
      <c r="S445">
        <v>18103</v>
      </c>
      <c r="T445" s="3">
        <v>42141</v>
      </c>
      <c r="U445" s="3">
        <v>42145</v>
      </c>
      <c r="V445">
        <v>12.706000000000017</v>
      </c>
      <c r="W445">
        <v>12</v>
      </c>
      <c r="X445">
        <v>64.41</v>
      </c>
      <c r="Y445">
        <v>88668</v>
      </c>
    </row>
    <row r="446" spans="1:25" x14ac:dyDescent="0.3">
      <c r="A446">
        <v>20968</v>
      </c>
      <c r="B446" t="s">
        <v>131</v>
      </c>
      <c r="C446">
        <v>7.0000000000000007E-2</v>
      </c>
      <c r="D446">
        <v>9.49</v>
      </c>
      <c r="E446">
        <v>5.76</v>
      </c>
      <c r="F446">
        <v>772</v>
      </c>
      <c r="G446" t="s">
        <v>932</v>
      </c>
      <c r="H446" t="s">
        <v>66</v>
      </c>
      <c r="I446" t="s">
        <v>75</v>
      </c>
      <c r="J446" t="s">
        <v>102</v>
      </c>
      <c r="K446" t="s">
        <v>110</v>
      </c>
      <c r="L446" t="s">
        <v>111</v>
      </c>
      <c r="M446" t="s">
        <v>935</v>
      </c>
      <c r="N446">
        <v>0.39</v>
      </c>
      <c r="O446" t="s">
        <v>50</v>
      </c>
      <c r="P446" t="s">
        <v>70</v>
      </c>
      <c r="Q446" t="s">
        <v>258</v>
      </c>
      <c r="R446" t="s">
        <v>933</v>
      </c>
      <c r="S446">
        <v>18103</v>
      </c>
      <c r="T446" s="3">
        <v>42141</v>
      </c>
      <c r="U446" s="3">
        <v>42145</v>
      </c>
      <c r="V446">
        <v>7.7151600000000045</v>
      </c>
      <c r="W446">
        <v>37</v>
      </c>
      <c r="X446">
        <v>344.57</v>
      </c>
      <c r="Y446">
        <v>88668</v>
      </c>
    </row>
    <row r="447" spans="1:25" x14ac:dyDescent="0.3">
      <c r="A447">
        <v>20434</v>
      </c>
      <c r="B447" t="s">
        <v>42</v>
      </c>
      <c r="C447">
        <v>0.04</v>
      </c>
      <c r="D447">
        <v>34.76</v>
      </c>
      <c r="E447">
        <v>5.49</v>
      </c>
      <c r="F447">
        <v>782</v>
      </c>
      <c r="G447" t="s">
        <v>936</v>
      </c>
      <c r="H447" t="s">
        <v>66</v>
      </c>
      <c r="I447" t="s">
        <v>75</v>
      </c>
      <c r="J447" t="s">
        <v>46</v>
      </c>
      <c r="K447" t="s">
        <v>165</v>
      </c>
      <c r="L447" t="s">
        <v>76</v>
      </c>
      <c r="M447" t="s">
        <v>937</v>
      </c>
      <c r="N447">
        <v>0.6</v>
      </c>
      <c r="O447" t="s">
        <v>50</v>
      </c>
      <c r="P447" t="s">
        <v>51</v>
      </c>
      <c r="Q447" t="s">
        <v>62</v>
      </c>
      <c r="R447" t="s">
        <v>938</v>
      </c>
      <c r="S447">
        <v>90604</v>
      </c>
      <c r="T447" s="3">
        <v>42123</v>
      </c>
      <c r="U447" s="3">
        <v>42124</v>
      </c>
      <c r="V447">
        <v>192.51689999999999</v>
      </c>
      <c r="W447">
        <v>8</v>
      </c>
      <c r="X447">
        <v>279.01</v>
      </c>
      <c r="Y447">
        <v>90962</v>
      </c>
    </row>
    <row r="448" spans="1:25" x14ac:dyDescent="0.3">
      <c r="A448">
        <v>24773</v>
      </c>
      <c r="B448" t="s">
        <v>131</v>
      </c>
      <c r="C448">
        <v>0.02</v>
      </c>
      <c r="D448">
        <v>100.98</v>
      </c>
      <c r="E448">
        <v>35.840000000000003</v>
      </c>
      <c r="F448">
        <v>783</v>
      </c>
      <c r="G448" t="s">
        <v>939</v>
      </c>
      <c r="H448" t="s">
        <v>56</v>
      </c>
      <c r="I448" t="s">
        <v>75</v>
      </c>
      <c r="J448" t="s">
        <v>58</v>
      </c>
      <c r="K448" t="s">
        <v>215</v>
      </c>
      <c r="L448" t="s">
        <v>146</v>
      </c>
      <c r="M448" t="s">
        <v>284</v>
      </c>
      <c r="N448">
        <v>0.62</v>
      </c>
      <c r="O448" t="s">
        <v>50</v>
      </c>
      <c r="P448" t="s">
        <v>70</v>
      </c>
      <c r="Q448" t="s">
        <v>252</v>
      </c>
      <c r="R448" t="s">
        <v>940</v>
      </c>
      <c r="S448">
        <v>6010</v>
      </c>
      <c r="T448" s="3">
        <v>42010</v>
      </c>
      <c r="U448" s="3">
        <v>42010</v>
      </c>
      <c r="V448">
        <v>-134.91200000000001</v>
      </c>
      <c r="W448">
        <v>6</v>
      </c>
      <c r="X448">
        <v>614.99</v>
      </c>
      <c r="Y448">
        <v>90961</v>
      </c>
    </row>
    <row r="449" spans="1:25" x14ac:dyDescent="0.3">
      <c r="A449">
        <v>22969</v>
      </c>
      <c r="B449" t="s">
        <v>73</v>
      </c>
      <c r="C449">
        <v>0</v>
      </c>
      <c r="D449">
        <v>8.34</v>
      </c>
      <c r="E449">
        <v>4.82</v>
      </c>
      <c r="F449">
        <v>786</v>
      </c>
      <c r="G449" t="s">
        <v>941</v>
      </c>
      <c r="H449" t="s">
        <v>66</v>
      </c>
      <c r="I449" t="s">
        <v>57</v>
      </c>
      <c r="J449" t="s">
        <v>46</v>
      </c>
      <c r="K449" t="s">
        <v>118</v>
      </c>
      <c r="L449" t="s">
        <v>76</v>
      </c>
      <c r="M449" t="s">
        <v>942</v>
      </c>
      <c r="N449">
        <v>0.4</v>
      </c>
      <c r="O449" t="s">
        <v>50</v>
      </c>
      <c r="P449" t="s">
        <v>51</v>
      </c>
      <c r="Q449" t="s">
        <v>62</v>
      </c>
      <c r="R449" t="s">
        <v>943</v>
      </c>
      <c r="S449">
        <v>92691</v>
      </c>
      <c r="T449" s="3">
        <v>42100</v>
      </c>
      <c r="U449" s="3">
        <v>42101</v>
      </c>
      <c r="V449">
        <v>-5.05</v>
      </c>
      <c r="W449">
        <v>9</v>
      </c>
      <c r="X449">
        <v>76.23</v>
      </c>
      <c r="Y449">
        <v>91513</v>
      </c>
    </row>
    <row r="450" spans="1:25" x14ac:dyDescent="0.3">
      <c r="A450">
        <v>24629</v>
      </c>
      <c r="B450" t="s">
        <v>54</v>
      </c>
      <c r="C450">
        <v>0.09</v>
      </c>
      <c r="D450">
        <v>6.48</v>
      </c>
      <c r="E450">
        <v>9.68</v>
      </c>
      <c r="F450">
        <v>792</v>
      </c>
      <c r="G450" t="s">
        <v>944</v>
      </c>
      <c r="H450" t="s">
        <v>66</v>
      </c>
      <c r="I450" t="s">
        <v>45</v>
      </c>
      <c r="J450" t="s">
        <v>46</v>
      </c>
      <c r="K450" t="s">
        <v>118</v>
      </c>
      <c r="L450" t="s">
        <v>76</v>
      </c>
      <c r="M450" t="s">
        <v>945</v>
      </c>
      <c r="N450">
        <v>0.36</v>
      </c>
      <c r="O450" t="s">
        <v>50</v>
      </c>
      <c r="P450" t="s">
        <v>78</v>
      </c>
      <c r="Q450" t="s">
        <v>328</v>
      </c>
      <c r="R450" t="s">
        <v>946</v>
      </c>
      <c r="S450">
        <v>73064</v>
      </c>
      <c r="T450" s="3">
        <v>42176</v>
      </c>
      <c r="U450" s="3">
        <v>42177</v>
      </c>
      <c r="V450">
        <v>-204.16</v>
      </c>
      <c r="W450">
        <v>16</v>
      </c>
      <c r="X450">
        <v>99.92</v>
      </c>
      <c r="Y450">
        <v>88753</v>
      </c>
    </row>
    <row r="451" spans="1:25" x14ac:dyDescent="0.3">
      <c r="A451">
        <v>18347</v>
      </c>
      <c r="B451" t="s">
        <v>54</v>
      </c>
      <c r="C451">
        <v>0.06</v>
      </c>
      <c r="D451">
        <v>8.6</v>
      </c>
      <c r="E451">
        <v>6.19</v>
      </c>
      <c r="F451">
        <v>796</v>
      </c>
      <c r="G451" t="s">
        <v>947</v>
      </c>
      <c r="H451" t="s">
        <v>66</v>
      </c>
      <c r="I451" t="s">
        <v>45</v>
      </c>
      <c r="J451" t="s">
        <v>46</v>
      </c>
      <c r="K451" t="s">
        <v>134</v>
      </c>
      <c r="L451" t="s">
        <v>76</v>
      </c>
      <c r="M451" t="s">
        <v>948</v>
      </c>
      <c r="N451">
        <v>0.38</v>
      </c>
      <c r="O451" t="s">
        <v>50</v>
      </c>
      <c r="P451" t="s">
        <v>78</v>
      </c>
      <c r="Q451" t="s">
        <v>520</v>
      </c>
      <c r="R451" t="s">
        <v>832</v>
      </c>
      <c r="S451">
        <v>68046</v>
      </c>
      <c r="T451" s="3">
        <v>42074</v>
      </c>
      <c r="U451" s="3">
        <v>42075</v>
      </c>
      <c r="V451">
        <v>-46.115000000000002</v>
      </c>
      <c r="W451">
        <v>9</v>
      </c>
      <c r="X451">
        <v>79.400000000000006</v>
      </c>
      <c r="Y451">
        <v>86867</v>
      </c>
    </row>
    <row r="452" spans="1:25" x14ac:dyDescent="0.3">
      <c r="A452">
        <v>18184</v>
      </c>
      <c r="B452" t="s">
        <v>54</v>
      </c>
      <c r="C452">
        <v>0.1</v>
      </c>
      <c r="D452">
        <v>14.42</v>
      </c>
      <c r="E452">
        <v>6.75</v>
      </c>
      <c r="F452">
        <v>796</v>
      </c>
      <c r="G452" t="s">
        <v>947</v>
      </c>
      <c r="H452" t="s">
        <v>66</v>
      </c>
      <c r="I452" t="s">
        <v>45</v>
      </c>
      <c r="J452" t="s">
        <v>46</v>
      </c>
      <c r="K452" t="s">
        <v>281</v>
      </c>
      <c r="L452" t="s">
        <v>111</v>
      </c>
      <c r="M452" t="s">
        <v>595</v>
      </c>
      <c r="N452">
        <v>0.52</v>
      </c>
      <c r="O452" t="s">
        <v>50</v>
      </c>
      <c r="P452" t="s">
        <v>78</v>
      </c>
      <c r="Q452" t="s">
        <v>520</v>
      </c>
      <c r="R452" t="s">
        <v>832</v>
      </c>
      <c r="S452">
        <v>68046</v>
      </c>
      <c r="T452" s="3">
        <v>42174</v>
      </c>
      <c r="U452" s="3">
        <v>42177</v>
      </c>
      <c r="V452">
        <v>-20.103999999999999</v>
      </c>
      <c r="W452">
        <v>1</v>
      </c>
      <c r="X452">
        <v>15.49</v>
      </c>
      <c r="Y452">
        <v>86869</v>
      </c>
    </row>
    <row r="453" spans="1:25" x14ac:dyDescent="0.3">
      <c r="A453">
        <v>19011</v>
      </c>
      <c r="B453" t="s">
        <v>54</v>
      </c>
      <c r="C453">
        <v>0.04</v>
      </c>
      <c r="D453">
        <v>9.11</v>
      </c>
      <c r="E453">
        <v>2.25</v>
      </c>
      <c r="F453">
        <v>797</v>
      </c>
      <c r="G453" t="s">
        <v>949</v>
      </c>
      <c r="H453" t="s">
        <v>66</v>
      </c>
      <c r="I453" t="s">
        <v>45</v>
      </c>
      <c r="J453" t="s">
        <v>46</v>
      </c>
      <c r="K453" t="s">
        <v>47</v>
      </c>
      <c r="L453" t="s">
        <v>48</v>
      </c>
      <c r="M453" t="s">
        <v>950</v>
      </c>
      <c r="N453">
        <v>0.52</v>
      </c>
      <c r="O453" t="s">
        <v>50</v>
      </c>
      <c r="P453" t="s">
        <v>51</v>
      </c>
      <c r="Q453" t="s">
        <v>236</v>
      </c>
      <c r="R453" t="s">
        <v>951</v>
      </c>
      <c r="S453">
        <v>84067</v>
      </c>
      <c r="T453" s="3">
        <v>42156</v>
      </c>
      <c r="U453" s="3">
        <v>42159</v>
      </c>
      <c r="V453">
        <v>-3.496</v>
      </c>
      <c r="W453">
        <v>2</v>
      </c>
      <c r="X453">
        <v>18.59</v>
      </c>
      <c r="Y453">
        <v>86868</v>
      </c>
    </row>
    <row r="454" spans="1:25" x14ac:dyDescent="0.3">
      <c r="A454">
        <v>19012</v>
      </c>
      <c r="B454" t="s">
        <v>54</v>
      </c>
      <c r="C454">
        <v>7.0000000000000007E-2</v>
      </c>
      <c r="D454">
        <v>64.650000000000006</v>
      </c>
      <c r="E454">
        <v>35</v>
      </c>
      <c r="F454">
        <v>797</v>
      </c>
      <c r="G454" t="s">
        <v>949</v>
      </c>
      <c r="H454" t="s">
        <v>66</v>
      </c>
      <c r="I454" t="s">
        <v>45</v>
      </c>
      <c r="J454" t="s">
        <v>46</v>
      </c>
      <c r="K454" t="s">
        <v>165</v>
      </c>
      <c r="L454" t="s">
        <v>260</v>
      </c>
      <c r="M454" t="s">
        <v>952</v>
      </c>
      <c r="N454">
        <v>0.8</v>
      </c>
      <c r="O454" t="s">
        <v>50</v>
      </c>
      <c r="P454" t="s">
        <v>51</v>
      </c>
      <c r="Q454" t="s">
        <v>236</v>
      </c>
      <c r="R454" t="s">
        <v>951</v>
      </c>
      <c r="S454">
        <v>84067</v>
      </c>
      <c r="T454" s="3">
        <v>42156</v>
      </c>
      <c r="U454" s="3">
        <v>42158</v>
      </c>
      <c r="V454">
        <v>-717.072</v>
      </c>
      <c r="W454">
        <v>13</v>
      </c>
      <c r="X454">
        <v>834.08</v>
      </c>
      <c r="Y454">
        <v>86868</v>
      </c>
    </row>
    <row r="455" spans="1:25" x14ac:dyDescent="0.3">
      <c r="A455">
        <v>24851</v>
      </c>
      <c r="B455" t="s">
        <v>131</v>
      </c>
      <c r="C455">
        <v>0.09</v>
      </c>
      <c r="D455">
        <v>6.48</v>
      </c>
      <c r="E455">
        <v>6.86</v>
      </c>
      <c r="F455">
        <v>797</v>
      </c>
      <c r="G455" t="s">
        <v>949</v>
      </c>
      <c r="H455" t="s">
        <v>66</v>
      </c>
      <c r="I455" t="s">
        <v>45</v>
      </c>
      <c r="J455" t="s">
        <v>46</v>
      </c>
      <c r="K455" t="s">
        <v>118</v>
      </c>
      <c r="L455" t="s">
        <v>76</v>
      </c>
      <c r="M455" t="s">
        <v>953</v>
      </c>
      <c r="N455">
        <v>0.37</v>
      </c>
      <c r="O455" t="s">
        <v>50</v>
      </c>
      <c r="P455" t="s">
        <v>51</v>
      </c>
      <c r="Q455" t="s">
        <v>236</v>
      </c>
      <c r="R455" t="s">
        <v>951</v>
      </c>
      <c r="S455">
        <v>84067</v>
      </c>
      <c r="T455" s="3">
        <v>42069</v>
      </c>
      <c r="U455" s="3">
        <v>42071</v>
      </c>
      <c r="V455">
        <v>-62.23</v>
      </c>
      <c r="W455">
        <v>8</v>
      </c>
      <c r="X455">
        <v>50.88</v>
      </c>
      <c r="Y455">
        <v>86870</v>
      </c>
    </row>
    <row r="456" spans="1:25" x14ac:dyDescent="0.3">
      <c r="A456">
        <v>20001</v>
      </c>
      <c r="B456" t="s">
        <v>54</v>
      </c>
      <c r="C456">
        <v>0.01</v>
      </c>
      <c r="D456">
        <v>150.97999999999999</v>
      </c>
      <c r="E456">
        <v>30</v>
      </c>
      <c r="F456">
        <v>799</v>
      </c>
      <c r="G456" t="s">
        <v>954</v>
      </c>
      <c r="H456" t="s">
        <v>56</v>
      </c>
      <c r="I456" t="s">
        <v>139</v>
      </c>
      <c r="J456" t="s">
        <v>58</v>
      </c>
      <c r="K456" t="s">
        <v>59</v>
      </c>
      <c r="L456" t="s">
        <v>60</v>
      </c>
      <c r="M456" t="s">
        <v>955</v>
      </c>
      <c r="N456">
        <v>0.74</v>
      </c>
      <c r="O456" t="s">
        <v>50</v>
      </c>
      <c r="P456" t="s">
        <v>87</v>
      </c>
      <c r="Q456" t="s">
        <v>956</v>
      </c>
      <c r="R456" t="s">
        <v>957</v>
      </c>
      <c r="S456">
        <v>29915</v>
      </c>
      <c r="T456" s="3">
        <v>42010</v>
      </c>
      <c r="U456" s="3">
        <v>42012</v>
      </c>
      <c r="V456">
        <v>131.38200000000001</v>
      </c>
      <c r="W456">
        <v>6</v>
      </c>
      <c r="X456">
        <v>958.46</v>
      </c>
      <c r="Y456">
        <v>89909</v>
      </c>
    </row>
    <row r="457" spans="1:25" x14ac:dyDescent="0.3">
      <c r="A457">
        <v>20002</v>
      </c>
      <c r="B457" t="s">
        <v>54</v>
      </c>
      <c r="C457">
        <v>0.01</v>
      </c>
      <c r="D457">
        <v>28.28</v>
      </c>
      <c r="E457">
        <v>13.99</v>
      </c>
      <c r="F457">
        <v>799</v>
      </c>
      <c r="G457" t="s">
        <v>954</v>
      </c>
      <c r="H457" t="s">
        <v>44</v>
      </c>
      <c r="I457" t="s">
        <v>139</v>
      </c>
      <c r="J457" t="s">
        <v>46</v>
      </c>
      <c r="K457" t="s">
        <v>165</v>
      </c>
      <c r="L457" t="s">
        <v>111</v>
      </c>
      <c r="M457" t="s">
        <v>958</v>
      </c>
      <c r="N457">
        <v>0.57999999999999996</v>
      </c>
      <c r="O457" t="s">
        <v>50</v>
      </c>
      <c r="P457" t="s">
        <v>87</v>
      </c>
      <c r="Q457" t="s">
        <v>956</v>
      </c>
      <c r="R457" t="s">
        <v>957</v>
      </c>
      <c r="S457">
        <v>29915</v>
      </c>
      <c r="T457" s="3">
        <v>42010</v>
      </c>
      <c r="U457" s="3">
        <v>42012</v>
      </c>
      <c r="V457">
        <v>-89.292000000000002</v>
      </c>
      <c r="W457">
        <v>12</v>
      </c>
      <c r="X457">
        <v>368.84</v>
      </c>
      <c r="Y457">
        <v>89909</v>
      </c>
    </row>
    <row r="458" spans="1:25" x14ac:dyDescent="0.3">
      <c r="A458">
        <v>20003</v>
      </c>
      <c r="B458" t="s">
        <v>54</v>
      </c>
      <c r="C458">
        <v>0.03</v>
      </c>
      <c r="D458">
        <v>35.99</v>
      </c>
      <c r="E458">
        <v>1.1000000000000001</v>
      </c>
      <c r="F458">
        <v>799</v>
      </c>
      <c r="G458" t="s">
        <v>954</v>
      </c>
      <c r="H458" t="s">
        <v>66</v>
      </c>
      <c r="I458" t="s">
        <v>139</v>
      </c>
      <c r="J458" t="s">
        <v>102</v>
      </c>
      <c r="K458" t="s">
        <v>103</v>
      </c>
      <c r="L458" t="s">
        <v>76</v>
      </c>
      <c r="M458" t="s">
        <v>959</v>
      </c>
      <c r="N458">
        <v>0.55000000000000004</v>
      </c>
      <c r="O458" t="s">
        <v>50</v>
      </c>
      <c r="P458" t="s">
        <v>87</v>
      </c>
      <c r="Q458" t="s">
        <v>956</v>
      </c>
      <c r="R458" t="s">
        <v>957</v>
      </c>
      <c r="S458">
        <v>29915</v>
      </c>
      <c r="T458" s="3">
        <v>42010</v>
      </c>
      <c r="U458" s="3">
        <v>42011</v>
      </c>
      <c r="V458">
        <v>-211.036</v>
      </c>
      <c r="W458">
        <v>1</v>
      </c>
      <c r="X458">
        <v>30.86</v>
      </c>
      <c r="Y458">
        <v>89909</v>
      </c>
    </row>
    <row r="459" spans="1:25" x14ac:dyDescent="0.3">
      <c r="A459">
        <v>19265</v>
      </c>
      <c r="B459" t="s">
        <v>131</v>
      </c>
      <c r="C459">
        <v>0.04</v>
      </c>
      <c r="D459">
        <v>50.98</v>
      </c>
      <c r="E459">
        <v>6.5</v>
      </c>
      <c r="F459">
        <v>800</v>
      </c>
      <c r="G459" t="s">
        <v>960</v>
      </c>
      <c r="H459" t="s">
        <v>66</v>
      </c>
      <c r="I459" t="s">
        <v>139</v>
      </c>
      <c r="J459" t="s">
        <v>102</v>
      </c>
      <c r="K459" t="s">
        <v>204</v>
      </c>
      <c r="L459" t="s">
        <v>76</v>
      </c>
      <c r="M459" t="s">
        <v>961</v>
      </c>
      <c r="N459">
        <v>0.73</v>
      </c>
      <c r="O459" t="s">
        <v>50</v>
      </c>
      <c r="P459" t="s">
        <v>51</v>
      </c>
      <c r="Q459" t="s">
        <v>236</v>
      </c>
      <c r="R459" t="s">
        <v>951</v>
      </c>
      <c r="S459">
        <v>84067</v>
      </c>
      <c r="T459" s="3">
        <v>42091</v>
      </c>
      <c r="U459" s="3">
        <v>42097</v>
      </c>
      <c r="V459">
        <v>-13.28</v>
      </c>
      <c r="W459">
        <v>11</v>
      </c>
      <c r="X459">
        <v>568.25</v>
      </c>
      <c r="Y459">
        <v>89910</v>
      </c>
    </row>
    <row r="460" spans="1:25" x14ac:dyDescent="0.3">
      <c r="A460">
        <v>19266</v>
      </c>
      <c r="B460" t="s">
        <v>131</v>
      </c>
      <c r="C460">
        <v>0.02</v>
      </c>
      <c r="D460">
        <v>6.48</v>
      </c>
      <c r="E460">
        <v>5.14</v>
      </c>
      <c r="F460">
        <v>800</v>
      </c>
      <c r="G460" t="s">
        <v>960</v>
      </c>
      <c r="H460" t="s">
        <v>66</v>
      </c>
      <c r="I460" t="s">
        <v>139</v>
      </c>
      <c r="J460" t="s">
        <v>46</v>
      </c>
      <c r="K460" t="s">
        <v>118</v>
      </c>
      <c r="L460" t="s">
        <v>76</v>
      </c>
      <c r="M460" t="s">
        <v>962</v>
      </c>
      <c r="N460">
        <v>0.37</v>
      </c>
      <c r="O460" t="s">
        <v>50</v>
      </c>
      <c r="P460" t="s">
        <v>51</v>
      </c>
      <c r="Q460" t="s">
        <v>236</v>
      </c>
      <c r="R460" t="s">
        <v>951</v>
      </c>
      <c r="S460">
        <v>84067</v>
      </c>
      <c r="T460" s="3">
        <v>42091</v>
      </c>
      <c r="U460" s="3">
        <v>42093</v>
      </c>
      <c r="V460">
        <v>-48.68</v>
      </c>
      <c r="W460">
        <v>19</v>
      </c>
      <c r="X460">
        <v>126.66</v>
      </c>
      <c r="Y460">
        <v>89910</v>
      </c>
    </row>
    <row r="461" spans="1:25" x14ac:dyDescent="0.3">
      <c r="A461">
        <v>22484</v>
      </c>
      <c r="B461" t="s">
        <v>73</v>
      </c>
      <c r="C461">
        <v>0.03</v>
      </c>
      <c r="D461">
        <v>35.99</v>
      </c>
      <c r="E461">
        <v>5</v>
      </c>
      <c r="F461">
        <v>803</v>
      </c>
      <c r="G461" t="s">
        <v>963</v>
      </c>
      <c r="H461" t="s">
        <v>66</v>
      </c>
      <c r="I461" t="s">
        <v>75</v>
      </c>
      <c r="J461" t="s">
        <v>102</v>
      </c>
      <c r="K461" t="s">
        <v>103</v>
      </c>
      <c r="L461" t="s">
        <v>76</v>
      </c>
      <c r="M461" t="s">
        <v>741</v>
      </c>
      <c r="N461">
        <v>0.85</v>
      </c>
      <c r="O461" t="s">
        <v>50</v>
      </c>
      <c r="P461" t="s">
        <v>87</v>
      </c>
      <c r="Q461" t="s">
        <v>386</v>
      </c>
      <c r="R461" t="s">
        <v>964</v>
      </c>
      <c r="S461">
        <v>32168</v>
      </c>
      <c r="T461" s="3">
        <v>42123</v>
      </c>
      <c r="U461" s="3">
        <v>42124</v>
      </c>
      <c r="V461">
        <v>-184.548</v>
      </c>
      <c r="W461">
        <v>3</v>
      </c>
      <c r="X461">
        <v>93.82</v>
      </c>
      <c r="Y461">
        <v>90048</v>
      </c>
    </row>
    <row r="462" spans="1:25" x14ac:dyDescent="0.3">
      <c r="A462">
        <v>5722</v>
      </c>
      <c r="B462" t="s">
        <v>64</v>
      </c>
      <c r="C462">
        <v>0.06</v>
      </c>
      <c r="D462">
        <v>179.99</v>
      </c>
      <c r="E462">
        <v>13.99</v>
      </c>
      <c r="F462">
        <v>806</v>
      </c>
      <c r="G462" t="s">
        <v>965</v>
      </c>
      <c r="H462" t="s">
        <v>44</v>
      </c>
      <c r="I462" t="s">
        <v>75</v>
      </c>
      <c r="J462" t="s">
        <v>102</v>
      </c>
      <c r="K462" t="s">
        <v>103</v>
      </c>
      <c r="L462" t="s">
        <v>111</v>
      </c>
      <c r="M462" t="s">
        <v>966</v>
      </c>
      <c r="N462">
        <v>0.56999999999999995</v>
      </c>
      <c r="O462" t="s">
        <v>50</v>
      </c>
      <c r="P462" t="s">
        <v>87</v>
      </c>
      <c r="Q462" t="s">
        <v>386</v>
      </c>
      <c r="R462" t="s">
        <v>471</v>
      </c>
      <c r="S462">
        <v>33132</v>
      </c>
      <c r="T462" s="3">
        <v>42013</v>
      </c>
      <c r="U462" s="3">
        <v>42015</v>
      </c>
      <c r="V462">
        <v>1220.03784</v>
      </c>
      <c r="W462">
        <v>54</v>
      </c>
      <c r="X462">
        <v>8332.91</v>
      </c>
      <c r="Y462">
        <v>40547</v>
      </c>
    </row>
    <row r="463" spans="1:25" x14ac:dyDescent="0.3">
      <c r="A463">
        <v>21942</v>
      </c>
      <c r="B463" t="s">
        <v>131</v>
      </c>
      <c r="C463">
        <v>0.09</v>
      </c>
      <c r="D463">
        <v>5.84</v>
      </c>
      <c r="E463">
        <v>0.83</v>
      </c>
      <c r="F463">
        <v>820</v>
      </c>
      <c r="G463" t="s">
        <v>967</v>
      </c>
      <c r="H463" t="s">
        <v>66</v>
      </c>
      <c r="I463" t="s">
        <v>75</v>
      </c>
      <c r="J463" t="s">
        <v>46</v>
      </c>
      <c r="K463" t="s">
        <v>47</v>
      </c>
      <c r="L463" t="s">
        <v>48</v>
      </c>
      <c r="M463" t="s">
        <v>968</v>
      </c>
      <c r="N463">
        <v>0.49</v>
      </c>
      <c r="O463" t="s">
        <v>50</v>
      </c>
      <c r="P463" t="s">
        <v>51</v>
      </c>
      <c r="Q463" t="s">
        <v>52</v>
      </c>
      <c r="R463" t="s">
        <v>969</v>
      </c>
      <c r="S463">
        <v>99362</v>
      </c>
      <c r="T463" s="3">
        <v>42145</v>
      </c>
      <c r="U463" s="3">
        <v>42149</v>
      </c>
      <c r="V463">
        <v>-2.87</v>
      </c>
      <c r="W463">
        <v>1</v>
      </c>
      <c r="X463">
        <v>5.9</v>
      </c>
      <c r="Y463">
        <v>90244</v>
      </c>
    </row>
    <row r="464" spans="1:25" x14ac:dyDescent="0.3">
      <c r="A464">
        <v>20661</v>
      </c>
      <c r="B464" t="s">
        <v>131</v>
      </c>
      <c r="C464">
        <v>0.04</v>
      </c>
      <c r="D464">
        <v>6.24</v>
      </c>
      <c r="E464">
        <v>5.22</v>
      </c>
      <c r="F464">
        <v>823</v>
      </c>
      <c r="G464" t="s">
        <v>970</v>
      </c>
      <c r="H464" t="s">
        <v>66</v>
      </c>
      <c r="I464" t="s">
        <v>75</v>
      </c>
      <c r="J464" t="s">
        <v>58</v>
      </c>
      <c r="K464" t="s">
        <v>67</v>
      </c>
      <c r="L464" t="s">
        <v>76</v>
      </c>
      <c r="M464" t="s">
        <v>971</v>
      </c>
      <c r="N464">
        <v>0.6</v>
      </c>
      <c r="O464" t="s">
        <v>50</v>
      </c>
      <c r="P464" t="s">
        <v>87</v>
      </c>
      <c r="Q464" t="s">
        <v>268</v>
      </c>
      <c r="R464" t="s">
        <v>972</v>
      </c>
      <c r="S464">
        <v>37167</v>
      </c>
      <c r="T464" s="3">
        <v>42016</v>
      </c>
      <c r="U464" s="3">
        <v>42021</v>
      </c>
      <c r="V464">
        <v>4.3808999999999996</v>
      </c>
      <c r="W464">
        <v>13</v>
      </c>
      <c r="X464">
        <v>80.23</v>
      </c>
      <c r="Y464">
        <v>89257</v>
      </c>
    </row>
    <row r="465" spans="1:25" x14ac:dyDescent="0.3">
      <c r="A465">
        <v>20663</v>
      </c>
      <c r="B465" t="s">
        <v>131</v>
      </c>
      <c r="C465">
        <v>0.09</v>
      </c>
      <c r="D465">
        <v>260.98</v>
      </c>
      <c r="E465">
        <v>41.91</v>
      </c>
      <c r="F465">
        <v>824</v>
      </c>
      <c r="G465" t="s">
        <v>973</v>
      </c>
      <c r="H465" t="s">
        <v>56</v>
      </c>
      <c r="I465" t="s">
        <v>75</v>
      </c>
      <c r="J465" t="s">
        <v>58</v>
      </c>
      <c r="K465" t="s">
        <v>215</v>
      </c>
      <c r="L465" t="s">
        <v>146</v>
      </c>
      <c r="M465" t="s">
        <v>974</v>
      </c>
      <c r="N465">
        <v>0.59</v>
      </c>
      <c r="O465" t="s">
        <v>50</v>
      </c>
      <c r="P465" t="s">
        <v>87</v>
      </c>
      <c r="Q465" t="s">
        <v>268</v>
      </c>
      <c r="R465" t="s">
        <v>975</v>
      </c>
      <c r="S465">
        <v>37174</v>
      </c>
      <c r="T465" s="3">
        <v>42016</v>
      </c>
      <c r="U465" s="3">
        <v>42023</v>
      </c>
      <c r="V465">
        <v>-100.744</v>
      </c>
      <c r="W465">
        <v>8</v>
      </c>
      <c r="X465">
        <v>2044.9</v>
      </c>
      <c r="Y465">
        <v>89257</v>
      </c>
    </row>
    <row r="466" spans="1:25" x14ac:dyDescent="0.3">
      <c r="A466">
        <v>21350</v>
      </c>
      <c r="B466" t="s">
        <v>64</v>
      </c>
      <c r="C466">
        <v>0</v>
      </c>
      <c r="D466">
        <v>11.97</v>
      </c>
      <c r="E466">
        <v>4.9800000000000004</v>
      </c>
      <c r="F466">
        <v>825</v>
      </c>
      <c r="G466" t="s">
        <v>976</v>
      </c>
      <c r="H466" t="s">
        <v>66</v>
      </c>
      <c r="I466" t="s">
        <v>57</v>
      </c>
      <c r="J466" t="s">
        <v>46</v>
      </c>
      <c r="K466" t="s">
        <v>281</v>
      </c>
      <c r="L466" t="s">
        <v>76</v>
      </c>
      <c r="M466" t="s">
        <v>608</v>
      </c>
      <c r="N466">
        <v>0.57999999999999996</v>
      </c>
      <c r="O466" t="s">
        <v>50</v>
      </c>
      <c r="P466" t="s">
        <v>78</v>
      </c>
      <c r="Q466" t="s">
        <v>155</v>
      </c>
      <c r="R466" t="s">
        <v>977</v>
      </c>
      <c r="S466">
        <v>79605</v>
      </c>
      <c r="T466" s="3">
        <v>42145</v>
      </c>
      <c r="U466" s="3">
        <v>42148</v>
      </c>
      <c r="V466">
        <v>3.3840000000000039</v>
      </c>
      <c r="W466">
        <v>4</v>
      </c>
      <c r="X466">
        <v>53.3</v>
      </c>
      <c r="Y466">
        <v>89258</v>
      </c>
    </row>
    <row r="467" spans="1:25" x14ac:dyDescent="0.3">
      <c r="A467">
        <v>24842</v>
      </c>
      <c r="B467" t="s">
        <v>73</v>
      </c>
      <c r="C467">
        <v>0.01</v>
      </c>
      <c r="D467">
        <v>6.98</v>
      </c>
      <c r="E467">
        <v>1.6</v>
      </c>
      <c r="F467">
        <v>827</v>
      </c>
      <c r="G467" t="s">
        <v>978</v>
      </c>
      <c r="H467" t="s">
        <v>66</v>
      </c>
      <c r="I467" t="s">
        <v>57</v>
      </c>
      <c r="J467" t="s">
        <v>46</v>
      </c>
      <c r="K467" t="s">
        <v>118</v>
      </c>
      <c r="L467" t="s">
        <v>48</v>
      </c>
      <c r="M467" t="s">
        <v>979</v>
      </c>
      <c r="N467">
        <v>0.38</v>
      </c>
      <c r="O467" t="s">
        <v>50</v>
      </c>
      <c r="P467" t="s">
        <v>78</v>
      </c>
      <c r="Q467" t="s">
        <v>155</v>
      </c>
      <c r="R467" t="s">
        <v>980</v>
      </c>
      <c r="S467">
        <v>79109</v>
      </c>
      <c r="T467" s="3">
        <v>42149</v>
      </c>
      <c r="U467" s="3">
        <v>42150</v>
      </c>
      <c r="V467">
        <v>0.34600000000000009</v>
      </c>
      <c r="W467">
        <v>3</v>
      </c>
      <c r="X467">
        <v>21.93</v>
      </c>
      <c r="Y467">
        <v>89259</v>
      </c>
    </row>
    <row r="468" spans="1:25" x14ac:dyDescent="0.3">
      <c r="A468">
        <v>24236</v>
      </c>
      <c r="B468" t="s">
        <v>54</v>
      </c>
      <c r="C468">
        <v>0.01</v>
      </c>
      <c r="D468">
        <v>5.18</v>
      </c>
      <c r="E468">
        <v>2.04</v>
      </c>
      <c r="F468">
        <v>829</v>
      </c>
      <c r="G468" t="s">
        <v>981</v>
      </c>
      <c r="H468" t="s">
        <v>66</v>
      </c>
      <c r="I468" t="s">
        <v>45</v>
      </c>
      <c r="J468" t="s">
        <v>46</v>
      </c>
      <c r="K468" t="s">
        <v>118</v>
      </c>
      <c r="L468" t="s">
        <v>48</v>
      </c>
      <c r="M468" t="s">
        <v>191</v>
      </c>
      <c r="N468">
        <v>0.36</v>
      </c>
      <c r="O468" t="s">
        <v>50</v>
      </c>
      <c r="P468" t="s">
        <v>87</v>
      </c>
      <c r="Q468" t="s">
        <v>982</v>
      </c>
      <c r="R468" t="s">
        <v>983</v>
      </c>
      <c r="S468">
        <v>71854</v>
      </c>
      <c r="T468" s="3">
        <v>42057</v>
      </c>
      <c r="U468" s="3">
        <v>42059</v>
      </c>
      <c r="V468">
        <v>-17.654</v>
      </c>
      <c r="W468">
        <v>5</v>
      </c>
      <c r="X468">
        <v>28.46</v>
      </c>
      <c r="Y468">
        <v>90271</v>
      </c>
    </row>
    <row r="469" spans="1:25" x14ac:dyDescent="0.3">
      <c r="A469">
        <v>20664</v>
      </c>
      <c r="B469" t="s">
        <v>42</v>
      </c>
      <c r="C469">
        <v>0.01</v>
      </c>
      <c r="D469">
        <v>14.42</v>
      </c>
      <c r="E469">
        <v>6.75</v>
      </c>
      <c r="F469">
        <v>830</v>
      </c>
      <c r="G469" t="s">
        <v>984</v>
      </c>
      <c r="H469" t="s">
        <v>66</v>
      </c>
      <c r="I469" t="s">
        <v>45</v>
      </c>
      <c r="J469" t="s">
        <v>46</v>
      </c>
      <c r="K469" t="s">
        <v>281</v>
      </c>
      <c r="L469" t="s">
        <v>111</v>
      </c>
      <c r="M469" t="s">
        <v>595</v>
      </c>
      <c r="N469">
        <v>0.52</v>
      </c>
      <c r="O469" t="s">
        <v>50</v>
      </c>
      <c r="P469" t="s">
        <v>51</v>
      </c>
      <c r="Q469" t="s">
        <v>279</v>
      </c>
      <c r="R469" t="s">
        <v>985</v>
      </c>
      <c r="S469">
        <v>80033</v>
      </c>
      <c r="T469" s="3">
        <v>42028</v>
      </c>
      <c r="U469" s="3">
        <v>42028</v>
      </c>
      <c r="V469">
        <v>-13.826000000000001</v>
      </c>
      <c r="W469">
        <v>6</v>
      </c>
      <c r="X469">
        <v>89.91</v>
      </c>
      <c r="Y469">
        <v>90270</v>
      </c>
    </row>
    <row r="470" spans="1:25" x14ac:dyDescent="0.3">
      <c r="A470">
        <v>19173</v>
      </c>
      <c r="B470" t="s">
        <v>42</v>
      </c>
      <c r="C470">
        <v>0</v>
      </c>
      <c r="D470">
        <v>11.66</v>
      </c>
      <c r="E470">
        <v>8.99</v>
      </c>
      <c r="F470">
        <v>833</v>
      </c>
      <c r="G470" t="s">
        <v>986</v>
      </c>
      <c r="H470" t="s">
        <v>44</v>
      </c>
      <c r="I470" t="s">
        <v>45</v>
      </c>
      <c r="J470" t="s">
        <v>46</v>
      </c>
      <c r="K470" t="s">
        <v>47</v>
      </c>
      <c r="L470" t="s">
        <v>68</v>
      </c>
      <c r="M470" t="s">
        <v>987</v>
      </c>
      <c r="N470">
        <v>0.59</v>
      </c>
      <c r="O470" t="s">
        <v>50</v>
      </c>
      <c r="P470" t="s">
        <v>51</v>
      </c>
      <c r="Q470" t="s">
        <v>62</v>
      </c>
      <c r="R470" t="s">
        <v>988</v>
      </c>
      <c r="S470">
        <v>95020</v>
      </c>
      <c r="T470" s="3">
        <v>42013</v>
      </c>
      <c r="U470" s="3">
        <v>42015</v>
      </c>
      <c r="V470">
        <v>-203.67000000000002</v>
      </c>
      <c r="W470">
        <v>11</v>
      </c>
      <c r="X470">
        <v>138.51</v>
      </c>
      <c r="Y470">
        <v>89770</v>
      </c>
    </row>
    <row r="471" spans="1:25" x14ac:dyDescent="0.3">
      <c r="A471">
        <v>19383</v>
      </c>
      <c r="B471" t="s">
        <v>54</v>
      </c>
      <c r="C471">
        <v>7.0000000000000007E-2</v>
      </c>
      <c r="D471">
        <v>6.08</v>
      </c>
      <c r="E471">
        <v>0.91</v>
      </c>
      <c r="F471">
        <v>850</v>
      </c>
      <c r="G471" t="s">
        <v>989</v>
      </c>
      <c r="H471" t="s">
        <v>66</v>
      </c>
      <c r="I471" t="s">
        <v>45</v>
      </c>
      <c r="J471" t="s">
        <v>46</v>
      </c>
      <c r="K471" t="s">
        <v>47</v>
      </c>
      <c r="L471" t="s">
        <v>48</v>
      </c>
      <c r="M471" t="s">
        <v>990</v>
      </c>
      <c r="N471">
        <v>0.51</v>
      </c>
      <c r="O471" t="s">
        <v>50</v>
      </c>
      <c r="P471" t="s">
        <v>51</v>
      </c>
      <c r="Q471" t="s">
        <v>62</v>
      </c>
      <c r="R471" t="s">
        <v>991</v>
      </c>
      <c r="S471">
        <v>93117</v>
      </c>
      <c r="T471" s="3">
        <v>42070</v>
      </c>
      <c r="U471" s="3">
        <v>42071</v>
      </c>
      <c r="V471">
        <v>19.57</v>
      </c>
      <c r="W471">
        <v>7</v>
      </c>
      <c r="X471">
        <v>41.96</v>
      </c>
      <c r="Y471">
        <v>88569</v>
      </c>
    </row>
    <row r="472" spans="1:25" x14ac:dyDescent="0.3">
      <c r="A472">
        <v>20604</v>
      </c>
      <c r="B472" t="s">
        <v>131</v>
      </c>
      <c r="C472">
        <v>0.1</v>
      </c>
      <c r="D472">
        <v>50.98</v>
      </c>
      <c r="E472">
        <v>22.24</v>
      </c>
      <c r="F472">
        <v>851</v>
      </c>
      <c r="G472" t="s">
        <v>992</v>
      </c>
      <c r="H472" t="s">
        <v>66</v>
      </c>
      <c r="I472" t="s">
        <v>45</v>
      </c>
      <c r="J472" t="s">
        <v>58</v>
      </c>
      <c r="K472" t="s">
        <v>67</v>
      </c>
      <c r="L472" t="s">
        <v>260</v>
      </c>
      <c r="M472" t="s">
        <v>993</v>
      </c>
      <c r="N472">
        <v>0.55000000000000004</v>
      </c>
      <c r="O472" t="s">
        <v>50</v>
      </c>
      <c r="P472" t="s">
        <v>51</v>
      </c>
      <c r="Q472" t="s">
        <v>62</v>
      </c>
      <c r="R472" t="s">
        <v>994</v>
      </c>
      <c r="S472">
        <v>91745</v>
      </c>
      <c r="T472" s="3">
        <v>42060</v>
      </c>
      <c r="U472" s="3">
        <v>42062</v>
      </c>
      <c r="V472">
        <v>98.12</v>
      </c>
      <c r="W472">
        <v>6</v>
      </c>
      <c r="X472">
        <v>300.63</v>
      </c>
      <c r="Y472">
        <v>88568</v>
      </c>
    </row>
    <row r="473" spans="1:25" x14ac:dyDescent="0.3">
      <c r="A473">
        <v>19384</v>
      </c>
      <c r="B473" t="s">
        <v>54</v>
      </c>
      <c r="C473">
        <v>0.08</v>
      </c>
      <c r="D473">
        <v>19.899999999999999</v>
      </c>
      <c r="E473">
        <v>5.29</v>
      </c>
      <c r="F473">
        <v>851</v>
      </c>
      <c r="G473" t="s">
        <v>992</v>
      </c>
      <c r="H473" t="s">
        <v>66</v>
      </c>
      <c r="I473" t="s">
        <v>45</v>
      </c>
      <c r="J473" t="s">
        <v>46</v>
      </c>
      <c r="K473" t="s">
        <v>281</v>
      </c>
      <c r="L473" t="s">
        <v>111</v>
      </c>
      <c r="M473" t="s">
        <v>995</v>
      </c>
      <c r="N473">
        <v>0.4</v>
      </c>
      <c r="O473" t="s">
        <v>50</v>
      </c>
      <c r="P473" t="s">
        <v>51</v>
      </c>
      <c r="Q473" t="s">
        <v>62</v>
      </c>
      <c r="R473" t="s">
        <v>994</v>
      </c>
      <c r="S473">
        <v>91745</v>
      </c>
      <c r="T473" s="3">
        <v>42070</v>
      </c>
      <c r="U473" s="3">
        <v>42072</v>
      </c>
      <c r="V473">
        <v>107.11</v>
      </c>
      <c r="W473">
        <v>13</v>
      </c>
      <c r="X473">
        <v>240.46</v>
      </c>
      <c r="Y473">
        <v>88569</v>
      </c>
    </row>
    <row r="474" spans="1:25" x14ac:dyDescent="0.3">
      <c r="A474">
        <v>19385</v>
      </c>
      <c r="B474" t="s">
        <v>54</v>
      </c>
      <c r="C474">
        <v>0.02</v>
      </c>
      <c r="D474">
        <v>3.36</v>
      </c>
      <c r="E474">
        <v>6.27</v>
      </c>
      <c r="F474">
        <v>851</v>
      </c>
      <c r="G474" t="s">
        <v>992</v>
      </c>
      <c r="H474" t="s">
        <v>66</v>
      </c>
      <c r="I474" t="s">
        <v>45</v>
      </c>
      <c r="J474" t="s">
        <v>46</v>
      </c>
      <c r="K474" t="s">
        <v>134</v>
      </c>
      <c r="L474" t="s">
        <v>76</v>
      </c>
      <c r="M474" t="s">
        <v>610</v>
      </c>
      <c r="N474">
        <v>0.4</v>
      </c>
      <c r="O474" t="s">
        <v>50</v>
      </c>
      <c r="P474" t="s">
        <v>51</v>
      </c>
      <c r="Q474" t="s">
        <v>62</v>
      </c>
      <c r="R474" t="s">
        <v>994</v>
      </c>
      <c r="S474">
        <v>91745</v>
      </c>
      <c r="T474" s="3">
        <v>42070</v>
      </c>
      <c r="U474" s="3">
        <v>42072</v>
      </c>
      <c r="V474">
        <v>-216.154</v>
      </c>
      <c r="W474">
        <v>21</v>
      </c>
      <c r="X474">
        <v>74.08</v>
      </c>
      <c r="Y474">
        <v>88569</v>
      </c>
    </row>
    <row r="475" spans="1:25" x14ac:dyDescent="0.3">
      <c r="A475">
        <v>21353</v>
      </c>
      <c r="B475" t="s">
        <v>64</v>
      </c>
      <c r="C475">
        <v>0.06</v>
      </c>
      <c r="D475">
        <v>1.26</v>
      </c>
      <c r="E475">
        <v>0.7</v>
      </c>
      <c r="F475">
        <v>851</v>
      </c>
      <c r="G475" t="s">
        <v>992</v>
      </c>
      <c r="H475" t="s">
        <v>66</v>
      </c>
      <c r="I475" t="s">
        <v>45</v>
      </c>
      <c r="J475" t="s">
        <v>46</v>
      </c>
      <c r="K475" t="s">
        <v>91</v>
      </c>
      <c r="L475" t="s">
        <v>48</v>
      </c>
      <c r="M475" t="s">
        <v>996</v>
      </c>
      <c r="N475">
        <v>0.81</v>
      </c>
      <c r="O475" t="s">
        <v>50</v>
      </c>
      <c r="P475" t="s">
        <v>51</v>
      </c>
      <c r="Q475" t="s">
        <v>62</v>
      </c>
      <c r="R475" t="s">
        <v>994</v>
      </c>
      <c r="S475">
        <v>91745</v>
      </c>
      <c r="T475" s="3">
        <v>42124</v>
      </c>
      <c r="U475" s="3">
        <v>42124</v>
      </c>
      <c r="V475">
        <v>-6.6096000000000004</v>
      </c>
      <c r="W475">
        <v>4</v>
      </c>
      <c r="X475">
        <v>5.28</v>
      </c>
      <c r="Y475">
        <v>88571</v>
      </c>
    </row>
    <row r="476" spans="1:25" x14ac:dyDescent="0.3">
      <c r="A476">
        <v>26093</v>
      </c>
      <c r="B476" t="s">
        <v>42</v>
      </c>
      <c r="C476">
        <v>0.05</v>
      </c>
      <c r="D476">
        <v>4.24</v>
      </c>
      <c r="E476">
        <v>5.41</v>
      </c>
      <c r="F476">
        <v>853</v>
      </c>
      <c r="G476" t="s">
        <v>997</v>
      </c>
      <c r="H476" t="s">
        <v>66</v>
      </c>
      <c r="I476" t="s">
        <v>75</v>
      </c>
      <c r="J476" t="s">
        <v>46</v>
      </c>
      <c r="K476" t="s">
        <v>134</v>
      </c>
      <c r="L476" t="s">
        <v>76</v>
      </c>
      <c r="M476" t="s">
        <v>135</v>
      </c>
      <c r="N476">
        <v>0.35</v>
      </c>
      <c r="O476" t="s">
        <v>50</v>
      </c>
      <c r="P476" t="s">
        <v>51</v>
      </c>
      <c r="Q476" t="s">
        <v>62</v>
      </c>
      <c r="R476" t="s">
        <v>998</v>
      </c>
      <c r="S476">
        <v>92345</v>
      </c>
      <c r="T476" s="3">
        <v>42079</v>
      </c>
      <c r="U476" s="3">
        <v>42081</v>
      </c>
      <c r="V476">
        <v>-89.216999999999999</v>
      </c>
      <c r="W476">
        <v>12</v>
      </c>
      <c r="X476">
        <v>50.83</v>
      </c>
      <c r="Y476">
        <v>88570</v>
      </c>
    </row>
    <row r="477" spans="1:25" x14ac:dyDescent="0.3">
      <c r="A477">
        <v>21351</v>
      </c>
      <c r="B477" t="s">
        <v>64</v>
      </c>
      <c r="C477">
        <v>0.06</v>
      </c>
      <c r="D477">
        <v>1.76</v>
      </c>
      <c r="E477">
        <v>0.7</v>
      </c>
      <c r="F477">
        <v>854</v>
      </c>
      <c r="G477" t="s">
        <v>999</v>
      </c>
      <c r="H477" t="s">
        <v>66</v>
      </c>
      <c r="I477" t="s">
        <v>45</v>
      </c>
      <c r="J477" t="s">
        <v>46</v>
      </c>
      <c r="K477" t="s">
        <v>47</v>
      </c>
      <c r="L477" t="s">
        <v>48</v>
      </c>
      <c r="M477" t="s">
        <v>152</v>
      </c>
      <c r="N477">
        <v>0.56000000000000005</v>
      </c>
      <c r="O477" t="s">
        <v>50</v>
      </c>
      <c r="P477" t="s">
        <v>70</v>
      </c>
      <c r="Q477" t="s">
        <v>252</v>
      </c>
      <c r="R477" t="s">
        <v>1000</v>
      </c>
      <c r="S477">
        <v>6405</v>
      </c>
      <c r="T477" s="3">
        <v>42124</v>
      </c>
      <c r="U477" s="3">
        <v>42126</v>
      </c>
      <c r="V477">
        <v>1.2236</v>
      </c>
      <c r="W477">
        <v>22</v>
      </c>
      <c r="X477">
        <v>39.26</v>
      </c>
      <c r="Y477">
        <v>88571</v>
      </c>
    </row>
    <row r="478" spans="1:25" x14ac:dyDescent="0.3">
      <c r="A478">
        <v>21352</v>
      </c>
      <c r="B478" t="s">
        <v>64</v>
      </c>
      <c r="C478">
        <v>0.02</v>
      </c>
      <c r="D478">
        <v>24.98</v>
      </c>
      <c r="E478">
        <v>8.7899999999999991</v>
      </c>
      <c r="F478">
        <v>855</v>
      </c>
      <c r="G478" t="s">
        <v>1001</v>
      </c>
      <c r="H478" t="s">
        <v>66</v>
      </c>
      <c r="I478" t="s">
        <v>45</v>
      </c>
      <c r="J478" t="s">
        <v>46</v>
      </c>
      <c r="K478" t="s">
        <v>165</v>
      </c>
      <c r="L478" t="s">
        <v>76</v>
      </c>
      <c r="M478" t="s">
        <v>1002</v>
      </c>
      <c r="N478">
        <v>0.66</v>
      </c>
      <c r="O478" t="s">
        <v>50</v>
      </c>
      <c r="P478" t="s">
        <v>70</v>
      </c>
      <c r="Q478" t="s">
        <v>252</v>
      </c>
      <c r="R478" t="s">
        <v>1003</v>
      </c>
      <c r="S478">
        <v>6810</v>
      </c>
      <c r="T478" s="3">
        <v>42124</v>
      </c>
      <c r="U478" s="3">
        <v>42125</v>
      </c>
      <c r="V478">
        <v>4.3148</v>
      </c>
      <c r="W478">
        <v>23</v>
      </c>
      <c r="X478">
        <v>606.51</v>
      </c>
      <c r="Y478">
        <v>88571</v>
      </c>
    </row>
    <row r="479" spans="1:25" x14ac:dyDescent="0.3">
      <c r="A479">
        <v>21354</v>
      </c>
      <c r="B479" t="s">
        <v>64</v>
      </c>
      <c r="C479">
        <v>0.05</v>
      </c>
      <c r="D479">
        <v>35.99</v>
      </c>
      <c r="E479">
        <v>5.99</v>
      </c>
      <c r="F479">
        <v>858</v>
      </c>
      <c r="G479" t="s">
        <v>1004</v>
      </c>
      <c r="H479" t="s">
        <v>44</v>
      </c>
      <c r="I479" t="s">
        <v>45</v>
      </c>
      <c r="J479" t="s">
        <v>102</v>
      </c>
      <c r="K479" t="s">
        <v>103</v>
      </c>
      <c r="L479" t="s">
        <v>48</v>
      </c>
      <c r="M479" t="s">
        <v>1005</v>
      </c>
      <c r="N479">
        <v>0.38</v>
      </c>
      <c r="O479" t="s">
        <v>50</v>
      </c>
      <c r="P479" t="s">
        <v>70</v>
      </c>
      <c r="Q479" t="s">
        <v>212</v>
      </c>
      <c r="R479" t="s">
        <v>500</v>
      </c>
      <c r="S479">
        <v>4240</v>
      </c>
      <c r="T479" s="3">
        <v>42124</v>
      </c>
      <c r="U479" s="3">
        <v>42126</v>
      </c>
      <c r="V479">
        <v>-125.83296</v>
      </c>
      <c r="W479">
        <v>2</v>
      </c>
      <c r="X479">
        <v>64.89</v>
      </c>
      <c r="Y479">
        <v>88571</v>
      </c>
    </row>
    <row r="480" spans="1:25" x14ac:dyDescent="0.3">
      <c r="A480">
        <v>21214</v>
      </c>
      <c r="B480" t="s">
        <v>64</v>
      </c>
      <c r="C480">
        <v>0.03</v>
      </c>
      <c r="D480">
        <v>14.2</v>
      </c>
      <c r="E480">
        <v>5.3</v>
      </c>
      <c r="F480">
        <v>865</v>
      </c>
      <c r="G480" t="s">
        <v>1006</v>
      </c>
      <c r="H480" t="s">
        <v>66</v>
      </c>
      <c r="I480" t="s">
        <v>45</v>
      </c>
      <c r="J480" t="s">
        <v>58</v>
      </c>
      <c r="K480" t="s">
        <v>67</v>
      </c>
      <c r="L480" t="s">
        <v>48</v>
      </c>
      <c r="M480" t="s">
        <v>754</v>
      </c>
      <c r="N480">
        <v>0.46</v>
      </c>
      <c r="O480" t="s">
        <v>50</v>
      </c>
      <c r="P480" t="s">
        <v>78</v>
      </c>
      <c r="Q480" t="s">
        <v>727</v>
      </c>
      <c r="R480" t="s">
        <v>856</v>
      </c>
      <c r="S480">
        <v>46312</v>
      </c>
      <c r="T480" s="3">
        <v>42151</v>
      </c>
      <c r="U480" s="3">
        <v>42152</v>
      </c>
      <c r="V480">
        <v>122.21</v>
      </c>
      <c r="W480">
        <v>18</v>
      </c>
      <c r="X480">
        <v>267.2</v>
      </c>
      <c r="Y480">
        <v>90674</v>
      </c>
    </row>
    <row r="481" spans="1:25" x14ac:dyDescent="0.3">
      <c r="A481">
        <v>19947</v>
      </c>
      <c r="B481" t="s">
        <v>131</v>
      </c>
      <c r="C481">
        <v>0.04</v>
      </c>
      <c r="D481">
        <v>6.48</v>
      </c>
      <c r="E481">
        <v>5.16</v>
      </c>
      <c r="F481">
        <v>865</v>
      </c>
      <c r="G481" t="s">
        <v>1006</v>
      </c>
      <c r="H481" t="s">
        <v>44</v>
      </c>
      <c r="I481" t="s">
        <v>45</v>
      </c>
      <c r="J481" t="s">
        <v>46</v>
      </c>
      <c r="K481" t="s">
        <v>118</v>
      </c>
      <c r="L481" t="s">
        <v>76</v>
      </c>
      <c r="M481" t="s">
        <v>1007</v>
      </c>
      <c r="N481">
        <v>0.37</v>
      </c>
      <c r="O481" t="s">
        <v>50</v>
      </c>
      <c r="P481" t="s">
        <v>78</v>
      </c>
      <c r="Q481" t="s">
        <v>727</v>
      </c>
      <c r="R481" t="s">
        <v>856</v>
      </c>
      <c r="S481">
        <v>46312</v>
      </c>
      <c r="T481" s="3">
        <v>42061</v>
      </c>
      <c r="U481" s="3">
        <v>42065</v>
      </c>
      <c r="V481">
        <v>-11.1332</v>
      </c>
      <c r="W481">
        <v>12</v>
      </c>
      <c r="X481">
        <v>86.79</v>
      </c>
      <c r="Y481">
        <v>90675</v>
      </c>
    </row>
    <row r="482" spans="1:25" x14ac:dyDescent="0.3">
      <c r="A482">
        <v>24774</v>
      </c>
      <c r="B482" t="s">
        <v>54</v>
      </c>
      <c r="C482">
        <v>0.04</v>
      </c>
      <c r="D482">
        <v>29.18</v>
      </c>
      <c r="E482">
        <v>8.5500000000000007</v>
      </c>
      <c r="F482">
        <v>868</v>
      </c>
      <c r="G482" t="s">
        <v>1008</v>
      </c>
      <c r="H482" t="s">
        <v>44</v>
      </c>
      <c r="I482" t="s">
        <v>45</v>
      </c>
      <c r="J482" t="s">
        <v>58</v>
      </c>
      <c r="K482" t="s">
        <v>67</v>
      </c>
      <c r="L482" t="s">
        <v>76</v>
      </c>
      <c r="M482" t="s">
        <v>1009</v>
      </c>
      <c r="N482">
        <v>0.42</v>
      </c>
      <c r="O482" t="s">
        <v>50</v>
      </c>
      <c r="P482" t="s">
        <v>78</v>
      </c>
      <c r="Q482" t="s">
        <v>79</v>
      </c>
      <c r="R482" t="s">
        <v>1010</v>
      </c>
      <c r="S482">
        <v>55126</v>
      </c>
      <c r="T482" s="3">
        <v>42060</v>
      </c>
      <c r="U482" s="3">
        <v>42062</v>
      </c>
      <c r="V482">
        <v>201.7353</v>
      </c>
      <c r="W482">
        <v>10</v>
      </c>
      <c r="X482">
        <v>292.37</v>
      </c>
      <c r="Y482">
        <v>91194</v>
      </c>
    </row>
    <row r="483" spans="1:25" x14ac:dyDescent="0.3">
      <c r="A483">
        <v>24775</v>
      </c>
      <c r="B483" t="s">
        <v>54</v>
      </c>
      <c r="C483">
        <v>0</v>
      </c>
      <c r="D483">
        <v>80.98</v>
      </c>
      <c r="E483">
        <v>35</v>
      </c>
      <c r="F483">
        <v>868</v>
      </c>
      <c r="G483" t="s">
        <v>1008</v>
      </c>
      <c r="H483" t="s">
        <v>66</v>
      </c>
      <c r="I483" t="s">
        <v>45</v>
      </c>
      <c r="J483" t="s">
        <v>46</v>
      </c>
      <c r="K483" t="s">
        <v>165</v>
      </c>
      <c r="L483" t="s">
        <v>260</v>
      </c>
      <c r="M483" t="s">
        <v>1011</v>
      </c>
      <c r="N483">
        <v>0.83</v>
      </c>
      <c r="O483" t="s">
        <v>50</v>
      </c>
      <c r="P483" t="s">
        <v>78</v>
      </c>
      <c r="Q483" t="s">
        <v>79</v>
      </c>
      <c r="R483" t="s">
        <v>1010</v>
      </c>
      <c r="S483">
        <v>55126</v>
      </c>
      <c r="T483" s="3">
        <v>42060</v>
      </c>
      <c r="U483" s="3">
        <v>42062</v>
      </c>
      <c r="V483">
        <v>-684.78</v>
      </c>
      <c r="W483">
        <v>8</v>
      </c>
      <c r="X483">
        <v>682.79</v>
      </c>
      <c r="Y483">
        <v>91194</v>
      </c>
    </row>
    <row r="484" spans="1:25" x14ac:dyDescent="0.3">
      <c r="A484">
        <v>24763</v>
      </c>
      <c r="B484" t="s">
        <v>64</v>
      </c>
      <c r="C484">
        <v>0.06</v>
      </c>
      <c r="D484">
        <v>6.48</v>
      </c>
      <c r="E484">
        <v>8.8800000000000008</v>
      </c>
      <c r="F484">
        <v>868</v>
      </c>
      <c r="G484" t="s">
        <v>1008</v>
      </c>
      <c r="H484" t="s">
        <v>66</v>
      </c>
      <c r="I484" t="s">
        <v>45</v>
      </c>
      <c r="J484" t="s">
        <v>46</v>
      </c>
      <c r="K484" t="s">
        <v>118</v>
      </c>
      <c r="L484" t="s">
        <v>76</v>
      </c>
      <c r="M484" t="s">
        <v>1012</v>
      </c>
      <c r="N484">
        <v>0.37</v>
      </c>
      <c r="O484" t="s">
        <v>50</v>
      </c>
      <c r="P484" t="s">
        <v>78</v>
      </c>
      <c r="Q484" t="s">
        <v>79</v>
      </c>
      <c r="R484" t="s">
        <v>1010</v>
      </c>
      <c r="S484">
        <v>55126</v>
      </c>
      <c r="T484" s="3">
        <v>42069</v>
      </c>
      <c r="U484" s="3">
        <v>42070</v>
      </c>
      <c r="V484">
        <v>-237.47</v>
      </c>
      <c r="W484">
        <v>20</v>
      </c>
      <c r="X484">
        <v>125.77</v>
      </c>
      <c r="Y484">
        <v>91195</v>
      </c>
    </row>
    <row r="485" spans="1:25" x14ac:dyDescent="0.3">
      <c r="A485">
        <v>24764</v>
      </c>
      <c r="B485" t="s">
        <v>64</v>
      </c>
      <c r="C485">
        <v>0.09</v>
      </c>
      <c r="D485">
        <v>349.45</v>
      </c>
      <c r="E485">
        <v>60</v>
      </c>
      <c r="F485">
        <v>868</v>
      </c>
      <c r="G485" t="s">
        <v>1008</v>
      </c>
      <c r="H485" t="s">
        <v>56</v>
      </c>
      <c r="I485" t="s">
        <v>45</v>
      </c>
      <c r="J485" t="s">
        <v>58</v>
      </c>
      <c r="K485" t="s">
        <v>176</v>
      </c>
      <c r="L485" t="s">
        <v>60</v>
      </c>
      <c r="M485" t="s">
        <v>1013</v>
      </c>
      <c r="O485" t="s">
        <v>50</v>
      </c>
      <c r="P485" t="s">
        <v>78</v>
      </c>
      <c r="Q485" t="s">
        <v>79</v>
      </c>
      <c r="R485" t="s">
        <v>1010</v>
      </c>
      <c r="S485">
        <v>55126</v>
      </c>
      <c r="T485" s="3">
        <v>42069</v>
      </c>
      <c r="U485" s="3">
        <v>42070</v>
      </c>
      <c r="V485">
        <v>-2946.0509999999999</v>
      </c>
      <c r="W485">
        <v>12</v>
      </c>
      <c r="X485">
        <v>3918.98</v>
      </c>
      <c r="Y485">
        <v>91195</v>
      </c>
    </row>
    <row r="486" spans="1:25" x14ac:dyDescent="0.3">
      <c r="A486">
        <v>25507</v>
      </c>
      <c r="B486" t="s">
        <v>54</v>
      </c>
      <c r="C486">
        <v>0.03</v>
      </c>
      <c r="D486">
        <v>14.2</v>
      </c>
      <c r="E486">
        <v>5.3</v>
      </c>
      <c r="F486">
        <v>871</v>
      </c>
      <c r="G486" t="s">
        <v>1014</v>
      </c>
      <c r="H486" t="s">
        <v>66</v>
      </c>
      <c r="I486" t="s">
        <v>57</v>
      </c>
      <c r="J486" t="s">
        <v>58</v>
      </c>
      <c r="K486" t="s">
        <v>67</v>
      </c>
      <c r="L486" t="s">
        <v>48</v>
      </c>
      <c r="M486" t="s">
        <v>754</v>
      </c>
      <c r="N486">
        <v>0.46</v>
      </c>
      <c r="O486" t="s">
        <v>50</v>
      </c>
      <c r="P486" t="s">
        <v>51</v>
      </c>
      <c r="Q486" t="s">
        <v>557</v>
      </c>
      <c r="R486" t="s">
        <v>1015</v>
      </c>
      <c r="S486">
        <v>89502</v>
      </c>
      <c r="T486" s="3">
        <v>42078</v>
      </c>
      <c r="U486" s="3">
        <v>42080</v>
      </c>
      <c r="V486">
        <v>21.555599999999998</v>
      </c>
      <c r="W486">
        <v>2</v>
      </c>
      <c r="X486">
        <v>31.24</v>
      </c>
      <c r="Y486">
        <v>90577</v>
      </c>
    </row>
    <row r="487" spans="1:25" x14ac:dyDescent="0.3">
      <c r="A487">
        <v>22547</v>
      </c>
      <c r="B487" t="s">
        <v>54</v>
      </c>
      <c r="C487">
        <v>0.01</v>
      </c>
      <c r="D487">
        <v>5.94</v>
      </c>
      <c r="E487">
        <v>9.92</v>
      </c>
      <c r="F487">
        <v>871</v>
      </c>
      <c r="G487" t="s">
        <v>1014</v>
      </c>
      <c r="H487" t="s">
        <v>66</v>
      </c>
      <c r="I487" t="s">
        <v>57</v>
      </c>
      <c r="J487" t="s">
        <v>46</v>
      </c>
      <c r="K487" t="s">
        <v>134</v>
      </c>
      <c r="L487" t="s">
        <v>76</v>
      </c>
      <c r="M487" t="s">
        <v>368</v>
      </c>
      <c r="N487">
        <v>0.38</v>
      </c>
      <c r="O487" t="s">
        <v>50</v>
      </c>
      <c r="P487" t="s">
        <v>51</v>
      </c>
      <c r="Q487" t="s">
        <v>557</v>
      </c>
      <c r="R487" t="s">
        <v>1015</v>
      </c>
      <c r="S487">
        <v>89502</v>
      </c>
      <c r="T487" s="3">
        <v>42144</v>
      </c>
      <c r="U487" s="3">
        <v>42147</v>
      </c>
      <c r="V487">
        <v>-239.315</v>
      </c>
      <c r="W487">
        <v>12</v>
      </c>
      <c r="X487">
        <v>74.77</v>
      </c>
      <c r="Y487">
        <v>90578</v>
      </c>
    </row>
    <row r="488" spans="1:25" x14ac:dyDescent="0.3">
      <c r="A488">
        <v>22548</v>
      </c>
      <c r="B488" t="s">
        <v>54</v>
      </c>
      <c r="C488">
        <v>0</v>
      </c>
      <c r="D488">
        <v>6.48</v>
      </c>
      <c r="E488">
        <v>5.1100000000000003</v>
      </c>
      <c r="F488">
        <v>871</v>
      </c>
      <c r="G488" t="s">
        <v>1014</v>
      </c>
      <c r="H488" t="s">
        <v>66</v>
      </c>
      <c r="I488" t="s">
        <v>57</v>
      </c>
      <c r="J488" t="s">
        <v>46</v>
      </c>
      <c r="K488" t="s">
        <v>118</v>
      </c>
      <c r="L488" t="s">
        <v>76</v>
      </c>
      <c r="M488" t="s">
        <v>1016</v>
      </c>
      <c r="N488">
        <v>0.37</v>
      </c>
      <c r="O488" t="s">
        <v>50</v>
      </c>
      <c r="P488" t="s">
        <v>51</v>
      </c>
      <c r="Q488" t="s">
        <v>557</v>
      </c>
      <c r="R488" t="s">
        <v>1015</v>
      </c>
      <c r="S488">
        <v>89502</v>
      </c>
      <c r="T488" s="3">
        <v>42144</v>
      </c>
      <c r="U488" s="3">
        <v>42146</v>
      </c>
      <c r="V488">
        <v>-33.31</v>
      </c>
      <c r="W488">
        <v>18</v>
      </c>
      <c r="X488">
        <v>127.81</v>
      </c>
      <c r="Y488">
        <v>90578</v>
      </c>
    </row>
    <row r="489" spans="1:25" x14ac:dyDescent="0.3">
      <c r="A489">
        <v>19262</v>
      </c>
      <c r="B489" t="s">
        <v>42</v>
      </c>
      <c r="C489">
        <v>0.04</v>
      </c>
      <c r="D489">
        <v>4.37</v>
      </c>
      <c r="E489">
        <v>5.15</v>
      </c>
      <c r="F489">
        <v>875</v>
      </c>
      <c r="G489" t="s">
        <v>1017</v>
      </c>
      <c r="H489" t="s">
        <v>66</v>
      </c>
      <c r="I489" t="s">
        <v>75</v>
      </c>
      <c r="J489" t="s">
        <v>46</v>
      </c>
      <c r="K489" t="s">
        <v>281</v>
      </c>
      <c r="L489" t="s">
        <v>76</v>
      </c>
      <c r="M489" t="s">
        <v>1018</v>
      </c>
      <c r="N489">
        <v>0.59</v>
      </c>
      <c r="O489" t="s">
        <v>50</v>
      </c>
      <c r="P489" t="s">
        <v>51</v>
      </c>
      <c r="Q489" t="s">
        <v>236</v>
      </c>
      <c r="R489" t="s">
        <v>1019</v>
      </c>
      <c r="S489">
        <v>84106</v>
      </c>
      <c r="T489" s="3">
        <v>42056</v>
      </c>
      <c r="U489" s="3">
        <v>42057</v>
      </c>
      <c r="V489">
        <v>-74.479599999999991</v>
      </c>
      <c r="W489">
        <v>18</v>
      </c>
      <c r="X489">
        <v>78.59</v>
      </c>
      <c r="Y489">
        <v>89059</v>
      </c>
    </row>
    <row r="490" spans="1:25" x14ac:dyDescent="0.3">
      <c r="A490">
        <v>19263</v>
      </c>
      <c r="B490" t="s">
        <v>42</v>
      </c>
      <c r="C490">
        <v>0.09</v>
      </c>
      <c r="D490">
        <v>155.99</v>
      </c>
      <c r="E490">
        <v>8.99</v>
      </c>
      <c r="F490">
        <v>875</v>
      </c>
      <c r="G490" t="s">
        <v>1017</v>
      </c>
      <c r="H490" t="s">
        <v>66</v>
      </c>
      <c r="I490" t="s">
        <v>75</v>
      </c>
      <c r="J490" t="s">
        <v>102</v>
      </c>
      <c r="K490" t="s">
        <v>103</v>
      </c>
      <c r="L490" t="s">
        <v>76</v>
      </c>
      <c r="M490" t="s">
        <v>1020</v>
      </c>
      <c r="N490">
        <v>0.57999999999999996</v>
      </c>
      <c r="O490" t="s">
        <v>50</v>
      </c>
      <c r="P490" t="s">
        <v>51</v>
      </c>
      <c r="Q490" t="s">
        <v>236</v>
      </c>
      <c r="R490" t="s">
        <v>1019</v>
      </c>
      <c r="S490">
        <v>84106</v>
      </c>
      <c r="T490" s="3">
        <v>42056</v>
      </c>
      <c r="U490" s="3">
        <v>42058</v>
      </c>
      <c r="V490">
        <v>-232.22056000000003</v>
      </c>
      <c r="W490">
        <v>4</v>
      </c>
      <c r="X490">
        <v>497.11</v>
      </c>
      <c r="Y490">
        <v>89059</v>
      </c>
    </row>
    <row r="491" spans="1:25" x14ac:dyDescent="0.3">
      <c r="A491">
        <v>18054</v>
      </c>
      <c r="B491" t="s">
        <v>64</v>
      </c>
      <c r="C491">
        <v>7.0000000000000007E-2</v>
      </c>
      <c r="D491">
        <v>5.68</v>
      </c>
      <c r="E491">
        <v>1.39</v>
      </c>
      <c r="F491">
        <v>880</v>
      </c>
      <c r="G491" t="s">
        <v>1021</v>
      </c>
      <c r="H491" t="s">
        <v>66</v>
      </c>
      <c r="I491" t="s">
        <v>75</v>
      </c>
      <c r="J491" t="s">
        <v>46</v>
      </c>
      <c r="K491" t="s">
        <v>94</v>
      </c>
      <c r="L491" t="s">
        <v>76</v>
      </c>
      <c r="M491" t="s">
        <v>1022</v>
      </c>
      <c r="N491">
        <v>0.38</v>
      </c>
      <c r="O491" t="s">
        <v>50</v>
      </c>
      <c r="P491" t="s">
        <v>51</v>
      </c>
      <c r="Q491" t="s">
        <v>402</v>
      </c>
      <c r="R491" t="s">
        <v>1023</v>
      </c>
      <c r="S491">
        <v>85254</v>
      </c>
      <c r="T491" s="3">
        <v>42088</v>
      </c>
      <c r="U491" s="3">
        <v>42090</v>
      </c>
      <c r="V491">
        <v>18.643799999999999</v>
      </c>
      <c r="W491">
        <v>5</v>
      </c>
      <c r="X491">
        <v>27.02</v>
      </c>
      <c r="Y491">
        <v>86153</v>
      </c>
    </row>
    <row r="492" spans="1:25" x14ac:dyDescent="0.3">
      <c r="A492">
        <v>18055</v>
      </c>
      <c r="B492" t="s">
        <v>64</v>
      </c>
      <c r="C492">
        <v>0.06</v>
      </c>
      <c r="D492">
        <v>22.84</v>
      </c>
      <c r="E492">
        <v>11.54</v>
      </c>
      <c r="F492">
        <v>880</v>
      </c>
      <c r="G492" t="s">
        <v>1021</v>
      </c>
      <c r="H492" t="s">
        <v>66</v>
      </c>
      <c r="I492" t="s">
        <v>75</v>
      </c>
      <c r="J492" t="s">
        <v>46</v>
      </c>
      <c r="K492" t="s">
        <v>118</v>
      </c>
      <c r="L492" t="s">
        <v>76</v>
      </c>
      <c r="M492" t="s">
        <v>251</v>
      </c>
      <c r="N492">
        <v>0.39</v>
      </c>
      <c r="O492" t="s">
        <v>50</v>
      </c>
      <c r="P492" t="s">
        <v>51</v>
      </c>
      <c r="Q492" t="s">
        <v>402</v>
      </c>
      <c r="R492" t="s">
        <v>1023</v>
      </c>
      <c r="S492">
        <v>85254</v>
      </c>
      <c r="T492" s="3">
        <v>42088</v>
      </c>
      <c r="U492" s="3">
        <v>42090</v>
      </c>
      <c r="V492">
        <v>-31.24</v>
      </c>
      <c r="W492">
        <v>1</v>
      </c>
      <c r="X492">
        <v>27.67</v>
      </c>
      <c r="Y492">
        <v>86153</v>
      </c>
    </row>
    <row r="493" spans="1:25" x14ac:dyDescent="0.3">
      <c r="A493">
        <v>19401</v>
      </c>
      <c r="B493" t="s">
        <v>64</v>
      </c>
      <c r="C493">
        <v>0.06</v>
      </c>
      <c r="D493">
        <v>25.98</v>
      </c>
      <c r="E493">
        <v>14.36</v>
      </c>
      <c r="F493">
        <v>885</v>
      </c>
      <c r="G493" t="s">
        <v>1024</v>
      </c>
      <c r="H493" t="s">
        <v>56</v>
      </c>
      <c r="I493" t="s">
        <v>45</v>
      </c>
      <c r="J493" t="s">
        <v>58</v>
      </c>
      <c r="K493" t="s">
        <v>59</v>
      </c>
      <c r="L493" t="s">
        <v>60</v>
      </c>
      <c r="M493" t="s">
        <v>1025</v>
      </c>
      <c r="N493">
        <v>0.6</v>
      </c>
      <c r="O493" t="s">
        <v>50</v>
      </c>
      <c r="P493" t="s">
        <v>78</v>
      </c>
      <c r="Q493" t="s">
        <v>155</v>
      </c>
      <c r="R493" t="s">
        <v>980</v>
      </c>
      <c r="S493">
        <v>79109</v>
      </c>
      <c r="T493" s="3">
        <v>42148</v>
      </c>
      <c r="U493" s="3">
        <v>42149</v>
      </c>
      <c r="V493">
        <v>55.888000000000034</v>
      </c>
      <c r="W493">
        <v>41</v>
      </c>
      <c r="X493">
        <v>1033.56</v>
      </c>
      <c r="Y493">
        <v>89537</v>
      </c>
    </row>
    <row r="494" spans="1:25" x14ac:dyDescent="0.3">
      <c r="A494">
        <v>26011</v>
      </c>
      <c r="B494" t="s">
        <v>64</v>
      </c>
      <c r="C494">
        <v>0.08</v>
      </c>
      <c r="D494">
        <v>1.81</v>
      </c>
      <c r="E494">
        <v>0.75</v>
      </c>
      <c r="F494">
        <v>890</v>
      </c>
      <c r="G494" t="s">
        <v>1026</v>
      </c>
      <c r="H494" t="s">
        <v>66</v>
      </c>
      <c r="I494" t="s">
        <v>139</v>
      </c>
      <c r="J494" t="s">
        <v>58</v>
      </c>
      <c r="K494" t="s">
        <v>59</v>
      </c>
      <c r="L494" t="s">
        <v>60</v>
      </c>
      <c r="M494" t="s">
        <v>1027</v>
      </c>
      <c r="N494">
        <v>0.57999999999999996</v>
      </c>
      <c r="O494" t="s">
        <v>50</v>
      </c>
      <c r="P494" t="s">
        <v>78</v>
      </c>
      <c r="Q494" t="s">
        <v>155</v>
      </c>
      <c r="R494" t="s">
        <v>1028</v>
      </c>
      <c r="S494">
        <v>76021</v>
      </c>
      <c r="T494" s="3">
        <v>42009</v>
      </c>
      <c r="U494" s="3">
        <v>42010</v>
      </c>
      <c r="V494">
        <v>1.3224</v>
      </c>
      <c r="W494">
        <v>11</v>
      </c>
      <c r="X494">
        <v>19.97</v>
      </c>
      <c r="Y494">
        <v>89536</v>
      </c>
    </row>
    <row r="495" spans="1:25" x14ac:dyDescent="0.3">
      <c r="A495">
        <v>26015</v>
      </c>
      <c r="B495" t="s">
        <v>64</v>
      </c>
      <c r="C495">
        <v>0.04</v>
      </c>
      <c r="D495">
        <v>125.99</v>
      </c>
      <c r="E495">
        <v>5.26</v>
      </c>
      <c r="F495">
        <v>890</v>
      </c>
      <c r="G495" t="s">
        <v>1026</v>
      </c>
      <c r="H495" t="s">
        <v>66</v>
      </c>
      <c r="I495" t="s">
        <v>139</v>
      </c>
      <c r="J495" t="s">
        <v>102</v>
      </c>
      <c r="K495" t="s">
        <v>103</v>
      </c>
      <c r="L495" t="s">
        <v>76</v>
      </c>
      <c r="M495" t="s">
        <v>1029</v>
      </c>
      <c r="N495">
        <v>0.55000000000000004</v>
      </c>
      <c r="O495" t="s">
        <v>50</v>
      </c>
      <c r="P495" t="s">
        <v>78</v>
      </c>
      <c r="Q495" t="s">
        <v>155</v>
      </c>
      <c r="R495" t="s">
        <v>1028</v>
      </c>
      <c r="S495">
        <v>76021</v>
      </c>
      <c r="T495" s="3">
        <v>42009</v>
      </c>
      <c r="U495" s="3">
        <v>42009</v>
      </c>
      <c r="V495">
        <v>455.42069999999995</v>
      </c>
      <c r="W495">
        <v>6</v>
      </c>
      <c r="X495">
        <v>660.03</v>
      </c>
      <c r="Y495">
        <v>89536</v>
      </c>
    </row>
    <row r="496" spans="1:25" x14ac:dyDescent="0.3">
      <c r="A496">
        <v>2045</v>
      </c>
      <c r="B496" t="s">
        <v>64</v>
      </c>
      <c r="C496">
        <v>0.01</v>
      </c>
      <c r="D496">
        <v>8.34</v>
      </c>
      <c r="E496">
        <v>0.96</v>
      </c>
      <c r="F496">
        <v>894</v>
      </c>
      <c r="G496" t="s">
        <v>1030</v>
      </c>
      <c r="H496" t="s">
        <v>66</v>
      </c>
      <c r="I496" t="s">
        <v>45</v>
      </c>
      <c r="J496" t="s">
        <v>58</v>
      </c>
      <c r="K496" t="s">
        <v>67</v>
      </c>
      <c r="L496" t="s">
        <v>48</v>
      </c>
      <c r="M496" t="s">
        <v>1031</v>
      </c>
      <c r="N496">
        <v>0.43</v>
      </c>
      <c r="O496" t="s">
        <v>50</v>
      </c>
      <c r="P496" t="s">
        <v>70</v>
      </c>
      <c r="Q496" t="s">
        <v>1032</v>
      </c>
      <c r="R496" t="s">
        <v>52</v>
      </c>
      <c r="S496">
        <v>20024</v>
      </c>
      <c r="T496" s="3">
        <v>42014</v>
      </c>
      <c r="U496" s="3">
        <v>42016</v>
      </c>
      <c r="V496">
        <v>29.332000000000001</v>
      </c>
      <c r="W496">
        <v>24</v>
      </c>
      <c r="X496">
        <v>199.12</v>
      </c>
      <c r="Y496">
        <v>14596</v>
      </c>
    </row>
    <row r="497" spans="1:25" x14ac:dyDescent="0.3">
      <c r="A497">
        <v>2046</v>
      </c>
      <c r="B497" t="s">
        <v>64</v>
      </c>
      <c r="C497">
        <v>0.06</v>
      </c>
      <c r="D497">
        <v>3.28</v>
      </c>
      <c r="E497">
        <v>3.97</v>
      </c>
      <c r="F497">
        <v>894</v>
      </c>
      <c r="G497" t="s">
        <v>1030</v>
      </c>
      <c r="H497" t="s">
        <v>66</v>
      </c>
      <c r="I497" t="s">
        <v>45</v>
      </c>
      <c r="J497" t="s">
        <v>46</v>
      </c>
      <c r="K497" t="s">
        <v>47</v>
      </c>
      <c r="L497" t="s">
        <v>48</v>
      </c>
      <c r="M497" t="s">
        <v>1033</v>
      </c>
      <c r="N497">
        <v>0.56000000000000005</v>
      </c>
      <c r="O497" t="s">
        <v>50</v>
      </c>
      <c r="P497" t="s">
        <v>70</v>
      </c>
      <c r="Q497" t="s">
        <v>1032</v>
      </c>
      <c r="R497" t="s">
        <v>52</v>
      </c>
      <c r="S497">
        <v>20024</v>
      </c>
      <c r="T497" s="3">
        <v>42014</v>
      </c>
      <c r="U497" s="3">
        <v>42015</v>
      </c>
      <c r="V497">
        <v>-86</v>
      </c>
      <c r="W497">
        <v>19</v>
      </c>
      <c r="X497">
        <v>63.14</v>
      </c>
      <c r="Y497">
        <v>14596</v>
      </c>
    </row>
    <row r="498" spans="1:25" x14ac:dyDescent="0.3">
      <c r="A498">
        <v>5421</v>
      </c>
      <c r="B498" t="s">
        <v>131</v>
      </c>
      <c r="C498">
        <v>0.02</v>
      </c>
      <c r="D498">
        <v>1.1399999999999999</v>
      </c>
      <c r="E498">
        <v>0.7</v>
      </c>
      <c r="F498">
        <v>894</v>
      </c>
      <c r="G498" t="s">
        <v>1030</v>
      </c>
      <c r="H498" t="s">
        <v>66</v>
      </c>
      <c r="I498" t="s">
        <v>45</v>
      </c>
      <c r="J498" t="s">
        <v>46</v>
      </c>
      <c r="K498" t="s">
        <v>91</v>
      </c>
      <c r="L498" t="s">
        <v>48</v>
      </c>
      <c r="M498" t="s">
        <v>1034</v>
      </c>
      <c r="N498">
        <v>0.38</v>
      </c>
      <c r="O498" t="s">
        <v>50</v>
      </c>
      <c r="P498" t="s">
        <v>70</v>
      </c>
      <c r="Q498" t="s">
        <v>1032</v>
      </c>
      <c r="R498" t="s">
        <v>52</v>
      </c>
      <c r="S498">
        <v>20024</v>
      </c>
      <c r="T498" s="3">
        <v>42037</v>
      </c>
      <c r="U498" s="3">
        <v>42037</v>
      </c>
      <c r="V498">
        <v>-0.49</v>
      </c>
      <c r="W498">
        <v>38</v>
      </c>
      <c r="X498">
        <v>44.85</v>
      </c>
      <c r="Y498">
        <v>38529</v>
      </c>
    </row>
    <row r="499" spans="1:25" x14ac:dyDescent="0.3">
      <c r="A499">
        <v>20045</v>
      </c>
      <c r="B499" t="s">
        <v>64</v>
      </c>
      <c r="C499">
        <v>0.01</v>
      </c>
      <c r="D499">
        <v>8.34</v>
      </c>
      <c r="E499">
        <v>0.96</v>
      </c>
      <c r="F499">
        <v>896</v>
      </c>
      <c r="G499" t="s">
        <v>1035</v>
      </c>
      <c r="H499" t="s">
        <v>66</v>
      </c>
      <c r="I499" t="s">
        <v>45</v>
      </c>
      <c r="J499" t="s">
        <v>58</v>
      </c>
      <c r="K499" t="s">
        <v>67</v>
      </c>
      <c r="L499" t="s">
        <v>48</v>
      </c>
      <c r="M499" t="s">
        <v>1031</v>
      </c>
      <c r="N499">
        <v>0.43</v>
      </c>
      <c r="O499" t="s">
        <v>50</v>
      </c>
      <c r="P499" t="s">
        <v>78</v>
      </c>
      <c r="Q499" t="s">
        <v>155</v>
      </c>
      <c r="R499" t="s">
        <v>1036</v>
      </c>
      <c r="S499">
        <v>76201</v>
      </c>
      <c r="T499" s="3">
        <v>42014</v>
      </c>
      <c r="U499" s="3">
        <v>42016</v>
      </c>
      <c r="V499">
        <v>34.348199999999999</v>
      </c>
      <c r="W499">
        <v>6</v>
      </c>
      <c r="X499">
        <v>49.78</v>
      </c>
      <c r="Y499">
        <v>90166</v>
      </c>
    </row>
    <row r="500" spans="1:25" x14ac:dyDescent="0.3">
      <c r="A500">
        <v>20046</v>
      </c>
      <c r="B500" t="s">
        <v>64</v>
      </c>
      <c r="C500">
        <v>0.06</v>
      </c>
      <c r="D500">
        <v>3.28</v>
      </c>
      <c r="E500">
        <v>3.97</v>
      </c>
      <c r="F500">
        <v>896</v>
      </c>
      <c r="G500" t="s">
        <v>1035</v>
      </c>
      <c r="H500" t="s">
        <v>66</v>
      </c>
      <c r="I500" t="s">
        <v>45</v>
      </c>
      <c r="J500" t="s">
        <v>46</v>
      </c>
      <c r="K500" t="s">
        <v>47</v>
      </c>
      <c r="L500" t="s">
        <v>48</v>
      </c>
      <c r="M500" t="s">
        <v>1033</v>
      </c>
      <c r="N500">
        <v>0.56000000000000005</v>
      </c>
      <c r="O500" t="s">
        <v>50</v>
      </c>
      <c r="P500" t="s">
        <v>78</v>
      </c>
      <c r="Q500" t="s">
        <v>155</v>
      </c>
      <c r="R500" t="s">
        <v>1036</v>
      </c>
      <c r="S500">
        <v>76201</v>
      </c>
      <c r="T500" s="3">
        <v>42014</v>
      </c>
      <c r="U500" s="3">
        <v>42015</v>
      </c>
      <c r="V500">
        <v>-66.650000000000006</v>
      </c>
      <c r="W500">
        <v>5</v>
      </c>
      <c r="X500">
        <v>16.62</v>
      </c>
      <c r="Y500">
        <v>90166</v>
      </c>
    </row>
    <row r="501" spans="1:25" x14ac:dyDescent="0.3">
      <c r="A501">
        <v>19470</v>
      </c>
      <c r="B501" t="s">
        <v>64</v>
      </c>
      <c r="C501">
        <v>0.06</v>
      </c>
      <c r="D501">
        <v>47.98</v>
      </c>
      <c r="E501">
        <v>3.61</v>
      </c>
      <c r="F501">
        <v>896</v>
      </c>
      <c r="G501" t="s">
        <v>1035</v>
      </c>
      <c r="H501" t="s">
        <v>66</v>
      </c>
      <c r="I501" t="s">
        <v>45</v>
      </c>
      <c r="J501" t="s">
        <v>102</v>
      </c>
      <c r="K501" t="s">
        <v>204</v>
      </c>
      <c r="L501" t="s">
        <v>68</v>
      </c>
      <c r="M501" t="s">
        <v>1037</v>
      </c>
      <c r="N501">
        <v>0.71</v>
      </c>
      <c r="O501" t="s">
        <v>50</v>
      </c>
      <c r="P501" t="s">
        <v>78</v>
      </c>
      <c r="Q501" t="s">
        <v>155</v>
      </c>
      <c r="R501" t="s">
        <v>1036</v>
      </c>
      <c r="S501">
        <v>76201</v>
      </c>
      <c r="T501" s="3">
        <v>42175</v>
      </c>
      <c r="U501" s="3">
        <v>42177</v>
      </c>
      <c r="V501">
        <v>35.954999999999998</v>
      </c>
      <c r="W501">
        <v>11</v>
      </c>
      <c r="X501">
        <v>517.67999999999995</v>
      </c>
      <c r="Y501">
        <v>90167</v>
      </c>
    </row>
    <row r="502" spans="1:25" x14ac:dyDescent="0.3">
      <c r="A502">
        <v>4724</v>
      </c>
      <c r="B502" t="s">
        <v>42</v>
      </c>
      <c r="C502">
        <v>0.04</v>
      </c>
      <c r="D502">
        <v>90.97</v>
      </c>
      <c r="E502">
        <v>28</v>
      </c>
      <c r="F502">
        <v>898</v>
      </c>
      <c r="G502" t="s">
        <v>1038</v>
      </c>
      <c r="H502" t="s">
        <v>56</v>
      </c>
      <c r="I502" t="s">
        <v>75</v>
      </c>
      <c r="J502" t="s">
        <v>102</v>
      </c>
      <c r="K502" t="s">
        <v>110</v>
      </c>
      <c r="L502" t="s">
        <v>60</v>
      </c>
      <c r="M502" t="s">
        <v>1039</v>
      </c>
      <c r="N502">
        <v>0.38</v>
      </c>
      <c r="O502" t="s">
        <v>50</v>
      </c>
      <c r="P502" t="s">
        <v>70</v>
      </c>
      <c r="Q502" t="s">
        <v>96</v>
      </c>
      <c r="R502" t="s">
        <v>115</v>
      </c>
      <c r="S502">
        <v>10039</v>
      </c>
      <c r="T502" s="3">
        <v>42016</v>
      </c>
      <c r="U502" s="3">
        <v>42017</v>
      </c>
      <c r="V502">
        <v>-173.09520000000001</v>
      </c>
      <c r="W502">
        <v>6</v>
      </c>
      <c r="X502">
        <v>573.30999999999995</v>
      </c>
      <c r="Y502">
        <v>33635</v>
      </c>
    </row>
    <row r="503" spans="1:25" x14ac:dyDescent="0.3">
      <c r="A503">
        <v>4725</v>
      </c>
      <c r="B503" t="s">
        <v>42</v>
      </c>
      <c r="C503">
        <v>7.0000000000000007E-2</v>
      </c>
      <c r="D503">
        <v>20.34</v>
      </c>
      <c r="E503">
        <v>35</v>
      </c>
      <c r="F503">
        <v>898</v>
      </c>
      <c r="G503" t="s">
        <v>1038</v>
      </c>
      <c r="H503" t="s">
        <v>66</v>
      </c>
      <c r="I503" t="s">
        <v>75</v>
      </c>
      <c r="J503" t="s">
        <v>46</v>
      </c>
      <c r="K503" t="s">
        <v>165</v>
      </c>
      <c r="L503" t="s">
        <v>260</v>
      </c>
      <c r="M503" t="s">
        <v>399</v>
      </c>
      <c r="N503">
        <v>0.84</v>
      </c>
      <c r="O503" t="s">
        <v>50</v>
      </c>
      <c r="P503" t="s">
        <v>70</v>
      </c>
      <c r="Q503" t="s">
        <v>96</v>
      </c>
      <c r="R503" t="s">
        <v>115</v>
      </c>
      <c r="S503">
        <v>10039</v>
      </c>
      <c r="T503" s="3">
        <v>42016</v>
      </c>
      <c r="U503" s="3">
        <v>42017</v>
      </c>
      <c r="V503">
        <v>-96.16</v>
      </c>
      <c r="W503">
        <v>5</v>
      </c>
      <c r="X503">
        <v>140.22999999999999</v>
      </c>
      <c r="Y503">
        <v>33635</v>
      </c>
    </row>
    <row r="504" spans="1:25" x14ac:dyDescent="0.3">
      <c r="A504">
        <v>1311</v>
      </c>
      <c r="B504" t="s">
        <v>54</v>
      </c>
      <c r="C504">
        <v>0.02</v>
      </c>
      <c r="D504">
        <v>12.53</v>
      </c>
      <c r="E504">
        <v>0.49</v>
      </c>
      <c r="F504">
        <v>898</v>
      </c>
      <c r="G504" t="s">
        <v>1038</v>
      </c>
      <c r="H504" t="s">
        <v>66</v>
      </c>
      <c r="I504" t="s">
        <v>75</v>
      </c>
      <c r="J504" t="s">
        <v>46</v>
      </c>
      <c r="K504" t="s">
        <v>159</v>
      </c>
      <c r="L504" t="s">
        <v>76</v>
      </c>
      <c r="M504" t="s">
        <v>1040</v>
      </c>
      <c r="N504">
        <v>0.38</v>
      </c>
      <c r="O504" t="s">
        <v>50</v>
      </c>
      <c r="P504" t="s">
        <v>70</v>
      </c>
      <c r="Q504" t="s">
        <v>96</v>
      </c>
      <c r="R504" t="s">
        <v>115</v>
      </c>
      <c r="S504">
        <v>10039</v>
      </c>
      <c r="T504" s="3">
        <v>42031</v>
      </c>
      <c r="U504" s="3">
        <v>42031</v>
      </c>
      <c r="V504">
        <v>263.39999999999998</v>
      </c>
      <c r="W504">
        <v>47</v>
      </c>
      <c r="X504">
        <v>594.44000000000005</v>
      </c>
      <c r="Y504">
        <v>9606</v>
      </c>
    </row>
    <row r="505" spans="1:25" x14ac:dyDescent="0.3">
      <c r="A505">
        <v>1312</v>
      </c>
      <c r="B505" t="s">
        <v>54</v>
      </c>
      <c r="C505">
        <v>7.0000000000000007E-2</v>
      </c>
      <c r="D505">
        <v>5.18</v>
      </c>
      <c r="E505">
        <v>2.04</v>
      </c>
      <c r="F505">
        <v>898</v>
      </c>
      <c r="G505" t="s">
        <v>1038</v>
      </c>
      <c r="H505" t="s">
        <v>44</v>
      </c>
      <c r="I505" t="s">
        <v>75</v>
      </c>
      <c r="J505" t="s">
        <v>46</v>
      </c>
      <c r="K505" t="s">
        <v>118</v>
      </c>
      <c r="L505" t="s">
        <v>48</v>
      </c>
      <c r="M505" t="s">
        <v>191</v>
      </c>
      <c r="N505">
        <v>0.36</v>
      </c>
      <c r="O505" t="s">
        <v>50</v>
      </c>
      <c r="P505" t="s">
        <v>70</v>
      </c>
      <c r="Q505" t="s">
        <v>96</v>
      </c>
      <c r="R505" t="s">
        <v>115</v>
      </c>
      <c r="S505">
        <v>10039</v>
      </c>
      <c r="T505" s="3">
        <v>42031</v>
      </c>
      <c r="U505" s="3">
        <v>42033</v>
      </c>
      <c r="V505">
        <v>37.31</v>
      </c>
      <c r="W505">
        <v>44</v>
      </c>
      <c r="X505">
        <v>228.5</v>
      </c>
      <c r="Y505">
        <v>9606</v>
      </c>
    </row>
    <row r="506" spans="1:25" x14ac:dyDescent="0.3">
      <c r="A506">
        <v>22724</v>
      </c>
      <c r="B506" t="s">
        <v>42</v>
      </c>
      <c r="C506">
        <v>0.04</v>
      </c>
      <c r="D506">
        <v>90.97</v>
      </c>
      <c r="E506">
        <v>28</v>
      </c>
      <c r="F506">
        <v>899</v>
      </c>
      <c r="G506" t="s">
        <v>1041</v>
      </c>
      <c r="H506" t="s">
        <v>56</v>
      </c>
      <c r="I506" t="s">
        <v>75</v>
      </c>
      <c r="J506" t="s">
        <v>102</v>
      </c>
      <c r="K506" t="s">
        <v>110</v>
      </c>
      <c r="L506" t="s">
        <v>60</v>
      </c>
      <c r="M506" t="s">
        <v>1039</v>
      </c>
      <c r="N506">
        <v>0.38</v>
      </c>
      <c r="O506" t="s">
        <v>50</v>
      </c>
      <c r="P506" t="s">
        <v>70</v>
      </c>
      <c r="Q506" t="s">
        <v>258</v>
      </c>
      <c r="R506" t="s">
        <v>1042</v>
      </c>
      <c r="S506">
        <v>16602</v>
      </c>
      <c r="T506" s="3">
        <v>42016</v>
      </c>
      <c r="U506" s="3">
        <v>42017</v>
      </c>
      <c r="V506">
        <v>-173.09520000000001</v>
      </c>
      <c r="W506">
        <v>2</v>
      </c>
      <c r="X506">
        <v>191.1</v>
      </c>
      <c r="Y506">
        <v>86263</v>
      </c>
    </row>
    <row r="507" spans="1:25" x14ac:dyDescent="0.3">
      <c r="A507">
        <v>22725</v>
      </c>
      <c r="B507" t="s">
        <v>42</v>
      </c>
      <c r="C507">
        <v>7.0000000000000007E-2</v>
      </c>
      <c r="D507">
        <v>20.34</v>
      </c>
      <c r="E507">
        <v>35</v>
      </c>
      <c r="F507">
        <v>899</v>
      </c>
      <c r="G507" t="s">
        <v>1041</v>
      </c>
      <c r="H507" t="s">
        <v>66</v>
      </c>
      <c r="I507" t="s">
        <v>75</v>
      </c>
      <c r="J507" t="s">
        <v>46</v>
      </c>
      <c r="K507" t="s">
        <v>165</v>
      </c>
      <c r="L507" t="s">
        <v>260</v>
      </c>
      <c r="M507" t="s">
        <v>399</v>
      </c>
      <c r="N507">
        <v>0.84</v>
      </c>
      <c r="O507" t="s">
        <v>50</v>
      </c>
      <c r="P507" t="s">
        <v>70</v>
      </c>
      <c r="Q507" t="s">
        <v>258</v>
      </c>
      <c r="R507" t="s">
        <v>1042</v>
      </c>
      <c r="S507">
        <v>16602</v>
      </c>
      <c r="T507" s="3">
        <v>42016</v>
      </c>
      <c r="U507" s="3">
        <v>42017</v>
      </c>
      <c r="V507">
        <v>-96.16</v>
      </c>
      <c r="W507">
        <v>1</v>
      </c>
      <c r="X507">
        <v>28.05</v>
      </c>
      <c r="Y507">
        <v>86263</v>
      </c>
    </row>
    <row r="508" spans="1:25" x14ac:dyDescent="0.3">
      <c r="A508">
        <v>19311</v>
      </c>
      <c r="B508" t="s">
        <v>54</v>
      </c>
      <c r="C508">
        <v>0.02</v>
      </c>
      <c r="D508">
        <v>12.53</v>
      </c>
      <c r="E508">
        <v>0.49</v>
      </c>
      <c r="F508">
        <v>899</v>
      </c>
      <c r="G508" t="s">
        <v>1041</v>
      </c>
      <c r="H508" t="s">
        <v>66</v>
      </c>
      <c r="I508" t="s">
        <v>75</v>
      </c>
      <c r="J508" t="s">
        <v>46</v>
      </c>
      <c r="K508" t="s">
        <v>159</v>
      </c>
      <c r="L508" t="s">
        <v>76</v>
      </c>
      <c r="M508" t="s">
        <v>1040</v>
      </c>
      <c r="N508">
        <v>0.38</v>
      </c>
      <c r="O508" t="s">
        <v>50</v>
      </c>
      <c r="P508" t="s">
        <v>70</v>
      </c>
      <c r="Q508" t="s">
        <v>258</v>
      </c>
      <c r="R508" t="s">
        <v>1042</v>
      </c>
      <c r="S508">
        <v>16602</v>
      </c>
      <c r="T508" s="3">
        <v>42031</v>
      </c>
      <c r="U508" s="3">
        <v>42031</v>
      </c>
      <c r="V508">
        <v>104.7213</v>
      </c>
      <c r="W508">
        <v>12</v>
      </c>
      <c r="X508">
        <v>151.77000000000001</v>
      </c>
      <c r="Y508">
        <v>86264</v>
      </c>
    </row>
    <row r="509" spans="1:25" x14ac:dyDescent="0.3">
      <c r="A509">
        <v>19312</v>
      </c>
      <c r="B509" t="s">
        <v>54</v>
      </c>
      <c r="C509">
        <v>7.0000000000000007E-2</v>
      </c>
      <c r="D509">
        <v>5.18</v>
      </c>
      <c r="E509">
        <v>2.04</v>
      </c>
      <c r="F509">
        <v>899</v>
      </c>
      <c r="G509" t="s">
        <v>1041</v>
      </c>
      <c r="H509" t="s">
        <v>44</v>
      </c>
      <c r="I509" t="s">
        <v>75</v>
      </c>
      <c r="J509" t="s">
        <v>46</v>
      </c>
      <c r="K509" t="s">
        <v>118</v>
      </c>
      <c r="L509" t="s">
        <v>48</v>
      </c>
      <c r="M509" t="s">
        <v>191</v>
      </c>
      <c r="N509">
        <v>0.36</v>
      </c>
      <c r="O509" t="s">
        <v>50</v>
      </c>
      <c r="P509" t="s">
        <v>70</v>
      </c>
      <c r="Q509" t="s">
        <v>258</v>
      </c>
      <c r="R509" t="s">
        <v>1042</v>
      </c>
      <c r="S509">
        <v>16602</v>
      </c>
      <c r="T509" s="3">
        <v>42031</v>
      </c>
      <c r="U509" s="3">
        <v>42033</v>
      </c>
      <c r="V509">
        <v>37.31</v>
      </c>
      <c r="W509">
        <v>11</v>
      </c>
      <c r="X509">
        <v>57.13</v>
      </c>
      <c r="Y509">
        <v>86264</v>
      </c>
    </row>
    <row r="510" spans="1:25" x14ac:dyDescent="0.3">
      <c r="A510">
        <v>24981</v>
      </c>
      <c r="B510" t="s">
        <v>54</v>
      </c>
      <c r="C510">
        <v>0</v>
      </c>
      <c r="D510">
        <v>5.98</v>
      </c>
      <c r="E510">
        <v>1.49</v>
      </c>
      <c r="F510">
        <v>903</v>
      </c>
      <c r="G510" t="s">
        <v>1043</v>
      </c>
      <c r="H510" t="s">
        <v>66</v>
      </c>
      <c r="I510" t="s">
        <v>139</v>
      </c>
      <c r="J510" t="s">
        <v>46</v>
      </c>
      <c r="K510" t="s">
        <v>134</v>
      </c>
      <c r="L510" t="s">
        <v>76</v>
      </c>
      <c r="M510" t="s">
        <v>1044</v>
      </c>
      <c r="N510">
        <v>0.39</v>
      </c>
      <c r="O510" t="s">
        <v>50</v>
      </c>
      <c r="P510" t="s">
        <v>70</v>
      </c>
      <c r="Q510" t="s">
        <v>217</v>
      </c>
      <c r="R510" t="s">
        <v>1045</v>
      </c>
      <c r="S510">
        <v>1887</v>
      </c>
      <c r="T510" s="3">
        <v>42075</v>
      </c>
      <c r="U510" s="3">
        <v>42077</v>
      </c>
      <c r="V510">
        <v>80.674799999999991</v>
      </c>
      <c r="W510">
        <v>18</v>
      </c>
      <c r="X510">
        <v>116.92</v>
      </c>
      <c r="Y510">
        <v>90806</v>
      </c>
    </row>
    <row r="511" spans="1:25" x14ac:dyDescent="0.3">
      <c r="A511">
        <v>22288</v>
      </c>
      <c r="B511" t="s">
        <v>64</v>
      </c>
      <c r="C511">
        <v>0.09</v>
      </c>
      <c r="D511">
        <v>35.99</v>
      </c>
      <c r="E511">
        <v>5.99</v>
      </c>
      <c r="F511">
        <v>907</v>
      </c>
      <c r="G511" t="s">
        <v>1046</v>
      </c>
      <c r="H511" t="s">
        <v>66</v>
      </c>
      <c r="I511" t="s">
        <v>57</v>
      </c>
      <c r="J511" t="s">
        <v>102</v>
      </c>
      <c r="K511" t="s">
        <v>103</v>
      </c>
      <c r="L511" t="s">
        <v>48</v>
      </c>
      <c r="M511" t="s">
        <v>1005</v>
      </c>
      <c r="N511">
        <v>0.38</v>
      </c>
      <c r="O511" t="s">
        <v>50</v>
      </c>
      <c r="P511" t="s">
        <v>87</v>
      </c>
      <c r="Q511" t="s">
        <v>637</v>
      </c>
      <c r="R511" t="s">
        <v>699</v>
      </c>
      <c r="S511">
        <v>42420</v>
      </c>
      <c r="T511" s="3">
        <v>42061</v>
      </c>
      <c r="U511" s="3">
        <v>42062</v>
      </c>
      <c r="V511">
        <v>114.3165</v>
      </c>
      <c r="W511">
        <v>5</v>
      </c>
      <c r="X511">
        <v>151.6</v>
      </c>
      <c r="Y511">
        <v>86459</v>
      </c>
    </row>
    <row r="512" spans="1:25" x14ac:dyDescent="0.3">
      <c r="A512">
        <v>21345</v>
      </c>
      <c r="B512" t="s">
        <v>73</v>
      </c>
      <c r="C512">
        <v>0.09</v>
      </c>
      <c r="D512">
        <v>2.6</v>
      </c>
      <c r="E512">
        <v>2.4</v>
      </c>
      <c r="F512">
        <v>907</v>
      </c>
      <c r="G512" t="s">
        <v>1046</v>
      </c>
      <c r="H512" t="s">
        <v>66</v>
      </c>
      <c r="I512" t="s">
        <v>57</v>
      </c>
      <c r="J512" t="s">
        <v>46</v>
      </c>
      <c r="K512" t="s">
        <v>47</v>
      </c>
      <c r="L512" t="s">
        <v>48</v>
      </c>
      <c r="M512" t="s">
        <v>1047</v>
      </c>
      <c r="N512">
        <v>0.57999999999999996</v>
      </c>
      <c r="O512" t="s">
        <v>50</v>
      </c>
      <c r="P512" t="s">
        <v>87</v>
      </c>
      <c r="Q512" t="s">
        <v>637</v>
      </c>
      <c r="R512" t="s">
        <v>699</v>
      </c>
      <c r="S512">
        <v>42420</v>
      </c>
      <c r="T512" s="3">
        <v>42172</v>
      </c>
      <c r="U512" s="3">
        <v>42174</v>
      </c>
      <c r="V512">
        <v>1107.4079999999999</v>
      </c>
      <c r="W512">
        <v>12</v>
      </c>
      <c r="X512">
        <v>31.73</v>
      </c>
      <c r="Y512">
        <v>86460</v>
      </c>
    </row>
    <row r="513" spans="1:25" x14ac:dyDescent="0.3">
      <c r="A513">
        <v>19480</v>
      </c>
      <c r="B513" t="s">
        <v>64</v>
      </c>
      <c r="C513">
        <v>0</v>
      </c>
      <c r="D513">
        <v>5.28</v>
      </c>
      <c r="E513">
        <v>5.61</v>
      </c>
      <c r="F513">
        <v>910</v>
      </c>
      <c r="G513" t="s">
        <v>1048</v>
      </c>
      <c r="H513" t="s">
        <v>66</v>
      </c>
      <c r="I513" t="s">
        <v>45</v>
      </c>
      <c r="J513" t="s">
        <v>46</v>
      </c>
      <c r="K513" t="s">
        <v>118</v>
      </c>
      <c r="L513" t="s">
        <v>76</v>
      </c>
      <c r="M513" t="s">
        <v>860</v>
      </c>
      <c r="N513">
        <v>0.4</v>
      </c>
      <c r="O513" t="s">
        <v>50</v>
      </c>
      <c r="P513" t="s">
        <v>87</v>
      </c>
      <c r="Q513" t="s">
        <v>982</v>
      </c>
      <c r="R513" t="s">
        <v>983</v>
      </c>
      <c r="S513">
        <v>71854</v>
      </c>
      <c r="T513" s="3">
        <v>42138</v>
      </c>
      <c r="U513" s="3">
        <v>42138</v>
      </c>
      <c r="V513">
        <v>-149.21199999999999</v>
      </c>
      <c r="W513">
        <v>15</v>
      </c>
      <c r="X513">
        <v>85.26</v>
      </c>
      <c r="Y513">
        <v>90187</v>
      </c>
    </row>
    <row r="514" spans="1:25" x14ac:dyDescent="0.3">
      <c r="A514">
        <v>25356</v>
      </c>
      <c r="B514" t="s">
        <v>54</v>
      </c>
      <c r="C514">
        <v>0.05</v>
      </c>
      <c r="D514">
        <v>7.64</v>
      </c>
      <c r="E514">
        <v>5.83</v>
      </c>
      <c r="F514">
        <v>911</v>
      </c>
      <c r="G514" t="s">
        <v>1049</v>
      </c>
      <c r="H514" t="s">
        <v>66</v>
      </c>
      <c r="I514" t="s">
        <v>45</v>
      </c>
      <c r="J514" t="s">
        <v>46</v>
      </c>
      <c r="K514" t="s">
        <v>118</v>
      </c>
      <c r="L514" t="s">
        <v>48</v>
      </c>
      <c r="M514" t="s">
        <v>1050</v>
      </c>
      <c r="N514">
        <v>0.36</v>
      </c>
      <c r="O514" t="s">
        <v>50</v>
      </c>
      <c r="P514" t="s">
        <v>70</v>
      </c>
      <c r="Q514" t="s">
        <v>672</v>
      </c>
      <c r="R514" t="s">
        <v>1051</v>
      </c>
      <c r="S514">
        <v>26003</v>
      </c>
      <c r="T514" s="3">
        <v>42035</v>
      </c>
      <c r="U514" s="3">
        <v>42037</v>
      </c>
      <c r="V514">
        <v>-21.018000000000001</v>
      </c>
      <c r="W514">
        <v>2</v>
      </c>
      <c r="X514">
        <v>16.600000000000001</v>
      </c>
      <c r="Y514">
        <v>90185</v>
      </c>
    </row>
    <row r="515" spans="1:25" x14ac:dyDescent="0.3">
      <c r="A515">
        <v>25357</v>
      </c>
      <c r="B515" t="s">
        <v>54</v>
      </c>
      <c r="C515">
        <v>0.04</v>
      </c>
      <c r="D515">
        <v>218.75</v>
      </c>
      <c r="E515">
        <v>69.64</v>
      </c>
      <c r="F515">
        <v>911</v>
      </c>
      <c r="G515" t="s">
        <v>1049</v>
      </c>
      <c r="H515" t="s">
        <v>56</v>
      </c>
      <c r="I515" t="s">
        <v>45</v>
      </c>
      <c r="J515" t="s">
        <v>58</v>
      </c>
      <c r="K515" t="s">
        <v>176</v>
      </c>
      <c r="L515" t="s">
        <v>146</v>
      </c>
      <c r="M515" t="s">
        <v>679</v>
      </c>
      <c r="N515">
        <v>0.72</v>
      </c>
      <c r="O515" t="s">
        <v>50</v>
      </c>
      <c r="P515" t="s">
        <v>70</v>
      </c>
      <c r="Q515" t="s">
        <v>672</v>
      </c>
      <c r="R515" t="s">
        <v>1051</v>
      </c>
      <c r="S515">
        <v>26003</v>
      </c>
      <c r="T515" s="3">
        <v>42035</v>
      </c>
      <c r="U515" s="3">
        <v>42036</v>
      </c>
      <c r="V515">
        <v>-655.52987500000006</v>
      </c>
      <c r="W515">
        <v>10</v>
      </c>
      <c r="X515">
        <v>2285.41</v>
      </c>
      <c r="Y515">
        <v>90185</v>
      </c>
    </row>
    <row r="516" spans="1:25" x14ac:dyDescent="0.3">
      <c r="A516">
        <v>24028</v>
      </c>
      <c r="B516" t="s">
        <v>42</v>
      </c>
      <c r="C516">
        <v>0.01</v>
      </c>
      <c r="D516">
        <v>59.76</v>
      </c>
      <c r="E516">
        <v>9.7100000000000009</v>
      </c>
      <c r="F516">
        <v>911</v>
      </c>
      <c r="G516" t="s">
        <v>1049</v>
      </c>
      <c r="H516" t="s">
        <v>66</v>
      </c>
      <c r="I516" t="s">
        <v>45</v>
      </c>
      <c r="J516" t="s">
        <v>46</v>
      </c>
      <c r="K516" t="s">
        <v>165</v>
      </c>
      <c r="L516" t="s">
        <v>76</v>
      </c>
      <c r="M516" t="s">
        <v>1052</v>
      </c>
      <c r="N516">
        <v>0.56999999999999995</v>
      </c>
      <c r="O516" t="s">
        <v>50</v>
      </c>
      <c r="P516" t="s">
        <v>70</v>
      </c>
      <c r="Q516" t="s">
        <v>672</v>
      </c>
      <c r="R516" t="s">
        <v>1051</v>
      </c>
      <c r="S516">
        <v>26003</v>
      </c>
      <c r="T516" s="3">
        <v>42098</v>
      </c>
      <c r="U516" s="3">
        <v>42100</v>
      </c>
      <c r="V516">
        <v>354.32879999999994</v>
      </c>
      <c r="W516">
        <v>8</v>
      </c>
      <c r="X516">
        <v>513.52</v>
      </c>
      <c r="Y516">
        <v>90186</v>
      </c>
    </row>
    <row r="517" spans="1:25" x14ac:dyDescent="0.3">
      <c r="A517">
        <v>24953</v>
      </c>
      <c r="B517" t="s">
        <v>42</v>
      </c>
      <c r="C517">
        <v>0.06</v>
      </c>
      <c r="D517">
        <v>350.98</v>
      </c>
      <c r="E517">
        <v>30</v>
      </c>
      <c r="F517">
        <v>915</v>
      </c>
      <c r="G517" t="s">
        <v>1053</v>
      </c>
      <c r="H517" t="s">
        <v>56</v>
      </c>
      <c r="I517" t="s">
        <v>57</v>
      </c>
      <c r="J517" t="s">
        <v>58</v>
      </c>
      <c r="K517" t="s">
        <v>59</v>
      </c>
      <c r="L517" t="s">
        <v>60</v>
      </c>
      <c r="M517" t="s">
        <v>886</v>
      </c>
      <c r="N517">
        <v>0.61</v>
      </c>
      <c r="O517" t="s">
        <v>50</v>
      </c>
      <c r="P517" t="s">
        <v>78</v>
      </c>
      <c r="Q517" t="s">
        <v>155</v>
      </c>
      <c r="R517" t="s">
        <v>1054</v>
      </c>
      <c r="S517">
        <v>77803</v>
      </c>
      <c r="T517" s="3">
        <v>42008</v>
      </c>
      <c r="U517" s="3">
        <v>42009</v>
      </c>
      <c r="V517">
        <v>-489.41559999999998</v>
      </c>
      <c r="W517">
        <v>1</v>
      </c>
      <c r="X517">
        <v>346.52</v>
      </c>
      <c r="Y517">
        <v>86356</v>
      </c>
    </row>
    <row r="518" spans="1:25" x14ac:dyDescent="0.3">
      <c r="A518">
        <v>25833</v>
      </c>
      <c r="B518" t="s">
        <v>131</v>
      </c>
      <c r="C518">
        <v>0.05</v>
      </c>
      <c r="D518">
        <v>161.55000000000001</v>
      </c>
      <c r="E518">
        <v>19.989999999999998</v>
      </c>
      <c r="F518">
        <v>916</v>
      </c>
      <c r="G518" t="s">
        <v>1055</v>
      </c>
      <c r="H518" t="s">
        <v>66</v>
      </c>
      <c r="I518" t="s">
        <v>45</v>
      </c>
      <c r="J518" t="s">
        <v>46</v>
      </c>
      <c r="K518" t="s">
        <v>165</v>
      </c>
      <c r="L518" t="s">
        <v>76</v>
      </c>
      <c r="M518" t="s">
        <v>185</v>
      </c>
      <c r="N518">
        <v>0.66</v>
      </c>
      <c r="O518" t="s">
        <v>50</v>
      </c>
      <c r="P518" t="s">
        <v>78</v>
      </c>
      <c r="Q518" t="s">
        <v>155</v>
      </c>
      <c r="R518" t="s">
        <v>1056</v>
      </c>
      <c r="S518">
        <v>76028</v>
      </c>
      <c r="T518" s="3">
        <v>42008</v>
      </c>
      <c r="U518" s="3">
        <v>42015</v>
      </c>
      <c r="V518">
        <v>35.31</v>
      </c>
      <c r="W518">
        <v>3</v>
      </c>
      <c r="X518">
        <v>499.31</v>
      </c>
      <c r="Y518">
        <v>86357</v>
      </c>
    </row>
    <row r="519" spans="1:25" x14ac:dyDescent="0.3">
      <c r="A519">
        <v>25676</v>
      </c>
      <c r="B519" t="s">
        <v>42</v>
      </c>
      <c r="C519">
        <v>0.05</v>
      </c>
      <c r="D519">
        <v>35.51</v>
      </c>
      <c r="E519">
        <v>6.31</v>
      </c>
      <c r="F519">
        <v>918</v>
      </c>
      <c r="G519" t="s">
        <v>1057</v>
      </c>
      <c r="H519" t="s">
        <v>66</v>
      </c>
      <c r="I519" t="s">
        <v>139</v>
      </c>
      <c r="J519" t="s">
        <v>46</v>
      </c>
      <c r="K519" t="s">
        <v>165</v>
      </c>
      <c r="L519" t="s">
        <v>76</v>
      </c>
      <c r="M519" t="s">
        <v>1058</v>
      </c>
      <c r="N519">
        <v>0.57999999999999996</v>
      </c>
      <c r="O519" t="s">
        <v>50</v>
      </c>
      <c r="P519" t="s">
        <v>51</v>
      </c>
      <c r="Q519" t="s">
        <v>62</v>
      </c>
      <c r="R519" t="s">
        <v>797</v>
      </c>
      <c r="S519">
        <v>91730</v>
      </c>
      <c r="T519" s="3">
        <v>42106</v>
      </c>
      <c r="U519" s="3">
        <v>42108</v>
      </c>
      <c r="V519">
        <v>6.11</v>
      </c>
      <c r="W519">
        <v>2</v>
      </c>
      <c r="X519">
        <v>73.099999999999994</v>
      </c>
      <c r="Y519">
        <v>90492</v>
      </c>
    </row>
    <row r="520" spans="1:25" x14ac:dyDescent="0.3">
      <c r="A520">
        <v>19772</v>
      </c>
      <c r="B520" t="s">
        <v>64</v>
      </c>
      <c r="C520">
        <v>0.09</v>
      </c>
      <c r="D520">
        <v>58.14</v>
      </c>
      <c r="E520">
        <v>36.61</v>
      </c>
      <c r="F520">
        <v>918</v>
      </c>
      <c r="G520" t="s">
        <v>1057</v>
      </c>
      <c r="H520" t="s">
        <v>56</v>
      </c>
      <c r="I520" t="s">
        <v>45</v>
      </c>
      <c r="J520" t="s">
        <v>58</v>
      </c>
      <c r="K520" t="s">
        <v>215</v>
      </c>
      <c r="L520" t="s">
        <v>146</v>
      </c>
      <c r="M520" t="s">
        <v>1059</v>
      </c>
      <c r="N520">
        <v>0.61</v>
      </c>
      <c r="O520" t="s">
        <v>50</v>
      </c>
      <c r="P520" t="s">
        <v>51</v>
      </c>
      <c r="Q520" t="s">
        <v>62</v>
      </c>
      <c r="R520" t="s">
        <v>797</v>
      </c>
      <c r="S520">
        <v>91730</v>
      </c>
      <c r="T520" s="3">
        <v>42144</v>
      </c>
      <c r="U520" s="3">
        <v>42145</v>
      </c>
      <c r="V520">
        <v>187.41200000000026</v>
      </c>
      <c r="W520">
        <v>39</v>
      </c>
      <c r="X520">
        <v>2115.06</v>
      </c>
      <c r="Y520">
        <v>90493</v>
      </c>
    </row>
    <row r="521" spans="1:25" x14ac:dyDescent="0.3">
      <c r="A521">
        <v>25677</v>
      </c>
      <c r="B521" t="s">
        <v>42</v>
      </c>
      <c r="C521">
        <v>0.1</v>
      </c>
      <c r="D521">
        <v>8.34</v>
      </c>
      <c r="E521">
        <v>2.64</v>
      </c>
      <c r="F521">
        <v>919</v>
      </c>
      <c r="G521" t="s">
        <v>1060</v>
      </c>
      <c r="H521" t="s">
        <v>66</v>
      </c>
      <c r="I521" t="s">
        <v>139</v>
      </c>
      <c r="J521" t="s">
        <v>46</v>
      </c>
      <c r="K521" t="s">
        <v>198</v>
      </c>
      <c r="L521" t="s">
        <v>68</v>
      </c>
      <c r="M521" t="s">
        <v>382</v>
      </c>
      <c r="N521">
        <v>0.59</v>
      </c>
      <c r="O521" t="s">
        <v>50</v>
      </c>
      <c r="P521" t="s">
        <v>51</v>
      </c>
      <c r="Q521" t="s">
        <v>62</v>
      </c>
      <c r="R521" t="s">
        <v>1061</v>
      </c>
      <c r="S521">
        <v>96003</v>
      </c>
      <c r="T521" s="3">
        <v>42106</v>
      </c>
      <c r="U521" s="3">
        <v>42106</v>
      </c>
      <c r="V521">
        <v>-6.34</v>
      </c>
      <c r="W521">
        <v>6</v>
      </c>
      <c r="X521">
        <v>47.95</v>
      </c>
      <c r="Y521">
        <v>90492</v>
      </c>
    </row>
    <row r="522" spans="1:25" x14ac:dyDescent="0.3">
      <c r="A522">
        <v>21970</v>
      </c>
      <c r="B522" t="s">
        <v>131</v>
      </c>
      <c r="C522">
        <v>0.1</v>
      </c>
      <c r="D522">
        <v>15.98</v>
      </c>
      <c r="E522">
        <v>4</v>
      </c>
      <c r="F522">
        <v>920</v>
      </c>
      <c r="G522" t="s">
        <v>1062</v>
      </c>
      <c r="H522" t="s">
        <v>66</v>
      </c>
      <c r="I522" t="s">
        <v>45</v>
      </c>
      <c r="J522" t="s">
        <v>102</v>
      </c>
      <c r="K522" t="s">
        <v>204</v>
      </c>
      <c r="L522" t="s">
        <v>76</v>
      </c>
      <c r="M522" t="s">
        <v>537</v>
      </c>
      <c r="N522">
        <v>0.37</v>
      </c>
      <c r="O522" t="s">
        <v>50</v>
      </c>
      <c r="P522" t="s">
        <v>51</v>
      </c>
      <c r="Q522" t="s">
        <v>62</v>
      </c>
      <c r="R522" t="s">
        <v>1063</v>
      </c>
      <c r="S522">
        <v>92374</v>
      </c>
      <c r="T522" s="3">
        <v>42090</v>
      </c>
      <c r="U522" s="3">
        <v>42095</v>
      </c>
      <c r="V522">
        <v>92.722199999999987</v>
      </c>
      <c r="W522">
        <v>9</v>
      </c>
      <c r="X522">
        <v>134.38</v>
      </c>
      <c r="Y522">
        <v>90491</v>
      </c>
    </row>
    <row r="523" spans="1:25" x14ac:dyDescent="0.3">
      <c r="A523">
        <v>25678</v>
      </c>
      <c r="B523" t="s">
        <v>42</v>
      </c>
      <c r="C523">
        <v>0.03</v>
      </c>
      <c r="D523">
        <v>8.0399999999999991</v>
      </c>
      <c r="E523">
        <v>8.94</v>
      </c>
      <c r="F523">
        <v>920</v>
      </c>
      <c r="G523" t="s">
        <v>1062</v>
      </c>
      <c r="H523" t="s">
        <v>66</v>
      </c>
      <c r="I523" t="s">
        <v>139</v>
      </c>
      <c r="J523" t="s">
        <v>46</v>
      </c>
      <c r="K523" t="s">
        <v>134</v>
      </c>
      <c r="L523" t="s">
        <v>76</v>
      </c>
      <c r="M523" t="s">
        <v>1064</v>
      </c>
      <c r="N523">
        <v>0.4</v>
      </c>
      <c r="O523" t="s">
        <v>50</v>
      </c>
      <c r="P523" t="s">
        <v>51</v>
      </c>
      <c r="Q523" t="s">
        <v>62</v>
      </c>
      <c r="R523" t="s">
        <v>1063</v>
      </c>
      <c r="S523">
        <v>92374</v>
      </c>
      <c r="T523" s="3">
        <v>42106</v>
      </c>
      <c r="U523" s="3">
        <v>42108</v>
      </c>
      <c r="V523">
        <v>-160.27549999999999</v>
      </c>
      <c r="W523">
        <v>9</v>
      </c>
      <c r="X523">
        <v>76.77</v>
      </c>
      <c r="Y523">
        <v>90492</v>
      </c>
    </row>
    <row r="524" spans="1:25" x14ac:dyDescent="0.3">
      <c r="A524">
        <v>18395</v>
      </c>
      <c r="B524" t="s">
        <v>54</v>
      </c>
      <c r="C524">
        <v>0.01</v>
      </c>
      <c r="D524">
        <v>65.989999999999995</v>
      </c>
      <c r="E524">
        <v>8.99</v>
      </c>
      <c r="F524">
        <v>922</v>
      </c>
      <c r="G524" t="s">
        <v>1065</v>
      </c>
      <c r="H524" t="s">
        <v>44</v>
      </c>
      <c r="I524" t="s">
        <v>75</v>
      </c>
      <c r="J524" t="s">
        <v>102</v>
      </c>
      <c r="K524" t="s">
        <v>103</v>
      </c>
      <c r="L524" t="s">
        <v>76</v>
      </c>
      <c r="M524" t="s">
        <v>1066</v>
      </c>
      <c r="N524">
        <v>0.56000000000000005</v>
      </c>
      <c r="O524" t="s">
        <v>50</v>
      </c>
      <c r="P524" t="s">
        <v>51</v>
      </c>
      <c r="Q524" t="s">
        <v>62</v>
      </c>
      <c r="R524" t="s">
        <v>797</v>
      </c>
      <c r="S524">
        <v>91730</v>
      </c>
      <c r="T524" s="3">
        <v>42144</v>
      </c>
      <c r="U524" s="3">
        <v>42145</v>
      </c>
      <c r="V524">
        <v>396.97199999999998</v>
      </c>
      <c r="W524">
        <v>14</v>
      </c>
      <c r="X524">
        <v>782</v>
      </c>
      <c r="Y524">
        <v>87135</v>
      </c>
    </row>
    <row r="525" spans="1:25" x14ac:dyDescent="0.3">
      <c r="A525">
        <v>19973</v>
      </c>
      <c r="B525" t="s">
        <v>64</v>
      </c>
      <c r="C525">
        <v>0.03</v>
      </c>
      <c r="D525">
        <v>2.1800000000000002</v>
      </c>
      <c r="E525">
        <v>1.38</v>
      </c>
      <c r="F525">
        <v>925</v>
      </c>
      <c r="G525" t="s">
        <v>1067</v>
      </c>
      <c r="H525" t="s">
        <v>66</v>
      </c>
      <c r="I525" t="s">
        <v>75</v>
      </c>
      <c r="J525" t="s">
        <v>46</v>
      </c>
      <c r="K525" t="s">
        <v>91</v>
      </c>
      <c r="L525" t="s">
        <v>48</v>
      </c>
      <c r="M525" t="s">
        <v>1068</v>
      </c>
      <c r="N525">
        <v>0.44</v>
      </c>
      <c r="O525" t="s">
        <v>50</v>
      </c>
      <c r="P525" t="s">
        <v>70</v>
      </c>
      <c r="Q525" t="s">
        <v>212</v>
      </c>
      <c r="R525" t="s">
        <v>1069</v>
      </c>
      <c r="S525">
        <v>4330</v>
      </c>
      <c r="T525" s="3">
        <v>42100</v>
      </c>
      <c r="U525" s="3">
        <v>42100</v>
      </c>
      <c r="V525">
        <v>-7.04</v>
      </c>
      <c r="W525">
        <v>7</v>
      </c>
      <c r="X525">
        <v>15.73</v>
      </c>
      <c r="Y525">
        <v>87134</v>
      </c>
    </row>
    <row r="526" spans="1:25" x14ac:dyDescent="0.3">
      <c r="A526">
        <v>19974</v>
      </c>
      <c r="B526" t="s">
        <v>64</v>
      </c>
      <c r="C526">
        <v>0.01</v>
      </c>
      <c r="D526">
        <v>170.98</v>
      </c>
      <c r="E526">
        <v>35.89</v>
      </c>
      <c r="F526">
        <v>929</v>
      </c>
      <c r="G526" t="s">
        <v>1070</v>
      </c>
      <c r="H526" t="s">
        <v>56</v>
      </c>
      <c r="I526" t="s">
        <v>75</v>
      </c>
      <c r="J526" t="s">
        <v>58</v>
      </c>
      <c r="K526" t="s">
        <v>215</v>
      </c>
      <c r="L526" t="s">
        <v>146</v>
      </c>
      <c r="M526" t="s">
        <v>1071</v>
      </c>
      <c r="N526">
        <v>0.66</v>
      </c>
      <c r="O526" t="s">
        <v>50</v>
      </c>
      <c r="P526" t="s">
        <v>70</v>
      </c>
      <c r="Q526" t="s">
        <v>71</v>
      </c>
      <c r="R526" t="s">
        <v>1072</v>
      </c>
      <c r="S526">
        <v>8857</v>
      </c>
      <c r="T526" s="3">
        <v>42100</v>
      </c>
      <c r="U526" s="3">
        <v>42102</v>
      </c>
      <c r="V526">
        <v>538.52</v>
      </c>
      <c r="W526">
        <v>10</v>
      </c>
      <c r="X526">
        <v>1719.07</v>
      </c>
      <c r="Y526">
        <v>87134</v>
      </c>
    </row>
    <row r="527" spans="1:25" x14ac:dyDescent="0.3">
      <c r="A527">
        <v>21077</v>
      </c>
      <c r="B527" t="s">
        <v>64</v>
      </c>
      <c r="C527">
        <v>0.05</v>
      </c>
      <c r="D527">
        <v>6.04</v>
      </c>
      <c r="E527">
        <v>2.14</v>
      </c>
      <c r="F527">
        <v>936</v>
      </c>
      <c r="G527" t="s">
        <v>1073</v>
      </c>
      <c r="H527" t="s">
        <v>44</v>
      </c>
      <c r="I527" t="s">
        <v>45</v>
      </c>
      <c r="J527" t="s">
        <v>46</v>
      </c>
      <c r="K527" t="s">
        <v>118</v>
      </c>
      <c r="L527" t="s">
        <v>48</v>
      </c>
      <c r="M527" t="s">
        <v>1074</v>
      </c>
      <c r="N527">
        <v>0.38</v>
      </c>
      <c r="O527" t="s">
        <v>50</v>
      </c>
      <c r="P527" t="s">
        <v>51</v>
      </c>
      <c r="Q527" t="s">
        <v>62</v>
      </c>
      <c r="R527" t="s">
        <v>1063</v>
      </c>
      <c r="S527">
        <v>92374</v>
      </c>
      <c r="T527" s="3">
        <v>42052</v>
      </c>
      <c r="U527" s="3">
        <v>42054</v>
      </c>
      <c r="V527">
        <v>-4.1399999999999997</v>
      </c>
      <c r="W527">
        <v>1</v>
      </c>
      <c r="X527">
        <v>8.41</v>
      </c>
      <c r="Y527">
        <v>90588</v>
      </c>
    </row>
    <row r="528" spans="1:25" x14ac:dyDescent="0.3">
      <c r="A528">
        <v>23716</v>
      </c>
      <c r="B528" t="s">
        <v>54</v>
      </c>
      <c r="C528">
        <v>0.05</v>
      </c>
      <c r="D528">
        <v>5.98</v>
      </c>
      <c r="E528">
        <v>5.46</v>
      </c>
      <c r="F528">
        <v>936</v>
      </c>
      <c r="G528" t="s">
        <v>1073</v>
      </c>
      <c r="H528" t="s">
        <v>66</v>
      </c>
      <c r="I528" t="s">
        <v>45</v>
      </c>
      <c r="J528" t="s">
        <v>46</v>
      </c>
      <c r="K528" t="s">
        <v>118</v>
      </c>
      <c r="L528" t="s">
        <v>76</v>
      </c>
      <c r="M528" t="s">
        <v>1075</v>
      </c>
      <c r="N528">
        <v>0.36</v>
      </c>
      <c r="O528" t="s">
        <v>50</v>
      </c>
      <c r="P528" t="s">
        <v>51</v>
      </c>
      <c r="Q528" t="s">
        <v>62</v>
      </c>
      <c r="R528" t="s">
        <v>1063</v>
      </c>
      <c r="S528">
        <v>92374</v>
      </c>
      <c r="T528" s="3">
        <v>42182</v>
      </c>
      <c r="U528" s="3">
        <v>42182</v>
      </c>
      <c r="V528">
        <v>-31.885000000000002</v>
      </c>
      <c r="W528">
        <v>17</v>
      </c>
      <c r="X528">
        <v>104.95</v>
      </c>
      <c r="Y528">
        <v>90589</v>
      </c>
    </row>
    <row r="529" spans="1:25" x14ac:dyDescent="0.3">
      <c r="A529">
        <v>23717</v>
      </c>
      <c r="B529" t="s">
        <v>54</v>
      </c>
      <c r="C529">
        <v>0.01</v>
      </c>
      <c r="D529">
        <v>65.989999999999995</v>
      </c>
      <c r="E529">
        <v>3.99</v>
      </c>
      <c r="F529">
        <v>937</v>
      </c>
      <c r="G529" t="s">
        <v>1076</v>
      </c>
      <c r="H529" t="s">
        <v>66</v>
      </c>
      <c r="I529" t="s">
        <v>45</v>
      </c>
      <c r="J529" t="s">
        <v>102</v>
      </c>
      <c r="K529" t="s">
        <v>103</v>
      </c>
      <c r="L529" t="s">
        <v>76</v>
      </c>
      <c r="M529" t="s">
        <v>1077</v>
      </c>
      <c r="N529">
        <v>0.59</v>
      </c>
      <c r="O529" t="s">
        <v>50</v>
      </c>
      <c r="P529" t="s">
        <v>51</v>
      </c>
      <c r="Q529" t="s">
        <v>62</v>
      </c>
      <c r="R529" t="s">
        <v>1078</v>
      </c>
      <c r="S529">
        <v>90278</v>
      </c>
      <c r="T529" s="3">
        <v>42182</v>
      </c>
      <c r="U529" s="3">
        <v>42183</v>
      </c>
      <c r="V529">
        <v>-95.21050000000001</v>
      </c>
      <c r="W529">
        <v>3</v>
      </c>
      <c r="X529">
        <v>166.59</v>
      </c>
      <c r="Y529">
        <v>90589</v>
      </c>
    </row>
    <row r="530" spans="1:25" x14ac:dyDescent="0.3">
      <c r="A530">
        <v>22638</v>
      </c>
      <c r="B530" t="s">
        <v>131</v>
      </c>
      <c r="C530">
        <v>0.09</v>
      </c>
      <c r="D530">
        <v>100.98</v>
      </c>
      <c r="E530">
        <v>35.840000000000003</v>
      </c>
      <c r="F530">
        <v>940</v>
      </c>
      <c r="G530" t="s">
        <v>1079</v>
      </c>
      <c r="H530" t="s">
        <v>56</v>
      </c>
      <c r="I530" t="s">
        <v>57</v>
      </c>
      <c r="J530" t="s">
        <v>58</v>
      </c>
      <c r="K530" t="s">
        <v>215</v>
      </c>
      <c r="L530" t="s">
        <v>146</v>
      </c>
      <c r="M530" t="s">
        <v>284</v>
      </c>
      <c r="N530">
        <v>0.62</v>
      </c>
      <c r="O530" t="s">
        <v>50</v>
      </c>
      <c r="P530" t="s">
        <v>70</v>
      </c>
      <c r="Q530" t="s">
        <v>252</v>
      </c>
      <c r="R530" t="s">
        <v>1080</v>
      </c>
      <c r="S530">
        <v>6776</v>
      </c>
      <c r="T530" s="3">
        <v>42108</v>
      </c>
      <c r="U530" s="3">
        <v>42113</v>
      </c>
      <c r="V530">
        <v>-193.58</v>
      </c>
      <c r="W530">
        <v>4</v>
      </c>
      <c r="X530">
        <v>396.19</v>
      </c>
      <c r="Y530">
        <v>90844</v>
      </c>
    </row>
    <row r="531" spans="1:25" x14ac:dyDescent="0.3">
      <c r="A531">
        <v>23479</v>
      </c>
      <c r="B531" t="s">
        <v>54</v>
      </c>
      <c r="C531">
        <v>0.03</v>
      </c>
      <c r="D531">
        <v>31.74</v>
      </c>
      <c r="E531">
        <v>12.62</v>
      </c>
      <c r="F531">
        <v>945</v>
      </c>
      <c r="G531" t="s">
        <v>1081</v>
      </c>
      <c r="H531" t="s">
        <v>66</v>
      </c>
      <c r="I531" t="s">
        <v>57</v>
      </c>
      <c r="J531" t="s">
        <v>46</v>
      </c>
      <c r="K531" t="s">
        <v>134</v>
      </c>
      <c r="L531" t="s">
        <v>76</v>
      </c>
      <c r="M531" t="s">
        <v>1082</v>
      </c>
      <c r="N531">
        <v>0.37</v>
      </c>
      <c r="O531" t="s">
        <v>50</v>
      </c>
      <c r="P531" t="s">
        <v>51</v>
      </c>
      <c r="Q531" t="s">
        <v>62</v>
      </c>
      <c r="R531" t="s">
        <v>1083</v>
      </c>
      <c r="S531">
        <v>95070</v>
      </c>
      <c r="T531" s="3">
        <v>42069</v>
      </c>
      <c r="U531" s="3">
        <v>42069</v>
      </c>
      <c r="V531">
        <v>-4.3009999999999939</v>
      </c>
      <c r="W531">
        <v>3</v>
      </c>
      <c r="X531">
        <v>98.7</v>
      </c>
      <c r="Y531">
        <v>86567</v>
      </c>
    </row>
    <row r="532" spans="1:25" x14ac:dyDescent="0.3">
      <c r="A532">
        <v>24459</v>
      </c>
      <c r="B532" t="s">
        <v>64</v>
      </c>
      <c r="C532">
        <v>0.09</v>
      </c>
      <c r="D532">
        <v>90.98</v>
      </c>
      <c r="E532">
        <v>56.2</v>
      </c>
      <c r="F532">
        <v>946</v>
      </c>
      <c r="G532" t="s">
        <v>1084</v>
      </c>
      <c r="H532" t="s">
        <v>44</v>
      </c>
      <c r="I532" t="s">
        <v>57</v>
      </c>
      <c r="J532" t="s">
        <v>58</v>
      </c>
      <c r="K532" t="s">
        <v>67</v>
      </c>
      <c r="L532" t="s">
        <v>111</v>
      </c>
      <c r="M532" t="s">
        <v>1085</v>
      </c>
      <c r="N532">
        <v>0.74</v>
      </c>
      <c r="O532" t="s">
        <v>50</v>
      </c>
      <c r="P532" t="s">
        <v>70</v>
      </c>
      <c r="Q532" t="s">
        <v>212</v>
      </c>
      <c r="R532" t="s">
        <v>535</v>
      </c>
      <c r="S532">
        <v>4210</v>
      </c>
      <c r="T532" s="3">
        <v>42064</v>
      </c>
      <c r="U532" s="3">
        <v>42065</v>
      </c>
      <c r="V532">
        <v>-1570.32</v>
      </c>
      <c r="W532">
        <v>20</v>
      </c>
      <c r="X532">
        <v>1782.44</v>
      </c>
      <c r="Y532">
        <v>86566</v>
      </c>
    </row>
    <row r="533" spans="1:25" x14ac:dyDescent="0.3">
      <c r="A533">
        <v>24693</v>
      </c>
      <c r="B533" t="s">
        <v>64</v>
      </c>
      <c r="C533">
        <v>0.08</v>
      </c>
      <c r="D533">
        <v>14.2</v>
      </c>
      <c r="E533">
        <v>5.3</v>
      </c>
      <c r="F533">
        <v>947</v>
      </c>
      <c r="G533" t="s">
        <v>1086</v>
      </c>
      <c r="H533" t="s">
        <v>44</v>
      </c>
      <c r="I533" t="s">
        <v>57</v>
      </c>
      <c r="J533" t="s">
        <v>58</v>
      </c>
      <c r="K533" t="s">
        <v>67</v>
      </c>
      <c r="L533" t="s">
        <v>48</v>
      </c>
      <c r="M533" t="s">
        <v>754</v>
      </c>
      <c r="N533">
        <v>0.46</v>
      </c>
      <c r="O533" t="s">
        <v>50</v>
      </c>
      <c r="P533" t="s">
        <v>70</v>
      </c>
      <c r="Q533" t="s">
        <v>71</v>
      </c>
      <c r="R533" t="s">
        <v>1087</v>
      </c>
      <c r="S533">
        <v>7002</v>
      </c>
      <c r="T533" s="3">
        <v>42015</v>
      </c>
      <c r="U533" s="3">
        <v>42017</v>
      </c>
      <c r="V533">
        <v>27.23</v>
      </c>
      <c r="W533">
        <v>5</v>
      </c>
      <c r="X533">
        <v>72.11</v>
      </c>
      <c r="Y533">
        <v>86565</v>
      </c>
    </row>
    <row r="534" spans="1:25" x14ac:dyDescent="0.3">
      <c r="A534">
        <v>1279</v>
      </c>
      <c r="B534" t="s">
        <v>1088</v>
      </c>
      <c r="C534">
        <v>0.06</v>
      </c>
      <c r="D534">
        <v>40.98</v>
      </c>
      <c r="E534">
        <v>2.99</v>
      </c>
      <c r="F534">
        <v>949</v>
      </c>
      <c r="G534" t="s">
        <v>1089</v>
      </c>
      <c r="H534" t="s">
        <v>66</v>
      </c>
      <c r="I534" t="s">
        <v>139</v>
      </c>
      <c r="J534" t="s">
        <v>46</v>
      </c>
      <c r="K534" t="s">
        <v>134</v>
      </c>
      <c r="L534" t="s">
        <v>76</v>
      </c>
      <c r="M534" t="s">
        <v>1090</v>
      </c>
      <c r="N534">
        <v>0.36</v>
      </c>
      <c r="O534" t="s">
        <v>50</v>
      </c>
      <c r="P534" t="s">
        <v>51</v>
      </c>
      <c r="Q534" t="s">
        <v>62</v>
      </c>
      <c r="R534" t="s">
        <v>687</v>
      </c>
      <c r="S534">
        <v>90049</v>
      </c>
      <c r="T534" s="3">
        <v>42006</v>
      </c>
      <c r="U534" s="3">
        <v>42008</v>
      </c>
      <c r="V534">
        <v>-19.099200000000003</v>
      </c>
      <c r="W534">
        <v>3</v>
      </c>
      <c r="X534">
        <v>124.81</v>
      </c>
      <c r="Y534">
        <v>9285</v>
      </c>
    </row>
    <row r="535" spans="1:25" x14ac:dyDescent="0.3">
      <c r="A535">
        <v>1128</v>
      </c>
      <c r="B535" t="s">
        <v>131</v>
      </c>
      <c r="C535">
        <v>0.02</v>
      </c>
      <c r="D535">
        <v>48.04</v>
      </c>
      <c r="E535">
        <v>5.09</v>
      </c>
      <c r="F535">
        <v>949</v>
      </c>
      <c r="G535" t="s">
        <v>1089</v>
      </c>
      <c r="H535" t="s">
        <v>66</v>
      </c>
      <c r="I535" t="s">
        <v>139</v>
      </c>
      <c r="J535" t="s">
        <v>46</v>
      </c>
      <c r="K535" t="s">
        <v>118</v>
      </c>
      <c r="L535" t="s">
        <v>76</v>
      </c>
      <c r="M535" t="s">
        <v>645</v>
      </c>
      <c r="N535">
        <v>0.37</v>
      </c>
      <c r="O535" t="s">
        <v>50</v>
      </c>
      <c r="P535" t="s">
        <v>51</v>
      </c>
      <c r="Q535" t="s">
        <v>62</v>
      </c>
      <c r="R535" t="s">
        <v>687</v>
      </c>
      <c r="S535">
        <v>90049</v>
      </c>
      <c r="T535" s="3">
        <v>42085</v>
      </c>
      <c r="U535" s="3">
        <v>42089</v>
      </c>
      <c r="V535">
        <v>373.67</v>
      </c>
      <c r="W535">
        <v>18</v>
      </c>
      <c r="X535">
        <v>881.32</v>
      </c>
      <c r="Y535">
        <v>8257</v>
      </c>
    </row>
    <row r="536" spans="1:25" x14ac:dyDescent="0.3">
      <c r="A536">
        <v>19279</v>
      </c>
      <c r="B536" t="s">
        <v>64</v>
      </c>
      <c r="C536">
        <v>0.06</v>
      </c>
      <c r="D536">
        <v>40.98</v>
      </c>
      <c r="E536">
        <v>2.99</v>
      </c>
      <c r="F536">
        <v>950</v>
      </c>
      <c r="G536" t="s">
        <v>1091</v>
      </c>
      <c r="H536" t="s">
        <v>66</v>
      </c>
      <c r="I536" t="s">
        <v>139</v>
      </c>
      <c r="J536" t="s">
        <v>46</v>
      </c>
      <c r="K536" t="s">
        <v>134</v>
      </c>
      <c r="L536" t="s">
        <v>76</v>
      </c>
      <c r="M536" t="s">
        <v>1090</v>
      </c>
      <c r="N536">
        <v>0.36</v>
      </c>
      <c r="O536" t="s">
        <v>50</v>
      </c>
      <c r="P536" t="s">
        <v>78</v>
      </c>
      <c r="Q536" t="s">
        <v>79</v>
      </c>
      <c r="R536" t="s">
        <v>80</v>
      </c>
      <c r="S536">
        <v>55372</v>
      </c>
      <c r="T536" s="3">
        <v>42006</v>
      </c>
      <c r="U536" s="3">
        <v>42008</v>
      </c>
      <c r="V536">
        <v>-14.801880000000001</v>
      </c>
      <c r="W536">
        <v>1</v>
      </c>
      <c r="X536">
        <v>41.6</v>
      </c>
      <c r="Y536">
        <v>89083</v>
      </c>
    </row>
    <row r="537" spans="1:25" x14ac:dyDescent="0.3">
      <c r="A537">
        <v>19127</v>
      </c>
      <c r="B537" t="s">
        <v>131</v>
      </c>
      <c r="C537">
        <v>0.05</v>
      </c>
      <c r="D537">
        <v>1500.97</v>
      </c>
      <c r="E537">
        <v>29.7</v>
      </c>
      <c r="F537">
        <v>950</v>
      </c>
      <c r="G537" t="s">
        <v>1091</v>
      </c>
      <c r="H537" t="s">
        <v>56</v>
      </c>
      <c r="I537" t="s">
        <v>139</v>
      </c>
      <c r="J537" t="s">
        <v>102</v>
      </c>
      <c r="K537" t="s">
        <v>110</v>
      </c>
      <c r="L537" t="s">
        <v>60</v>
      </c>
      <c r="M537" t="s">
        <v>1092</v>
      </c>
      <c r="N537">
        <v>0.56999999999999995</v>
      </c>
      <c r="O537" t="s">
        <v>50</v>
      </c>
      <c r="P537" t="s">
        <v>78</v>
      </c>
      <c r="Q537" t="s">
        <v>79</v>
      </c>
      <c r="R537" t="s">
        <v>80</v>
      </c>
      <c r="S537">
        <v>55372</v>
      </c>
      <c r="T537" s="3">
        <v>42085</v>
      </c>
      <c r="U537" s="3">
        <v>42085</v>
      </c>
      <c r="V537">
        <v>-2561.3235</v>
      </c>
      <c r="W537">
        <v>1</v>
      </c>
      <c r="X537">
        <v>1497.22</v>
      </c>
      <c r="Y537">
        <v>89084</v>
      </c>
    </row>
    <row r="538" spans="1:25" x14ac:dyDescent="0.3">
      <c r="A538">
        <v>19128</v>
      </c>
      <c r="B538" t="s">
        <v>131</v>
      </c>
      <c r="C538">
        <v>0.02</v>
      </c>
      <c r="D538">
        <v>48.04</v>
      </c>
      <c r="E538">
        <v>5.09</v>
      </c>
      <c r="F538">
        <v>950</v>
      </c>
      <c r="G538" t="s">
        <v>1091</v>
      </c>
      <c r="H538" t="s">
        <v>66</v>
      </c>
      <c r="I538" t="s">
        <v>139</v>
      </c>
      <c r="J538" t="s">
        <v>46</v>
      </c>
      <c r="K538" t="s">
        <v>118</v>
      </c>
      <c r="L538" t="s">
        <v>76</v>
      </c>
      <c r="M538" t="s">
        <v>645</v>
      </c>
      <c r="N538">
        <v>0.37</v>
      </c>
      <c r="O538" t="s">
        <v>50</v>
      </c>
      <c r="P538" t="s">
        <v>78</v>
      </c>
      <c r="Q538" t="s">
        <v>79</v>
      </c>
      <c r="R538" t="s">
        <v>80</v>
      </c>
      <c r="S538">
        <v>55372</v>
      </c>
      <c r="T538" s="3">
        <v>42085</v>
      </c>
      <c r="U538" s="3">
        <v>42089</v>
      </c>
      <c r="V538">
        <v>168.91889999999998</v>
      </c>
      <c r="W538">
        <v>5</v>
      </c>
      <c r="X538">
        <v>244.81</v>
      </c>
      <c r="Y538">
        <v>89084</v>
      </c>
    </row>
    <row r="539" spans="1:25" x14ac:dyDescent="0.3">
      <c r="A539">
        <v>19129</v>
      </c>
      <c r="B539" t="s">
        <v>131</v>
      </c>
      <c r="C539">
        <v>0.03</v>
      </c>
      <c r="D539">
        <v>4.28</v>
      </c>
      <c r="E539">
        <v>1.6</v>
      </c>
      <c r="F539">
        <v>950</v>
      </c>
      <c r="G539" t="s">
        <v>1091</v>
      </c>
      <c r="H539" t="s">
        <v>66</v>
      </c>
      <c r="I539" t="s">
        <v>139</v>
      </c>
      <c r="J539" t="s">
        <v>46</v>
      </c>
      <c r="K539" t="s">
        <v>47</v>
      </c>
      <c r="L539" t="s">
        <v>48</v>
      </c>
      <c r="M539" t="s">
        <v>1093</v>
      </c>
      <c r="N539">
        <v>0.57999999999999996</v>
      </c>
      <c r="O539" t="s">
        <v>50</v>
      </c>
      <c r="P539" t="s">
        <v>78</v>
      </c>
      <c r="Q539" t="s">
        <v>79</v>
      </c>
      <c r="R539" t="s">
        <v>80</v>
      </c>
      <c r="S539">
        <v>55372</v>
      </c>
      <c r="T539" s="3">
        <v>42085</v>
      </c>
      <c r="U539" s="3">
        <v>42092</v>
      </c>
      <c r="V539">
        <v>-6.2</v>
      </c>
      <c r="W539">
        <v>1</v>
      </c>
      <c r="X539">
        <v>4.55</v>
      </c>
      <c r="Y539">
        <v>89084</v>
      </c>
    </row>
    <row r="540" spans="1:25" x14ac:dyDescent="0.3">
      <c r="A540">
        <v>20073</v>
      </c>
      <c r="B540" t="s">
        <v>131</v>
      </c>
      <c r="C540">
        <v>0.1</v>
      </c>
      <c r="D540">
        <v>7.31</v>
      </c>
      <c r="E540">
        <v>0.49</v>
      </c>
      <c r="F540">
        <v>954</v>
      </c>
      <c r="G540" t="s">
        <v>1094</v>
      </c>
      <c r="H540" t="s">
        <v>66</v>
      </c>
      <c r="I540" t="s">
        <v>75</v>
      </c>
      <c r="J540" t="s">
        <v>46</v>
      </c>
      <c r="K540" t="s">
        <v>159</v>
      </c>
      <c r="L540" t="s">
        <v>76</v>
      </c>
      <c r="M540" t="s">
        <v>1095</v>
      </c>
      <c r="N540">
        <v>0.38</v>
      </c>
      <c r="O540" t="s">
        <v>50</v>
      </c>
      <c r="P540" t="s">
        <v>78</v>
      </c>
      <c r="Q540" t="s">
        <v>155</v>
      </c>
      <c r="R540" t="s">
        <v>1096</v>
      </c>
      <c r="S540">
        <v>75067</v>
      </c>
      <c r="T540" s="3">
        <v>42047</v>
      </c>
      <c r="U540" s="3">
        <v>42056</v>
      </c>
      <c r="V540">
        <v>19.064699999999998</v>
      </c>
      <c r="W540">
        <v>4</v>
      </c>
      <c r="X540">
        <v>27.63</v>
      </c>
      <c r="Y540">
        <v>90771</v>
      </c>
    </row>
    <row r="541" spans="1:25" x14ac:dyDescent="0.3">
      <c r="A541">
        <v>20074</v>
      </c>
      <c r="B541" t="s">
        <v>131</v>
      </c>
      <c r="C541">
        <v>0.08</v>
      </c>
      <c r="D541">
        <v>6.7</v>
      </c>
      <c r="E541">
        <v>1.56</v>
      </c>
      <c r="F541">
        <v>954</v>
      </c>
      <c r="G541" t="s">
        <v>1094</v>
      </c>
      <c r="H541" t="s">
        <v>66</v>
      </c>
      <c r="I541" t="s">
        <v>75</v>
      </c>
      <c r="J541" t="s">
        <v>46</v>
      </c>
      <c r="K541" t="s">
        <v>47</v>
      </c>
      <c r="L541" t="s">
        <v>48</v>
      </c>
      <c r="M541" t="s">
        <v>1097</v>
      </c>
      <c r="N541">
        <v>0.52</v>
      </c>
      <c r="O541" t="s">
        <v>50</v>
      </c>
      <c r="P541" t="s">
        <v>78</v>
      </c>
      <c r="Q541" t="s">
        <v>155</v>
      </c>
      <c r="R541" t="s">
        <v>1096</v>
      </c>
      <c r="S541">
        <v>75067</v>
      </c>
      <c r="T541" s="3">
        <v>42047</v>
      </c>
      <c r="U541" s="3">
        <v>42047</v>
      </c>
      <c r="V541">
        <v>10.56</v>
      </c>
      <c r="W541">
        <v>5</v>
      </c>
      <c r="X541">
        <v>31.21</v>
      </c>
      <c r="Y541">
        <v>90771</v>
      </c>
    </row>
    <row r="542" spans="1:25" x14ac:dyDescent="0.3">
      <c r="A542">
        <v>25795</v>
      </c>
      <c r="B542" t="s">
        <v>54</v>
      </c>
      <c r="C542">
        <v>0.01</v>
      </c>
      <c r="D542">
        <v>145.44999999999999</v>
      </c>
      <c r="E542">
        <v>17.850000000000001</v>
      </c>
      <c r="F542">
        <v>959</v>
      </c>
      <c r="G542" t="s">
        <v>1098</v>
      </c>
      <c r="H542" t="s">
        <v>56</v>
      </c>
      <c r="I542" t="s">
        <v>45</v>
      </c>
      <c r="J542" t="s">
        <v>102</v>
      </c>
      <c r="K542" t="s">
        <v>110</v>
      </c>
      <c r="L542" t="s">
        <v>60</v>
      </c>
      <c r="M542" t="s">
        <v>1099</v>
      </c>
      <c r="N542">
        <v>0.56000000000000005</v>
      </c>
      <c r="O542" t="s">
        <v>50</v>
      </c>
      <c r="P542" t="s">
        <v>78</v>
      </c>
      <c r="Q542" t="s">
        <v>155</v>
      </c>
      <c r="R542" t="s">
        <v>1056</v>
      </c>
      <c r="S542">
        <v>76028</v>
      </c>
      <c r="T542" s="3">
        <v>42085</v>
      </c>
      <c r="U542" s="3">
        <v>42086</v>
      </c>
      <c r="V542">
        <v>837.68069999999989</v>
      </c>
      <c r="W542">
        <v>8</v>
      </c>
      <c r="X542">
        <v>1214.03</v>
      </c>
      <c r="Y542">
        <v>91581</v>
      </c>
    </row>
    <row r="543" spans="1:25" x14ac:dyDescent="0.3">
      <c r="A543">
        <v>20428</v>
      </c>
      <c r="B543" t="s">
        <v>131</v>
      </c>
      <c r="C543">
        <v>0.03</v>
      </c>
      <c r="D543">
        <v>2.94</v>
      </c>
      <c r="E543">
        <v>0.96</v>
      </c>
      <c r="F543">
        <v>960</v>
      </c>
      <c r="G543" t="s">
        <v>1100</v>
      </c>
      <c r="H543" t="s">
        <v>66</v>
      </c>
      <c r="I543" t="s">
        <v>57</v>
      </c>
      <c r="J543" t="s">
        <v>46</v>
      </c>
      <c r="K543" t="s">
        <v>47</v>
      </c>
      <c r="L543" t="s">
        <v>48</v>
      </c>
      <c r="M543" t="s">
        <v>623</v>
      </c>
      <c r="N543">
        <v>0.57999999999999996</v>
      </c>
      <c r="O543" t="s">
        <v>50</v>
      </c>
      <c r="P543" t="s">
        <v>51</v>
      </c>
      <c r="Q543" t="s">
        <v>62</v>
      </c>
      <c r="R543" t="s">
        <v>1078</v>
      </c>
      <c r="S543">
        <v>90278</v>
      </c>
      <c r="T543" s="3">
        <v>42039</v>
      </c>
      <c r="U543" s="3">
        <v>42043</v>
      </c>
      <c r="V543">
        <v>-4.2</v>
      </c>
      <c r="W543">
        <v>1</v>
      </c>
      <c r="X543">
        <v>3.51</v>
      </c>
      <c r="Y543">
        <v>89401</v>
      </c>
    </row>
    <row r="544" spans="1:25" x14ac:dyDescent="0.3">
      <c r="A544">
        <v>20685</v>
      </c>
      <c r="B544" t="s">
        <v>54</v>
      </c>
      <c r="C544">
        <v>0.05</v>
      </c>
      <c r="D544">
        <v>124.49</v>
      </c>
      <c r="E544">
        <v>51.94</v>
      </c>
      <c r="F544">
        <v>961</v>
      </c>
      <c r="G544" t="s">
        <v>1101</v>
      </c>
      <c r="H544" t="s">
        <v>56</v>
      </c>
      <c r="I544" t="s">
        <v>57</v>
      </c>
      <c r="J544" t="s">
        <v>58</v>
      </c>
      <c r="K544" t="s">
        <v>176</v>
      </c>
      <c r="L544" t="s">
        <v>146</v>
      </c>
      <c r="M544" t="s">
        <v>486</v>
      </c>
      <c r="N544">
        <v>0.63</v>
      </c>
      <c r="O544" t="s">
        <v>50</v>
      </c>
      <c r="P544" t="s">
        <v>51</v>
      </c>
      <c r="Q544" t="s">
        <v>62</v>
      </c>
      <c r="R544" t="s">
        <v>1102</v>
      </c>
      <c r="S544">
        <v>94061</v>
      </c>
      <c r="T544" s="3">
        <v>42059</v>
      </c>
      <c r="U544" s="3">
        <v>42059</v>
      </c>
      <c r="V544">
        <v>-44.163600000000002</v>
      </c>
      <c r="W544">
        <v>1</v>
      </c>
      <c r="X544">
        <v>120.12</v>
      </c>
      <c r="Y544">
        <v>89402</v>
      </c>
    </row>
    <row r="545" spans="1:25" x14ac:dyDescent="0.3">
      <c r="A545">
        <v>2428</v>
      </c>
      <c r="B545" t="s">
        <v>131</v>
      </c>
      <c r="C545">
        <v>0.03</v>
      </c>
      <c r="D545">
        <v>2.94</v>
      </c>
      <c r="E545">
        <v>0.96</v>
      </c>
      <c r="F545">
        <v>962</v>
      </c>
      <c r="G545" t="s">
        <v>1103</v>
      </c>
      <c r="H545" t="s">
        <v>66</v>
      </c>
      <c r="I545" t="s">
        <v>57</v>
      </c>
      <c r="J545" t="s">
        <v>46</v>
      </c>
      <c r="K545" t="s">
        <v>47</v>
      </c>
      <c r="L545" t="s">
        <v>48</v>
      </c>
      <c r="M545" t="s">
        <v>623</v>
      </c>
      <c r="N545">
        <v>0.57999999999999996</v>
      </c>
      <c r="O545" t="s">
        <v>50</v>
      </c>
      <c r="P545" t="s">
        <v>78</v>
      </c>
      <c r="Q545" t="s">
        <v>202</v>
      </c>
      <c r="R545" t="s">
        <v>203</v>
      </c>
      <c r="S545">
        <v>60610</v>
      </c>
      <c r="T545" s="3">
        <v>42039</v>
      </c>
      <c r="U545" s="3">
        <v>42043</v>
      </c>
      <c r="V545">
        <v>-4.2</v>
      </c>
      <c r="W545">
        <v>2</v>
      </c>
      <c r="X545">
        <v>7.01</v>
      </c>
      <c r="Y545">
        <v>17636</v>
      </c>
    </row>
    <row r="546" spans="1:25" x14ac:dyDescent="0.3">
      <c r="A546">
        <v>25093</v>
      </c>
      <c r="B546" t="s">
        <v>73</v>
      </c>
      <c r="C546">
        <v>0</v>
      </c>
      <c r="D546">
        <v>170.98</v>
      </c>
      <c r="E546">
        <v>35.89</v>
      </c>
      <c r="F546">
        <v>970</v>
      </c>
      <c r="G546" t="s">
        <v>1104</v>
      </c>
      <c r="H546" t="s">
        <v>56</v>
      </c>
      <c r="I546" t="s">
        <v>139</v>
      </c>
      <c r="J546" t="s">
        <v>58</v>
      </c>
      <c r="K546" t="s">
        <v>215</v>
      </c>
      <c r="L546" t="s">
        <v>146</v>
      </c>
      <c r="M546" t="s">
        <v>1071</v>
      </c>
      <c r="N546">
        <v>0.66</v>
      </c>
      <c r="O546" t="s">
        <v>50</v>
      </c>
      <c r="P546" t="s">
        <v>87</v>
      </c>
      <c r="Q546" t="s">
        <v>161</v>
      </c>
      <c r="R546" t="s">
        <v>823</v>
      </c>
      <c r="S546">
        <v>24281</v>
      </c>
      <c r="T546" s="3">
        <v>42114</v>
      </c>
      <c r="U546" s="3">
        <v>42115</v>
      </c>
      <c r="V546">
        <v>-102.66200000000001</v>
      </c>
      <c r="W546">
        <v>8</v>
      </c>
      <c r="X546">
        <v>1452.18</v>
      </c>
      <c r="Y546">
        <v>86173</v>
      </c>
    </row>
    <row r="547" spans="1:25" x14ac:dyDescent="0.3">
      <c r="A547">
        <v>20536</v>
      </c>
      <c r="B547" t="s">
        <v>131</v>
      </c>
      <c r="C547">
        <v>0.03</v>
      </c>
      <c r="D547">
        <v>284.98</v>
      </c>
      <c r="E547">
        <v>69.55</v>
      </c>
      <c r="F547">
        <v>972</v>
      </c>
      <c r="G547" t="s">
        <v>1105</v>
      </c>
      <c r="H547" t="s">
        <v>56</v>
      </c>
      <c r="I547" t="s">
        <v>45</v>
      </c>
      <c r="J547" t="s">
        <v>58</v>
      </c>
      <c r="K547" t="s">
        <v>59</v>
      </c>
      <c r="L547" t="s">
        <v>60</v>
      </c>
      <c r="M547" t="s">
        <v>1106</v>
      </c>
      <c r="N547">
        <v>0.6</v>
      </c>
      <c r="O547" t="s">
        <v>50</v>
      </c>
      <c r="P547" t="s">
        <v>51</v>
      </c>
      <c r="Q547" t="s">
        <v>62</v>
      </c>
      <c r="R547" t="s">
        <v>1107</v>
      </c>
      <c r="S547">
        <v>92503</v>
      </c>
      <c r="T547" s="3">
        <v>42063</v>
      </c>
      <c r="U547" s="3">
        <v>42068</v>
      </c>
      <c r="V547">
        <v>-116.584</v>
      </c>
      <c r="W547">
        <v>2</v>
      </c>
      <c r="X547">
        <v>619.38</v>
      </c>
      <c r="Y547">
        <v>87259</v>
      </c>
    </row>
    <row r="548" spans="1:25" x14ac:dyDescent="0.3">
      <c r="A548">
        <v>20537</v>
      </c>
      <c r="B548" t="s">
        <v>131</v>
      </c>
      <c r="C548">
        <v>0</v>
      </c>
      <c r="D548">
        <v>12.99</v>
      </c>
      <c r="E548">
        <v>14.37</v>
      </c>
      <c r="F548">
        <v>972</v>
      </c>
      <c r="G548" t="s">
        <v>1105</v>
      </c>
      <c r="H548" t="s">
        <v>66</v>
      </c>
      <c r="I548" t="s">
        <v>45</v>
      </c>
      <c r="J548" t="s">
        <v>58</v>
      </c>
      <c r="K548" t="s">
        <v>67</v>
      </c>
      <c r="L548" t="s">
        <v>260</v>
      </c>
      <c r="M548" t="s">
        <v>592</v>
      </c>
      <c r="N548">
        <v>0.73</v>
      </c>
      <c r="O548" t="s">
        <v>50</v>
      </c>
      <c r="P548" t="s">
        <v>51</v>
      </c>
      <c r="Q548" t="s">
        <v>62</v>
      </c>
      <c r="R548" t="s">
        <v>1107</v>
      </c>
      <c r="S548">
        <v>92503</v>
      </c>
      <c r="T548" s="3">
        <v>42063</v>
      </c>
      <c r="U548" s="3">
        <v>42063</v>
      </c>
      <c r="V548">
        <v>12.896100000000001</v>
      </c>
      <c r="W548">
        <v>1</v>
      </c>
      <c r="X548">
        <v>18.690000000000001</v>
      </c>
      <c r="Y548">
        <v>87259</v>
      </c>
    </row>
    <row r="549" spans="1:25" x14ac:dyDescent="0.3">
      <c r="A549">
        <v>24298</v>
      </c>
      <c r="B549" t="s">
        <v>131</v>
      </c>
      <c r="C549">
        <v>0.1</v>
      </c>
      <c r="D549">
        <v>2.2200000000000002</v>
      </c>
      <c r="E549">
        <v>5</v>
      </c>
      <c r="F549">
        <v>975</v>
      </c>
      <c r="G549" t="s">
        <v>1108</v>
      </c>
      <c r="H549" t="s">
        <v>66</v>
      </c>
      <c r="I549" t="s">
        <v>45</v>
      </c>
      <c r="J549" t="s">
        <v>46</v>
      </c>
      <c r="K549" t="s">
        <v>281</v>
      </c>
      <c r="L549" t="s">
        <v>76</v>
      </c>
      <c r="M549" t="s">
        <v>1109</v>
      </c>
      <c r="N549">
        <v>0.55000000000000004</v>
      </c>
      <c r="O549" t="s">
        <v>50</v>
      </c>
      <c r="P549" t="s">
        <v>70</v>
      </c>
      <c r="Q549" t="s">
        <v>217</v>
      </c>
      <c r="R549" t="s">
        <v>218</v>
      </c>
      <c r="S549">
        <v>2108</v>
      </c>
      <c r="T549" s="3">
        <v>42098</v>
      </c>
      <c r="U549" s="3">
        <v>42103</v>
      </c>
      <c r="V549">
        <v>-21.319199999999999</v>
      </c>
      <c r="W549">
        <v>3</v>
      </c>
      <c r="X549">
        <v>8.8000000000000007</v>
      </c>
      <c r="Y549">
        <v>87260</v>
      </c>
    </row>
    <row r="550" spans="1:25" x14ac:dyDescent="0.3">
      <c r="A550">
        <v>22646</v>
      </c>
      <c r="B550" t="s">
        <v>73</v>
      </c>
      <c r="C550">
        <v>0</v>
      </c>
      <c r="D550">
        <v>37.76</v>
      </c>
      <c r="E550">
        <v>12.9</v>
      </c>
      <c r="F550">
        <v>980</v>
      </c>
      <c r="G550" t="s">
        <v>1110</v>
      </c>
      <c r="H550" t="s">
        <v>66</v>
      </c>
      <c r="I550" t="s">
        <v>45</v>
      </c>
      <c r="J550" t="s">
        <v>46</v>
      </c>
      <c r="K550" t="s">
        <v>165</v>
      </c>
      <c r="L550" t="s">
        <v>76</v>
      </c>
      <c r="M550" t="s">
        <v>1111</v>
      </c>
      <c r="N550">
        <v>0.56999999999999995</v>
      </c>
      <c r="O550" t="s">
        <v>50</v>
      </c>
      <c r="P550" t="s">
        <v>70</v>
      </c>
      <c r="Q550" t="s">
        <v>173</v>
      </c>
      <c r="R550" t="s">
        <v>802</v>
      </c>
      <c r="S550">
        <v>5403</v>
      </c>
      <c r="T550" s="3">
        <v>42040</v>
      </c>
      <c r="U550" s="3">
        <v>42041</v>
      </c>
      <c r="V550">
        <v>93.846800000000002</v>
      </c>
      <c r="W550">
        <v>12</v>
      </c>
      <c r="X550">
        <v>477.2</v>
      </c>
      <c r="Y550">
        <v>87258</v>
      </c>
    </row>
    <row r="551" spans="1:25" x14ac:dyDescent="0.3">
      <c r="A551">
        <v>20010</v>
      </c>
      <c r="B551" t="s">
        <v>131</v>
      </c>
      <c r="C551">
        <v>0.09</v>
      </c>
      <c r="D551">
        <v>300.97000000000003</v>
      </c>
      <c r="E551">
        <v>7.18</v>
      </c>
      <c r="F551">
        <v>983</v>
      </c>
      <c r="G551" t="s">
        <v>1112</v>
      </c>
      <c r="H551" t="s">
        <v>66</v>
      </c>
      <c r="I551" t="s">
        <v>45</v>
      </c>
      <c r="J551" t="s">
        <v>102</v>
      </c>
      <c r="K551" t="s">
        <v>204</v>
      </c>
      <c r="L551" t="s">
        <v>76</v>
      </c>
      <c r="M551" t="s">
        <v>1113</v>
      </c>
      <c r="N551">
        <v>0.48</v>
      </c>
      <c r="O551" t="s">
        <v>50</v>
      </c>
      <c r="P551" t="s">
        <v>87</v>
      </c>
      <c r="Q551" t="s">
        <v>982</v>
      </c>
      <c r="R551" t="s">
        <v>1114</v>
      </c>
      <c r="S551">
        <v>72143</v>
      </c>
      <c r="T551" s="3">
        <v>42121</v>
      </c>
      <c r="U551" s="3">
        <v>42121</v>
      </c>
      <c r="V551">
        <v>17.771999999999998</v>
      </c>
      <c r="W551">
        <v>10</v>
      </c>
      <c r="X551">
        <v>2848.38</v>
      </c>
      <c r="Y551">
        <v>90201</v>
      </c>
    </row>
    <row r="552" spans="1:25" x14ac:dyDescent="0.3">
      <c r="A552">
        <v>25895</v>
      </c>
      <c r="B552" t="s">
        <v>42</v>
      </c>
      <c r="C552">
        <v>0.05</v>
      </c>
      <c r="D552">
        <v>4.28</v>
      </c>
      <c r="E552">
        <v>5.17</v>
      </c>
      <c r="F552">
        <v>993</v>
      </c>
      <c r="G552" t="s">
        <v>1115</v>
      </c>
      <c r="H552" t="s">
        <v>66</v>
      </c>
      <c r="I552" t="s">
        <v>75</v>
      </c>
      <c r="J552" t="s">
        <v>46</v>
      </c>
      <c r="K552" t="s">
        <v>118</v>
      </c>
      <c r="L552" t="s">
        <v>76</v>
      </c>
      <c r="M552" t="s">
        <v>505</v>
      </c>
      <c r="N552">
        <v>0.4</v>
      </c>
      <c r="O552" t="s">
        <v>50</v>
      </c>
      <c r="P552" t="s">
        <v>51</v>
      </c>
      <c r="Q552" t="s">
        <v>62</v>
      </c>
      <c r="R552" t="s">
        <v>1116</v>
      </c>
      <c r="S552">
        <v>93030</v>
      </c>
      <c r="T552" s="3">
        <v>42054</v>
      </c>
      <c r="U552" s="3">
        <v>42054</v>
      </c>
      <c r="V552">
        <v>-104.57</v>
      </c>
      <c r="W552">
        <v>9</v>
      </c>
      <c r="X552">
        <v>38.58</v>
      </c>
      <c r="Y552">
        <v>89432</v>
      </c>
    </row>
    <row r="553" spans="1:25" x14ac:dyDescent="0.3">
      <c r="A553">
        <v>19004</v>
      </c>
      <c r="B553" t="s">
        <v>42</v>
      </c>
      <c r="C553">
        <v>0.1</v>
      </c>
      <c r="D553">
        <v>400.98</v>
      </c>
      <c r="E553">
        <v>76.37</v>
      </c>
      <c r="F553">
        <v>994</v>
      </c>
      <c r="G553" t="s">
        <v>1117</v>
      </c>
      <c r="H553" t="s">
        <v>56</v>
      </c>
      <c r="I553" t="s">
        <v>75</v>
      </c>
      <c r="J553" t="s">
        <v>58</v>
      </c>
      <c r="K553" t="s">
        <v>176</v>
      </c>
      <c r="L553" t="s">
        <v>146</v>
      </c>
      <c r="M553" t="s">
        <v>1118</v>
      </c>
      <c r="N553">
        <v>0.6</v>
      </c>
      <c r="O553" t="s">
        <v>50</v>
      </c>
      <c r="P553" t="s">
        <v>70</v>
      </c>
      <c r="Q553" t="s">
        <v>212</v>
      </c>
      <c r="R553" t="s">
        <v>457</v>
      </c>
      <c r="S553">
        <v>4073</v>
      </c>
      <c r="T553" s="3">
        <v>42077</v>
      </c>
      <c r="U553" s="3">
        <v>42078</v>
      </c>
      <c r="V553">
        <v>-969.0483660000001</v>
      </c>
      <c r="W553">
        <v>2</v>
      </c>
      <c r="X553">
        <v>810.47</v>
      </c>
      <c r="Y553">
        <v>89433</v>
      </c>
    </row>
    <row r="554" spans="1:25" x14ac:dyDescent="0.3">
      <c r="A554">
        <v>23840</v>
      </c>
      <c r="B554" t="s">
        <v>131</v>
      </c>
      <c r="C554">
        <v>0.09</v>
      </c>
      <c r="D554">
        <v>7.64</v>
      </c>
      <c r="E554">
        <v>5.83</v>
      </c>
      <c r="F554">
        <v>995</v>
      </c>
      <c r="G554" t="s">
        <v>1119</v>
      </c>
      <c r="H554" t="s">
        <v>66</v>
      </c>
      <c r="I554" t="s">
        <v>75</v>
      </c>
      <c r="J554" t="s">
        <v>46</v>
      </c>
      <c r="K554" t="s">
        <v>118</v>
      </c>
      <c r="L554" t="s">
        <v>48</v>
      </c>
      <c r="M554" t="s">
        <v>1050</v>
      </c>
      <c r="N554">
        <v>0.36</v>
      </c>
      <c r="O554" t="s">
        <v>50</v>
      </c>
      <c r="P554" t="s">
        <v>70</v>
      </c>
      <c r="Q554" t="s">
        <v>212</v>
      </c>
      <c r="R554" t="s">
        <v>1120</v>
      </c>
      <c r="S554">
        <v>4070</v>
      </c>
      <c r="T554" s="3">
        <v>42134</v>
      </c>
      <c r="U554" s="3">
        <v>42139</v>
      </c>
      <c r="V554">
        <v>4.0320000000000036</v>
      </c>
      <c r="W554">
        <v>9</v>
      </c>
      <c r="X554">
        <v>72.83</v>
      </c>
      <c r="Y554">
        <v>89434</v>
      </c>
    </row>
    <row r="555" spans="1:25" x14ac:dyDescent="0.3">
      <c r="A555">
        <v>22639</v>
      </c>
      <c r="B555" t="s">
        <v>131</v>
      </c>
      <c r="C555">
        <v>0.08</v>
      </c>
      <c r="D555">
        <v>67.84</v>
      </c>
      <c r="E555">
        <v>0.99</v>
      </c>
      <c r="F555">
        <v>997</v>
      </c>
      <c r="G555" t="s">
        <v>1121</v>
      </c>
      <c r="H555" t="s">
        <v>66</v>
      </c>
      <c r="I555" t="s">
        <v>75</v>
      </c>
      <c r="J555" t="s">
        <v>46</v>
      </c>
      <c r="K555" t="s">
        <v>281</v>
      </c>
      <c r="L555" t="s">
        <v>76</v>
      </c>
      <c r="M555" t="s">
        <v>1122</v>
      </c>
      <c r="N555">
        <v>0.57999999999999996</v>
      </c>
      <c r="O555" t="s">
        <v>50</v>
      </c>
      <c r="P555" t="s">
        <v>70</v>
      </c>
      <c r="Q555" t="s">
        <v>71</v>
      </c>
      <c r="R555" t="s">
        <v>1087</v>
      </c>
      <c r="S555">
        <v>7002</v>
      </c>
      <c r="T555" s="3">
        <v>42028</v>
      </c>
      <c r="U555" s="3">
        <v>42033</v>
      </c>
      <c r="V555">
        <v>-23.634399999999999</v>
      </c>
      <c r="W555">
        <v>1</v>
      </c>
      <c r="X555">
        <v>63.66</v>
      </c>
      <c r="Y555">
        <v>89431</v>
      </c>
    </row>
    <row r="556" spans="1:25" x14ac:dyDescent="0.3">
      <c r="A556">
        <v>19003</v>
      </c>
      <c r="B556" t="s">
        <v>42</v>
      </c>
      <c r="C556">
        <v>0.08</v>
      </c>
      <c r="D556">
        <v>45.19</v>
      </c>
      <c r="E556">
        <v>1.99</v>
      </c>
      <c r="F556">
        <v>999</v>
      </c>
      <c r="G556" t="s">
        <v>1123</v>
      </c>
      <c r="H556" t="s">
        <v>66</v>
      </c>
      <c r="I556" t="s">
        <v>75</v>
      </c>
      <c r="J556" t="s">
        <v>102</v>
      </c>
      <c r="K556" t="s">
        <v>204</v>
      </c>
      <c r="L556" t="s">
        <v>68</v>
      </c>
      <c r="M556" t="s">
        <v>1124</v>
      </c>
      <c r="N556">
        <v>0.55000000000000004</v>
      </c>
      <c r="O556" t="s">
        <v>50</v>
      </c>
      <c r="P556" t="s">
        <v>70</v>
      </c>
      <c r="Q556" t="s">
        <v>71</v>
      </c>
      <c r="R556" t="s">
        <v>1125</v>
      </c>
      <c r="S556">
        <v>7450</v>
      </c>
      <c r="T556" s="3">
        <v>42077</v>
      </c>
      <c r="U556" s="3">
        <v>42078</v>
      </c>
      <c r="V556">
        <v>-71.83</v>
      </c>
      <c r="W556">
        <v>3</v>
      </c>
      <c r="X556">
        <v>127.22</v>
      </c>
      <c r="Y556">
        <v>89433</v>
      </c>
    </row>
    <row r="557" spans="1:25" x14ac:dyDescent="0.3">
      <c r="A557">
        <v>19002</v>
      </c>
      <c r="B557" t="s">
        <v>42</v>
      </c>
      <c r="C557">
        <v>0.03</v>
      </c>
      <c r="D557">
        <v>33.979999999999997</v>
      </c>
      <c r="E557">
        <v>19.989999999999998</v>
      </c>
      <c r="F557">
        <v>1000</v>
      </c>
      <c r="G557" t="s">
        <v>1126</v>
      </c>
      <c r="H557" t="s">
        <v>66</v>
      </c>
      <c r="I557" t="s">
        <v>75</v>
      </c>
      <c r="J557" t="s">
        <v>58</v>
      </c>
      <c r="K557" t="s">
        <v>67</v>
      </c>
      <c r="L557" t="s">
        <v>76</v>
      </c>
      <c r="M557" t="s">
        <v>1127</v>
      </c>
      <c r="N557">
        <v>0.55000000000000004</v>
      </c>
      <c r="O557" t="s">
        <v>50</v>
      </c>
      <c r="P557" t="s">
        <v>70</v>
      </c>
      <c r="Q557" t="s">
        <v>173</v>
      </c>
      <c r="R557" t="s">
        <v>1128</v>
      </c>
      <c r="S557">
        <v>5201</v>
      </c>
      <c r="T557" s="3">
        <v>42077</v>
      </c>
      <c r="U557" s="3">
        <v>42078</v>
      </c>
      <c r="V557">
        <v>-0.74000000000000909</v>
      </c>
      <c r="W557">
        <v>12</v>
      </c>
      <c r="X557">
        <v>432.44</v>
      </c>
      <c r="Y557">
        <v>89433</v>
      </c>
    </row>
    <row r="558" spans="1:25" x14ac:dyDescent="0.3">
      <c r="A558">
        <v>19380</v>
      </c>
      <c r="B558" t="s">
        <v>131</v>
      </c>
      <c r="C558">
        <v>0.06</v>
      </c>
      <c r="D558">
        <v>10.14</v>
      </c>
      <c r="E558">
        <v>2.27</v>
      </c>
      <c r="F558">
        <v>1005</v>
      </c>
      <c r="G558" t="s">
        <v>1129</v>
      </c>
      <c r="H558" t="s">
        <v>66</v>
      </c>
      <c r="I558" t="s">
        <v>75</v>
      </c>
      <c r="J558" t="s">
        <v>46</v>
      </c>
      <c r="K558" t="s">
        <v>118</v>
      </c>
      <c r="L558" t="s">
        <v>48</v>
      </c>
      <c r="M558" t="s">
        <v>294</v>
      </c>
      <c r="N558">
        <v>0.36</v>
      </c>
      <c r="O558" t="s">
        <v>50</v>
      </c>
      <c r="P558" t="s">
        <v>78</v>
      </c>
      <c r="Q558" t="s">
        <v>202</v>
      </c>
      <c r="R558" t="s">
        <v>790</v>
      </c>
      <c r="S558">
        <v>60089</v>
      </c>
      <c r="T558" s="3">
        <v>42067</v>
      </c>
      <c r="U558" s="3">
        <v>42067</v>
      </c>
      <c r="V558">
        <v>-3.88</v>
      </c>
      <c r="W558">
        <v>1</v>
      </c>
      <c r="X558">
        <v>12.18</v>
      </c>
      <c r="Y558">
        <v>90043</v>
      </c>
    </row>
    <row r="559" spans="1:25" x14ac:dyDescent="0.3">
      <c r="A559">
        <v>20167</v>
      </c>
      <c r="B559" t="s">
        <v>42</v>
      </c>
      <c r="C559">
        <v>0.02</v>
      </c>
      <c r="D559">
        <v>40.99</v>
      </c>
      <c r="E559">
        <v>17.48</v>
      </c>
      <c r="F559">
        <v>1005</v>
      </c>
      <c r="G559" t="s">
        <v>1129</v>
      </c>
      <c r="H559" t="s">
        <v>66</v>
      </c>
      <c r="I559" t="s">
        <v>75</v>
      </c>
      <c r="J559" t="s">
        <v>46</v>
      </c>
      <c r="K559" t="s">
        <v>118</v>
      </c>
      <c r="L559" t="s">
        <v>76</v>
      </c>
      <c r="M559" t="s">
        <v>1130</v>
      </c>
      <c r="N559">
        <v>0.36</v>
      </c>
      <c r="O559" t="s">
        <v>50</v>
      </c>
      <c r="P559" t="s">
        <v>78</v>
      </c>
      <c r="Q559" t="s">
        <v>202</v>
      </c>
      <c r="R559" t="s">
        <v>790</v>
      </c>
      <c r="S559">
        <v>60089</v>
      </c>
      <c r="T559" s="3">
        <v>42062</v>
      </c>
      <c r="U559" s="3">
        <v>42063</v>
      </c>
      <c r="V559">
        <v>551.09280000000001</v>
      </c>
      <c r="W559">
        <v>23</v>
      </c>
      <c r="X559">
        <v>950.43</v>
      </c>
      <c r="Y559">
        <v>90044</v>
      </c>
    </row>
    <row r="560" spans="1:25" x14ac:dyDescent="0.3">
      <c r="A560">
        <v>18529</v>
      </c>
      <c r="B560" t="s">
        <v>42</v>
      </c>
      <c r="C560">
        <v>0.01</v>
      </c>
      <c r="D560">
        <v>3.15</v>
      </c>
      <c r="E560">
        <v>0.49</v>
      </c>
      <c r="F560">
        <v>1008</v>
      </c>
      <c r="G560" t="s">
        <v>1131</v>
      </c>
      <c r="H560" t="s">
        <v>66</v>
      </c>
      <c r="I560" t="s">
        <v>57</v>
      </c>
      <c r="J560" t="s">
        <v>46</v>
      </c>
      <c r="K560" t="s">
        <v>159</v>
      </c>
      <c r="L560" t="s">
        <v>76</v>
      </c>
      <c r="M560" t="s">
        <v>1132</v>
      </c>
      <c r="N560">
        <v>0.37</v>
      </c>
      <c r="O560" t="s">
        <v>50</v>
      </c>
      <c r="P560" t="s">
        <v>70</v>
      </c>
      <c r="Q560" t="s">
        <v>212</v>
      </c>
      <c r="R560" t="s">
        <v>1133</v>
      </c>
      <c r="S560">
        <v>4038</v>
      </c>
      <c r="T560" s="3">
        <v>42149</v>
      </c>
      <c r="U560" s="3">
        <v>42151</v>
      </c>
      <c r="V560">
        <v>17.505299999999998</v>
      </c>
      <c r="W560">
        <v>8</v>
      </c>
      <c r="X560">
        <v>25.37</v>
      </c>
      <c r="Y560">
        <v>88371</v>
      </c>
    </row>
    <row r="561" spans="1:25" x14ac:dyDescent="0.3">
      <c r="A561">
        <v>18886</v>
      </c>
      <c r="B561" t="s">
        <v>42</v>
      </c>
      <c r="C561">
        <v>0.1</v>
      </c>
      <c r="D561">
        <v>550.98</v>
      </c>
      <c r="E561">
        <v>45.7</v>
      </c>
      <c r="F561">
        <v>1009</v>
      </c>
      <c r="G561" t="s">
        <v>1134</v>
      </c>
      <c r="H561" t="s">
        <v>56</v>
      </c>
      <c r="I561" t="s">
        <v>45</v>
      </c>
      <c r="J561" t="s">
        <v>58</v>
      </c>
      <c r="K561" t="s">
        <v>176</v>
      </c>
      <c r="L561" t="s">
        <v>146</v>
      </c>
      <c r="M561" t="s">
        <v>1135</v>
      </c>
      <c r="N561">
        <v>0.71</v>
      </c>
      <c r="O561" t="s">
        <v>50</v>
      </c>
      <c r="P561" t="s">
        <v>70</v>
      </c>
      <c r="Q561" t="s">
        <v>212</v>
      </c>
      <c r="R561" t="s">
        <v>1136</v>
      </c>
      <c r="S561">
        <v>4072</v>
      </c>
      <c r="T561" s="3">
        <v>42174</v>
      </c>
      <c r="U561" s="3">
        <v>42176</v>
      </c>
      <c r="V561">
        <v>818.54617499999995</v>
      </c>
      <c r="W561">
        <v>14</v>
      </c>
      <c r="X561">
        <v>6963.67</v>
      </c>
      <c r="Y561">
        <v>88372</v>
      </c>
    </row>
    <row r="562" spans="1:25" x14ac:dyDescent="0.3">
      <c r="A562">
        <v>21184</v>
      </c>
      <c r="B562" t="s">
        <v>64</v>
      </c>
      <c r="C562">
        <v>0.09</v>
      </c>
      <c r="D562">
        <v>28.48</v>
      </c>
      <c r="E562">
        <v>1.99</v>
      </c>
      <c r="F562">
        <v>1014</v>
      </c>
      <c r="G562" t="s">
        <v>1137</v>
      </c>
      <c r="H562" t="s">
        <v>66</v>
      </c>
      <c r="I562" t="s">
        <v>57</v>
      </c>
      <c r="J562" t="s">
        <v>102</v>
      </c>
      <c r="K562" t="s">
        <v>204</v>
      </c>
      <c r="L562" t="s">
        <v>68</v>
      </c>
      <c r="M562" t="s">
        <v>431</v>
      </c>
      <c r="N562">
        <v>0.4</v>
      </c>
      <c r="O562" t="s">
        <v>50</v>
      </c>
      <c r="P562" t="s">
        <v>87</v>
      </c>
      <c r="Q562" t="s">
        <v>982</v>
      </c>
      <c r="R562" t="s">
        <v>1138</v>
      </c>
      <c r="S562">
        <v>72022</v>
      </c>
      <c r="T562" s="3">
        <v>42064</v>
      </c>
      <c r="U562" s="3">
        <v>42065</v>
      </c>
      <c r="V562">
        <v>-17.149999999999999</v>
      </c>
      <c r="W562">
        <v>6</v>
      </c>
      <c r="X562">
        <v>160.16999999999999</v>
      </c>
      <c r="Y562">
        <v>88387</v>
      </c>
    </row>
    <row r="563" spans="1:25" x14ac:dyDescent="0.3">
      <c r="A563">
        <v>21185</v>
      </c>
      <c r="B563" t="s">
        <v>64</v>
      </c>
      <c r="C563">
        <v>0</v>
      </c>
      <c r="D563">
        <v>2.08</v>
      </c>
      <c r="E563">
        <v>5.33</v>
      </c>
      <c r="F563">
        <v>1014</v>
      </c>
      <c r="G563" t="s">
        <v>1137</v>
      </c>
      <c r="H563" t="s">
        <v>66</v>
      </c>
      <c r="I563" t="s">
        <v>57</v>
      </c>
      <c r="J563" t="s">
        <v>58</v>
      </c>
      <c r="K563" t="s">
        <v>67</v>
      </c>
      <c r="L563" t="s">
        <v>76</v>
      </c>
      <c r="M563" t="s">
        <v>768</v>
      </c>
      <c r="N563">
        <v>0.43</v>
      </c>
      <c r="O563" t="s">
        <v>50</v>
      </c>
      <c r="P563" t="s">
        <v>87</v>
      </c>
      <c r="Q563" t="s">
        <v>982</v>
      </c>
      <c r="R563" t="s">
        <v>1138</v>
      </c>
      <c r="S563">
        <v>72022</v>
      </c>
      <c r="T563" s="3">
        <v>42064</v>
      </c>
      <c r="U563" s="3">
        <v>42066</v>
      </c>
      <c r="V563">
        <v>-29.540000000000003</v>
      </c>
      <c r="W563">
        <v>3</v>
      </c>
      <c r="X563">
        <v>7.47</v>
      </c>
      <c r="Y563">
        <v>88387</v>
      </c>
    </row>
    <row r="564" spans="1:25" x14ac:dyDescent="0.3">
      <c r="A564">
        <v>21186</v>
      </c>
      <c r="B564" t="s">
        <v>64</v>
      </c>
      <c r="C564">
        <v>0.06</v>
      </c>
      <c r="D564">
        <v>45.99</v>
      </c>
      <c r="E564">
        <v>4.99</v>
      </c>
      <c r="F564">
        <v>1014</v>
      </c>
      <c r="G564" t="s">
        <v>1137</v>
      </c>
      <c r="H564" t="s">
        <v>44</v>
      </c>
      <c r="I564" t="s">
        <v>57</v>
      </c>
      <c r="J564" t="s">
        <v>102</v>
      </c>
      <c r="K564" t="s">
        <v>103</v>
      </c>
      <c r="L564" t="s">
        <v>76</v>
      </c>
      <c r="M564" t="s">
        <v>1139</v>
      </c>
      <c r="N564">
        <v>0.56000000000000005</v>
      </c>
      <c r="O564" t="s">
        <v>50</v>
      </c>
      <c r="P564" t="s">
        <v>87</v>
      </c>
      <c r="Q564" t="s">
        <v>982</v>
      </c>
      <c r="R564" t="s">
        <v>1138</v>
      </c>
      <c r="S564">
        <v>72022</v>
      </c>
      <c r="T564" s="3">
        <v>42064</v>
      </c>
      <c r="U564" s="3">
        <v>42065</v>
      </c>
      <c r="V564">
        <v>-329.78399999999999</v>
      </c>
      <c r="W564">
        <v>10</v>
      </c>
      <c r="X564">
        <v>370.81</v>
      </c>
      <c r="Y564">
        <v>88387</v>
      </c>
    </row>
    <row r="565" spans="1:25" x14ac:dyDescent="0.3">
      <c r="A565">
        <v>20880</v>
      </c>
      <c r="B565" t="s">
        <v>54</v>
      </c>
      <c r="C565">
        <v>0.08</v>
      </c>
      <c r="D565">
        <v>10.91</v>
      </c>
      <c r="E565">
        <v>2.99</v>
      </c>
      <c r="F565">
        <v>1014</v>
      </c>
      <c r="G565" t="s">
        <v>1137</v>
      </c>
      <c r="H565" t="s">
        <v>66</v>
      </c>
      <c r="I565" t="s">
        <v>57</v>
      </c>
      <c r="J565" t="s">
        <v>46</v>
      </c>
      <c r="K565" t="s">
        <v>134</v>
      </c>
      <c r="L565" t="s">
        <v>76</v>
      </c>
      <c r="M565" t="s">
        <v>1140</v>
      </c>
      <c r="N565">
        <v>0.38</v>
      </c>
      <c r="O565" t="s">
        <v>50</v>
      </c>
      <c r="P565" t="s">
        <v>87</v>
      </c>
      <c r="Q565" t="s">
        <v>982</v>
      </c>
      <c r="R565" t="s">
        <v>1138</v>
      </c>
      <c r="S565">
        <v>72022</v>
      </c>
      <c r="T565" s="3">
        <v>42068</v>
      </c>
      <c r="U565" s="3">
        <v>42069</v>
      </c>
      <c r="V565">
        <v>-2.1</v>
      </c>
      <c r="W565">
        <v>11</v>
      </c>
      <c r="X565">
        <v>119.99</v>
      </c>
      <c r="Y565">
        <v>88388</v>
      </c>
    </row>
    <row r="566" spans="1:25" x14ac:dyDescent="0.3">
      <c r="A566">
        <v>20531</v>
      </c>
      <c r="B566" t="s">
        <v>73</v>
      </c>
      <c r="C566">
        <v>0</v>
      </c>
      <c r="D566">
        <v>43.98</v>
      </c>
      <c r="E566">
        <v>8.99</v>
      </c>
      <c r="F566">
        <v>1015</v>
      </c>
      <c r="G566" t="s">
        <v>1141</v>
      </c>
      <c r="H566" t="s">
        <v>66</v>
      </c>
      <c r="I566" t="s">
        <v>57</v>
      </c>
      <c r="J566" t="s">
        <v>46</v>
      </c>
      <c r="K566" t="s">
        <v>47</v>
      </c>
      <c r="L566" t="s">
        <v>68</v>
      </c>
      <c r="M566" t="s">
        <v>1142</v>
      </c>
      <c r="N566">
        <v>0.57999999999999996</v>
      </c>
      <c r="O566" t="s">
        <v>50</v>
      </c>
      <c r="P566" t="s">
        <v>87</v>
      </c>
      <c r="Q566" t="s">
        <v>346</v>
      </c>
      <c r="R566" t="s">
        <v>1143</v>
      </c>
      <c r="S566">
        <v>27502</v>
      </c>
      <c r="T566" s="3">
        <v>42081</v>
      </c>
      <c r="U566" s="3">
        <v>42081</v>
      </c>
      <c r="V566">
        <v>829.46699999999998</v>
      </c>
      <c r="W566">
        <v>14</v>
      </c>
      <c r="X566">
        <v>650.70000000000005</v>
      </c>
      <c r="Y566">
        <v>88390</v>
      </c>
    </row>
    <row r="567" spans="1:25" x14ac:dyDescent="0.3">
      <c r="A567">
        <v>24752</v>
      </c>
      <c r="B567" t="s">
        <v>42</v>
      </c>
      <c r="C567">
        <v>0.02</v>
      </c>
      <c r="D567">
        <v>6.48</v>
      </c>
      <c r="E567">
        <v>7.86</v>
      </c>
      <c r="F567">
        <v>1016</v>
      </c>
      <c r="G567" t="s">
        <v>1144</v>
      </c>
      <c r="H567" t="s">
        <v>44</v>
      </c>
      <c r="I567" t="s">
        <v>57</v>
      </c>
      <c r="J567" t="s">
        <v>46</v>
      </c>
      <c r="K567" t="s">
        <v>118</v>
      </c>
      <c r="L567" t="s">
        <v>76</v>
      </c>
      <c r="M567" t="s">
        <v>1145</v>
      </c>
      <c r="N567">
        <v>0.37</v>
      </c>
      <c r="O567" t="s">
        <v>50</v>
      </c>
      <c r="P567" t="s">
        <v>87</v>
      </c>
      <c r="Q567" t="s">
        <v>346</v>
      </c>
      <c r="R567" t="s">
        <v>1146</v>
      </c>
      <c r="S567">
        <v>28806</v>
      </c>
      <c r="T567" s="3">
        <v>42167</v>
      </c>
      <c r="U567" s="3">
        <v>42168</v>
      </c>
      <c r="V567">
        <v>111.22199999999999</v>
      </c>
      <c r="W567">
        <v>1</v>
      </c>
      <c r="X567">
        <v>11.41</v>
      </c>
      <c r="Y567">
        <v>88389</v>
      </c>
    </row>
    <row r="568" spans="1:25" x14ac:dyDescent="0.3">
      <c r="A568">
        <v>25027</v>
      </c>
      <c r="B568" t="s">
        <v>73</v>
      </c>
      <c r="C568">
        <v>0.05</v>
      </c>
      <c r="D568">
        <v>35.89</v>
      </c>
      <c r="E568">
        <v>14.72</v>
      </c>
      <c r="F568">
        <v>1018</v>
      </c>
      <c r="G568" t="s">
        <v>1147</v>
      </c>
      <c r="H568" t="s">
        <v>66</v>
      </c>
      <c r="I568" t="s">
        <v>57</v>
      </c>
      <c r="J568" t="s">
        <v>46</v>
      </c>
      <c r="K568" t="s">
        <v>94</v>
      </c>
      <c r="L568" t="s">
        <v>76</v>
      </c>
      <c r="M568" t="s">
        <v>1148</v>
      </c>
      <c r="N568">
        <v>0.4</v>
      </c>
      <c r="O568" t="s">
        <v>50</v>
      </c>
      <c r="P568" t="s">
        <v>87</v>
      </c>
      <c r="Q568" t="s">
        <v>346</v>
      </c>
      <c r="R568" t="s">
        <v>1149</v>
      </c>
      <c r="S568">
        <v>27511</v>
      </c>
      <c r="T568" s="3">
        <v>42102</v>
      </c>
      <c r="U568" s="3">
        <v>42103</v>
      </c>
      <c r="V568">
        <v>22.866</v>
      </c>
      <c r="W568">
        <v>19</v>
      </c>
      <c r="X568">
        <v>680.39</v>
      </c>
      <c r="Y568">
        <v>88391</v>
      </c>
    </row>
    <row r="569" spans="1:25" x14ac:dyDescent="0.3">
      <c r="A569">
        <v>25028</v>
      </c>
      <c r="B569" t="s">
        <v>73</v>
      </c>
      <c r="C569">
        <v>0</v>
      </c>
      <c r="D569">
        <v>11.48</v>
      </c>
      <c r="E569">
        <v>5.43</v>
      </c>
      <c r="F569">
        <v>1018</v>
      </c>
      <c r="G569" t="s">
        <v>1147</v>
      </c>
      <c r="H569" t="s">
        <v>66</v>
      </c>
      <c r="I569" t="s">
        <v>57</v>
      </c>
      <c r="J569" t="s">
        <v>46</v>
      </c>
      <c r="K569" t="s">
        <v>118</v>
      </c>
      <c r="L569" t="s">
        <v>76</v>
      </c>
      <c r="M569" t="s">
        <v>1150</v>
      </c>
      <c r="N569">
        <v>0.36</v>
      </c>
      <c r="O569" t="s">
        <v>50</v>
      </c>
      <c r="P569" t="s">
        <v>87</v>
      </c>
      <c r="Q569" t="s">
        <v>346</v>
      </c>
      <c r="R569" t="s">
        <v>1149</v>
      </c>
      <c r="S569">
        <v>27511</v>
      </c>
      <c r="T569" s="3">
        <v>42102</v>
      </c>
      <c r="U569" s="3">
        <v>42102</v>
      </c>
      <c r="V569">
        <v>115.72799999999999</v>
      </c>
      <c r="W569">
        <v>6</v>
      </c>
      <c r="X569">
        <v>75.52</v>
      </c>
      <c r="Y569">
        <v>88391</v>
      </c>
    </row>
    <row r="570" spans="1:25" x14ac:dyDescent="0.3">
      <c r="A570">
        <v>24926</v>
      </c>
      <c r="B570" t="s">
        <v>64</v>
      </c>
      <c r="C570">
        <v>0.09</v>
      </c>
      <c r="D570">
        <v>517.48</v>
      </c>
      <c r="E570">
        <v>16.63</v>
      </c>
      <c r="F570">
        <v>1020</v>
      </c>
      <c r="G570" t="s">
        <v>1151</v>
      </c>
      <c r="H570" t="s">
        <v>56</v>
      </c>
      <c r="I570" t="s">
        <v>75</v>
      </c>
      <c r="J570" t="s">
        <v>102</v>
      </c>
      <c r="K570" t="s">
        <v>110</v>
      </c>
      <c r="L570" t="s">
        <v>146</v>
      </c>
      <c r="M570" t="s">
        <v>1152</v>
      </c>
      <c r="N570">
        <v>0.59</v>
      </c>
      <c r="O570" t="s">
        <v>50</v>
      </c>
      <c r="P570" t="s">
        <v>78</v>
      </c>
      <c r="Q570" t="s">
        <v>207</v>
      </c>
      <c r="R570" t="s">
        <v>1153</v>
      </c>
      <c r="S570">
        <v>66762</v>
      </c>
      <c r="T570" s="3">
        <v>42070</v>
      </c>
      <c r="U570" s="3">
        <v>42070</v>
      </c>
      <c r="V570">
        <v>909.36</v>
      </c>
      <c r="W570">
        <v>5</v>
      </c>
      <c r="X570">
        <v>2354.54</v>
      </c>
      <c r="Y570">
        <v>88632</v>
      </c>
    </row>
    <row r="571" spans="1:25" x14ac:dyDescent="0.3">
      <c r="A571">
        <v>23562</v>
      </c>
      <c r="B571" t="s">
        <v>64</v>
      </c>
      <c r="C571">
        <v>7.0000000000000007E-2</v>
      </c>
      <c r="D571">
        <v>4.13</v>
      </c>
      <c r="E571">
        <v>5.04</v>
      </c>
      <c r="F571">
        <v>1020</v>
      </c>
      <c r="G571" t="s">
        <v>1151</v>
      </c>
      <c r="H571" t="s">
        <v>66</v>
      </c>
      <c r="I571" t="s">
        <v>75</v>
      </c>
      <c r="J571" t="s">
        <v>46</v>
      </c>
      <c r="K571" t="s">
        <v>134</v>
      </c>
      <c r="L571" t="s">
        <v>76</v>
      </c>
      <c r="M571" t="s">
        <v>701</v>
      </c>
      <c r="N571">
        <v>0.38</v>
      </c>
      <c r="O571" t="s">
        <v>50</v>
      </c>
      <c r="P571" t="s">
        <v>78</v>
      </c>
      <c r="Q571" t="s">
        <v>207</v>
      </c>
      <c r="R571" t="s">
        <v>1153</v>
      </c>
      <c r="S571">
        <v>66762</v>
      </c>
      <c r="T571" s="3">
        <v>42041</v>
      </c>
      <c r="U571" s="3">
        <v>42042</v>
      </c>
      <c r="V571">
        <v>-76.424400000000006</v>
      </c>
      <c r="W571">
        <v>20</v>
      </c>
      <c r="X571">
        <v>79.06</v>
      </c>
      <c r="Y571">
        <v>88634</v>
      </c>
    </row>
    <row r="572" spans="1:25" x14ac:dyDescent="0.3">
      <c r="A572">
        <v>23563</v>
      </c>
      <c r="B572" t="s">
        <v>64</v>
      </c>
      <c r="C572">
        <v>0</v>
      </c>
      <c r="D572">
        <v>4.4800000000000004</v>
      </c>
      <c r="E572">
        <v>2.5</v>
      </c>
      <c r="F572">
        <v>1020</v>
      </c>
      <c r="G572" t="s">
        <v>1151</v>
      </c>
      <c r="H572" t="s">
        <v>66</v>
      </c>
      <c r="I572" t="s">
        <v>75</v>
      </c>
      <c r="J572" t="s">
        <v>46</v>
      </c>
      <c r="K572" t="s">
        <v>94</v>
      </c>
      <c r="L572" t="s">
        <v>76</v>
      </c>
      <c r="M572" t="s">
        <v>1154</v>
      </c>
      <c r="N572">
        <v>0.37</v>
      </c>
      <c r="O572" t="s">
        <v>50</v>
      </c>
      <c r="P572" t="s">
        <v>78</v>
      </c>
      <c r="Q572" t="s">
        <v>207</v>
      </c>
      <c r="R572" t="s">
        <v>1153</v>
      </c>
      <c r="S572">
        <v>66762</v>
      </c>
      <c r="T572" s="3">
        <v>42041</v>
      </c>
      <c r="U572" s="3">
        <v>42043</v>
      </c>
      <c r="V572">
        <v>8.7319999999999993</v>
      </c>
      <c r="W572">
        <v>14</v>
      </c>
      <c r="X572">
        <v>65.14</v>
      </c>
      <c r="Y572">
        <v>88634</v>
      </c>
    </row>
    <row r="573" spans="1:25" x14ac:dyDescent="0.3">
      <c r="A573">
        <v>18921</v>
      </c>
      <c r="B573" t="s">
        <v>64</v>
      </c>
      <c r="C573">
        <v>0.02</v>
      </c>
      <c r="D573">
        <v>39.06</v>
      </c>
      <c r="E573">
        <v>10.55</v>
      </c>
      <c r="F573">
        <v>1023</v>
      </c>
      <c r="G573" t="s">
        <v>1155</v>
      </c>
      <c r="H573" t="s">
        <v>66</v>
      </c>
      <c r="I573" t="s">
        <v>75</v>
      </c>
      <c r="J573" t="s">
        <v>46</v>
      </c>
      <c r="K573" t="s">
        <v>134</v>
      </c>
      <c r="L573" t="s">
        <v>76</v>
      </c>
      <c r="M573" t="s">
        <v>1156</v>
      </c>
      <c r="N573">
        <v>0.37</v>
      </c>
      <c r="O573" t="s">
        <v>50</v>
      </c>
      <c r="P573" t="s">
        <v>70</v>
      </c>
      <c r="Q573" t="s">
        <v>258</v>
      </c>
      <c r="R573" t="s">
        <v>1157</v>
      </c>
      <c r="S573">
        <v>15221</v>
      </c>
      <c r="T573" s="3">
        <v>42139</v>
      </c>
      <c r="U573" s="3">
        <v>42139</v>
      </c>
      <c r="V573">
        <v>442.0899</v>
      </c>
      <c r="W573">
        <v>16</v>
      </c>
      <c r="X573">
        <v>640.71</v>
      </c>
      <c r="Y573">
        <v>88633</v>
      </c>
    </row>
    <row r="574" spans="1:25" x14ac:dyDescent="0.3">
      <c r="A574">
        <v>18922</v>
      </c>
      <c r="B574" t="s">
        <v>64</v>
      </c>
      <c r="C574">
        <v>0.1</v>
      </c>
      <c r="D574">
        <v>37.700000000000003</v>
      </c>
      <c r="E574">
        <v>2.99</v>
      </c>
      <c r="F574">
        <v>1023</v>
      </c>
      <c r="G574" t="s">
        <v>1155</v>
      </c>
      <c r="H574" t="s">
        <v>66</v>
      </c>
      <c r="I574" t="s">
        <v>75</v>
      </c>
      <c r="J574" t="s">
        <v>46</v>
      </c>
      <c r="K574" t="s">
        <v>134</v>
      </c>
      <c r="L574" t="s">
        <v>76</v>
      </c>
      <c r="M574" t="s">
        <v>576</v>
      </c>
      <c r="N574">
        <v>0.35</v>
      </c>
      <c r="O574" t="s">
        <v>50</v>
      </c>
      <c r="P574" t="s">
        <v>70</v>
      </c>
      <c r="Q574" t="s">
        <v>258</v>
      </c>
      <c r="R574" t="s">
        <v>1157</v>
      </c>
      <c r="S574">
        <v>15221</v>
      </c>
      <c r="T574" s="3">
        <v>42139</v>
      </c>
      <c r="U574" s="3">
        <v>42140</v>
      </c>
      <c r="V574">
        <v>455.12399999999997</v>
      </c>
      <c r="W574">
        <v>18</v>
      </c>
      <c r="X574">
        <v>659.6</v>
      </c>
      <c r="Y574">
        <v>88633</v>
      </c>
    </row>
    <row r="575" spans="1:25" x14ac:dyDescent="0.3">
      <c r="A575">
        <v>21402</v>
      </c>
      <c r="B575" t="s">
        <v>54</v>
      </c>
      <c r="C575">
        <v>0.08</v>
      </c>
      <c r="D575">
        <v>65.989999999999995</v>
      </c>
      <c r="E575">
        <v>5.92</v>
      </c>
      <c r="F575">
        <v>1026</v>
      </c>
      <c r="G575" t="s">
        <v>1158</v>
      </c>
      <c r="H575" t="s">
        <v>66</v>
      </c>
      <c r="I575" t="s">
        <v>75</v>
      </c>
      <c r="J575" t="s">
        <v>102</v>
      </c>
      <c r="K575" t="s">
        <v>103</v>
      </c>
      <c r="L575" t="s">
        <v>76</v>
      </c>
      <c r="M575" t="s">
        <v>1159</v>
      </c>
      <c r="N575">
        <v>0.57999999999999996</v>
      </c>
      <c r="O575" t="s">
        <v>50</v>
      </c>
      <c r="P575" t="s">
        <v>70</v>
      </c>
      <c r="Q575" t="s">
        <v>96</v>
      </c>
      <c r="R575" t="s">
        <v>1160</v>
      </c>
      <c r="S575">
        <v>11722</v>
      </c>
      <c r="T575" s="3">
        <v>42042</v>
      </c>
      <c r="U575" s="3">
        <v>42042</v>
      </c>
      <c r="V575">
        <v>624.40163999999993</v>
      </c>
      <c r="W575">
        <v>22</v>
      </c>
      <c r="X575">
        <v>1137.5999999999999</v>
      </c>
      <c r="Y575">
        <v>89005</v>
      </c>
    </row>
    <row r="576" spans="1:25" x14ac:dyDescent="0.3">
      <c r="A576">
        <v>20872</v>
      </c>
      <c r="B576" t="s">
        <v>42</v>
      </c>
      <c r="C576">
        <v>0.1</v>
      </c>
      <c r="D576">
        <v>5.98</v>
      </c>
      <c r="E576">
        <v>3.85</v>
      </c>
      <c r="F576">
        <v>1026</v>
      </c>
      <c r="G576" t="s">
        <v>1158</v>
      </c>
      <c r="H576" t="s">
        <v>66</v>
      </c>
      <c r="I576" t="s">
        <v>75</v>
      </c>
      <c r="J576" t="s">
        <v>102</v>
      </c>
      <c r="K576" t="s">
        <v>204</v>
      </c>
      <c r="L576" t="s">
        <v>68</v>
      </c>
      <c r="M576" t="s">
        <v>1161</v>
      </c>
      <c r="N576">
        <v>0.68</v>
      </c>
      <c r="O576" t="s">
        <v>50</v>
      </c>
      <c r="P576" t="s">
        <v>70</v>
      </c>
      <c r="Q576" t="s">
        <v>96</v>
      </c>
      <c r="R576" t="s">
        <v>1160</v>
      </c>
      <c r="S576">
        <v>11722</v>
      </c>
      <c r="T576" s="3">
        <v>42153</v>
      </c>
      <c r="U576" s="3">
        <v>42154</v>
      </c>
      <c r="V576">
        <v>18.922000000000011</v>
      </c>
      <c r="W576">
        <v>26</v>
      </c>
      <c r="X576">
        <v>151.55000000000001</v>
      </c>
      <c r="Y576">
        <v>89008</v>
      </c>
    </row>
    <row r="577" spans="1:25" x14ac:dyDescent="0.3">
      <c r="A577">
        <v>20873</v>
      </c>
      <c r="B577" t="s">
        <v>42</v>
      </c>
      <c r="C577">
        <v>7.0000000000000007E-2</v>
      </c>
      <c r="D577">
        <v>2.61</v>
      </c>
      <c r="E577">
        <v>0.5</v>
      </c>
      <c r="F577">
        <v>1026</v>
      </c>
      <c r="G577" t="s">
        <v>1158</v>
      </c>
      <c r="H577" t="s">
        <v>66</v>
      </c>
      <c r="I577" t="s">
        <v>75</v>
      </c>
      <c r="J577" t="s">
        <v>46</v>
      </c>
      <c r="K577" t="s">
        <v>159</v>
      </c>
      <c r="L577" t="s">
        <v>76</v>
      </c>
      <c r="M577" t="s">
        <v>1162</v>
      </c>
      <c r="N577">
        <v>0.39</v>
      </c>
      <c r="O577" t="s">
        <v>50</v>
      </c>
      <c r="P577" t="s">
        <v>70</v>
      </c>
      <c r="Q577" t="s">
        <v>96</v>
      </c>
      <c r="R577" t="s">
        <v>1160</v>
      </c>
      <c r="S577">
        <v>11722</v>
      </c>
      <c r="T577" s="3">
        <v>42153</v>
      </c>
      <c r="U577" s="3">
        <v>42156</v>
      </c>
      <c r="V577">
        <v>39.350699999999996</v>
      </c>
      <c r="W577">
        <v>22</v>
      </c>
      <c r="X577">
        <v>57.03</v>
      </c>
      <c r="Y577">
        <v>89008</v>
      </c>
    </row>
    <row r="578" spans="1:25" x14ac:dyDescent="0.3">
      <c r="A578">
        <v>22662</v>
      </c>
      <c r="B578" t="s">
        <v>42</v>
      </c>
      <c r="C578">
        <v>0.1</v>
      </c>
      <c r="D578">
        <v>73.98</v>
      </c>
      <c r="E578">
        <v>4</v>
      </c>
      <c r="F578">
        <v>1027</v>
      </c>
      <c r="G578" t="s">
        <v>1163</v>
      </c>
      <c r="H578" t="s">
        <v>66</v>
      </c>
      <c r="I578" t="s">
        <v>75</v>
      </c>
      <c r="J578" t="s">
        <v>102</v>
      </c>
      <c r="K578" t="s">
        <v>204</v>
      </c>
      <c r="L578" t="s">
        <v>76</v>
      </c>
      <c r="M578" t="s">
        <v>1164</v>
      </c>
      <c r="N578">
        <v>0.79</v>
      </c>
      <c r="O578" t="s">
        <v>50</v>
      </c>
      <c r="P578" t="s">
        <v>70</v>
      </c>
      <c r="Q578" t="s">
        <v>96</v>
      </c>
      <c r="R578" t="s">
        <v>1165</v>
      </c>
      <c r="S578">
        <v>14225</v>
      </c>
      <c r="T578" s="3">
        <v>42075</v>
      </c>
      <c r="U578" s="3">
        <v>42076</v>
      </c>
      <c r="V578">
        <v>-229.87</v>
      </c>
      <c r="W578">
        <v>5</v>
      </c>
      <c r="X578">
        <v>347.23</v>
      </c>
      <c r="Y578">
        <v>89004</v>
      </c>
    </row>
    <row r="579" spans="1:25" x14ac:dyDescent="0.3">
      <c r="A579">
        <v>22663</v>
      </c>
      <c r="B579" t="s">
        <v>42</v>
      </c>
      <c r="C579">
        <v>0.05</v>
      </c>
      <c r="D579">
        <v>51.98</v>
      </c>
      <c r="E579">
        <v>10.17</v>
      </c>
      <c r="F579">
        <v>1027</v>
      </c>
      <c r="G579" t="s">
        <v>1163</v>
      </c>
      <c r="H579" t="s">
        <v>66</v>
      </c>
      <c r="I579" t="s">
        <v>75</v>
      </c>
      <c r="J579" t="s">
        <v>102</v>
      </c>
      <c r="K579" t="s">
        <v>110</v>
      </c>
      <c r="L579" t="s">
        <v>111</v>
      </c>
      <c r="M579" t="s">
        <v>1166</v>
      </c>
      <c r="N579">
        <v>0.37</v>
      </c>
      <c r="O579" t="s">
        <v>50</v>
      </c>
      <c r="P579" t="s">
        <v>70</v>
      </c>
      <c r="Q579" t="s">
        <v>96</v>
      </c>
      <c r="R579" t="s">
        <v>1165</v>
      </c>
      <c r="S579">
        <v>14225</v>
      </c>
      <c r="T579" s="3">
        <v>42075</v>
      </c>
      <c r="U579" s="3">
        <v>42076</v>
      </c>
      <c r="V579">
        <v>329.9787</v>
      </c>
      <c r="W579">
        <v>9</v>
      </c>
      <c r="X579">
        <v>478.23</v>
      </c>
      <c r="Y579">
        <v>89004</v>
      </c>
    </row>
    <row r="580" spans="1:25" x14ac:dyDescent="0.3">
      <c r="A580">
        <v>24325</v>
      </c>
      <c r="B580" t="s">
        <v>73</v>
      </c>
      <c r="C580">
        <v>7.0000000000000007E-2</v>
      </c>
      <c r="D580">
        <v>7.08</v>
      </c>
      <c r="E580">
        <v>2.35</v>
      </c>
      <c r="F580">
        <v>1028</v>
      </c>
      <c r="G580" t="s">
        <v>1167</v>
      </c>
      <c r="H580" t="s">
        <v>44</v>
      </c>
      <c r="I580" t="s">
        <v>75</v>
      </c>
      <c r="J580" t="s">
        <v>46</v>
      </c>
      <c r="K580" t="s">
        <v>47</v>
      </c>
      <c r="L580" t="s">
        <v>48</v>
      </c>
      <c r="M580" t="s">
        <v>1168</v>
      </c>
      <c r="N580">
        <v>0.47</v>
      </c>
      <c r="O580" t="s">
        <v>50</v>
      </c>
      <c r="P580" t="s">
        <v>70</v>
      </c>
      <c r="Q580" t="s">
        <v>96</v>
      </c>
      <c r="R580" t="s">
        <v>1169</v>
      </c>
      <c r="S580">
        <v>11725</v>
      </c>
      <c r="T580" s="3">
        <v>42092</v>
      </c>
      <c r="U580" s="3">
        <v>42093</v>
      </c>
      <c r="V580">
        <v>30.49</v>
      </c>
      <c r="W580">
        <v>13</v>
      </c>
      <c r="X580">
        <v>93.82</v>
      </c>
      <c r="Y580">
        <v>89006</v>
      </c>
    </row>
    <row r="581" spans="1:25" x14ac:dyDescent="0.3">
      <c r="A581">
        <v>23398</v>
      </c>
      <c r="B581" t="s">
        <v>54</v>
      </c>
      <c r="C581">
        <v>0.05</v>
      </c>
      <c r="D581">
        <v>83.1</v>
      </c>
      <c r="E581">
        <v>6.13</v>
      </c>
      <c r="F581">
        <v>1028</v>
      </c>
      <c r="G581" t="s">
        <v>1167</v>
      </c>
      <c r="H581" t="s">
        <v>44</v>
      </c>
      <c r="I581" t="s">
        <v>75</v>
      </c>
      <c r="J581" t="s">
        <v>102</v>
      </c>
      <c r="K581" t="s">
        <v>204</v>
      </c>
      <c r="L581" t="s">
        <v>76</v>
      </c>
      <c r="M581" t="s">
        <v>1170</v>
      </c>
      <c r="N581">
        <v>0.45</v>
      </c>
      <c r="O581" t="s">
        <v>50</v>
      </c>
      <c r="P581" t="s">
        <v>70</v>
      </c>
      <c r="Q581" t="s">
        <v>96</v>
      </c>
      <c r="R581" t="s">
        <v>1169</v>
      </c>
      <c r="S581">
        <v>11725</v>
      </c>
      <c r="T581" s="3">
        <v>42132</v>
      </c>
      <c r="U581" s="3">
        <v>42133</v>
      </c>
      <c r="V581">
        <v>1152.5276999999999</v>
      </c>
      <c r="W581">
        <v>20</v>
      </c>
      <c r="X581">
        <v>1670.33</v>
      </c>
      <c r="Y581">
        <v>89007</v>
      </c>
    </row>
    <row r="582" spans="1:25" x14ac:dyDescent="0.3">
      <c r="A582">
        <v>21959</v>
      </c>
      <c r="B582" t="s">
        <v>64</v>
      </c>
      <c r="C582">
        <v>7.0000000000000007E-2</v>
      </c>
      <c r="D582">
        <v>125.99</v>
      </c>
      <c r="E582">
        <v>2.5</v>
      </c>
      <c r="F582">
        <v>1035</v>
      </c>
      <c r="G582" t="s">
        <v>1171</v>
      </c>
      <c r="H582" t="s">
        <v>66</v>
      </c>
      <c r="I582" t="s">
        <v>57</v>
      </c>
      <c r="J582" t="s">
        <v>102</v>
      </c>
      <c r="K582" t="s">
        <v>103</v>
      </c>
      <c r="L582" t="s">
        <v>76</v>
      </c>
      <c r="M582" t="s">
        <v>1172</v>
      </c>
      <c r="N582">
        <v>0.6</v>
      </c>
      <c r="O582" t="s">
        <v>50</v>
      </c>
      <c r="P582" t="s">
        <v>70</v>
      </c>
      <c r="Q582" t="s">
        <v>178</v>
      </c>
      <c r="R582" t="s">
        <v>1173</v>
      </c>
      <c r="S582">
        <v>43015</v>
      </c>
      <c r="T582" s="3">
        <v>42076</v>
      </c>
      <c r="U582" s="3">
        <v>42076</v>
      </c>
      <c r="V582">
        <v>-604.40600000000006</v>
      </c>
      <c r="W582">
        <v>1</v>
      </c>
      <c r="X582">
        <v>100.59</v>
      </c>
      <c r="Y582">
        <v>90710</v>
      </c>
    </row>
    <row r="583" spans="1:25" x14ac:dyDescent="0.3">
      <c r="A583">
        <v>21960</v>
      </c>
      <c r="B583" t="s">
        <v>64</v>
      </c>
      <c r="C583">
        <v>0.03</v>
      </c>
      <c r="D583">
        <v>99.99</v>
      </c>
      <c r="E583">
        <v>19.989999999999998</v>
      </c>
      <c r="F583">
        <v>1036</v>
      </c>
      <c r="G583" t="s">
        <v>1174</v>
      </c>
      <c r="H583" t="s">
        <v>66</v>
      </c>
      <c r="I583" t="s">
        <v>57</v>
      </c>
      <c r="J583" t="s">
        <v>102</v>
      </c>
      <c r="K583" t="s">
        <v>204</v>
      </c>
      <c r="L583" t="s">
        <v>76</v>
      </c>
      <c r="M583" t="s">
        <v>1175</v>
      </c>
      <c r="N583">
        <v>0.52</v>
      </c>
      <c r="O583" t="s">
        <v>50</v>
      </c>
      <c r="P583" t="s">
        <v>70</v>
      </c>
      <c r="Q583" t="s">
        <v>178</v>
      </c>
      <c r="R583" t="s">
        <v>1176</v>
      </c>
      <c r="S583">
        <v>43017</v>
      </c>
      <c r="T583" s="3">
        <v>42076</v>
      </c>
      <c r="U583" s="3">
        <v>42077</v>
      </c>
      <c r="V583">
        <v>293.66000000000003</v>
      </c>
      <c r="W583">
        <v>6</v>
      </c>
      <c r="X583">
        <v>598.38</v>
      </c>
      <c r="Y583">
        <v>90710</v>
      </c>
    </row>
    <row r="584" spans="1:25" x14ac:dyDescent="0.3">
      <c r="A584">
        <v>20669</v>
      </c>
      <c r="B584" t="s">
        <v>64</v>
      </c>
      <c r="C584">
        <v>0.1</v>
      </c>
      <c r="D584">
        <v>7.64</v>
      </c>
      <c r="E584">
        <v>5.83</v>
      </c>
      <c r="F584">
        <v>1038</v>
      </c>
      <c r="G584" t="s">
        <v>1177</v>
      </c>
      <c r="H584" t="s">
        <v>66</v>
      </c>
      <c r="I584" t="s">
        <v>45</v>
      </c>
      <c r="J584" t="s">
        <v>46</v>
      </c>
      <c r="K584" t="s">
        <v>118</v>
      </c>
      <c r="L584" t="s">
        <v>48</v>
      </c>
      <c r="M584" t="s">
        <v>1050</v>
      </c>
      <c r="N584">
        <v>0.36</v>
      </c>
      <c r="O584" t="s">
        <v>50</v>
      </c>
      <c r="P584" t="s">
        <v>87</v>
      </c>
      <c r="Q584" t="s">
        <v>386</v>
      </c>
      <c r="R584" t="s">
        <v>1178</v>
      </c>
      <c r="S584">
        <v>33430</v>
      </c>
      <c r="T584" s="3">
        <v>42171</v>
      </c>
      <c r="U584" s="3">
        <v>42172</v>
      </c>
      <c r="V584">
        <v>-403.18739999999997</v>
      </c>
      <c r="W584">
        <v>5</v>
      </c>
      <c r="X584">
        <v>39.36</v>
      </c>
      <c r="Y584">
        <v>90641</v>
      </c>
    </row>
    <row r="585" spans="1:25" x14ac:dyDescent="0.3">
      <c r="A585">
        <v>18404</v>
      </c>
      <c r="B585" t="s">
        <v>64</v>
      </c>
      <c r="C585">
        <v>0.06</v>
      </c>
      <c r="D585">
        <v>55.94</v>
      </c>
      <c r="E585">
        <v>4</v>
      </c>
      <c r="F585">
        <v>1041</v>
      </c>
      <c r="G585" t="s">
        <v>1179</v>
      </c>
      <c r="H585" t="s">
        <v>66</v>
      </c>
      <c r="I585" t="s">
        <v>75</v>
      </c>
      <c r="J585" t="s">
        <v>102</v>
      </c>
      <c r="K585" t="s">
        <v>204</v>
      </c>
      <c r="L585" t="s">
        <v>76</v>
      </c>
      <c r="M585" t="s">
        <v>1180</v>
      </c>
      <c r="N585">
        <v>0.74</v>
      </c>
      <c r="O585" t="s">
        <v>50</v>
      </c>
      <c r="P585" t="s">
        <v>51</v>
      </c>
      <c r="Q585" t="s">
        <v>62</v>
      </c>
      <c r="R585" t="s">
        <v>1181</v>
      </c>
      <c r="S585">
        <v>95695</v>
      </c>
      <c r="T585" s="3">
        <v>42111</v>
      </c>
      <c r="U585" s="3">
        <v>42112</v>
      </c>
      <c r="V585">
        <v>-13.77</v>
      </c>
      <c r="W585">
        <v>6</v>
      </c>
      <c r="X585">
        <v>322.77</v>
      </c>
      <c r="Y585">
        <v>87846</v>
      </c>
    </row>
    <row r="586" spans="1:25" x14ac:dyDescent="0.3">
      <c r="A586">
        <v>18405</v>
      </c>
      <c r="B586" t="s">
        <v>64</v>
      </c>
      <c r="C586">
        <v>7.0000000000000007E-2</v>
      </c>
      <c r="D586">
        <v>6.3</v>
      </c>
      <c r="E586">
        <v>0.5</v>
      </c>
      <c r="F586">
        <v>1041</v>
      </c>
      <c r="G586" t="s">
        <v>1179</v>
      </c>
      <c r="H586" t="s">
        <v>66</v>
      </c>
      <c r="I586" t="s">
        <v>75</v>
      </c>
      <c r="J586" t="s">
        <v>46</v>
      </c>
      <c r="K586" t="s">
        <v>159</v>
      </c>
      <c r="L586" t="s">
        <v>76</v>
      </c>
      <c r="M586" t="s">
        <v>1182</v>
      </c>
      <c r="N586">
        <v>0.39</v>
      </c>
      <c r="O586" t="s">
        <v>50</v>
      </c>
      <c r="P586" t="s">
        <v>51</v>
      </c>
      <c r="Q586" t="s">
        <v>62</v>
      </c>
      <c r="R586" t="s">
        <v>1181</v>
      </c>
      <c r="S586">
        <v>95695</v>
      </c>
      <c r="T586" s="3">
        <v>42111</v>
      </c>
      <c r="U586" s="3">
        <v>42111</v>
      </c>
      <c r="V586">
        <v>44.912100000000002</v>
      </c>
      <c r="W586">
        <v>11</v>
      </c>
      <c r="X586">
        <v>65.09</v>
      </c>
      <c r="Y586">
        <v>87846</v>
      </c>
    </row>
    <row r="587" spans="1:25" x14ac:dyDescent="0.3">
      <c r="A587">
        <v>20937</v>
      </c>
      <c r="B587" t="s">
        <v>64</v>
      </c>
      <c r="C587">
        <v>0</v>
      </c>
      <c r="D587">
        <v>14.42</v>
      </c>
      <c r="E587">
        <v>6.75</v>
      </c>
      <c r="F587">
        <v>1042</v>
      </c>
      <c r="G587" t="s">
        <v>1183</v>
      </c>
      <c r="H587" t="s">
        <v>44</v>
      </c>
      <c r="I587" t="s">
        <v>75</v>
      </c>
      <c r="J587" t="s">
        <v>46</v>
      </c>
      <c r="K587" t="s">
        <v>281</v>
      </c>
      <c r="L587" t="s">
        <v>111</v>
      </c>
      <c r="M587" t="s">
        <v>595</v>
      </c>
      <c r="N587">
        <v>0.52</v>
      </c>
      <c r="O587" t="s">
        <v>50</v>
      </c>
      <c r="P587" t="s">
        <v>51</v>
      </c>
      <c r="Q587" t="s">
        <v>62</v>
      </c>
      <c r="R587" t="s">
        <v>1184</v>
      </c>
      <c r="S587">
        <v>95991</v>
      </c>
      <c r="T587" s="3">
        <v>42140</v>
      </c>
      <c r="U587" s="3">
        <v>42141</v>
      </c>
      <c r="V587">
        <v>9.33</v>
      </c>
      <c r="W587">
        <v>6</v>
      </c>
      <c r="X587">
        <v>98.96</v>
      </c>
      <c r="Y587">
        <v>87847</v>
      </c>
    </row>
    <row r="588" spans="1:25" x14ac:dyDescent="0.3">
      <c r="A588">
        <v>3926</v>
      </c>
      <c r="B588" t="s">
        <v>64</v>
      </c>
      <c r="C588">
        <v>0.02</v>
      </c>
      <c r="D588">
        <v>209.84</v>
      </c>
      <c r="E588">
        <v>21.21</v>
      </c>
      <c r="F588">
        <v>1044</v>
      </c>
      <c r="G588" t="s">
        <v>1185</v>
      </c>
      <c r="H588" t="s">
        <v>66</v>
      </c>
      <c r="I588" t="s">
        <v>57</v>
      </c>
      <c r="J588" t="s">
        <v>58</v>
      </c>
      <c r="K588" t="s">
        <v>67</v>
      </c>
      <c r="L588" t="s">
        <v>260</v>
      </c>
      <c r="M588" t="s">
        <v>1186</v>
      </c>
      <c r="N588">
        <v>0.59</v>
      </c>
      <c r="O588" t="s">
        <v>50</v>
      </c>
      <c r="P588" t="s">
        <v>51</v>
      </c>
      <c r="Q588" t="s">
        <v>62</v>
      </c>
      <c r="R588" t="s">
        <v>687</v>
      </c>
      <c r="S588">
        <v>90004</v>
      </c>
      <c r="T588" s="3">
        <v>42169</v>
      </c>
      <c r="U588" s="3">
        <v>42169</v>
      </c>
      <c r="V588">
        <v>2593.14</v>
      </c>
      <c r="W588">
        <v>62</v>
      </c>
      <c r="X588">
        <v>13546.94</v>
      </c>
      <c r="Y588">
        <v>28001</v>
      </c>
    </row>
    <row r="589" spans="1:25" x14ac:dyDescent="0.3">
      <c r="A589">
        <v>3927</v>
      </c>
      <c r="B589" t="s">
        <v>64</v>
      </c>
      <c r="C589">
        <v>0.01</v>
      </c>
      <c r="D589">
        <v>194.3</v>
      </c>
      <c r="E589">
        <v>11.54</v>
      </c>
      <c r="F589">
        <v>1044</v>
      </c>
      <c r="G589" t="s">
        <v>1185</v>
      </c>
      <c r="H589" t="s">
        <v>66</v>
      </c>
      <c r="I589" t="s">
        <v>57</v>
      </c>
      <c r="J589" t="s">
        <v>58</v>
      </c>
      <c r="K589" t="s">
        <v>67</v>
      </c>
      <c r="L589" t="s">
        <v>260</v>
      </c>
      <c r="M589" t="s">
        <v>1187</v>
      </c>
      <c r="N589">
        <v>0.59</v>
      </c>
      <c r="O589" t="s">
        <v>50</v>
      </c>
      <c r="P589" t="s">
        <v>51</v>
      </c>
      <c r="Q589" t="s">
        <v>62</v>
      </c>
      <c r="R589" t="s">
        <v>687</v>
      </c>
      <c r="S589">
        <v>90004</v>
      </c>
      <c r="T589" s="3">
        <v>42169</v>
      </c>
      <c r="U589" s="3">
        <v>42171</v>
      </c>
      <c r="V589">
        <v>1162.76</v>
      </c>
      <c r="W589">
        <v>32</v>
      </c>
      <c r="X589">
        <v>6401.65</v>
      </c>
      <c r="Y589">
        <v>28001</v>
      </c>
    </row>
    <row r="590" spans="1:25" x14ac:dyDescent="0.3">
      <c r="A590">
        <v>6711</v>
      </c>
      <c r="B590" t="s">
        <v>42</v>
      </c>
      <c r="C590">
        <v>0</v>
      </c>
      <c r="D590">
        <v>6.68</v>
      </c>
      <c r="E590">
        <v>5.66</v>
      </c>
      <c r="F590">
        <v>1044</v>
      </c>
      <c r="G590" t="s">
        <v>1185</v>
      </c>
      <c r="H590" t="s">
        <v>66</v>
      </c>
      <c r="I590" t="s">
        <v>57</v>
      </c>
      <c r="J590" t="s">
        <v>46</v>
      </c>
      <c r="K590" t="s">
        <v>118</v>
      </c>
      <c r="L590" t="s">
        <v>76</v>
      </c>
      <c r="M590" t="s">
        <v>1188</v>
      </c>
      <c r="N590">
        <v>0.37</v>
      </c>
      <c r="O590" t="s">
        <v>50</v>
      </c>
      <c r="P590" t="s">
        <v>51</v>
      </c>
      <c r="Q590" t="s">
        <v>62</v>
      </c>
      <c r="R590" t="s">
        <v>687</v>
      </c>
      <c r="S590">
        <v>90004</v>
      </c>
      <c r="T590" s="3">
        <v>42062</v>
      </c>
      <c r="U590" s="3">
        <v>42063</v>
      </c>
      <c r="V590">
        <v>-76.94</v>
      </c>
      <c r="W590">
        <v>90</v>
      </c>
      <c r="X590">
        <v>617.4</v>
      </c>
      <c r="Y590">
        <v>47813</v>
      </c>
    </row>
    <row r="591" spans="1:25" x14ac:dyDescent="0.3">
      <c r="A591">
        <v>24711</v>
      </c>
      <c r="B591" t="s">
        <v>42</v>
      </c>
      <c r="C591">
        <v>0</v>
      </c>
      <c r="D591">
        <v>6.68</v>
      </c>
      <c r="E591">
        <v>5.66</v>
      </c>
      <c r="F591">
        <v>1047</v>
      </c>
      <c r="G591" t="s">
        <v>1189</v>
      </c>
      <c r="H591" t="s">
        <v>66</v>
      </c>
      <c r="I591" t="s">
        <v>57</v>
      </c>
      <c r="J591" t="s">
        <v>46</v>
      </c>
      <c r="K591" t="s">
        <v>118</v>
      </c>
      <c r="L591" t="s">
        <v>76</v>
      </c>
      <c r="M591" t="s">
        <v>1188</v>
      </c>
      <c r="N591">
        <v>0.37</v>
      </c>
      <c r="O591" t="s">
        <v>50</v>
      </c>
      <c r="P591" t="s">
        <v>70</v>
      </c>
      <c r="Q591" t="s">
        <v>217</v>
      </c>
      <c r="R591" t="s">
        <v>218</v>
      </c>
      <c r="S591">
        <v>2109</v>
      </c>
      <c r="T591" s="3">
        <v>42062</v>
      </c>
      <c r="U591" s="3">
        <v>42063</v>
      </c>
      <c r="V591">
        <v>-40.008800000000001</v>
      </c>
      <c r="W591">
        <v>23</v>
      </c>
      <c r="X591">
        <v>157.78</v>
      </c>
      <c r="Y591">
        <v>89389</v>
      </c>
    </row>
    <row r="592" spans="1:25" x14ac:dyDescent="0.3">
      <c r="A592">
        <v>26259</v>
      </c>
      <c r="B592" t="s">
        <v>54</v>
      </c>
      <c r="C592">
        <v>0.03</v>
      </c>
      <c r="D592">
        <v>5.44</v>
      </c>
      <c r="E592">
        <v>7.46</v>
      </c>
      <c r="F592">
        <v>1054</v>
      </c>
      <c r="G592" t="s">
        <v>1190</v>
      </c>
      <c r="H592" t="s">
        <v>44</v>
      </c>
      <c r="I592" t="s">
        <v>45</v>
      </c>
      <c r="J592" t="s">
        <v>46</v>
      </c>
      <c r="K592" t="s">
        <v>134</v>
      </c>
      <c r="L592" t="s">
        <v>76</v>
      </c>
      <c r="M592" t="s">
        <v>1191</v>
      </c>
      <c r="N592">
        <v>0.36</v>
      </c>
      <c r="O592" t="s">
        <v>50</v>
      </c>
      <c r="P592" t="s">
        <v>51</v>
      </c>
      <c r="Q592" t="s">
        <v>402</v>
      </c>
      <c r="R592" t="s">
        <v>1192</v>
      </c>
      <c r="S592">
        <v>85374</v>
      </c>
      <c r="T592" s="3">
        <v>42149</v>
      </c>
      <c r="U592" s="3">
        <v>42151</v>
      </c>
      <c r="V592">
        <v>-51.704000000000001</v>
      </c>
      <c r="W592">
        <v>4</v>
      </c>
      <c r="X592">
        <v>26.31</v>
      </c>
      <c r="Y592">
        <v>90069</v>
      </c>
    </row>
    <row r="593" spans="1:25" x14ac:dyDescent="0.3">
      <c r="A593">
        <v>26260</v>
      </c>
      <c r="B593" t="s">
        <v>54</v>
      </c>
      <c r="C593">
        <v>0.08</v>
      </c>
      <c r="D593">
        <v>26.38</v>
      </c>
      <c r="E593">
        <v>5.58</v>
      </c>
      <c r="F593">
        <v>1054</v>
      </c>
      <c r="G593" t="s">
        <v>1190</v>
      </c>
      <c r="H593" t="s">
        <v>66</v>
      </c>
      <c r="I593" t="s">
        <v>45</v>
      </c>
      <c r="J593" t="s">
        <v>46</v>
      </c>
      <c r="K593" t="s">
        <v>118</v>
      </c>
      <c r="L593" t="s">
        <v>76</v>
      </c>
      <c r="M593" t="s">
        <v>1193</v>
      </c>
      <c r="N593">
        <v>0.39</v>
      </c>
      <c r="O593" t="s">
        <v>50</v>
      </c>
      <c r="P593" t="s">
        <v>51</v>
      </c>
      <c r="Q593" t="s">
        <v>402</v>
      </c>
      <c r="R593" t="s">
        <v>1192</v>
      </c>
      <c r="S593">
        <v>85374</v>
      </c>
      <c r="T593" s="3">
        <v>42149</v>
      </c>
      <c r="U593" s="3">
        <v>42150</v>
      </c>
      <c r="V593">
        <v>144.7482</v>
      </c>
      <c r="W593">
        <v>8</v>
      </c>
      <c r="X593">
        <v>209.78</v>
      </c>
      <c r="Y593">
        <v>90069</v>
      </c>
    </row>
    <row r="594" spans="1:25" x14ac:dyDescent="0.3">
      <c r="A594">
        <v>26261</v>
      </c>
      <c r="B594" t="s">
        <v>54</v>
      </c>
      <c r="C594">
        <v>0.06</v>
      </c>
      <c r="D594">
        <v>20.99</v>
      </c>
      <c r="E594">
        <v>2.5</v>
      </c>
      <c r="F594">
        <v>1054</v>
      </c>
      <c r="G594" t="s">
        <v>1190</v>
      </c>
      <c r="H594" t="s">
        <v>66</v>
      </c>
      <c r="I594" t="s">
        <v>45</v>
      </c>
      <c r="J594" t="s">
        <v>102</v>
      </c>
      <c r="K594" t="s">
        <v>103</v>
      </c>
      <c r="L594" t="s">
        <v>48</v>
      </c>
      <c r="M594" t="s">
        <v>1194</v>
      </c>
      <c r="N594">
        <v>0.81</v>
      </c>
      <c r="O594" t="s">
        <v>50</v>
      </c>
      <c r="P594" t="s">
        <v>51</v>
      </c>
      <c r="Q594" t="s">
        <v>402</v>
      </c>
      <c r="R594" t="s">
        <v>1192</v>
      </c>
      <c r="S594">
        <v>85374</v>
      </c>
      <c r="T594" s="3">
        <v>42149</v>
      </c>
      <c r="U594" s="3">
        <v>42151</v>
      </c>
      <c r="V594">
        <v>-112.18899999999999</v>
      </c>
      <c r="W594">
        <v>1</v>
      </c>
      <c r="X594">
        <v>17.829999999999998</v>
      </c>
      <c r="Y594">
        <v>90069</v>
      </c>
    </row>
    <row r="595" spans="1:25" x14ac:dyDescent="0.3">
      <c r="A595">
        <v>8200</v>
      </c>
      <c r="B595" t="s">
        <v>73</v>
      </c>
      <c r="C595">
        <v>0.09</v>
      </c>
      <c r="D595">
        <v>138.75</v>
      </c>
      <c r="E595">
        <v>52.42</v>
      </c>
      <c r="F595">
        <v>1060</v>
      </c>
      <c r="G595" t="s">
        <v>1195</v>
      </c>
      <c r="H595" t="s">
        <v>56</v>
      </c>
      <c r="I595" t="s">
        <v>75</v>
      </c>
      <c r="J595" t="s">
        <v>58</v>
      </c>
      <c r="K595" t="s">
        <v>176</v>
      </c>
      <c r="L595" t="s">
        <v>146</v>
      </c>
      <c r="M595" t="s">
        <v>1196</v>
      </c>
      <c r="N595">
        <v>0.74</v>
      </c>
      <c r="O595" t="s">
        <v>50</v>
      </c>
      <c r="P595" t="s">
        <v>87</v>
      </c>
      <c r="Q595" t="s">
        <v>411</v>
      </c>
      <c r="R595" t="s">
        <v>604</v>
      </c>
      <c r="S595">
        <v>30318</v>
      </c>
      <c r="T595" s="3">
        <v>42087</v>
      </c>
      <c r="U595" s="3">
        <v>42088</v>
      </c>
      <c r="V595">
        <v>-445.97177625000006</v>
      </c>
      <c r="W595">
        <v>23</v>
      </c>
      <c r="X595">
        <v>2527.79</v>
      </c>
      <c r="Y595">
        <v>58628</v>
      </c>
    </row>
    <row r="596" spans="1:25" x14ac:dyDescent="0.3">
      <c r="A596">
        <v>7980</v>
      </c>
      <c r="B596" t="s">
        <v>131</v>
      </c>
      <c r="C596">
        <v>7.0000000000000007E-2</v>
      </c>
      <c r="D596">
        <v>6.3</v>
      </c>
      <c r="E596">
        <v>0.5</v>
      </c>
      <c r="F596">
        <v>1060</v>
      </c>
      <c r="G596" t="s">
        <v>1195</v>
      </c>
      <c r="H596" t="s">
        <v>66</v>
      </c>
      <c r="I596" t="s">
        <v>75</v>
      </c>
      <c r="J596" t="s">
        <v>46</v>
      </c>
      <c r="K596" t="s">
        <v>159</v>
      </c>
      <c r="L596" t="s">
        <v>76</v>
      </c>
      <c r="M596" t="s">
        <v>235</v>
      </c>
      <c r="N596">
        <v>0.39</v>
      </c>
      <c r="O596" t="s">
        <v>50</v>
      </c>
      <c r="P596" t="s">
        <v>87</v>
      </c>
      <c r="Q596" t="s">
        <v>411</v>
      </c>
      <c r="R596" t="s">
        <v>604</v>
      </c>
      <c r="S596">
        <v>30318</v>
      </c>
      <c r="T596" s="3">
        <v>42154</v>
      </c>
      <c r="U596" s="3">
        <v>42154</v>
      </c>
      <c r="V596">
        <v>4.1673999999999998</v>
      </c>
      <c r="W596">
        <v>20</v>
      </c>
      <c r="X596">
        <v>121.87</v>
      </c>
      <c r="Y596">
        <v>57061</v>
      </c>
    </row>
    <row r="597" spans="1:25" x14ac:dyDescent="0.3">
      <c r="A597">
        <v>26200</v>
      </c>
      <c r="B597" t="s">
        <v>73</v>
      </c>
      <c r="C597">
        <v>0.09</v>
      </c>
      <c r="D597">
        <v>138.75</v>
      </c>
      <c r="E597">
        <v>52.42</v>
      </c>
      <c r="F597">
        <v>1062</v>
      </c>
      <c r="G597" t="s">
        <v>1197</v>
      </c>
      <c r="H597" t="s">
        <v>56</v>
      </c>
      <c r="I597" t="s">
        <v>75</v>
      </c>
      <c r="J597" t="s">
        <v>58</v>
      </c>
      <c r="K597" t="s">
        <v>176</v>
      </c>
      <c r="L597" t="s">
        <v>146</v>
      </c>
      <c r="M597" t="s">
        <v>1196</v>
      </c>
      <c r="N597">
        <v>0.74</v>
      </c>
      <c r="O597" t="s">
        <v>50</v>
      </c>
      <c r="P597" t="s">
        <v>70</v>
      </c>
      <c r="Q597" t="s">
        <v>96</v>
      </c>
      <c r="R597" t="s">
        <v>1198</v>
      </c>
      <c r="S597">
        <v>11727</v>
      </c>
      <c r="T597" s="3">
        <v>42087</v>
      </c>
      <c r="U597" s="3">
        <v>42088</v>
      </c>
      <c r="V597">
        <v>-335.31712500000003</v>
      </c>
      <c r="W597">
        <v>6</v>
      </c>
      <c r="X597">
        <v>659.42</v>
      </c>
      <c r="Y597">
        <v>91354</v>
      </c>
    </row>
    <row r="598" spans="1:25" x14ac:dyDescent="0.3">
      <c r="A598">
        <v>25979</v>
      </c>
      <c r="B598" t="s">
        <v>131</v>
      </c>
      <c r="C598">
        <v>0.04</v>
      </c>
      <c r="D598">
        <v>22.38</v>
      </c>
      <c r="E598">
        <v>15.1</v>
      </c>
      <c r="F598">
        <v>1062</v>
      </c>
      <c r="G598" t="s">
        <v>1197</v>
      </c>
      <c r="H598" t="s">
        <v>66</v>
      </c>
      <c r="I598" t="s">
        <v>75</v>
      </c>
      <c r="J598" t="s">
        <v>46</v>
      </c>
      <c r="K598" t="s">
        <v>134</v>
      </c>
      <c r="L598" t="s">
        <v>76</v>
      </c>
      <c r="M598" t="s">
        <v>1199</v>
      </c>
      <c r="N598">
        <v>0.38</v>
      </c>
      <c r="O598" t="s">
        <v>50</v>
      </c>
      <c r="P598" t="s">
        <v>70</v>
      </c>
      <c r="Q598" t="s">
        <v>96</v>
      </c>
      <c r="R598" t="s">
        <v>1198</v>
      </c>
      <c r="S598">
        <v>11727</v>
      </c>
      <c r="T598" s="3">
        <v>42154</v>
      </c>
      <c r="U598" s="3">
        <v>42162</v>
      </c>
      <c r="V598">
        <v>16.021800000000013</v>
      </c>
      <c r="W598">
        <v>18</v>
      </c>
      <c r="X598">
        <v>403.53</v>
      </c>
      <c r="Y598">
        <v>91355</v>
      </c>
    </row>
    <row r="599" spans="1:25" x14ac:dyDescent="0.3">
      <c r="A599">
        <v>25981</v>
      </c>
      <c r="B599" t="s">
        <v>131</v>
      </c>
      <c r="C599">
        <v>0.06</v>
      </c>
      <c r="D599">
        <v>17.78</v>
      </c>
      <c r="E599">
        <v>5.03</v>
      </c>
      <c r="F599">
        <v>1062</v>
      </c>
      <c r="G599" t="s">
        <v>1197</v>
      </c>
      <c r="H599" t="s">
        <v>66</v>
      </c>
      <c r="I599" t="s">
        <v>75</v>
      </c>
      <c r="J599" t="s">
        <v>58</v>
      </c>
      <c r="K599" t="s">
        <v>67</v>
      </c>
      <c r="L599" t="s">
        <v>76</v>
      </c>
      <c r="M599" t="s">
        <v>1200</v>
      </c>
      <c r="N599">
        <v>0.54</v>
      </c>
      <c r="O599" t="s">
        <v>50</v>
      </c>
      <c r="P599" t="s">
        <v>70</v>
      </c>
      <c r="Q599" t="s">
        <v>96</v>
      </c>
      <c r="R599" t="s">
        <v>1198</v>
      </c>
      <c r="S599">
        <v>11727</v>
      </c>
      <c r="T599" s="3">
        <v>42154</v>
      </c>
      <c r="U599" s="3">
        <v>42157</v>
      </c>
      <c r="V599">
        <v>38.067299999999996</v>
      </c>
      <c r="W599">
        <v>3</v>
      </c>
      <c r="X599">
        <v>55.17</v>
      </c>
      <c r="Y599">
        <v>91355</v>
      </c>
    </row>
    <row r="600" spans="1:25" x14ac:dyDescent="0.3">
      <c r="A600">
        <v>19445</v>
      </c>
      <c r="B600" t="s">
        <v>64</v>
      </c>
      <c r="C600">
        <v>0.01</v>
      </c>
      <c r="D600">
        <v>15.99</v>
      </c>
      <c r="E600">
        <v>13.18</v>
      </c>
      <c r="F600">
        <v>1065</v>
      </c>
      <c r="G600" t="s">
        <v>1201</v>
      </c>
      <c r="H600" t="s">
        <v>66</v>
      </c>
      <c r="I600" t="s">
        <v>45</v>
      </c>
      <c r="J600" t="s">
        <v>46</v>
      </c>
      <c r="K600" t="s">
        <v>134</v>
      </c>
      <c r="L600" t="s">
        <v>76</v>
      </c>
      <c r="M600" t="s">
        <v>662</v>
      </c>
      <c r="N600">
        <v>0.37</v>
      </c>
      <c r="O600" t="s">
        <v>50</v>
      </c>
      <c r="P600" t="s">
        <v>78</v>
      </c>
      <c r="Q600" t="s">
        <v>202</v>
      </c>
      <c r="R600" t="s">
        <v>1202</v>
      </c>
      <c r="S600">
        <v>60459</v>
      </c>
      <c r="T600" s="3">
        <v>42053</v>
      </c>
      <c r="U600" s="3">
        <v>42055</v>
      </c>
      <c r="V600">
        <v>-99.435440000000014</v>
      </c>
      <c r="W600">
        <v>23</v>
      </c>
      <c r="X600">
        <v>377.44</v>
      </c>
      <c r="Y600">
        <v>88899</v>
      </c>
    </row>
    <row r="601" spans="1:25" x14ac:dyDescent="0.3">
      <c r="A601">
        <v>20445</v>
      </c>
      <c r="B601" t="s">
        <v>131</v>
      </c>
      <c r="C601">
        <v>0.04</v>
      </c>
      <c r="D601">
        <v>22.84</v>
      </c>
      <c r="E601">
        <v>16.87</v>
      </c>
      <c r="F601">
        <v>1068</v>
      </c>
      <c r="G601" t="s">
        <v>1203</v>
      </c>
      <c r="H601" t="s">
        <v>66</v>
      </c>
      <c r="I601" t="s">
        <v>57</v>
      </c>
      <c r="J601" t="s">
        <v>46</v>
      </c>
      <c r="K601" t="s">
        <v>118</v>
      </c>
      <c r="L601" t="s">
        <v>76</v>
      </c>
      <c r="M601" t="s">
        <v>1204</v>
      </c>
      <c r="N601">
        <v>0.39</v>
      </c>
      <c r="O601" t="s">
        <v>50</v>
      </c>
      <c r="P601" t="s">
        <v>78</v>
      </c>
      <c r="Q601" t="s">
        <v>202</v>
      </c>
      <c r="R601" t="s">
        <v>1205</v>
      </c>
      <c r="S601">
        <v>60409</v>
      </c>
      <c r="T601" s="3">
        <v>42079</v>
      </c>
      <c r="U601" s="3">
        <v>42079</v>
      </c>
      <c r="V601">
        <v>-97.28</v>
      </c>
      <c r="W601">
        <v>12</v>
      </c>
      <c r="X601">
        <v>286.39999999999998</v>
      </c>
      <c r="Y601">
        <v>87109</v>
      </c>
    </row>
    <row r="602" spans="1:25" x14ac:dyDescent="0.3">
      <c r="A602">
        <v>24737</v>
      </c>
      <c r="B602" t="s">
        <v>73</v>
      </c>
      <c r="C602">
        <v>0.02</v>
      </c>
      <c r="D602">
        <v>15.94</v>
      </c>
      <c r="E602">
        <v>5.45</v>
      </c>
      <c r="F602">
        <v>1069</v>
      </c>
      <c r="G602" t="s">
        <v>1206</v>
      </c>
      <c r="H602" t="s">
        <v>66</v>
      </c>
      <c r="I602" t="s">
        <v>57</v>
      </c>
      <c r="J602" t="s">
        <v>46</v>
      </c>
      <c r="K602" t="s">
        <v>47</v>
      </c>
      <c r="L602" t="s">
        <v>68</v>
      </c>
      <c r="M602" t="s">
        <v>1207</v>
      </c>
      <c r="N602">
        <v>0.55000000000000004</v>
      </c>
      <c r="O602" t="s">
        <v>50</v>
      </c>
      <c r="P602" t="s">
        <v>78</v>
      </c>
      <c r="Q602" t="s">
        <v>202</v>
      </c>
      <c r="R602" t="s">
        <v>1208</v>
      </c>
      <c r="S602">
        <v>62901</v>
      </c>
      <c r="T602" s="3">
        <v>42138</v>
      </c>
      <c r="U602" s="3">
        <v>42139</v>
      </c>
      <c r="V602">
        <v>139.61200000000002</v>
      </c>
      <c r="W602">
        <v>41</v>
      </c>
      <c r="X602">
        <v>664.34</v>
      </c>
      <c r="Y602">
        <v>87110</v>
      </c>
    </row>
    <row r="603" spans="1:25" x14ac:dyDescent="0.3">
      <c r="A603">
        <v>22685</v>
      </c>
      <c r="B603" t="s">
        <v>54</v>
      </c>
      <c r="C603">
        <v>0.01</v>
      </c>
      <c r="D603">
        <v>150.88999999999999</v>
      </c>
      <c r="E603">
        <v>60.2</v>
      </c>
      <c r="F603">
        <v>1072</v>
      </c>
      <c r="G603" t="s">
        <v>1209</v>
      </c>
      <c r="H603" t="s">
        <v>56</v>
      </c>
      <c r="I603" t="s">
        <v>45</v>
      </c>
      <c r="J603" t="s">
        <v>58</v>
      </c>
      <c r="K603" t="s">
        <v>59</v>
      </c>
      <c r="L603" t="s">
        <v>60</v>
      </c>
      <c r="M603" t="s">
        <v>1210</v>
      </c>
      <c r="N603">
        <v>0.77</v>
      </c>
      <c r="O603" t="s">
        <v>50</v>
      </c>
      <c r="P603" t="s">
        <v>70</v>
      </c>
      <c r="Q603" t="s">
        <v>258</v>
      </c>
      <c r="R603" t="s">
        <v>1211</v>
      </c>
      <c r="S603">
        <v>18018</v>
      </c>
      <c r="T603" s="3">
        <v>42090</v>
      </c>
      <c r="U603" s="3">
        <v>42093</v>
      </c>
      <c r="V603">
        <v>-505.76</v>
      </c>
      <c r="W603">
        <v>3</v>
      </c>
      <c r="X603">
        <v>473.53</v>
      </c>
      <c r="Y603">
        <v>89631</v>
      </c>
    </row>
    <row r="604" spans="1:25" x14ac:dyDescent="0.3">
      <c r="A604">
        <v>26176</v>
      </c>
      <c r="B604" t="s">
        <v>42</v>
      </c>
      <c r="C604">
        <v>0.04</v>
      </c>
      <c r="D604">
        <v>19.23</v>
      </c>
      <c r="E604">
        <v>6.15</v>
      </c>
      <c r="F604">
        <v>1075</v>
      </c>
      <c r="G604" t="s">
        <v>1212</v>
      </c>
      <c r="H604" t="s">
        <v>66</v>
      </c>
      <c r="I604" t="s">
        <v>57</v>
      </c>
      <c r="J604" t="s">
        <v>58</v>
      </c>
      <c r="K604" t="s">
        <v>67</v>
      </c>
      <c r="L604" t="s">
        <v>68</v>
      </c>
      <c r="M604" t="s">
        <v>496</v>
      </c>
      <c r="N604">
        <v>0.44</v>
      </c>
      <c r="O604" t="s">
        <v>50</v>
      </c>
      <c r="P604" t="s">
        <v>78</v>
      </c>
      <c r="Q604" t="s">
        <v>202</v>
      </c>
      <c r="R604" t="s">
        <v>1213</v>
      </c>
      <c r="S604">
        <v>60441</v>
      </c>
      <c r="T604" s="3">
        <v>42072</v>
      </c>
      <c r="U604" s="3">
        <v>42073</v>
      </c>
      <c r="V604">
        <v>152.43479999999997</v>
      </c>
      <c r="W604">
        <v>11</v>
      </c>
      <c r="X604">
        <v>220.92</v>
      </c>
      <c r="Y604">
        <v>86422</v>
      </c>
    </row>
    <row r="605" spans="1:25" x14ac:dyDescent="0.3">
      <c r="A605">
        <v>23312</v>
      </c>
      <c r="B605" t="s">
        <v>54</v>
      </c>
      <c r="C605">
        <v>0.08</v>
      </c>
      <c r="D605">
        <v>13.9</v>
      </c>
      <c r="E605">
        <v>7.59</v>
      </c>
      <c r="F605">
        <v>1080</v>
      </c>
      <c r="G605" t="s">
        <v>1214</v>
      </c>
      <c r="H605" t="s">
        <v>66</v>
      </c>
      <c r="I605" t="s">
        <v>45</v>
      </c>
      <c r="J605" t="s">
        <v>46</v>
      </c>
      <c r="K605" t="s">
        <v>198</v>
      </c>
      <c r="L605" t="s">
        <v>68</v>
      </c>
      <c r="M605" t="s">
        <v>718</v>
      </c>
      <c r="N605">
        <v>0.56000000000000005</v>
      </c>
      <c r="O605" t="s">
        <v>50</v>
      </c>
      <c r="P605" t="s">
        <v>78</v>
      </c>
      <c r="Q605" t="s">
        <v>202</v>
      </c>
      <c r="R605" t="s">
        <v>1215</v>
      </c>
      <c r="S605">
        <v>60174</v>
      </c>
      <c r="T605" s="3">
        <v>42132</v>
      </c>
      <c r="U605" s="3">
        <v>42133</v>
      </c>
      <c r="V605">
        <v>9.862000000000009</v>
      </c>
      <c r="W605">
        <v>14</v>
      </c>
      <c r="X605">
        <v>196.41</v>
      </c>
      <c r="Y605">
        <v>88461</v>
      </c>
    </row>
    <row r="606" spans="1:25" x14ac:dyDescent="0.3">
      <c r="A606">
        <v>24324</v>
      </c>
      <c r="B606" t="s">
        <v>54</v>
      </c>
      <c r="C606">
        <v>7.0000000000000007E-2</v>
      </c>
      <c r="D606">
        <v>55.99</v>
      </c>
      <c r="E606">
        <v>5</v>
      </c>
      <c r="F606">
        <v>1083</v>
      </c>
      <c r="G606" t="s">
        <v>1216</v>
      </c>
      <c r="H606" t="s">
        <v>44</v>
      </c>
      <c r="I606" t="s">
        <v>45</v>
      </c>
      <c r="J606" t="s">
        <v>102</v>
      </c>
      <c r="K606" t="s">
        <v>103</v>
      </c>
      <c r="L606" t="s">
        <v>68</v>
      </c>
      <c r="M606" t="s">
        <v>422</v>
      </c>
      <c r="N606">
        <v>0.83</v>
      </c>
      <c r="O606" t="s">
        <v>50</v>
      </c>
      <c r="P606" t="s">
        <v>78</v>
      </c>
      <c r="Q606" t="s">
        <v>202</v>
      </c>
      <c r="R606" t="s">
        <v>1217</v>
      </c>
      <c r="S606">
        <v>62701</v>
      </c>
      <c r="T606" s="3">
        <v>42094</v>
      </c>
      <c r="U606" s="3">
        <v>42096</v>
      </c>
      <c r="V606">
        <v>-232.99100000000001</v>
      </c>
      <c r="W606">
        <v>1</v>
      </c>
      <c r="X606">
        <v>54.08</v>
      </c>
      <c r="Y606">
        <v>88460</v>
      </c>
    </row>
    <row r="607" spans="1:25" x14ac:dyDescent="0.3">
      <c r="A607">
        <v>18047</v>
      </c>
      <c r="B607" t="s">
        <v>54</v>
      </c>
      <c r="C607">
        <v>0.05</v>
      </c>
      <c r="D607">
        <v>7.64</v>
      </c>
      <c r="E607">
        <v>5.83</v>
      </c>
      <c r="F607">
        <v>1085</v>
      </c>
      <c r="G607" t="s">
        <v>1218</v>
      </c>
      <c r="H607" t="s">
        <v>66</v>
      </c>
      <c r="I607" t="s">
        <v>57</v>
      </c>
      <c r="J607" t="s">
        <v>46</v>
      </c>
      <c r="K607" t="s">
        <v>118</v>
      </c>
      <c r="L607" t="s">
        <v>48</v>
      </c>
      <c r="M607" t="s">
        <v>1050</v>
      </c>
      <c r="N607">
        <v>0.36</v>
      </c>
      <c r="O607" t="s">
        <v>50</v>
      </c>
      <c r="P607" t="s">
        <v>70</v>
      </c>
      <c r="Q607" t="s">
        <v>96</v>
      </c>
      <c r="R607" t="s">
        <v>1219</v>
      </c>
      <c r="S607">
        <v>11729</v>
      </c>
      <c r="T607" s="3">
        <v>42009</v>
      </c>
      <c r="U607" s="3">
        <v>42010</v>
      </c>
      <c r="V607">
        <v>-40.275199999999998</v>
      </c>
      <c r="W607">
        <v>6</v>
      </c>
      <c r="X607">
        <v>47.18</v>
      </c>
      <c r="Y607">
        <v>86122</v>
      </c>
    </row>
    <row r="608" spans="1:25" x14ac:dyDescent="0.3">
      <c r="A608">
        <v>25279</v>
      </c>
      <c r="B608" t="s">
        <v>42</v>
      </c>
      <c r="C608">
        <v>0.04</v>
      </c>
      <c r="D608">
        <v>9.06</v>
      </c>
      <c r="E608">
        <v>9.86</v>
      </c>
      <c r="F608">
        <v>1085</v>
      </c>
      <c r="G608" t="s">
        <v>1218</v>
      </c>
      <c r="H608" t="s">
        <v>66</v>
      </c>
      <c r="I608" t="s">
        <v>57</v>
      </c>
      <c r="J608" t="s">
        <v>46</v>
      </c>
      <c r="K608" t="s">
        <v>118</v>
      </c>
      <c r="L608" t="s">
        <v>76</v>
      </c>
      <c r="M608" t="s">
        <v>625</v>
      </c>
      <c r="N608">
        <v>0.4</v>
      </c>
      <c r="O608" t="s">
        <v>50</v>
      </c>
      <c r="P608" t="s">
        <v>70</v>
      </c>
      <c r="Q608" t="s">
        <v>96</v>
      </c>
      <c r="R608" t="s">
        <v>1219</v>
      </c>
      <c r="S608">
        <v>11729</v>
      </c>
      <c r="T608" s="3">
        <v>42118</v>
      </c>
      <c r="U608" s="3">
        <v>42119</v>
      </c>
      <c r="V608">
        <v>-53.25</v>
      </c>
      <c r="W608">
        <v>3</v>
      </c>
      <c r="X608">
        <v>30.87</v>
      </c>
      <c r="Y608">
        <v>86123</v>
      </c>
    </row>
    <row r="609" spans="1:25" x14ac:dyDescent="0.3">
      <c r="A609">
        <v>23104</v>
      </c>
      <c r="B609" t="s">
        <v>54</v>
      </c>
      <c r="C609">
        <v>0.06</v>
      </c>
      <c r="D609">
        <v>30.42</v>
      </c>
      <c r="E609">
        <v>8.65</v>
      </c>
      <c r="F609">
        <v>1085</v>
      </c>
      <c r="G609" t="s">
        <v>1218</v>
      </c>
      <c r="H609" t="s">
        <v>66</v>
      </c>
      <c r="I609" t="s">
        <v>45</v>
      </c>
      <c r="J609" t="s">
        <v>102</v>
      </c>
      <c r="K609" t="s">
        <v>204</v>
      </c>
      <c r="L609" t="s">
        <v>76</v>
      </c>
      <c r="M609" t="s">
        <v>1220</v>
      </c>
      <c r="N609">
        <v>0.74</v>
      </c>
      <c r="O609" t="s">
        <v>50</v>
      </c>
      <c r="P609" t="s">
        <v>70</v>
      </c>
      <c r="Q609" t="s">
        <v>96</v>
      </c>
      <c r="R609" t="s">
        <v>1219</v>
      </c>
      <c r="S609">
        <v>11729</v>
      </c>
      <c r="T609" s="3">
        <v>42137</v>
      </c>
      <c r="U609" s="3">
        <v>42139</v>
      </c>
      <c r="V609">
        <v>-159.25</v>
      </c>
      <c r="W609">
        <v>10</v>
      </c>
      <c r="X609">
        <v>309.05</v>
      </c>
      <c r="Y609">
        <v>86124</v>
      </c>
    </row>
    <row r="610" spans="1:25" x14ac:dyDescent="0.3">
      <c r="A610">
        <v>23105</v>
      </c>
      <c r="B610" t="s">
        <v>54</v>
      </c>
      <c r="C610">
        <v>0.02</v>
      </c>
      <c r="D610">
        <v>37.94</v>
      </c>
      <c r="E610">
        <v>5.08</v>
      </c>
      <c r="F610">
        <v>1085</v>
      </c>
      <c r="G610" t="s">
        <v>1218</v>
      </c>
      <c r="H610" t="s">
        <v>66</v>
      </c>
      <c r="I610" t="s">
        <v>45</v>
      </c>
      <c r="J610" t="s">
        <v>46</v>
      </c>
      <c r="K610" t="s">
        <v>118</v>
      </c>
      <c r="L610" t="s">
        <v>48</v>
      </c>
      <c r="M610" t="s">
        <v>916</v>
      </c>
      <c r="N610">
        <v>0.38</v>
      </c>
      <c r="O610" t="s">
        <v>50</v>
      </c>
      <c r="P610" t="s">
        <v>70</v>
      </c>
      <c r="Q610" t="s">
        <v>96</v>
      </c>
      <c r="R610" t="s">
        <v>1219</v>
      </c>
      <c r="S610">
        <v>11729</v>
      </c>
      <c r="T610" s="3">
        <v>42137</v>
      </c>
      <c r="U610" s="3">
        <v>42138</v>
      </c>
      <c r="V610">
        <v>206.517</v>
      </c>
      <c r="W610">
        <v>8</v>
      </c>
      <c r="X610">
        <v>299.3</v>
      </c>
      <c r="Y610">
        <v>86124</v>
      </c>
    </row>
    <row r="611" spans="1:25" x14ac:dyDescent="0.3">
      <c r="A611">
        <v>25280</v>
      </c>
      <c r="B611" t="s">
        <v>42</v>
      </c>
      <c r="C611">
        <v>0.04</v>
      </c>
      <c r="D611">
        <v>14.27</v>
      </c>
      <c r="E611">
        <v>7.27</v>
      </c>
      <c r="F611">
        <v>1086</v>
      </c>
      <c r="G611" t="s">
        <v>1221</v>
      </c>
      <c r="H611" t="s">
        <v>66</v>
      </c>
      <c r="I611" t="s">
        <v>57</v>
      </c>
      <c r="J611" t="s">
        <v>46</v>
      </c>
      <c r="K611" t="s">
        <v>134</v>
      </c>
      <c r="L611" t="s">
        <v>76</v>
      </c>
      <c r="M611" t="s">
        <v>1222</v>
      </c>
      <c r="N611">
        <v>0.38</v>
      </c>
      <c r="O611" t="s">
        <v>50</v>
      </c>
      <c r="P611" t="s">
        <v>70</v>
      </c>
      <c r="Q611" t="s">
        <v>96</v>
      </c>
      <c r="R611" t="s">
        <v>1223</v>
      </c>
      <c r="S611">
        <v>11746</v>
      </c>
      <c r="T611" s="3">
        <v>42118</v>
      </c>
      <c r="U611" s="3">
        <v>42119</v>
      </c>
      <c r="V611">
        <v>2.125</v>
      </c>
      <c r="W611">
        <v>3</v>
      </c>
      <c r="X611">
        <v>45.24</v>
      </c>
      <c r="Y611">
        <v>86123</v>
      </c>
    </row>
    <row r="612" spans="1:25" x14ac:dyDescent="0.3">
      <c r="A612">
        <v>22537</v>
      </c>
      <c r="B612" t="s">
        <v>73</v>
      </c>
      <c r="C612">
        <v>0.02</v>
      </c>
      <c r="D612">
        <v>15.14</v>
      </c>
      <c r="E612">
        <v>4.53</v>
      </c>
      <c r="F612">
        <v>1101</v>
      </c>
      <c r="G612" t="s">
        <v>1224</v>
      </c>
      <c r="H612" t="s">
        <v>66</v>
      </c>
      <c r="I612" t="s">
        <v>75</v>
      </c>
      <c r="J612" t="s">
        <v>46</v>
      </c>
      <c r="K612" t="s">
        <v>165</v>
      </c>
      <c r="L612" t="s">
        <v>76</v>
      </c>
      <c r="M612" t="s">
        <v>1225</v>
      </c>
      <c r="N612">
        <v>0.81</v>
      </c>
      <c r="O612" t="s">
        <v>50</v>
      </c>
      <c r="P612" t="s">
        <v>51</v>
      </c>
      <c r="Q612" t="s">
        <v>62</v>
      </c>
      <c r="R612" t="s">
        <v>1116</v>
      </c>
      <c r="S612">
        <v>93030</v>
      </c>
      <c r="T612" s="3">
        <v>42129</v>
      </c>
      <c r="U612" s="3">
        <v>42130</v>
      </c>
      <c r="V612">
        <v>5.8840000000000074</v>
      </c>
      <c r="W612">
        <v>3</v>
      </c>
      <c r="X612">
        <v>51.02</v>
      </c>
      <c r="Y612">
        <v>91488</v>
      </c>
    </row>
    <row r="613" spans="1:25" x14ac:dyDescent="0.3">
      <c r="A613">
        <v>21847</v>
      </c>
      <c r="B613" t="s">
        <v>54</v>
      </c>
      <c r="C613">
        <v>0.05</v>
      </c>
      <c r="D613">
        <v>328.14</v>
      </c>
      <c r="E613">
        <v>91.05</v>
      </c>
      <c r="F613">
        <v>1103</v>
      </c>
      <c r="G613" t="s">
        <v>1226</v>
      </c>
      <c r="H613" t="s">
        <v>56</v>
      </c>
      <c r="I613" t="s">
        <v>57</v>
      </c>
      <c r="J613" t="s">
        <v>46</v>
      </c>
      <c r="K613" t="s">
        <v>281</v>
      </c>
      <c r="L613" t="s">
        <v>60</v>
      </c>
      <c r="M613" t="s">
        <v>492</v>
      </c>
      <c r="N613">
        <v>0.56999999999999995</v>
      </c>
      <c r="O613" t="s">
        <v>50</v>
      </c>
      <c r="P613" t="s">
        <v>78</v>
      </c>
      <c r="Q613" t="s">
        <v>520</v>
      </c>
      <c r="R613" t="s">
        <v>1227</v>
      </c>
      <c r="S613">
        <v>68046</v>
      </c>
      <c r="T613" s="3">
        <v>42104</v>
      </c>
      <c r="U613" s="3">
        <v>42105</v>
      </c>
      <c r="V613">
        <v>772.04</v>
      </c>
      <c r="W613">
        <v>7</v>
      </c>
      <c r="X613">
        <v>2291.39</v>
      </c>
      <c r="Y613">
        <v>90977</v>
      </c>
    </row>
    <row r="614" spans="1:25" x14ac:dyDescent="0.3">
      <c r="A614">
        <v>3847</v>
      </c>
      <c r="B614" t="s">
        <v>54</v>
      </c>
      <c r="C614">
        <v>0.05</v>
      </c>
      <c r="D614">
        <v>328.14</v>
      </c>
      <c r="E614">
        <v>91.05</v>
      </c>
      <c r="F614">
        <v>1104</v>
      </c>
      <c r="G614" t="s">
        <v>1228</v>
      </c>
      <c r="H614" t="s">
        <v>56</v>
      </c>
      <c r="I614" t="s">
        <v>57</v>
      </c>
      <c r="J614" t="s">
        <v>46</v>
      </c>
      <c r="K614" t="s">
        <v>281</v>
      </c>
      <c r="L614" t="s">
        <v>60</v>
      </c>
      <c r="M614" t="s">
        <v>492</v>
      </c>
      <c r="N614">
        <v>0.56999999999999995</v>
      </c>
      <c r="O614" t="s">
        <v>50</v>
      </c>
      <c r="P614" t="s">
        <v>70</v>
      </c>
      <c r="Q614" t="s">
        <v>96</v>
      </c>
      <c r="R614" t="s">
        <v>115</v>
      </c>
      <c r="S614">
        <v>10282</v>
      </c>
      <c r="T614" s="3">
        <v>42104</v>
      </c>
      <c r="U614" s="3">
        <v>42105</v>
      </c>
      <c r="V614">
        <v>772.04</v>
      </c>
      <c r="W614">
        <v>29</v>
      </c>
      <c r="X614">
        <v>9492.92</v>
      </c>
      <c r="Y614">
        <v>27456</v>
      </c>
    </row>
    <row r="615" spans="1:25" x14ac:dyDescent="0.3">
      <c r="A615">
        <v>2808</v>
      </c>
      <c r="B615" t="s">
        <v>73</v>
      </c>
      <c r="C615">
        <v>0.04</v>
      </c>
      <c r="D615">
        <v>6.35</v>
      </c>
      <c r="E615">
        <v>1.02</v>
      </c>
      <c r="F615">
        <v>1106</v>
      </c>
      <c r="G615" t="s">
        <v>1229</v>
      </c>
      <c r="H615" t="s">
        <v>66</v>
      </c>
      <c r="I615" t="s">
        <v>75</v>
      </c>
      <c r="J615" t="s">
        <v>46</v>
      </c>
      <c r="K615" t="s">
        <v>118</v>
      </c>
      <c r="L615" t="s">
        <v>48</v>
      </c>
      <c r="M615" t="s">
        <v>911</v>
      </c>
      <c r="N615">
        <v>0.39</v>
      </c>
      <c r="O615" t="s">
        <v>50</v>
      </c>
      <c r="P615" t="s">
        <v>78</v>
      </c>
      <c r="Q615" t="s">
        <v>155</v>
      </c>
      <c r="R615" t="s">
        <v>811</v>
      </c>
      <c r="S615">
        <v>75220</v>
      </c>
      <c r="T615" s="3">
        <v>42144</v>
      </c>
      <c r="U615" s="3">
        <v>42147</v>
      </c>
      <c r="V615">
        <v>81.91</v>
      </c>
      <c r="W615">
        <v>52</v>
      </c>
      <c r="X615">
        <v>318.47000000000003</v>
      </c>
      <c r="Y615">
        <v>20261</v>
      </c>
    </row>
    <row r="616" spans="1:25" x14ac:dyDescent="0.3">
      <c r="A616">
        <v>106</v>
      </c>
      <c r="B616" t="s">
        <v>42</v>
      </c>
      <c r="C616">
        <v>0.01</v>
      </c>
      <c r="D616">
        <v>9.31</v>
      </c>
      <c r="E616">
        <v>3.98</v>
      </c>
      <c r="F616">
        <v>1106</v>
      </c>
      <c r="G616" t="s">
        <v>1229</v>
      </c>
      <c r="H616" t="s">
        <v>66</v>
      </c>
      <c r="I616" t="s">
        <v>75</v>
      </c>
      <c r="J616" t="s">
        <v>46</v>
      </c>
      <c r="K616" t="s">
        <v>198</v>
      </c>
      <c r="L616" t="s">
        <v>68</v>
      </c>
      <c r="M616" t="s">
        <v>1230</v>
      </c>
      <c r="N616">
        <v>0.56000000000000005</v>
      </c>
      <c r="O616" t="s">
        <v>50</v>
      </c>
      <c r="P616" t="s">
        <v>78</v>
      </c>
      <c r="Q616" t="s">
        <v>155</v>
      </c>
      <c r="R616" t="s">
        <v>811</v>
      </c>
      <c r="S616">
        <v>75220</v>
      </c>
      <c r="T616" s="3">
        <v>42145</v>
      </c>
      <c r="U616" s="3">
        <v>42146</v>
      </c>
      <c r="V616">
        <v>-10.9</v>
      </c>
      <c r="W616">
        <v>61</v>
      </c>
      <c r="X616">
        <v>586.96</v>
      </c>
      <c r="Y616">
        <v>646</v>
      </c>
    </row>
    <row r="617" spans="1:25" x14ac:dyDescent="0.3">
      <c r="A617">
        <v>6443</v>
      </c>
      <c r="B617" t="s">
        <v>54</v>
      </c>
      <c r="C617">
        <v>0.08</v>
      </c>
      <c r="D617">
        <v>140.81</v>
      </c>
      <c r="E617">
        <v>24.49</v>
      </c>
      <c r="F617">
        <v>1106</v>
      </c>
      <c r="G617" t="s">
        <v>1229</v>
      </c>
      <c r="H617" t="s">
        <v>66</v>
      </c>
      <c r="I617" t="s">
        <v>139</v>
      </c>
      <c r="J617" t="s">
        <v>58</v>
      </c>
      <c r="K617" t="s">
        <v>59</v>
      </c>
      <c r="L617" t="s">
        <v>260</v>
      </c>
      <c r="M617" t="s">
        <v>1231</v>
      </c>
      <c r="N617">
        <v>0.56999999999999995</v>
      </c>
      <c r="O617" t="s">
        <v>50</v>
      </c>
      <c r="P617" t="s">
        <v>78</v>
      </c>
      <c r="Q617" t="s">
        <v>155</v>
      </c>
      <c r="R617" t="s">
        <v>811</v>
      </c>
      <c r="S617">
        <v>75220</v>
      </c>
      <c r="T617" s="3">
        <v>42161</v>
      </c>
      <c r="U617" s="3">
        <v>42163</v>
      </c>
      <c r="V617">
        <v>1232.79</v>
      </c>
      <c r="W617">
        <v>81</v>
      </c>
      <c r="X617">
        <v>11272.77</v>
      </c>
      <c r="Y617">
        <v>45824</v>
      </c>
    </row>
    <row r="618" spans="1:25" x14ac:dyDescent="0.3">
      <c r="A618">
        <v>18106</v>
      </c>
      <c r="B618" t="s">
        <v>42</v>
      </c>
      <c r="C618">
        <v>0.01</v>
      </c>
      <c r="D618">
        <v>9.31</v>
      </c>
      <c r="E618">
        <v>3.98</v>
      </c>
      <c r="F618">
        <v>1107</v>
      </c>
      <c r="G618" t="s">
        <v>1232</v>
      </c>
      <c r="H618" t="s">
        <v>66</v>
      </c>
      <c r="I618" t="s">
        <v>75</v>
      </c>
      <c r="J618" t="s">
        <v>46</v>
      </c>
      <c r="K618" t="s">
        <v>198</v>
      </c>
      <c r="L618" t="s">
        <v>68</v>
      </c>
      <c r="M618" t="s">
        <v>1230</v>
      </c>
      <c r="N618">
        <v>0.56000000000000005</v>
      </c>
      <c r="O618" t="s">
        <v>50</v>
      </c>
      <c r="P618" t="s">
        <v>78</v>
      </c>
      <c r="Q618" t="s">
        <v>155</v>
      </c>
      <c r="R618" t="s">
        <v>1233</v>
      </c>
      <c r="S618">
        <v>77566</v>
      </c>
      <c r="T618" s="3">
        <v>42145</v>
      </c>
      <c r="U618" s="3">
        <v>42146</v>
      </c>
      <c r="V618">
        <v>2.1800000000000015</v>
      </c>
      <c r="W618">
        <v>15</v>
      </c>
      <c r="X618">
        <v>144.33000000000001</v>
      </c>
      <c r="Y618">
        <v>86411</v>
      </c>
    </row>
    <row r="619" spans="1:25" x14ac:dyDescent="0.3">
      <c r="A619">
        <v>20807</v>
      </c>
      <c r="B619" t="s">
        <v>73</v>
      </c>
      <c r="C619">
        <v>0.09</v>
      </c>
      <c r="D619">
        <v>31.74</v>
      </c>
      <c r="E619">
        <v>12.62</v>
      </c>
      <c r="F619">
        <v>1108</v>
      </c>
      <c r="G619" t="s">
        <v>1234</v>
      </c>
      <c r="H619" t="s">
        <v>44</v>
      </c>
      <c r="I619" t="s">
        <v>75</v>
      </c>
      <c r="J619" t="s">
        <v>46</v>
      </c>
      <c r="K619" t="s">
        <v>134</v>
      </c>
      <c r="L619" t="s">
        <v>76</v>
      </c>
      <c r="M619" t="s">
        <v>1082</v>
      </c>
      <c r="N619">
        <v>0.37</v>
      </c>
      <c r="O619" t="s">
        <v>50</v>
      </c>
      <c r="P619" t="s">
        <v>78</v>
      </c>
      <c r="Q619" t="s">
        <v>155</v>
      </c>
      <c r="R619" t="s">
        <v>1235</v>
      </c>
      <c r="S619">
        <v>75146</v>
      </c>
      <c r="T619" s="3">
        <v>42144</v>
      </c>
      <c r="U619" s="3">
        <v>42144</v>
      </c>
      <c r="V619">
        <v>67.107500000000002</v>
      </c>
      <c r="W619">
        <v>9</v>
      </c>
      <c r="X619">
        <v>270.55</v>
      </c>
      <c r="Y619">
        <v>86409</v>
      </c>
    </row>
    <row r="620" spans="1:25" x14ac:dyDescent="0.3">
      <c r="A620">
        <v>20808</v>
      </c>
      <c r="B620" t="s">
        <v>73</v>
      </c>
      <c r="C620">
        <v>0.04</v>
      </c>
      <c r="D620">
        <v>6.35</v>
      </c>
      <c r="E620">
        <v>1.02</v>
      </c>
      <c r="F620">
        <v>1108</v>
      </c>
      <c r="G620" t="s">
        <v>1234</v>
      </c>
      <c r="H620" t="s">
        <v>66</v>
      </c>
      <c r="I620" t="s">
        <v>75</v>
      </c>
      <c r="J620" t="s">
        <v>46</v>
      </c>
      <c r="K620" t="s">
        <v>118</v>
      </c>
      <c r="L620" t="s">
        <v>48</v>
      </c>
      <c r="M620" t="s">
        <v>911</v>
      </c>
      <c r="N620">
        <v>0.39</v>
      </c>
      <c r="O620" t="s">
        <v>50</v>
      </c>
      <c r="P620" t="s">
        <v>78</v>
      </c>
      <c r="Q620" t="s">
        <v>155</v>
      </c>
      <c r="R620" t="s">
        <v>1235</v>
      </c>
      <c r="S620">
        <v>75146</v>
      </c>
      <c r="T620" s="3">
        <v>42144</v>
      </c>
      <c r="U620" s="3">
        <v>42147</v>
      </c>
      <c r="V620">
        <v>54.937799999999996</v>
      </c>
      <c r="W620">
        <v>13</v>
      </c>
      <c r="X620">
        <v>79.62</v>
      </c>
      <c r="Y620">
        <v>86409</v>
      </c>
    </row>
    <row r="621" spans="1:25" x14ac:dyDescent="0.3">
      <c r="A621">
        <v>20809</v>
      </c>
      <c r="B621" t="s">
        <v>73</v>
      </c>
      <c r="C621">
        <v>0.02</v>
      </c>
      <c r="D621">
        <v>65.989999999999995</v>
      </c>
      <c r="E621">
        <v>8.99</v>
      </c>
      <c r="F621">
        <v>1108</v>
      </c>
      <c r="G621" t="s">
        <v>1234</v>
      </c>
      <c r="H621" t="s">
        <v>44</v>
      </c>
      <c r="I621" t="s">
        <v>75</v>
      </c>
      <c r="J621" t="s">
        <v>102</v>
      </c>
      <c r="K621" t="s">
        <v>103</v>
      </c>
      <c r="L621" t="s">
        <v>76</v>
      </c>
      <c r="M621" t="s">
        <v>639</v>
      </c>
      <c r="N621">
        <v>0.56000000000000005</v>
      </c>
      <c r="O621" t="s">
        <v>50</v>
      </c>
      <c r="P621" t="s">
        <v>78</v>
      </c>
      <c r="Q621" t="s">
        <v>155</v>
      </c>
      <c r="R621" t="s">
        <v>1235</v>
      </c>
      <c r="S621">
        <v>75146</v>
      </c>
      <c r="T621" s="3">
        <v>42144</v>
      </c>
      <c r="U621" s="3">
        <v>42145</v>
      </c>
      <c r="V621">
        <v>168.23699999999999</v>
      </c>
      <c r="W621">
        <v>8</v>
      </c>
      <c r="X621">
        <v>479.79</v>
      </c>
      <c r="Y621">
        <v>86409</v>
      </c>
    </row>
    <row r="622" spans="1:25" x14ac:dyDescent="0.3">
      <c r="A622">
        <v>22480</v>
      </c>
      <c r="B622" t="s">
        <v>73</v>
      </c>
      <c r="C622">
        <v>0.08</v>
      </c>
      <c r="D622">
        <v>8.3699999999999992</v>
      </c>
      <c r="E622">
        <v>10.16</v>
      </c>
      <c r="F622">
        <v>1109</v>
      </c>
      <c r="G622" t="s">
        <v>1236</v>
      </c>
      <c r="H622" t="s">
        <v>66</v>
      </c>
      <c r="I622" t="s">
        <v>139</v>
      </c>
      <c r="J622" t="s">
        <v>58</v>
      </c>
      <c r="K622" t="s">
        <v>67</v>
      </c>
      <c r="L622" t="s">
        <v>260</v>
      </c>
      <c r="M622" t="s">
        <v>1237</v>
      </c>
      <c r="N622">
        <v>0.59</v>
      </c>
      <c r="O622" t="s">
        <v>50</v>
      </c>
      <c r="P622" t="s">
        <v>78</v>
      </c>
      <c r="Q622" t="s">
        <v>155</v>
      </c>
      <c r="R622" t="s">
        <v>1238</v>
      </c>
      <c r="S622">
        <v>78041</v>
      </c>
      <c r="T622" s="3">
        <v>42184</v>
      </c>
      <c r="U622" s="3">
        <v>42184</v>
      </c>
      <c r="V622">
        <v>-169.232</v>
      </c>
      <c r="W622">
        <v>13</v>
      </c>
      <c r="X622">
        <v>108.99</v>
      </c>
      <c r="Y622">
        <v>86410</v>
      </c>
    </row>
    <row r="623" spans="1:25" x14ac:dyDescent="0.3">
      <c r="A623">
        <v>20176</v>
      </c>
      <c r="B623" t="s">
        <v>54</v>
      </c>
      <c r="C623">
        <v>0.03</v>
      </c>
      <c r="D623">
        <v>300.98</v>
      </c>
      <c r="E623">
        <v>54.92</v>
      </c>
      <c r="F623">
        <v>1112</v>
      </c>
      <c r="G623" t="s">
        <v>1239</v>
      </c>
      <c r="H623" t="s">
        <v>56</v>
      </c>
      <c r="I623" t="s">
        <v>45</v>
      </c>
      <c r="J623" t="s">
        <v>58</v>
      </c>
      <c r="K623" t="s">
        <v>215</v>
      </c>
      <c r="L623" t="s">
        <v>146</v>
      </c>
      <c r="M623" t="s">
        <v>216</v>
      </c>
      <c r="N623">
        <v>0.55000000000000004</v>
      </c>
      <c r="O623" t="s">
        <v>50</v>
      </c>
      <c r="P623" t="s">
        <v>51</v>
      </c>
      <c r="Q623" t="s">
        <v>62</v>
      </c>
      <c r="R623" t="s">
        <v>1240</v>
      </c>
      <c r="S623">
        <v>92399</v>
      </c>
      <c r="T623" s="3">
        <v>42096</v>
      </c>
      <c r="U623" s="3">
        <v>42098</v>
      </c>
      <c r="V623">
        <v>1272.5808</v>
      </c>
      <c r="W623">
        <v>12</v>
      </c>
      <c r="X623">
        <v>3527.82</v>
      </c>
      <c r="Y623">
        <v>90832</v>
      </c>
    </row>
    <row r="624" spans="1:25" x14ac:dyDescent="0.3">
      <c r="A624">
        <v>20177</v>
      </c>
      <c r="B624" t="s">
        <v>54</v>
      </c>
      <c r="C624">
        <v>0.02</v>
      </c>
      <c r="D624">
        <v>2550.14</v>
      </c>
      <c r="E624">
        <v>29.7</v>
      </c>
      <c r="F624">
        <v>1112</v>
      </c>
      <c r="G624" t="s">
        <v>1239</v>
      </c>
      <c r="H624" t="s">
        <v>56</v>
      </c>
      <c r="I624" t="s">
        <v>45</v>
      </c>
      <c r="J624" t="s">
        <v>102</v>
      </c>
      <c r="K624" t="s">
        <v>110</v>
      </c>
      <c r="L624" t="s">
        <v>60</v>
      </c>
      <c r="M624" t="s">
        <v>1241</v>
      </c>
      <c r="N624">
        <v>0.56999999999999995</v>
      </c>
      <c r="O624" t="s">
        <v>50</v>
      </c>
      <c r="P624" t="s">
        <v>51</v>
      </c>
      <c r="Q624" t="s">
        <v>62</v>
      </c>
      <c r="R624" t="s">
        <v>1240</v>
      </c>
      <c r="S624">
        <v>92399</v>
      </c>
      <c r="T624" s="3">
        <v>42096</v>
      </c>
      <c r="U624" s="3">
        <v>42098</v>
      </c>
      <c r="V624">
        <v>-5390.7388920000003</v>
      </c>
      <c r="W624">
        <v>2</v>
      </c>
      <c r="X624">
        <v>4698.21</v>
      </c>
      <c r="Y624">
        <v>90832</v>
      </c>
    </row>
    <row r="625" spans="1:25" x14ac:dyDescent="0.3">
      <c r="A625">
        <v>26060</v>
      </c>
      <c r="B625" t="s">
        <v>64</v>
      </c>
      <c r="C625">
        <v>0.01</v>
      </c>
      <c r="D625">
        <v>2.89</v>
      </c>
      <c r="E625">
        <v>0.5</v>
      </c>
      <c r="F625">
        <v>1113</v>
      </c>
      <c r="G625" t="s">
        <v>1242</v>
      </c>
      <c r="H625" t="s">
        <v>66</v>
      </c>
      <c r="I625" t="s">
        <v>45</v>
      </c>
      <c r="J625" t="s">
        <v>46</v>
      </c>
      <c r="K625" t="s">
        <v>159</v>
      </c>
      <c r="L625" t="s">
        <v>76</v>
      </c>
      <c r="M625" t="s">
        <v>813</v>
      </c>
      <c r="N625">
        <v>0.38</v>
      </c>
      <c r="O625" t="s">
        <v>50</v>
      </c>
      <c r="P625" t="s">
        <v>51</v>
      </c>
      <c r="Q625" t="s">
        <v>279</v>
      </c>
      <c r="R625" t="s">
        <v>1243</v>
      </c>
      <c r="S625">
        <v>80004</v>
      </c>
      <c r="T625" s="3">
        <v>42100</v>
      </c>
      <c r="U625" s="3">
        <v>42101</v>
      </c>
      <c r="V625">
        <v>29.725199999999997</v>
      </c>
      <c r="W625">
        <v>14</v>
      </c>
      <c r="X625">
        <v>43.08</v>
      </c>
      <c r="Y625">
        <v>90833</v>
      </c>
    </row>
    <row r="626" spans="1:25" x14ac:dyDescent="0.3">
      <c r="A626">
        <v>26061</v>
      </c>
      <c r="B626" t="s">
        <v>64</v>
      </c>
      <c r="C626">
        <v>0</v>
      </c>
      <c r="D626">
        <v>55.99</v>
      </c>
      <c r="E626">
        <v>5</v>
      </c>
      <c r="F626">
        <v>1113</v>
      </c>
      <c r="G626" t="s">
        <v>1242</v>
      </c>
      <c r="H626" t="s">
        <v>66</v>
      </c>
      <c r="I626" t="s">
        <v>45</v>
      </c>
      <c r="J626" t="s">
        <v>102</v>
      </c>
      <c r="K626" t="s">
        <v>103</v>
      </c>
      <c r="L626" t="s">
        <v>68</v>
      </c>
      <c r="M626" t="s">
        <v>713</v>
      </c>
      <c r="N626">
        <v>0.8</v>
      </c>
      <c r="O626" t="s">
        <v>50</v>
      </c>
      <c r="P626" t="s">
        <v>51</v>
      </c>
      <c r="Q626" t="s">
        <v>279</v>
      </c>
      <c r="R626" t="s">
        <v>1243</v>
      </c>
      <c r="S626">
        <v>80004</v>
      </c>
      <c r="T626" s="3">
        <v>42100</v>
      </c>
      <c r="U626" s="3">
        <v>42102</v>
      </c>
      <c r="V626">
        <v>-187.11</v>
      </c>
      <c r="W626">
        <v>5</v>
      </c>
      <c r="X626">
        <v>258.93</v>
      </c>
      <c r="Y626">
        <v>90833</v>
      </c>
    </row>
    <row r="627" spans="1:25" x14ac:dyDescent="0.3">
      <c r="A627">
        <v>21579</v>
      </c>
      <c r="B627" t="s">
        <v>54</v>
      </c>
      <c r="C627">
        <v>0.06</v>
      </c>
      <c r="D627">
        <v>64.650000000000006</v>
      </c>
      <c r="E627">
        <v>35</v>
      </c>
      <c r="F627">
        <v>1117</v>
      </c>
      <c r="G627" t="s">
        <v>1244</v>
      </c>
      <c r="H627" t="s">
        <v>66</v>
      </c>
      <c r="I627" t="s">
        <v>57</v>
      </c>
      <c r="J627" t="s">
        <v>46</v>
      </c>
      <c r="K627" t="s">
        <v>165</v>
      </c>
      <c r="L627" t="s">
        <v>260</v>
      </c>
      <c r="M627" t="s">
        <v>952</v>
      </c>
      <c r="N627">
        <v>0.8</v>
      </c>
      <c r="O627" t="s">
        <v>50</v>
      </c>
      <c r="P627" t="s">
        <v>51</v>
      </c>
      <c r="Q627" t="s">
        <v>402</v>
      </c>
      <c r="R627" t="s">
        <v>1245</v>
      </c>
      <c r="S627">
        <v>85705</v>
      </c>
      <c r="T627" s="3">
        <v>42040</v>
      </c>
      <c r="U627" s="3">
        <v>42041</v>
      </c>
      <c r="V627">
        <v>-139.28720000000001</v>
      </c>
      <c r="W627">
        <v>4</v>
      </c>
      <c r="X627">
        <v>277.60000000000002</v>
      </c>
      <c r="Y627">
        <v>86768</v>
      </c>
    </row>
    <row r="628" spans="1:25" x14ac:dyDescent="0.3">
      <c r="A628">
        <v>21329</v>
      </c>
      <c r="B628" t="s">
        <v>131</v>
      </c>
      <c r="C628">
        <v>0.04</v>
      </c>
      <c r="D628">
        <v>19.98</v>
      </c>
      <c r="E628">
        <v>8.68</v>
      </c>
      <c r="F628">
        <v>1121</v>
      </c>
      <c r="G628" t="s">
        <v>1246</v>
      </c>
      <c r="H628" t="s">
        <v>66</v>
      </c>
      <c r="I628" t="s">
        <v>139</v>
      </c>
      <c r="J628" t="s">
        <v>46</v>
      </c>
      <c r="K628" t="s">
        <v>118</v>
      </c>
      <c r="L628" t="s">
        <v>76</v>
      </c>
      <c r="M628" t="s">
        <v>1247</v>
      </c>
      <c r="N628">
        <v>0.37</v>
      </c>
      <c r="O628" t="s">
        <v>50</v>
      </c>
      <c r="P628" t="s">
        <v>51</v>
      </c>
      <c r="Q628" t="s">
        <v>62</v>
      </c>
      <c r="R628" t="s">
        <v>1248</v>
      </c>
      <c r="S628">
        <v>92592</v>
      </c>
      <c r="T628" s="3">
        <v>42042</v>
      </c>
      <c r="U628" s="3">
        <v>42049</v>
      </c>
      <c r="V628">
        <v>108</v>
      </c>
      <c r="W628">
        <v>8</v>
      </c>
      <c r="X628">
        <v>168.04</v>
      </c>
      <c r="Y628">
        <v>86767</v>
      </c>
    </row>
    <row r="629" spans="1:25" x14ac:dyDescent="0.3">
      <c r="A629">
        <v>21330</v>
      </c>
      <c r="B629" t="s">
        <v>131</v>
      </c>
      <c r="C629">
        <v>0.08</v>
      </c>
      <c r="D629">
        <v>125.99</v>
      </c>
      <c r="E629">
        <v>7.69</v>
      </c>
      <c r="F629">
        <v>1121</v>
      </c>
      <c r="G629" t="s">
        <v>1246</v>
      </c>
      <c r="H629" t="s">
        <v>66</v>
      </c>
      <c r="I629" t="s">
        <v>139</v>
      </c>
      <c r="J629" t="s">
        <v>102</v>
      </c>
      <c r="K629" t="s">
        <v>103</v>
      </c>
      <c r="L629" t="s">
        <v>76</v>
      </c>
      <c r="M629" t="s">
        <v>1249</v>
      </c>
      <c r="N629">
        <v>0.57999999999999996</v>
      </c>
      <c r="O629" t="s">
        <v>50</v>
      </c>
      <c r="P629" t="s">
        <v>51</v>
      </c>
      <c r="Q629" t="s">
        <v>62</v>
      </c>
      <c r="R629" t="s">
        <v>1248</v>
      </c>
      <c r="S629">
        <v>92592</v>
      </c>
      <c r="T629" s="3">
        <v>42042</v>
      </c>
      <c r="U629" s="3">
        <v>42044</v>
      </c>
      <c r="V629">
        <v>377.154</v>
      </c>
      <c r="W629">
        <v>7</v>
      </c>
      <c r="X629">
        <v>703.46</v>
      </c>
      <c r="Y629">
        <v>86767</v>
      </c>
    </row>
    <row r="630" spans="1:25" x14ac:dyDescent="0.3">
      <c r="A630">
        <v>20612</v>
      </c>
      <c r="B630" t="s">
        <v>42</v>
      </c>
      <c r="C630">
        <v>0.03</v>
      </c>
      <c r="D630">
        <v>7.3</v>
      </c>
      <c r="E630">
        <v>7.72</v>
      </c>
      <c r="F630">
        <v>1123</v>
      </c>
      <c r="G630" t="s">
        <v>1250</v>
      </c>
      <c r="H630" t="s">
        <v>66</v>
      </c>
      <c r="I630" t="s">
        <v>75</v>
      </c>
      <c r="J630" t="s">
        <v>46</v>
      </c>
      <c r="K630" t="s">
        <v>134</v>
      </c>
      <c r="L630" t="s">
        <v>76</v>
      </c>
      <c r="M630" t="s">
        <v>1251</v>
      </c>
      <c r="N630">
        <v>0.38</v>
      </c>
      <c r="O630" t="s">
        <v>50</v>
      </c>
      <c r="P630" t="s">
        <v>51</v>
      </c>
      <c r="Q630" t="s">
        <v>62</v>
      </c>
      <c r="R630" t="s">
        <v>571</v>
      </c>
      <c r="S630">
        <v>95661</v>
      </c>
      <c r="T630" s="3">
        <v>42078</v>
      </c>
      <c r="U630" s="3">
        <v>42081</v>
      </c>
      <c r="V630">
        <v>-127.05200000000001</v>
      </c>
      <c r="W630">
        <v>14</v>
      </c>
      <c r="X630">
        <v>103.61</v>
      </c>
      <c r="Y630">
        <v>87015</v>
      </c>
    </row>
    <row r="631" spans="1:25" x14ac:dyDescent="0.3">
      <c r="A631">
        <v>18212</v>
      </c>
      <c r="B631" t="s">
        <v>42</v>
      </c>
      <c r="C631">
        <v>0.09</v>
      </c>
      <c r="D631">
        <v>175.99</v>
      </c>
      <c r="E631">
        <v>4.99</v>
      </c>
      <c r="F631">
        <v>1123</v>
      </c>
      <c r="G631" t="s">
        <v>1250</v>
      </c>
      <c r="H631" t="s">
        <v>66</v>
      </c>
      <c r="I631" t="s">
        <v>75</v>
      </c>
      <c r="J631" t="s">
        <v>102</v>
      </c>
      <c r="K631" t="s">
        <v>103</v>
      </c>
      <c r="L631" t="s">
        <v>76</v>
      </c>
      <c r="M631" t="s">
        <v>163</v>
      </c>
      <c r="N631">
        <v>0.59</v>
      </c>
      <c r="O631" t="s">
        <v>50</v>
      </c>
      <c r="P631" t="s">
        <v>51</v>
      </c>
      <c r="Q631" t="s">
        <v>62</v>
      </c>
      <c r="R631" t="s">
        <v>571</v>
      </c>
      <c r="S631">
        <v>95661</v>
      </c>
      <c r="T631" s="3">
        <v>42175</v>
      </c>
      <c r="U631" s="3">
        <v>42177</v>
      </c>
      <c r="V631">
        <v>2169.7464</v>
      </c>
      <c r="W631">
        <v>22</v>
      </c>
      <c r="X631">
        <v>3144.56</v>
      </c>
      <c r="Y631">
        <v>87016</v>
      </c>
    </row>
    <row r="632" spans="1:25" x14ac:dyDescent="0.3">
      <c r="A632">
        <v>18211</v>
      </c>
      <c r="B632" t="s">
        <v>42</v>
      </c>
      <c r="C632">
        <v>0.09</v>
      </c>
      <c r="D632">
        <v>160.97999999999999</v>
      </c>
      <c r="E632">
        <v>35.020000000000003</v>
      </c>
      <c r="F632">
        <v>1124</v>
      </c>
      <c r="G632" t="s">
        <v>1252</v>
      </c>
      <c r="H632" t="s">
        <v>56</v>
      </c>
      <c r="I632" t="s">
        <v>75</v>
      </c>
      <c r="J632" t="s">
        <v>58</v>
      </c>
      <c r="K632" t="s">
        <v>215</v>
      </c>
      <c r="L632" t="s">
        <v>146</v>
      </c>
      <c r="M632" t="s">
        <v>772</v>
      </c>
      <c r="N632">
        <v>0.72</v>
      </c>
      <c r="O632" t="s">
        <v>50</v>
      </c>
      <c r="P632" t="s">
        <v>70</v>
      </c>
      <c r="Q632" t="s">
        <v>252</v>
      </c>
      <c r="R632" t="s">
        <v>1253</v>
      </c>
      <c r="S632">
        <v>6360</v>
      </c>
      <c r="T632" s="3">
        <v>42175</v>
      </c>
      <c r="U632" s="3">
        <v>42176</v>
      </c>
      <c r="V632">
        <v>-229.93</v>
      </c>
      <c r="W632">
        <v>18</v>
      </c>
      <c r="X632">
        <v>2653.02</v>
      </c>
      <c r="Y632">
        <v>87016</v>
      </c>
    </row>
    <row r="633" spans="1:25" x14ac:dyDescent="0.3">
      <c r="A633">
        <v>22052</v>
      </c>
      <c r="B633" t="s">
        <v>73</v>
      </c>
      <c r="C633">
        <v>0.02</v>
      </c>
      <c r="D633">
        <v>4.0599999999999996</v>
      </c>
      <c r="E633">
        <v>6.89</v>
      </c>
      <c r="F633">
        <v>1127</v>
      </c>
      <c r="G633" t="s">
        <v>1254</v>
      </c>
      <c r="H633" t="s">
        <v>66</v>
      </c>
      <c r="I633" t="s">
        <v>139</v>
      </c>
      <c r="J633" t="s">
        <v>46</v>
      </c>
      <c r="K633" t="s">
        <v>281</v>
      </c>
      <c r="L633" t="s">
        <v>76</v>
      </c>
      <c r="M633" t="s">
        <v>934</v>
      </c>
      <c r="N633">
        <v>0.6</v>
      </c>
      <c r="O633" t="s">
        <v>50</v>
      </c>
      <c r="P633" t="s">
        <v>78</v>
      </c>
      <c r="Q633" t="s">
        <v>155</v>
      </c>
      <c r="R633" t="s">
        <v>1255</v>
      </c>
      <c r="S633">
        <v>78852</v>
      </c>
      <c r="T633" s="3">
        <v>42059</v>
      </c>
      <c r="U633" s="3">
        <v>42061</v>
      </c>
      <c r="V633">
        <v>-93.735199999999992</v>
      </c>
      <c r="W633">
        <v>16</v>
      </c>
      <c r="X633">
        <v>66.81</v>
      </c>
      <c r="Y633">
        <v>87221</v>
      </c>
    </row>
    <row r="634" spans="1:25" x14ac:dyDescent="0.3">
      <c r="A634">
        <v>26377</v>
      </c>
      <c r="B634" t="s">
        <v>131</v>
      </c>
      <c r="C634">
        <v>0.04</v>
      </c>
      <c r="D634">
        <v>4.71</v>
      </c>
      <c r="E634">
        <v>0.7</v>
      </c>
      <c r="F634">
        <v>1127</v>
      </c>
      <c r="G634" t="s">
        <v>1254</v>
      </c>
      <c r="H634" t="s">
        <v>66</v>
      </c>
      <c r="I634" t="s">
        <v>139</v>
      </c>
      <c r="J634" t="s">
        <v>46</v>
      </c>
      <c r="K634" t="s">
        <v>91</v>
      </c>
      <c r="L634" t="s">
        <v>48</v>
      </c>
      <c r="M634" t="s">
        <v>1256</v>
      </c>
      <c r="N634">
        <v>0.8</v>
      </c>
      <c r="O634" t="s">
        <v>50</v>
      </c>
      <c r="P634" t="s">
        <v>78</v>
      </c>
      <c r="Q634" t="s">
        <v>155</v>
      </c>
      <c r="R634" t="s">
        <v>1255</v>
      </c>
      <c r="S634">
        <v>78852</v>
      </c>
      <c r="T634" s="3">
        <v>42177</v>
      </c>
      <c r="U634" s="3">
        <v>42181</v>
      </c>
      <c r="V634">
        <v>4.53</v>
      </c>
      <c r="W634">
        <v>19</v>
      </c>
      <c r="X634">
        <v>90.52</v>
      </c>
      <c r="Y634">
        <v>87222</v>
      </c>
    </row>
    <row r="635" spans="1:25" x14ac:dyDescent="0.3">
      <c r="A635">
        <v>26378</v>
      </c>
      <c r="B635" t="s">
        <v>131</v>
      </c>
      <c r="C635">
        <v>0.06</v>
      </c>
      <c r="D635">
        <v>4.2</v>
      </c>
      <c r="E635">
        <v>2.2599999999999998</v>
      </c>
      <c r="F635">
        <v>1128</v>
      </c>
      <c r="G635" t="s">
        <v>1257</v>
      </c>
      <c r="H635" t="s">
        <v>66</v>
      </c>
      <c r="I635" t="s">
        <v>139</v>
      </c>
      <c r="J635" t="s">
        <v>46</v>
      </c>
      <c r="K635" t="s">
        <v>118</v>
      </c>
      <c r="L635" t="s">
        <v>48</v>
      </c>
      <c r="M635" t="s">
        <v>1258</v>
      </c>
      <c r="N635">
        <v>0.36</v>
      </c>
      <c r="O635" t="s">
        <v>50</v>
      </c>
      <c r="P635" t="s">
        <v>78</v>
      </c>
      <c r="Q635" t="s">
        <v>155</v>
      </c>
      <c r="R635" t="s">
        <v>1259</v>
      </c>
      <c r="S635">
        <v>78539</v>
      </c>
      <c r="T635" s="3">
        <v>42177</v>
      </c>
      <c r="U635" s="3">
        <v>42182</v>
      </c>
      <c r="V635">
        <v>9.7799999999999994</v>
      </c>
      <c r="W635">
        <v>13</v>
      </c>
      <c r="X635">
        <v>55.97</v>
      </c>
      <c r="Y635">
        <v>87222</v>
      </c>
    </row>
    <row r="636" spans="1:25" x14ac:dyDescent="0.3">
      <c r="A636">
        <v>4501</v>
      </c>
      <c r="B636" t="s">
        <v>131</v>
      </c>
      <c r="C636">
        <v>0.04</v>
      </c>
      <c r="D636">
        <v>8.6</v>
      </c>
      <c r="E636">
        <v>6.19</v>
      </c>
      <c r="F636">
        <v>1129</v>
      </c>
      <c r="G636" t="s">
        <v>1260</v>
      </c>
      <c r="H636" t="s">
        <v>66</v>
      </c>
      <c r="I636" t="s">
        <v>57</v>
      </c>
      <c r="J636" t="s">
        <v>46</v>
      </c>
      <c r="K636" t="s">
        <v>134</v>
      </c>
      <c r="L636" t="s">
        <v>76</v>
      </c>
      <c r="M636" t="s">
        <v>948</v>
      </c>
      <c r="N636">
        <v>0.38</v>
      </c>
      <c r="O636" t="s">
        <v>50</v>
      </c>
      <c r="P636" t="s">
        <v>70</v>
      </c>
      <c r="Q636" t="s">
        <v>217</v>
      </c>
      <c r="R636" t="s">
        <v>218</v>
      </c>
      <c r="S636">
        <v>2118</v>
      </c>
      <c r="T636" s="3">
        <v>42051</v>
      </c>
      <c r="U636" s="3">
        <v>42058</v>
      </c>
      <c r="V636">
        <v>-63.813500000000005</v>
      </c>
      <c r="W636">
        <v>37</v>
      </c>
      <c r="X636">
        <v>311.66000000000003</v>
      </c>
      <c r="Y636">
        <v>32037</v>
      </c>
    </row>
    <row r="637" spans="1:25" x14ac:dyDescent="0.3">
      <c r="A637">
        <v>4502</v>
      </c>
      <c r="B637" t="s">
        <v>131</v>
      </c>
      <c r="C637">
        <v>7.0000000000000007E-2</v>
      </c>
      <c r="D637">
        <v>699.99</v>
      </c>
      <c r="E637">
        <v>24.49</v>
      </c>
      <c r="F637">
        <v>1129</v>
      </c>
      <c r="G637" t="s">
        <v>1260</v>
      </c>
      <c r="H637" t="s">
        <v>66</v>
      </c>
      <c r="I637" t="s">
        <v>57</v>
      </c>
      <c r="J637" t="s">
        <v>102</v>
      </c>
      <c r="K637" t="s">
        <v>611</v>
      </c>
      <c r="L637" t="s">
        <v>260</v>
      </c>
      <c r="M637" t="s">
        <v>1261</v>
      </c>
      <c r="N637">
        <v>0.54</v>
      </c>
      <c r="O637" t="s">
        <v>50</v>
      </c>
      <c r="P637" t="s">
        <v>70</v>
      </c>
      <c r="Q637" t="s">
        <v>217</v>
      </c>
      <c r="R637" t="s">
        <v>218</v>
      </c>
      <c r="S637">
        <v>2118</v>
      </c>
      <c r="T637" s="3">
        <v>42051</v>
      </c>
      <c r="U637" s="3">
        <v>42055</v>
      </c>
      <c r="V637">
        <v>325.29000000000002</v>
      </c>
      <c r="W637">
        <v>15</v>
      </c>
      <c r="X637">
        <v>9862.51</v>
      </c>
      <c r="Y637">
        <v>32037</v>
      </c>
    </row>
    <row r="638" spans="1:25" x14ac:dyDescent="0.3">
      <c r="A638">
        <v>6891</v>
      </c>
      <c r="B638" t="s">
        <v>54</v>
      </c>
      <c r="C638">
        <v>0.05</v>
      </c>
      <c r="D638">
        <v>5.78</v>
      </c>
      <c r="E638">
        <v>7.64</v>
      </c>
      <c r="F638">
        <v>1129</v>
      </c>
      <c r="G638" t="s">
        <v>1260</v>
      </c>
      <c r="H638" t="s">
        <v>44</v>
      </c>
      <c r="I638" t="s">
        <v>45</v>
      </c>
      <c r="J638" t="s">
        <v>46</v>
      </c>
      <c r="K638" t="s">
        <v>118</v>
      </c>
      <c r="L638" t="s">
        <v>76</v>
      </c>
      <c r="M638" t="s">
        <v>1262</v>
      </c>
      <c r="N638">
        <v>0.36</v>
      </c>
      <c r="O638" t="s">
        <v>50</v>
      </c>
      <c r="P638" t="s">
        <v>70</v>
      </c>
      <c r="Q638" t="s">
        <v>217</v>
      </c>
      <c r="R638" t="s">
        <v>218</v>
      </c>
      <c r="S638">
        <v>2118</v>
      </c>
      <c r="T638" s="3">
        <v>42092</v>
      </c>
      <c r="U638" s="3">
        <v>42094</v>
      </c>
      <c r="V638">
        <v>-116.05</v>
      </c>
      <c r="W638">
        <v>29</v>
      </c>
      <c r="X638">
        <v>177.41</v>
      </c>
      <c r="Y638">
        <v>49125</v>
      </c>
    </row>
    <row r="639" spans="1:25" x14ac:dyDescent="0.3">
      <c r="A639">
        <v>1917</v>
      </c>
      <c r="B639" t="s">
        <v>73</v>
      </c>
      <c r="C639">
        <v>0.02</v>
      </c>
      <c r="D639">
        <v>7.64</v>
      </c>
      <c r="E639">
        <v>1.39</v>
      </c>
      <c r="F639">
        <v>1129</v>
      </c>
      <c r="G639" t="s">
        <v>1260</v>
      </c>
      <c r="H639" t="s">
        <v>66</v>
      </c>
      <c r="I639" t="s">
        <v>57</v>
      </c>
      <c r="J639" t="s">
        <v>46</v>
      </c>
      <c r="K639" t="s">
        <v>94</v>
      </c>
      <c r="L639" t="s">
        <v>76</v>
      </c>
      <c r="M639" t="s">
        <v>1263</v>
      </c>
      <c r="N639">
        <v>0.36</v>
      </c>
      <c r="O639" t="s">
        <v>50</v>
      </c>
      <c r="P639" t="s">
        <v>70</v>
      </c>
      <c r="Q639" t="s">
        <v>217</v>
      </c>
      <c r="R639" t="s">
        <v>218</v>
      </c>
      <c r="S639">
        <v>2118</v>
      </c>
      <c r="T639" s="3">
        <v>42145</v>
      </c>
      <c r="U639" s="3">
        <v>42147</v>
      </c>
      <c r="V639">
        <v>117.38</v>
      </c>
      <c r="W639">
        <v>52</v>
      </c>
      <c r="X639">
        <v>406.91</v>
      </c>
      <c r="Y639">
        <v>13735</v>
      </c>
    </row>
    <row r="640" spans="1:25" x14ac:dyDescent="0.3">
      <c r="A640">
        <v>5568</v>
      </c>
      <c r="B640" t="s">
        <v>131</v>
      </c>
      <c r="C640">
        <v>0.03</v>
      </c>
      <c r="D640">
        <v>30.98</v>
      </c>
      <c r="E640">
        <v>6.5</v>
      </c>
      <c r="F640">
        <v>1129</v>
      </c>
      <c r="G640" t="s">
        <v>1260</v>
      </c>
      <c r="H640" t="s">
        <v>66</v>
      </c>
      <c r="I640" t="s">
        <v>45</v>
      </c>
      <c r="J640" t="s">
        <v>102</v>
      </c>
      <c r="K640" t="s">
        <v>204</v>
      </c>
      <c r="L640" t="s">
        <v>76</v>
      </c>
      <c r="M640" t="s">
        <v>1264</v>
      </c>
      <c r="N640">
        <v>0.79</v>
      </c>
      <c r="O640" t="s">
        <v>50</v>
      </c>
      <c r="P640" t="s">
        <v>70</v>
      </c>
      <c r="Q640" t="s">
        <v>217</v>
      </c>
      <c r="R640" t="s">
        <v>218</v>
      </c>
      <c r="S640">
        <v>2118</v>
      </c>
      <c r="T640" s="3">
        <v>42168</v>
      </c>
      <c r="U640" s="3">
        <v>42172</v>
      </c>
      <c r="V640">
        <v>-144.19999999999999</v>
      </c>
      <c r="W640">
        <v>44</v>
      </c>
      <c r="X640">
        <v>1332.09</v>
      </c>
      <c r="Y640">
        <v>39430</v>
      </c>
    </row>
    <row r="641" spans="1:25" x14ac:dyDescent="0.3">
      <c r="A641">
        <v>8099</v>
      </c>
      <c r="B641" t="s">
        <v>131</v>
      </c>
      <c r="C641">
        <v>0.02</v>
      </c>
      <c r="D641">
        <v>4.9800000000000004</v>
      </c>
      <c r="E641">
        <v>6.07</v>
      </c>
      <c r="F641">
        <v>1129</v>
      </c>
      <c r="G641" t="s">
        <v>1260</v>
      </c>
      <c r="H641" t="s">
        <v>66</v>
      </c>
      <c r="I641" t="s">
        <v>57</v>
      </c>
      <c r="J641" t="s">
        <v>46</v>
      </c>
      <c r="K641" t="s">
        <v>118</v>
      </c>
      <c r="L641" t="s">
        <v>76</v>
      </c>
      <c r="M641" t="s">
        <v>197</v>
      </c>
      <c r="N641">
        <v>0.36</v>
      </c>
      <c r="O641" t="s">
        <v>50</v>
      </c>
      <c r="P641" t="s">
        <v>70</v>
      </c>
      <c r="Q641" t="s">
        <v>217</v>
      </c>
      <c r="R641" t="s">
        <v>218</v>
      </c>
      <c r="S641">
        <v>2118</v>
      </c>
      <c r="T641" s="3">
        <v>42030</v>
      </c>
      <c r="U641" s="3">
        <v>42032</v>
      </c>
      <c r="V641">
        <v>-46.92</v>
      </c>
      <c r="W641">
        <v>19</v>
      </c>
      <c r="X641">
        <v>105.5</v>
      </c>
      <c r="Y641">
        <v>57794</v>
      </c>
    </row>
    <row r="642" spans="1:25" x14ac:dyDescent="0.3">
      <c r="A642">
        <v>19917</v>
      </c>
      <c r="B642" t="s">
        <v>73</v>
      </c>
      <c r="C642">
        <v>0.02</v>
      </c>
      <c r="D642">
        <v>7.64</v>
      </c>
      <c r="E642">
        <v>1.39</v>
      </c>
      <c r="F642">
        <v>1131</v>
      </c>
      <c r="G642" t="s">
        <v>1265</v>
      </c>
      <c r="H642" t="s">
        <v>66</v>
      </c>
      <c r="I642" t="s">
        <v>57</v>
      </c>
      <c r="J642" t="s">
        <v>46</v>
      </c>
      <c r="K642" t="s">
        <v>94</v>
      </c>
      <c r="L642" t="s">
        <v>76</v>
      </c>
      <c r="M642" t="s">
        <v>1263</v>
      </c>
      <c r="N642">
        <v>0.36</v>
      </c>
      <c r="O642" t="s">
        <v>50</v>
      </c>
      <c r="P642" t="s">
        <v>78</v>
      </c>
      <c r="Q642" t="s">
        <v>155</v>
      </c>
      <c r="R642" t="s">
        <v>1266</v>
      </c>
      <c r="S642">
        <v>79907</v>
      </c>
      <c r="T642" s="3">
        <v>42145</v>
      </c>
      <c r="U642" s="3">
        <v>42147</v>
      </c>
      <c r="V642">
        <v>70.193699999999993</v>
      </c>
      <c r="W642">
        <v>13</v>
      </c>
      <c r="X642">
        <v>101.73</v>
      </c>
      <c r="Y642">
        <v>88103</v>
      </c>
    </row>
    <row r="643" spans="1:25" x14ac:dyDescent="0.3">
      <c r="A643">
        <v>23860</v>
      </c>
      <c r="B643" t="s">
        <v>73</v>
      </c>
      <c r="C643">
        <v>0.06</v>
      </c>
      <c r="D643">
        <v>6.37</v>
      </c>
      <c r="E643">
        <v>5.19</v>
      </c>
      <c r="F643">
        <v>1132</v>
      </c>
      <c r="G643" t="s">
        <v>1267</v>
      </c>
      <c r="H643" t="s">
        <v>66</v>
      </c>
      <c r="I643" t="s">
        <v>45</v>
      </c>
      <c r="J643" t="s">
        <v>46</v>
      </c>
      <c r="K643" t="s">
        <v>134</v>
      </c>
      <c r="L643" t="s">
        <v>76</v>
      </c>
      <c r="M643" t="s">
        <v>647</v>
      </c>
      <c r="N643">
        <v>0.38</v>
      </c>
      <c r="O643" t="s">
        <v>50</v>
      </c>
      <c r="P643" t="s">
        <v>78</v>
      </c>
      <c r="Q643" t="s">
        <v>155</v>
      </c>
      <c r="R643" t="s">
        <v>1268</v>
      </c>
      <c r="S643">
        <v>76039</v>
      </c>
      <c r="T643" s="3">
        <v>42045</v>
      </c>
      <c r="U643" s="3">
        <v>42046</v>
      </c>
      <c r="V643">
        <v>-48.219499999999996</v>
      </c>
      <c r="W643">
        <v>6</v>
      </c>
      <c r="X643">
        <v>37.700000000000003</v>
      </c>
      <c r="Y643">
        <v>88101</v>
      </c>
    </row>
    <row r="644" spans="1:25" x14ac:dyDescent="0.3">
      <c r="A644">
        <v>22501</v>
      </c>
      <c r="B644" t="s">
        <v>131</v>
      </c>
      <c r="C644">
        <v>0.04</v>
      </c>
      <c r="D644">
        <v>8.6</v>
      </c>
      <c r="E644">
        <v>6.19</v>
      </c>
      <c r="F644">
        <v>1132</v>
      </c>
      <c r="G644" t="s">
        <v>1267</v>
      </c>
      <c r="H644" t="s">
        <v>66</v>
      </c>
      <c r="I644" t="s">
        <v>57</v>
      </c>
      <c r="J644" t="s">
        <v>46</v>
      </c>
      <c r="K644" t="s">
        <v>134</v>
      </c>
      <c r="L644" t="s">
        <v>76</v>
      </c>
      <c r="M644" t="s">
        <v>948</v>
      </c>
      <c r="N644">
        <v>0.38</v>
      </c>
      <c r="O644" t="s">
        <v>50</v>
      </c>
      <c r="P644" t="s">
        <v>78</v>
      </c>
      <c r="Q644" t="s">
        <v>155</v>
      </c>
      <c r="R644" t="s">
        <v>1268</v>
      </c>
      <c r="S644">
        <v>76039</v>
      </c>
      <c r="T644" s="3">
        <v>42051</v>
      </c>
      <c r="U644" s="3">
        <v>42058</v>
      </c>
      <c r="V644">
        <v>-63.813500000000005</v>
      </c>
      <c r="W644">
        <v>9</v>
      </c>
      <c r="X644">
        <v>75.81</v>
      </c>
      <c r="Y644">
        <v>88102</v>
      </c>
    </row>
    <row r="645" spans="1:25" x14ac:dyDescent="0.3">
      <c r="A645">
        <v>22502</v>
      </c>
      <c r="B645" t="s">
        <v>131</v>
      </c>
      <c r="C645">
        <v>7.0000000000000007E-2</v>
      </c>
      <c r="D645">
        <v>699.99</v>
      </c>
      <c r="E645">
        <v>24.49</v>
      </c>
      <c r="F645">
        <v>1132</v>
      </c>
      <c r="G645" t="s">
        <v>1267</v>
      </c>
      <c r="H645" t="s">
        <v>66</v>
      </c>
      <c r="I645" t="s">
        <v>57</v>
      </c>
      <c r="J645" t="s">
        <v>102</v>
      </c>
      <c r="K645" t="s">
        <v>611</v>
      </c>
      <c r="L645" t="s">
        <v>260</v>
      </c>
      <c r="M645" t="s">
        <v>1261</v>
      </c>
      <c r="N645">
        <v>0.54</v>
      </c>
      <c r="O645" t="s">
        <v>50</v>
      </c>
      <c r="P645" t="s">
        <v>78</v>
      </c>
      <c r="Q645" t="s">
        <v>155</v>
      </c>
      <c r="R645" t="s">
        <v>1268</v>
      </c>
      <c r="S645">
        <v>76039</v>
      </c>
      <c r="T645" s="3">
        <v>42051</v>
      </c>
      <c r="U645" s="3">
        <v>42055</v>
      </c>
      <c r="V645">
        <v>325.29000000000002</v>
      </c>
      <c r="W645">
        <v>4</v>
      </c>
      <c r="X645">
        <v>2630</v>
      </c>
      <c r="Y645">
        <v>88102</v>
      </c>
    </row>
    <row r="646" spans="1:25" x14ac:dyDescent="0.3">
      <c r="A646">
        <v>23568</v>
      </c>
      <c r="B646" t="s">
        <v>131</v>
      </c>
      <c r="C646">
        <v>0.03</v>
      </c>
      <c r="D646">
        <v>30.98</v>
      </c>
      <c r="E646">
        <v>6.5</v>
      </c>
      <c r="F646">
        <v>1132</v>
      </c>
      <c r="G646" t="s">
        <v>1267</v>
      </c>
      <c r="H646" t="s">
        <v>66</v>
      </c>
      <c r="I646" t="s">
        <v>45</v>
      </c>
      <c r="J646" t="s">
        <v>102</v>
      </c>
      <c r="K646" t="s">
        <v>204</v>
      </c>
      <c r="L646" t="s">
        <v>76</v>
      </c>
      <c r="M646" t="s">
        <v>1264</v>
      </c>
      <c r="N646">
        <v>0.79</v>
      </c>
      <c r="O646" t="s">
        <v>50</v>
      </c>
      <c r="P646" t="s">
        <v>78</v>
      </c>
      <c r="Q646" t="s">
        <v>155</v>
      </c>
      <c r="R646" t="s">
        <v>1268</v>
      </c>
      <c r="S646">
        <v>76039</v>
      </c>
      <c r="T646" s="3">
        <v>42168</v>
      </c>
      <c r="U646" s="3">
        <v>42172</v>
      </c>
      <c r="V646">
        <v>-115.35999999999999</v>
      </c>
      <c r="W646">
        <v>11</v>
      </c>
      <c r="X646">
        <v>333.02</v>
      </c>
      <c r="Y646">
        <v>88104</v>
      </c>
    </row>
    <row r="647" spans="1:25" x14ac:dyDescent="0.3">
      <c r="A647">
        <v>26099</v>
      </c>
      <c r="B647" t="s">
        <v>131</v>
      </c>
      <c r="C647">
        <v>0.02</v>
      </c>
      <c r="D647">
        <v>4.9800000000000004</v>
      </c>
      <c r="E647">
        <v>6.07</v>
      </c>
      <c r="F647">
        <v>1133</v>
      </c>
      <c r="G647" t="s">
        <v>1269</v>
      </c>
      <c r="H647" t="s">
        <v>66</v>
      </c>
      <c r="I647" t="s">
        <v>57</v>
      </c>
      <c r="J647" t="s">
        <v>46</v>
      </c>
      <c r="K647" t="s">
        <v>118</v>
      </c>
      <c r="L647" t="s">
        <v>76</v>
      </c>
      <c r="M647" t="s">
        <v>197</v>
      </c>
      <c r="N647">
        <v>0.36</v>
      </c>
      <c r="O647" t="s">
        <v>50</v>
      </c>
      <c r="P647" t="s">
        <v>78</v>
      </c>
      <c r="Q647" t="s">
        <v>155</v>
      </c>
      <c r="R647" t="s">
        <v>1270</v>
      </c>
      <c r="S647">
        <v>75234</v>
      </c>
      <c r="T647" s="3">
        <v>42030</v>
      </c>
      <c r="U647" s="3">
        <v>42032</v>
      </c>
      <c r="V647">
        <v>-46.92</v>
      </c>
      <c r="W647">
        <v>5</v>
      </c>
      <c r="X647">
        <v>27.76</v>
      </c>
      <c r="Y647">
        <v>88105</v>
      </c>
    </row>
    <row r="648" spans="1:25" x14ac:dyDescent="0.3">
      <c r="A648">
        <v>22119</v>
      </c>
      <c r="B648" t="s">
        <v>42</v>
      </c>
      <c r="C648">
        <v>0.09</v>
      </c>
      <c r="D648">
        <v>270.97000000000003</v>
      </c>
      <c r="E648">
        <v>28.06</v>
      </c>
      <c r="F648">
        <v>1136</v>
      </c>
      <c r="G648" t="s">
        <v>1271</v>
      </c>
      <c r="H648" t="s">
        <v>56</v>
      </c>
      <c r="I648" t="s">
        <v>139</v>
      </c>
      <c r="J648" t="s">
        <v>102</v>
      </c>
      <c r="K648" t="s">
        <v>110</v>
      </c>
      <c r="L648" t="s">
        <v>60</v>
      </c>
      <c r="M648" t="s">
        <v>1272</v>
      </c>
      <c r="N648">
        <v>0.56000000000000005</v>
      </c>
      <c r="O648" t="s">
        <v>50</v>
      </c>
      <c r="P648" t="s">
        <v>78</v>
      </c>
      <c r="Q648" t="s">
        <v>202</v>
      </c>
      <c r="R648" t="s">
        <v>1273</v>
      </c>
      <c r="S648">
        <v>60188</v>
      </c>
      <c r="T648" s="3">
        <v>42006</v>
      </c>
      <c r="U648" s="3">
        <v>42008</v>
      </c>
      <c r="V648">
        <v>2660.1432</v>
      </c>
      <c r="W648">
        <v>15</v>
      </c>
      <c r="X648">
        <v>3855.28</v>
      </c>
      <c r="Y648">
        <v>87940</v>
      </c>
    </row>
    <row r="649" spans="1:25" x14ac:dyDescent="0.3">
      <c r="A649">
        <v>19357</v>
      </c>
      <c r="B649" t="s">
        <v>73</v>
      </c>
      <c r="C649">
        <v>0.02</v>
      </c>
      <c r="D649">
        <v>160.97999999999999</v>
      </c>
      <c r="E649">
        <v>30</v>
      </c>
      <c r="F649">
        <v>1138</v>
      </c>
      <c r="G649" t="s">
        <v>1274</v>
      </c>
      <c r="H649" t="s">
        <v>56</v>
      </c>
      <c r="I649" t="s">
        <v>57</v>
      </c>
      <c r="J649" t="s">
        <v>58</v>
      </c>
      <c r="K649" t="s">
        <v>59</v>
      </c>
      <c r="L649" t="s">
        <v>60</v>
      </c>
      <c r="M649" t="s">
        <v>201</v>
      </c>
      <c r="N649">
        <v>0.62</v>
      </c>
      <c r="O649" t="s">
        <v>50</v>
      </c>
      <c r="P649" t="s">
        <v>78</v>
      </c>
      <c r="Q649" t="s">
        <v>155</v>
      </c>
      <c r="R649" t="s">
        <v>1275</v>
      </c>
      <c r="S649">
        <v>75056</v>
      </c>
      <c r="T649" s="3">
        <v>42051</v>
      </c>
      <c r="U649" s="3">
        <v>42054</v>
      </c>
      <c r="V649">
        <v>-51.116</v>
      </c>
      <c r="W649">
        <v>1</v>
      </c>
      <c r="X649">
        <v>192.49</v>
      </c>
      <c r="Y649">
        <v>86574</v>
      </c>
    </row>
    <row r="650" spans="1:25" x14ac:dyDescent="0.3">
      <c r="A650">
        <v>25467</v>
      </c>
      <c r="B650" t="s">
        <v>73</v>
      </c>
      <c r="C650">
        <v>0.05</v>
      </c>
      <c r="D650">
        <v>363.25</v>
      </c>
      <c r="E650">
        <v>19.989999999999998</v>
      </c>
      <c r="F650">
        <v>1142</v>
      </c>
      <c r="G650" t="s">
        <v>1276</v>
      </c>
      <c r="H650" t="s">
        <v>66</v>
      </c>
      <c r="I650" t="s">
        <v>57</v>
      </c>
      <c r="J650" t="s">
        <v>46</v>
      </c>
      <c r="K650" t="s">
        <v>281</v>
      </c>
      <c r="L650" t="s">
        <v>76</v>
      </c>
      <c r="M650" t="s">
        <v>1277</v>
      </c>
      <c r="N650">
        <v>0.56999999999999995</v>
      </c>
      <c r="O650" t="s">
        <v>50</v>
      </c>
      <c r="P650" t="s">
        <v>78</v>
      </c>
      <c r="Q650" t="s">
        <v>155</v>
      </c>
      <c r="R650" t="s">
        <v>1278</v>
      </c>
      <c r="S650">
        <v>76706</v>
      </c>
      <c r="T650" s="3">
        <v>42008</v>
      </c>
      <c r="U650" s="3">
        <v>42010</v>
      </c>
      <c r="V650">
        <v>1766.7795000000001</v>
      </c>
      <c r="W650">
        <v>7</v>
      </c>
      <c r="X650">
        <v>2560.5500000000002</v>
      </c>
      <c r="Y650">
        <v>86573</v>
      </c>
    </row>
    <row r="651" spans="1:25" x14ac:dyDescent="0.3">
      <c r="A651">
        <v>24539</v>
      </c>
      <c r="B651" t="s">
        <v>73</v>
      </c>
      <c r="C651">
        <v>0.01</v>
      </c>
      <c r="D651">
        <v>18.97</v>
      </c>
      <c r="E651">
        <v>9.5399999999999991</v>
      </c>
      <c r="F651">
        <v>1142</v>
      </c>
      <c r="G651" t="s">
        <v>1276</v>
      </c>
      <c r="H651" t="s">
        <v>66</v>
      </c>
      <c r="I651" t="s">
        <v>57</v>
      </c>
      <c r="J651" t="s">
        <v>46</v>
      </c>
      <c r="K651" t="s">
        <v>118</v>
      </c>
      <c r="L651" t="s">
        <v>76</v>
      </c>
      <c r="M651" t="s">
        <v>247</v>
      </c>
      <c r="N651">
        <v>0.37</v>
      </c>
      <c r="O651" t="s">
        <v>50</v>
      </c>
      <c r="P651" t="s">
        <v>78</v>
      </c>
      <c r="Q651" t="s">
        <v>155</v>
      </c>
      <c r="R651" t="s">
        <v>1278</v>
      </c>
      <c r="S651">
        <v>76706</v>
      </c>
      <c r="T651" s="3">
        <v>42161</v>
      </c>
      <c r="U651" s="3">
        <v>42164</v>
      </c>
      <c r="V651">
        <v>85.875</v>
      </c>
      <c r="W651">
        <v>11</v>
      </c>
      <c r="X651">
        <v>227.67</v>
      </c>
      <c r="Y651">
        <v>86575</v>
      </c>
    </row>
    <row r="652" spans="1:25" x14ac:dyDescent="0.3">
      <c r="A652">
        <v>25179</v>
      </c>
      <c r="B652" t="s">
        <v>131</v>
      </c>
      <c r="C652">
        <v>0.05</v>
      </c>
      <c r="D652">
        <v>7.59</v>
      </c>
      <c r="E652">
        <v>4</v>
      </c>
      <c r="F652">
        <v>1151</v>
      </c>
      <c r="G652" t="s">
        <v>1279</v>
      </c>
      <c r="H652" t="s">
        <v>66</v>
      </c>
      <c r="I652" t="s">
        <v>45</v>
      </c>
      <c r="J652" t="s">
        <v>58</v>
      </c>
      <c r="K652" t="s">
        <v>67</v>
      </c>
      <c r="L652" t="s">
        <v>48</v>
      </c>
      <c r="M652" t="s">
        <v>468</v>
      </c>
      <c r="N652">
        <v>0.42</v>
      </c>
      <c r="O652" t="s">
        <v>50</v>
      </c>
      <c r="P652" t="s">
        <v>70</v>
      </c>
      <c r="Q652" t="s">
        <v>217</v>
      </c>
      <c r="R652" t="s">
        <v>1280</v>
      </c>
      <c r="S652">
        <v>1075</v>
      </c>
      <c r="T652" s="3">
        <v>42164</v>
      </c>
      <c r="U652" s="3">
        <v>42164</v>
      </c>
      <c r="V652">
        <v>6.0926999999999998</v>
      </c>
      <c r="W652">
        <v>1</v>
      </c>
      <c r="X652">
        <v>8.83</v>
      </c>
      <c r="Y652">
        <v>91344</v>
      </c>
    </row>
    <row r="653" spans="1:25" x14ac:dyDescent="0.3">
      <c r="A653">
        <v>24224</v>
      </c>
      <c r="B653" t="s">
        <v>64</v>
      </c>
      <c r="C653">
        <v>0.09</v>
      </c>
      <c r="D653">
        <v>9.11</v>
      </c>
      <c r="E653">
        <v>2.15</v>
      </c>
      <c r="F653">
        <v>1155</v>
      </c>
      <c r="G653" t="s">
        <v>1281</v>
      </c>
      <c r="H653" t="s">
        <v>44</v>
      </c>
      <c r="I653" t="s">
        <v>139</v>
      </c>
      <c r="J653" t="s">
        <v>46</v>
      </c>
      <c r="K653" t="s">
        <v>118</v>
      </c>
      <c r="L653" t="s">
        <v>48</v>
      </c>
      <c r="M653" t="s">
        <v>1282</v>
      </c>
      <c r="N653">
        <v>0.4</v>
      </c>
      <c r="O653" t="s">
        <v>50</v>
      </c>
      <c r="P653" t="s">
        <v>51</v>
      </c>
      <c r="Q653" t="s">
        <v>62</v>
      </c>
      <c r="R653" t="s">
        <v>1283</v>
      </c>
      <c r="S653">
        <v>90640</v>
      </c>
      <c r="T653" s="3">
        <v>42006</v>
      </c>
      <c r="U653" s="3">
        <v>42008</v>
      </c>
      <c r="V653">
        <v>20.299600000000002</v>
      </c>
      <c r="W653">
        <v>4</v>
      </c>
      <c r="X653">
        <v>34.409999999999997</v>
      </c>
      <c r="Y653">
        <v>90853</v>
      </c>
    </row>
    <row r="654" spans="1:25" x14ac:dyDescent="0.3">
      <c r="A654">
        <v>24225</v>
      </c>
      <c r="B654" t="s">
        <v>64</v>
      </c>
      <c r="C654">
        <v>0.08</v>
      </c>
      <c r="D654">
        <v>15.04</v>
      </c>
      <c r="E654">
        <v>1.97</v>
      </c>
      <c r="F654">
        <v>1155</v>
      </c>
      <c r="G654" t="s">
        <v>1281</v>
      </c>
      <c r="H654" t="s">
        <v>66</v>
      </c>
      <c r="I654" t="s">
        <v>139</v>
      </c>
      <c r="J654" t="s">
        <v>46</v>
      </c>
      <c r="K654" t="s">
        <v>118</v>
      </c>
      <c r="L654" t="s">
        <v>48</v>
      </c>
      <c r="M654" t="s">
        <v>683</v>
      </c>
      <c r="N654">
        <v>0.39</v>
      </c>
      <c r="O654" t="s">
        <v>50</v>
      </c>
      <c r="P654" t="s">
        <v>51</v>
      </c>
      <c r="Q654" t="s">
        <v>62</v>
      </c>
      <c r="R654" t="s">
        <v>1283</v>
      </c>
      <c r="S654">
        <v>90640</v>
      </c>
      <c r="T654" s="3">
        <v>42006</v>
      </c>
      <c r="U654" s="3">
        <v>42006</v>
      </c>
      <c r="V654">
        <v>108.5163</v>
      </c>
      <c r="W654">
        <v>11</v>
      </c>
      <c r="X654">
        <v>157.27000000000001</v>
      </c>
      <c r="Y654">
        <v>90853</v>
      </c>
    </row>
    <row r="655" spans="1:25" x14ac:dyDescent="0.3">
      <c r="A655">
        <v>20212</v>
      </c>
      <c r="B655" t="s">
        <v>42</v>
      </c>
      <c r="C655">
        <v>0.06</v>
      </c>
      <c r="D655">
        <v>175.99</v>
      </c>
      <c r="E655">
        <v>8.99</v>
      </c>
      <c r="F655">
        <v>1156</v>
      </c>
      <c r="G655" t="s">
        <v>1284</v>
      </c>
      <c r="H655" t="s">
        <v>66</v>
      </c>
      <c r="I655" t="s">
        <v>139</v>
      </c>
      <c r="J655" t="s">
        <v>102</v>
      </c>
      <c r="K655" t="s">
        <v>103</v>
      </c>
      <c r="L655" t="s">
        <v>76</v>
      </c>
      <c r="M655" t="s">
        <v>192</v>
      </c>
      <c r="N655">
        <v>0.56999999999999995</v>
      </c>
      <c r="O655" t="s">
        <v>50</v>
      </c>
      <c r="P655" t="s">
        <v>70</v>
      </c>
      <c r="Q655" t="s">
        <v>217</v>
      </c>
      <c r="R655" t="s">
        <v>1285</v>
      </c>
      <c r="S655">
        <v>1876</v>
      </c>
      <c r="T655" s="3">
        <v>42049</v>
      </c>
      <c r="U655" s="3">
        <v>42050</v>
      </c>
      <c r="V655">
        <v>48.47148</v>
      </c>
      <c r="W655">
        <v>7</v>
      </c>
      <c r="X655">
        <v>1013.84</v>
      </c>
      <c r="Y655">
        <v>90855</v>
      </c>
    </row>
    <row r="656" spans="1:25" x14ac:dyDescent="0.3">
      <c r="A656">
        <v>20897</v>
      </c>
      <c r="B656" t="s">
        <v>42</v>
      </c>
      <c r="C656">
        <v>0.04</v>
      </c>
      <c r="D656">
        <v>100.98</v>
      </c>
      <c r="E656">
        <v>35.840000000000003</v>
      </c>
      <c r="F656">
        <v>1159</v>
      </c>
      <c r="G656" t="s">
        <v>1286</v>
      </c>
      <c r="H656" t="s">
        <v>56</v>
      </c>
      <c r="I656" t="s">
        <v>139</v>
      </c>
      <c r="J656" t="s">
        <v>58</v>
      </c>
      <c r="K656" t="s">
        <v>215</v>
      </c>
      <c r="L656" t="s">
        <v>146</v>
      </c>
      <c r="M656" t="s">
        <v>284</v>
      </c>
      <c r="N656">
        <v>0.62</v>
      </c>
      <c r="O656" t="s">
        <v>50</v>
      </c>
      <c r="P656" t="s">
        <v>70</v>
      </c>
      <c r="Q656" t="s">
        <v>71</v>
      </c>
      <c r="R656" t="s">
        <v>1287</v>
      </c>
      <c r="S656">
        <v>7086</v>
      </c>
      <c r="T656" s="3">
        <v>42144</v>
      </c>
      <c r="U656" s="3">
        <v>42145</v>
      </c>
      <c r="V656">
        <v>-152.76</v>
      </c>
      <c r="W656">
        <v>1</v>
      </c>
      <c r="X656">
        <v>110.75</v>
      </c>
      <c r="Y656">
        <v>90854</v>
      </c>
    </row>
    <row r="657" spans="1:25" x14ac:dyDescent="0.3">
      <c r="A657">
        <v>18860</v>
      </c>
      <c r="B657" t="s">
        <v>54</v>
      </c>
      <c r="C657">
        <v>0.09</v>
      </c>
      <c r="D657">
        <v>9.7799999999999994</v>
      </c>
      <c r="E657">
        <v>1.39</v>
      </c>
      <c r="F657">
        <v>1170</v>
      </c>
      <c r="G657" t="s">
        <v>1288</v>
      </c>
      <c r="H657" t="s">
        <v>66</v>
      </c>
      <c r="I657" t="s">
        <v>139</v>
      </c>
      <c r="J657" t="s">
        <v>46</v>
      </c>
      <c r="K657" t="s">
        <v>94</v>
      </c>
      <c r="L657" t="s">
        <v>76</v>
      </c>
      <c r="M657" t="s">
        <v>1289</v>
      </c>
      <c r="N657">
        <v>0.39</v>
      </c>
      <c r="O657" t="s">
        <v>50</v>
      </c>
      <c r="P657" t="s">
        <v>70</v>
      </c>
      <c r="Q657" t="s">
        <v>1173</v>
      </c>
      <c r="R657" t="s">
        <v>425</v>
      </c>
      <c r="S657">
        <v>19711</v>
      </c>
      <c r="T657" s="3">
        <v>42157</v>
      </c>
      <c r="U657" s="3">
        <v>42158</v>
      </c>
      <c r="V657">
        <v>125.20739999999999</v>
      </c>
      <c r="W657">
        <v>19</v>
      </c>
      <c r="X657">
        <v>181.46</v>
      </c>
      <c r="Y657">
        <v>87520</v>
      </c>
    </row>
    <row r="658" spans="1:25" x14ac:dyDescent="0.3">
      <c r="A658">
        <v>18861</v>
      </c>
      <c r="B658" t="s">
        <v>54</v>
      </c>
      <c r="C658">
        <v>0</v>
      </c>
      <c r="D658">
        <v>200.99</v>
      </c>
      <c r="E658">
        <v>8.08</v>
      </c>
      <c r="F658">
        <v>1170</v>
      </c>
      <c r="G658" t="s">
        <v>1288</v>
      </c>
      <c r="H658" t="s">
        <v>66</v>
      </c>
      <c r="I658" t="s">
        <v>139</v>
      </c>
      <c r="J658" t="s">
        <v>102</v>
      </c>
      <c r="K658" t="s">
        <v>103</v>
      </c>
      <c r="L658" t="s">
        <v>76</v>
      </c>
      <c r="M658" t="s">
        <v>1290</v>
      </c>
      <c r="N658">
        <v>0.59</v>
      </c>
      <c r="O658" t="s">
        <v>50</v>
      </c>
      <c r="P658" t="s">
        <v>70</v>
      </c>
      <c r="Q658" t="s">
        <v>1173</v>
      </c>
      <c r="R658" t="s">
        <v>425</v>
      </c>
      <c r="S658">
        <v>19711</v>
      </c>
      <c r="T658" s="3">
        <v>42157</v>
      </c>
      <c r="U658" s="3">
        <v>42159</v>
      </c>
      <c r="V658">
        <v>281.53440000000001</v>
      </c>
      <c r="W658">
        <v>6</v>
      </c>
      <c r="X658">
        <v>1076.3</v>
      </c>
      <c r="Y658">
        <v>87520</v>
      </c>
    </row>
    <row r="659" spans="1:25" x14ac:dyDescent="0.3">
      <c r="A659">
        <v>19182</v>
      </c>
      <c r="B659" t="s">
        <v>42</v>
      </c>
      <c r="C659">
        <v>0.03</v>
      </c>
      <c r="D659">
        <v>4.4800000000000004</v>
      </c>
      <c r="E659">
        <v>49</v>
      </c>
      <c r="F659">
        <v>1178</v>
      </c>
      <c r="G659" t="s">
        <v>1291</v>
      </c>
      <c r="H659" t="s">
        <v>66</v>
      </c>
      <c r="I659" t="s">
        <v>139</v>
      </c>
      <c r="J659" t="s">
        <v>46</v>
      </c>
      <c r="K659" t="s">
        <v>281</v>
      </c>
      <c r="L659" t="s">
        <v>260</v>
      </c>
      <c r="M659" t="s">
        <v>704</v>
      </c>
      <c r="N659">
        <v>0.6</v>
      </c>
      <c r="O659" t="s">
        <v>50</v>
      </c>
      <c r="P659" t="s">
        <v>87</v>
      </c>
      <c r="Q659" t="s">
        <v>386</v>
      </c>
      <c r="R659" t="s">
        <v>1292</v>
      </c>
      <c r="S659">
        <v>32701</v>
      </c>
      <c r="T659" s="3">
        <v>42103</v>
      </c>
      <c r="U659" s="3">
        <v>42105</v>
      </c>
      <c r="V659">
        <v>64.265999999999991</v>
      </c>
      <c r="W659">
        <v>2</v>
      </c>
      <c r="X659">
        <v>21.46</v>
      </c>
      <c r="Y659">
        <v>89787</v>
      </c>
    </row>
    <row r="660" spans="1:25" x14ac:dyDescent="0.3">
      <c r="A660">
        <v>19183</v>
      </c>
      <c r="B660" t="s">
        <v>42</v>
      </c>
      <c r="C660">
        <v>0.06</v>
      </c>
      <c r="D660">
        <v>350.99</v>
      </c>
      <c r="E660">
        <v>39</v>
      </c>
      <c r="F660">
        <v>1178</v>
      </c>
      <c r="G660" t="s">
        <v>1291</v>
      </c>
      <c r="H660" t="s">
        <v>56</v>
      </c>
      <c r="I660" t="s">
        <v>139</v>
      </c>
      <c r="J660" t="s">
        <v>58</v>
      </c>
      <c r="K660" t="s">
        <v>59</v>
      </c>
      <c r="L660" t="s">
        <v>60</v>
      </c>
      <c r="M660" t="s">
        <v>1293</v>
      </c>
      <c r="N660">
        <v>0.55000000000000004</v>
      </c>
      <c r="O660" t="s">
        <v>50</v>
      </c>
      <c r="P660" t="s">
        <v>87</v>
      </c>
      <c r="Q660" t="s">
        <v>386</v>
      </c>
      <c r="R660" t="s">
        <v>1292</v>
      </c>
      <c r="S660">
        <v>32701</v>
      </c>
      <c r="T660" s="3">
        <v>42103</v>
      </c>
      <c r="U660" s="3">
        <v>42105</v>
      </c>
      <c r="V660">
        <v>-302.61559999999997</v>
      </c>
      <c r="W660">
        <v>10</v>
      </c>
      <c r="X660">
        <v>3506.78</v>
      </c>
      <c r="Y660">
        <v>89787</v>
      </c>
    </row>
    <row r="661" spans="1:25" x14ac:dyDescent="0.3">
      <c r="A661">
        <v>19184</v>
      </c>
      <c r="B661" t="s">
        <v>42</v>
      </c>
      <c r="C661">
        <v>0.09</v>
      </c>
      <c r="D661">
        <v>40.98</v>
      </c>
      <c r="E661">
        <v>6.5</v>
      </c>
      <c r="F661">
        <v>1178</v>
      </c>
      <c r="G661" t="s">
        <v>1291</v>
      </c>
      <c r="H661" t="s">
        <v>44</v>
      </c>
      <c r="I661" t="s">
        <v>139</v>
      </c>
      <c r="J661" t="s">
        <v>102</v>
      </c>
      <c r="K661" t="s">
        <v>204</v>
      </c>
      <c r="L661" t="s">
        <v>76</v>
      </c>
      <c r="M661" t="s">
        <v>1294</v>
      </c>
      <c r="N661">
        <v>0.74</v>
      </c>
      <c r="O661" t="s">
        <v>50</v>
      </c>
      <c r="P661" t="s">
        <v>87</v>
      </c>
      <c r="Q661" t="s">
        <v>386</v>
      </c>
      <c r="R661" t="s">
        <v>1292</v>
      </c>
      <c r="S661">
        <v>32701</v>
      </c>
      <c r="T661" s="3">
        <v>42103</v>
      </c>
      <c r="U661" s="3">
        <v>42105</v>
      </c>
      <c r="V661">
        <v>5.6916000000000002</v>
      </c>
      <c r="W661">
        <v>7</v>
      </c>
      <c r="X661">
        <v>267.69</v>
      </c>
      <c r="Y661">
        <v>89787</v>
      </c>
    </row>
    <row r="662" spans="1:25" x14ac:dyDescent="0.3">
      <c r="A662">
        <v>19185</v>
      </c>
      <c r="B662" t="s">
        <v>42</v>
      </c>
      <c r="C662">
        <v>0.09</v>
      </c>
      <c r="D662">
        <v>349.45</v>
      </c>
      <c r="E662">
        <v>60</v>
      </c>
      <c r="F662">
        <v>1178</v>
      </c>
      <c r="G662" t="s">
        <v>1291</v>
      </c>
      <c r="H662" t="s">
        <v>56</v>
      </c>
      <c r="I662" t="s">
        <v>139</v>
      </c>
      <c r="J662" t="s">
        <v>58</v>
      </c>
      <c r="K662" t="s">
        <v>176</v>
      </c>
      <c r="L662" t="s">
        <v>60</v>
      </c>
      <c r="M662" t="s">
        <v>1013</v>
      </c>
      <c r="O662" t="s">
        <v>50</v>
      </c>
      <c r="P662" t="s">
        <v>87</v>
      </c>
      <c r="Q662" t="s">
        <v>386</v>
      </c>
      <c r="R662" t="s">
        <v>1292</v>
      </c>
      <c r="S662">
        <v>32701</v>
      </c>
      <c r="T662" s="3">
        <v>42103</v>
      </c>
      <c r="U662" s="3">
        <v>42104</v>
      </c>
      <c r="V662">
        <v>-369.10999999999996</v>
      </c>
      <c r="W662">
        <v>7</v>
      </c>
      <c r="X662">
        <v>2307.2600000000002</v>
      </c>
      <c r="Y662">
        <v>89787</v>
      </c>
    </row>
    <row r="663" spans="1:25" x14ac:dyDescent="0.3">
      <c r="A663">
        <v>19484</v>
      </c>
      <c r="B663" t="s">
        <v>42</v>
      </c>
      <c r="C663">
        <v>7.0000000000000007E-2</v>
      </c>
      <c r="D663">
        <v>2.61</v>
      </c>
      <c r="E663">
        <v>0.5</v>
      </c>
      <c r="F663">
        <v>1182</v>
      </c>
      <c r="G663" t="s">
        <v>1295</v>
      </c>
      <c r="H663" t="s">
        <v>66</v>
      </c>
      <c r="I663" t="s">
        <v>57</v>
      </c>
      <c r="J663" t="s">
        <v>46</v>
      </c>
      <c r="K663" t="s">
        <v>159</v>
      </c>
      <c r="L663" t="s">
        <v>76</v>
      </c>
      <c r="M663" t="s">
        <v>1162</v>
      </c>
      <c r="N663">
        <v>0.39</v>
      </c>
      <c r="O663" t="s">
        <v>50</v>
      </c>
      <c r="P663" t="s">
        <v>51</v>
      </c>
      <c r="Q663" t="s">
        <v>236</v>
      </c>
      <c r="R663" t="s">
        <v>1296</v>
      </c>
      <c r="S663">
        <v>84660</v>
      </c>
      <c r="T663" s="3">
        <v>42147</v>
      </c>
      <c r="U663" s="3">
        <v>42147</v>
      </c>
      <c r="V663">
        <v>27.013499999999997</v>
      </c>
      <c r="W663">
        <v>15</v>
      </c>
      <c r="X663">
        <v>39.15</v>
      </c>
      <c r="Y663">
        <v>86913</v>
      </c>
    </row>
    <row r="664" spans="1:25" x14ac:dyDescent="0.3">
      <c r="A664">
        <v>21522</v>
      </c>
      <c r="B664" t="s">
        <v>54</v>
      </c>
      <c r="C664">
        <v>0.04</v>
      </c>
      <c r="D664">
        <v>35.99</v>
      </c>
      <c r="E664">
        <v>3.3</v>
      </c>
      <c r="F664">
        <v>1183</v>
      </c>
      <c r="G664" t="s">
        <v>1297</v>
      </c>
      <c r="H664" t="s">
        <v>66</v>
      </c>
      <c r="I664" t="s">
        <v>57</v>
      </c>
      <c r="J664" t="s">
        <v>102</v>
      </c>
      <c r="K664" t="s">
        <v>103</v>
      </c>
      <c r="L664" t="s">
        <v>68</v>
      </c>
      <c r="M664" t="s">
        <v>1298</v>
      </c>
      <c r="N664">
        <v>0.39</v>
      </c>
      <c r="O664" t="s">
        <v>50</v>
      </c>
      <c r="P664" t="s">
        <v>51</v>
      </c>
      <c r="Q664" t="s">
        <v>236</v>
      </c>
      <c r="R664" t="s">
        <v>1299</v>
      </c>
      <c r="S664">
        <v>84663</v>
      </c>
      <c r="T664" s="3">
        <v>42184</v>
      </c>
      <c r="U664" s="3">
        <v>42184</v>
      </c>
      <c r="V664">
        <v>184.19549999999998</v>
      </c>
      <c r="W664">
        <v>9</v>
      </c>
      <c r="X664">
        <v>266.95</v>
      </c>
      <c r="Y664">
        <v>86914</v>
      </c>
    </row>
    <row r="665" spans="1:25" x14ac:dyDescent="0.3">
      <c r="A665">
        <v>22190</v>
      </c>
      <c r="B665" t="s">
        <v>73</v>
      </c>
      <c r="C665">
        <v>0</v>
      </c>
      <c r="D665">
        <v>6783.02</v>
      </c>
      <c r="E665">
        <v>24.49</v>
      </c>
      <c r="F665">
        <v>1185</v>
      </c>
      <c r="G665" t="s">
        <v>1300</v>
      </c>
      <c r="H665" t="s">
        <v>66</v>
      </c>
      <c r="I665" t="s">
        <v>139</v>
      </c>
      <c r="J665" t="s">
        <v>102</v>
      </c>
      <c r="K665" t="s">
        <v>110</v>
      </c>
      <c r="L665" t="s">
        <v>260</v>
      </c>
      <c r="M665" t="s">
        <v>1301</v>
      </c>
      <c r="N665">
        <v>0.39</v>
      </c>
      <c r="O665" t="s">
        <v>50</v>
      </c>
      <c r="P665" t="s">
        <v>87</v>
      </c>
      <c r="Q665" t="s">
        <v>1302</v>
      </c>
      <c r="R665" t="s">
        <v>1303</v>
      </c>
      <c r="S665">
        <v>35756</v>
      </c>
      <c r="T665" s="3">
        <v>42084</v>
      </c>
      <c r="U665" s="3">
        <v>42085</v>
      </c>
      <c r="V665">
        <v>4.1099999999999994</v>
      </c>
      <c r="W665">
        <v>3</v>
      </c>
      <c r="X665">
        <v>20552.55</v>
      </c>
      <c r="Y665">
        <v>85938</v>
      </c>
    </row>
    <row r="666" spans="1:25" x14ac:dyDescent="0.3">
      <c r="A666">
        <v>20764</v>
      </c>
      <c r="B666" t="s">
        <v>54</v>
      </c>
      <c r="C666">
        <v>0.08</v>
      </c>
      <c r="D666">
        <v>11.7</v>
      </c>
      <c r="E666">
        <v>6.96</v>
      </c>
      <c r="F666">
        <v>1185</v>
      </c>
      <c r="G666" t="s">
        <v>1300</v>
      </c>
      <c r="H666" t="s">
        <v>66</v>
      </c>
      <c r="I666" t="s">
        <v>139</v>
      </c>
      <c r="J666" t="s">
        <v>46</v>
      </c>
      <c r="K666" t="s">
        <v>281</v>
      </c>
      <c r="L666" t="s">
        <v>111</v>
      </c>
      <c r="M666" t="s">
        <v>1304</v>
      </c>
      <c r="N666">
        <v>0.5</v>
      </c>
      <c r="O666" t="s">
        <v>50</v>
      </c>
      <c r="P666" t="s">
        <v>87</v>
      </c>
      <c r="Q666" t="s">
        <v>1302</v>
      </c>
      <c r="R666" t="s">
        <v>1303</v>
      </c>
      <c r="S666">
        <v>35756</v>
      </c>
      <c r="T666" s="3">
        <v>42104</v>
      </c>
      <c r="U666" s="3">
        <v>42107</v>
      </c>
      <c r="V666">
        <v>28.565999999999999</v>
      </c>
      <c r="W666">
        <v>8</v>
      </c>
      <c r="X666">
        <v>87.8</v>
      </c>
      <c r="Y666">
        <v>85940</v>
      </c>
    </row>
    <row r="667" spans="1:25" x14ac:dyDescent="0.3">
      <c r="A667">
        <v>24358</v>
      </c>
      <c r="B667" t="s">
        <v>64</v>
      </c>
      <c r="C667">
        <v>7.0000000000000007E-2</v>
      </c>
      <c r="D667">
        <v>400.97</v>
      </c>
      <c r="E667">
        <v>48.26</v>
      </c>
      <c r="F667">
        <v>1186</v>
      </c>
      <c r="G667" t="s">
        <v>1305</v>
      </c>
      <c r="H667" t="s">
        <v>56</v>
      </c>
      <c r="I667" t="s">
        <v>139</v>
      </c>
      <c r="J667" t="s">
        <v>102</v>
      </c>
      <c r="K667" t="s">
        <v>110</v>
      </c>
      <c r="L667" t="s">
        <v>146</v>
      </c>
      <c r="M667" t="s">
        <v>1306</v>
      </c>
      <c r="N667">
        <v>0.36</v>
      </c>
      <c r="O667" t="s">
        <v>50</v>
      </c>
      <c r="P667" t="s">
        <v>51</v>
      </c>
      <c r="Q667" t="s">
        <v>62</v>
      </c>
      <c r="R667" t="s">
        <v>1307</v>
      </c>
      <c r="S667">
        <v>92646</v>
      </c>
      <c r="T667" s="3">
        <v>42103</v>
      </c>
      <c r="U667" s="3">
        <v>42104</v>
      </c>
      <c r="V667">
        <v>2581.5590999999995</v>
      </c>
      <c r="W667">
        <v>10</v>
      </c>
      <c r="X667">
        <v>3741.39</v>
      </c>
      <c r="Y667">
        <v>85939</v>
      </c>
    </row>
    <row r="668" spans="1:25" x14ac:dyDescent="0.3">
      <c r="A668">
        <v>18829</v>
      </c>
      <c r="B668" t="s">
        <v>131</v>
      </c>
      <c r="C668">
        <v>0.06</v>
      </c>
      <c r="D668">
        <v>10.89</v>
      </c>
      <c r="E668">
        <v>4.5</v>
      </c>
      <c r="F668">
        <v>1189</v>
      </c>
      <c r="G668" t="s">
        <v>1308</v>
      </c>
      <c r="H668" t="s">
        <v>66</v>
      </c>
      <c r="I668" t="s">
        <v>139</v>
      </c>
      <c r="J668" t="s">
        <v>46</v>
      </c>
      <c r="K668" t="s">
        <v>281</v>
      </c>
      <c r="L668" t="s">
        <v>76</v>
      </c>
      <c r="M668" t="s">
        <v>282</v>
      </c>
      <c r="N668">
        <v>0.59</v>
      </c>
      <c r="O668" t="s">
        <v>50</v>
      </c>
      <c r="P668" t="s">
        <v>51</v>
      </c>
      <c r="Q668" t="s">
        <v>62</v>
      </c>
      <c r="R668" t="s">
        <v>1307</v>
      </c>
      <c r="S668">
        <v>92646</v>
      </c>
      <c r="T668" s="3">
        <v>42172</v>
      </c>
      <c r="U668" s="3">
        <v>42177</v>
      </c>
      <c r="V668">
        <v>-25.112000000000002</v>
      </c>
      <c r="W668">
        <v>14</v>
      </c>
      <c r="X668">
        <v>149.32</v>
      </c>
      <c r="Y668">
        <v>87584</v>
      </c>
    </row>
    <row r="669" spans="1:25" x14ac:dyDescent="0.3">
      <c r="A669">
        <v>18830</v>
      </c>
      <c r="B669" t="s">
        <v>131</v>
      </c>
      <c r="C669">
        <v>0.03</v>
      </c>
      <c r="D669">
        <v>10.64</v>
      </c>
      <c r="E669">
        <v>5.16</v>
      </c>
      <c r="F669">
        <v>1189</v>
      </c>
      <c r="G669" t="s">
        <v>1308</v>
      </c>
      <c r="H669" t="s">
        <v>66</v>
      </c>
      <c r="I669" t="s">
        <v>139</v>
      </c>
      <c r="J669" t="s">
        <v>58</v>
      </c>
      <c r="K669" t="s">
        <v>67</v>
      </c>
      <c r="L669" t="s">
        <v>76</v>
      </c>
      <c r="M669" t="s">
        <v>875</v>
      </c>
      <c r="N669">
        <v>0.56999999999999995</v>
      </c>
      <c r="O669" t="s">
        <v>50</v>
      </c>
      <c r="P669" t="s">
        <v>51</v>
      </c>
      <c r="Q669" t="s">
        <v>62</v>
      </c>
      <c r="R669" t="s">
        <v>1307</v>
      </c>
      <c r="S669">
        <v>92646</v>
      </c>
      <c r="T669" s="3">
        <v>42172</v>
      </c>
      <c r="U669" s="3">
        <v>42177</v>
      </c>
      <c r="V669">
        <v>17.376000000000001</v>
      </c>
      <c r="W669">
        <v>16</v>
      </c>
      <c r="X669">
        <v>177.01</v>
      </c>
      <c r="Y669">
        <v>87584</v>
      </c>
    </row>
    <row r="670" spans="1:25" x14ac:dyDescent="0.3">
      <c r="A670">
        <v>18831</v>
      </c>
      <c r="B670" t="s">
        <v>131</v>
      </c>
      <c r="C670">
        <v>0.03</v>
      </c>
      <c r="D670">
        <v>7.96</v>
      </c>
      <c r="E670">
        <v>4.95</v>
      </c>
      <c r="F670">
        <v>1189</v>
      </c>
      <c r="G670" t="s">
        <v>1308</v>
      </c>
      <c r="H670" t="s">
        <v>66</v>
      </c>
      <c r="I670" t="s">
        <v>139</v>
      </c>
      <c r="J670" t="s">
        <v>58</v>
      </c>
      <c r="K670" t="s">
        <v>67</v>
      </c>
      <c r="L670" t="s">
        <v>76</v>
      </c>
      <c r="M670" t="s">
        <v>1309</v>
      </c>
      <c r="N670">
        <v>0.41</v>
      </c>
      <c r="O670" t="s">
        <v>50</v>
      </c>
      <c r="P670" t="s">
        <v>51</v>
      </c>
      <c r="Q670" t="s">
        <v>62</v>
      </c>
      <c r="R670" t="s">
        <v>1307</v>
      </c>
      <c r="S670">
        <v>92646</v>
      </c>
      <c r="T670" s="3">
        <v>42172</v>
      </c>
      <c r="U670" s="3">
        <v>42174</v>
      </c>
      <c r="V670">
        <v>24.260399999999997</v>
      </c>
      <c r="W670">
        <v>4</v>
      </c>
      <c r="X670">
        <v>35.159999999999997</v>
      </c>
      <c r="Y670">
        <v>87584</v>
      </c>
    </row>
    <row r="671" spans="1:25" x14ac:dyDescent="0.3">
      <c r="A671">
        <v>19553</v>
      </c>
      <c r="B671" t="s">
        <v>131</v>
      </c>
      <c r="C671">
        <v>0.03</v>
      </c>
      <c r="D671">
        <v>28.53</v>
      </c>
      <c r="E671">
        <v>1.49</v>
      </c>
      <c r="F671">
        <v>1191</v>
      </c>
      <c r="G671" t="s">
        <v>1310</v>
      </c>
      <c r="H671" t="s">
        <v>66</v>
      </c>
      <c r="I671" t="s">
        <v>75</v>
      </c>
      <c r="J671" t="s">
        <v>46</v>
      </c>
      <c r="K671" t="s">
        <v>134</v>
      </c>
      <c r="L671" t="s">
        <v>76</v>
      </c>
      <c r="M671" t="s">
        <v>356</v>
      </c>
      <c r="N671">
        <v>0.38</v>
      </c>
      <c r="O671" t="s">
        <v>50</v>
      </c>
      <c r="P671" t="s">
        <v>70</v>
      </c>
      <c r="Q671" t="s">
        <v>252</v>
      </c>
      <c r="R671" t="s">
        <v>1311</v>
      </c>
      <c r="S671">
        <v>6050</v>
      </c>
      <c r="T671" s="3">
        <v>42183</v>
      </c>
      <c r="U671" s="3">
        <v>42186</v>
      </c>
      <c r="V671">
        <v>59.440499999999993</v>
      </c>
      <c r="W671">
        <v>3</v>
      </c>
      <c r="X671">
        <v>88.84</v>
      </c>
      <c r="Y671">
        <v>87587</v>
      </c>
    </row>
    <row r="672" spans="1:25" x14ac:dyDescent="0.3">
      <c r="A672">
        <v>830</v>
      </c>
      <c r="B672" t="s">
        <v>131</v>
      </c>
      <c r="C672">
        <v>0.03</v>
      </c>
      <c r="D672">
        <v>10.64</v>
      </c>
      <c r="E672">
        <v>5.16</v>
      </c>
      <c r="F672">
        <v>1193</v>
      </c>
      <c r="G672" t="s">
        <v>1312</v>
      </c>
      <c r="H672" t="s">
        <v>66</v>
      </c>
      <c r="I672" t="s">
        <v>139</v>
      </c>
      <c r="J672" t="s">
        <v>58</v>
      </c>
      <c r="K672" t="s">
        <v>67</v>
      </c>
      <c r="L672" t="s">
        <v>76</v>
      </c>
      <c r="M672" t="s">
        <v>875</v>
      </c>
      <c r="N672">
        <v>0.56999999999999995</v>
      </c>
      <c r="O672" t="s">
        <v>50</v>
      </c>
      <c r="P672" t="s">
        <v>70</v>
      </c>
      <c r="Q672" t="s">
        <v>1032</v>
      </c>
      <c r="R672" t="s">
        <v>52</v>
      </c>
      <c r="S672">
        <v>20016</v>
      </c>
      <c r="T672" s="3">
        <v>42172</v>
      </c>
      <c r="U672" s="3">
        <v>42177</v>
      </c>
      <c r="V672">
        <v>14.48</v>
      </c>
      <c r="W672">
        <v>63</v>
      </c>
      <c r="X672">
        <v>696.96</v>
      </c>
      <c r="Y672">
        <v>5984</v>
      </c>
    </row>
    <row r="673" spans="1:25" x14ac:dyDescent="0.3">
      <c r="A673">
        <v>831</v>
      </c>
      <c r="B673" t="s">
        <v>131</v>
      </c>
      <c r="C673">
        <v>0.03</v>
      </c>
      <c r="D673">
        <v>7.96</v>
      </c>
      <c r="E673">
        <v>4.95</v>
      </c>
      <c r="F673">
        <v>1193</v>
      </c>
      <c r="G673" t="s">
        <v>1312</v>
      </c>
      <c r="H673" t="s">
        <v>66</v>
      </c>
      <c r="I673" t="s">
        <v>139</v>
      </c>
      <c r="J673" t="s">
        <v>58</v>
      </c>
      <c r="K673" t="s">
        <v>67</v>
      </c>
      <c r="L673" t="s">
        <v>76</v>
      </c>
      <c r="M673" t="s">
        <v>1309</v>
      </c>
      <c r="N673">
        <v>0.41</v>
      </c>
      <c r="O673" t="s">
        <v>50</v>
      </c>
      <c r="P673" t="s">
        <v>70</v>
      </c>
      <c r="Q673" t="s">
        <v>1032</v>
      </c>
      <c r="R673" t="s">
        <v>52</v>
      </c>
      <c r="S673">
        <v>20016</v>
      </c>
      <c r="T673" s="3">
        <v>42172</v>
      </c>
      <c r="U673" s="3">
        <v>42174</v>
      </c>
      <c r="V673">
        <v>22.25</v>
      </c>
      <c r="W673">
        <v>17</v>
      </c>
      <c r="X673">
        <v>149.41</v>
      </c>
      <c r="Y673">
        <v>5984</v>
      </c>
    </row>
    <row r="674" spans="1:25" x14ac:dyDescent="0.3">
      <c r="A674">
        <v>4131</v>
      </c>
      <c r="B674" t="s">
        <v>42</v>
      </c>
      <c r="C674">
        <v>0.05</v>
      </c>
      <c r="D674">
        <v>52.4</v>
      </c>
      <c r="E674">
        <v>16.11</v>
      </c>
      <c r="F674">
        <v>1193</v>
      </c>
      <c r="G674" t="s">
        <v>1312</v>
      </c>
      <c r="H674" t="s">
        <v>66</v>
      </c>
      <c r="I674" t="s">
        <v>139</v>
      </c>
      <c r="J674" t="s">
        <v>46</v>
      </c>
      <c r="K674" t="s">
        <v>134</v>
      </c>
      <c r="L674" t="s">
        <v>76</v>
      </c>
      <c r="M674" t="s">
        <v>1313</v>
      </c>
      <c r="N674">
        <v>0.39</v>
      </c>
      <c r="O674" t="s">
        <v>50</v>
      </c>
      <c r="P674" t="s">
        <v>70</v>
      </c>
      <c r="Q674" t="s">
        <v>1032</v>
      </c>
      <c r="R674" t="s">
        <v>52</v>
      </c>
      <c r="S674">
        <v>20016</v>
      </c>
      <c r="T674" s="3">
        <v>42060</v>
      </c>
      <c r="U674" s="3">
        <v>42062</v>
      </c>
      <c r="V674">
        <v>592.52650000000006</v>
      </c>
      <c r="W674">
        <v>85</v>
      </c>
      <c r="X674">
        <v>4556.63</v>
      </c>
      <c r="Y674">
        <v>29350</v>
      </c>
    </row>
    <row r="675" spans="1:25" x14ac:dyDescent="0.3">
      <c r="A675">
        <v>4133</v>
      </c>
      <c r="B675" t="s">
        <v>42</v>
      </c>
      <c r="C675">
        <v>0.05</v>
      </c>
      <c r="D675">
        <v>36.549999999999997</v>
      </c>
      <c r="E675">
        <v>13.89</v>
      </c>
      <c r="F675">
        <v>1193</v>
      </c>
      <c r="G675" t="s">
        <v>1312</v>
      </c>
      <c r="H675" t="s">
        <v>44</v>
      </c>
      <c r="I675" t="s">
        <v>139</v>
      </c>
      <c r="J675" t="s">
        <v>46</v>
      </c>
      <c r="K675" t="s">
        <v>47</v>
      </c>
      <c r="L675" t="s">
        <v>48</v>
      </c>
      <c r="M675" t="s">
        <v>1314</v>
      </c>
      <c r="N675">
        <v>0.41</v>
      </c>
      <c r="O675" t="s">
        <v>50</v>
      </c>
      <c r="P675" t="s">
        <v>70</v>
      </c>
      <c r="Q675" t="s">
        <v>1032</v>
      </c>
      <c r="R675" t="s">
        <v>52</v>
      </c>
      <c r="S675">
        <v>20016</v>
      </c>
      <c r="T675" s="3">
        <v>42060</v>
      </c>
      <c r="U675" s="3">
        <v>42061</v>
      </c>
      <c r="V675">
        <v>232.8</v>
      </c>
      <c r="W675">
        <v>83</v>
      </c>
      <c r="X675">
        <v>2948.61</v>
      </c>
      <c r="Y675">
        <v>29350</v>
      </c>
    </row>
    <row r="676" spans="1:25" x14ac:dyDescent="0.3">
      <c r="A676">
        <v>5468</v>
      </c>
      <c r="B676" t="s">
        <v>54</v>
      </c>
      <c r="C676">
        <v>0.03</v>
      </c>
      <c r="D676">
        <v>5.98</v>
      </c>
      <c r="E676">
        <v>1.49</v>
      </c>
      <c r="F676">
        <v>1193</v>
      </c>
      <c r="G676" t="s">
        <v>1312</v>
      </c>
      <c r="H676" t="s">
        <v>66</v>
      </c>
      <c r="I676" t="s">
        <v>75</v>
      </c>
      <c r="J676" t="s">
        <v>46</v>
      </c>
      <c r="K676" t="s">
        <v>134</v>
      </c>
      <c r="L676" t="s">
        <v>76</v>
      </c>
      <c r="M676" t="s">
        <v>1044</v>
      </c>
      <c r="N676">
        <v>0.39</v>
      </c>
      <c r="O676" t="s">
        <v>50</v>
      </c>
      <c r="P676" t="s">
        <v>70</v>
      </c>
      <c r="Q676" t="s">
        <v>1032</v>
      </c>
      <c r="R676" t="s">
        <v>52</v>
      </c>
      <c r="S676">
        <v>20016</v>
      </c>
      <c r="T676" s="3">
        <v>42125</v>
      </c>
      <c r="U676" s="3">
        <v>42127</v>
      </c>
      <c r="V676">
        <v>38.08</v>
      </c>
      <c r="W676">
        <v>85</v>
      </c>
      <c r="X676">
        <v>517.85</v>
      </c>
      <c r="Y676">
        <v>38852</v>
      </c>
    </row>
    <row r="677" spans="1:25" x14ac:dyDescent="0.3">
      <c r="A677">
        <v>1552</v>
      </c>
      <c r="B677" t="s">
        <v>131</v>
      </c>
      <c r="C677">
        <v>0.09</v>
      </c>
      <c r="D677">
        <v>49.99</v>
      </c>
      <c r="E677">
        <v>19.989999999999998</v>
      </c>
      <c r="F677">
        <v>1193</v>
      </c>
      <c r="G677" t="s">
        <v>1312</v>
      </c>
      <c r="H677" t="s">
        <v>66</v>
      </c>
      <c r="I677" t="s">
        <v>75</v>
      </c>
      <c r="J677" t="s">
        <v>102</v>
      </c>
      <c r="K677" t="s">
        <v>204</v>
      </c>
      <c r="L677" t="s">
        <v>76</v>
      </c>
      <c r="M677" t="s">
        <v>299</v>
      </c>
      <c r="N677">
        <v>0.41</v>
      </c>
      <c r="O677" t="s">
        <v>50</v>
      </c>
      <c r="P677" t="s">
        <v>70</v>
      </c>
      <c r="Q677" t="s">
        <v>1032</v>
      </c>
      <c r="R677" t="s">
        <v>52</v>
      </c>
      <c r="S677">
        <v>20016</v>
      </c>
      <c r="T677" s="3">
        <v>42183</v>
      </c>
      <c r="U677" s="3">
        <v>42185</v>
      </c>
      <c r="V677">
        <v>-17.03</v>
      </c>
      <c r="W677">
        <v>48</v>
      </c>
      <c r="X677">
        <v>2373.3200000000002</v>
      </c>
      <c r="Y677">
        <v>11206</v>
      </c>
    </row>
    <row r="678" spans="1:25" x14ac:dyDescent="0.3">
      <c r="A678">
        <v>1553</v>
      </c>
      <c r="B678" t="s">
        <v>131</v>
      </c>
      <c r="C678">
        <v>0.03</v>
      </c>
      <c r="D678">
        <v>28.53</v>
      </c>
      <c r="E678">
        <v>1.49</v>
      </c>
      <c r="F678">
        <v>1193</v>
      </c>
      <c r="G678" t="s">
        <v>1312</v>
      </c>
      <c r="H678" t="s">
        <v>66</v>
      </c>
      <c r="I678" t="s">
        <v>75</v>
      </c>
      <c r="J678" t="s">
        <v>46</v>
      </c>
      <c r="K678" t="s">
        <v>134</v>
      </c>
      <c r="L678" t="s">
        <v>76</v>
      </c>
      <c r="M678" t="s">
        <v>356</v>
      </c>
      <c r="N678">
        <v>0.38</v>
      </c>
      <c r="O678" t="s">
        <v>50</v>
      </c>
      <c r="P678" t="s">
        <v>70</v>
      </c>
      <c r="Q678" t="s">
        <v>1032</v>
      </c>
      <c r="R678" t="s">
        <v>52</v>
      </c>
      <c r="S678">
        <v>20016</v>
      </c>
      <c r="T678" s="3">
        <v>42183</v>
      </c>
      <c r="U678" s="3">
        <v>42186</v>
      </c>
      <c r="V678">
        <v>39.626999999999995</v>
      </c>
      <c r="W678">
        <v>11</v>
      </c>
      <c r="X678">
        <v>325.73</v>
      </c>
      <c r="Y678">
        <v>11206</v>
      </c>
    </row>
    <row r="679" spans="1:25" x14ac:dyDescent="0.3">
      <c r="A679">
        <v>23468</v>
      </c>
      <c r="B679" t="s">
        <v>54</v>
      </c>
      <c r="C679">
        <v>0.03</v>
      </c>
      <c r="D679">
        <v>5.98</v>
      </c>
      <c r="E679">
        <v>1.49</v>
      </c>
      <c r="F679">
        <v>1194</v>
      </c>
      <c r="G679" t="s">
        <v>1315</v>
      </c>
      <c r="H679" t="s">
        <v>66</v>
      </c>
      <c r="I679" t="s">
        <v>75</v>
      </c>
      <c r="J679" t="s">
        <v>46</v>
      </c>
      <c r="K679" t="s">
        <v>134</v>
      </c>
      <c r="L679" t="s">
        <v>76</v>
      </c>
      <c r="M679" t="s">
        <v>1044</v>
      </c>
      <c r="N679">
        <v>0.39</v>
      </c>
      <c r="O679" t="s">
        <v>50</v>
      </c>
      <c r="P679" t="s">
        <v>87</v>
      </c>
      <c r="Q679" t="s">
        <v>386</v>
      </c>
      <c r="R679" t="s">
        <v>1316</v>
      </c>
      <c r="S679">
        <v>34142</v>
      </c>
      <c r="T679" s="3">
        <v>42125</v>
      </c>
      <c r="U679" s="3">
        <v>42127</v>
      </c>
      <c r="V679">
        <v>20.495999999999995</v>
      </c>
      <c r="W679">
        <v>21</v>
      </c>
      <c r="X679">
        <v>127.94</v>
      </c>
      <c r="Y679">
        <v>87586</v>
      </c>
    </row>
    <row r="680" spans="1:25" x14ac:dyDescent="0.3">
      <c r="A680">
        <v>19358</v>
      </c>
      <c r="B680" t="s">
        <v>42</v>
      </c>
      <c r="C680">
        <v>0.08</v>
      </c>
      <c r="D680">
        <v>355.98</v>
      </c>
      <c r="E680">
        <v>58.92</v>
      </c>
      <c r="F680">
        <v>1197</v>
      </c>
      <c r="G680" t="s">
        <v>1317</v>
      </c>
      <c r="H680" t="s">
        <v>56</v>
      </c>
      <c r="I680" t="s">
        <v>75</v>
      </c>
      <c r="J680" t="s">
        <v>58</v>
      </c>
      <c r="K680" t="s">
        <v>59</v>
      </c>
      <c r="L680" t="s">
        <v>60</v>
      </c>
      <c r="M680" t="s">
        <v>1318</v>
      </c>
      <c r="N680">
        <v>0.64</v>
      </c>
      <c r="O680" t="s">
        <v>50</v>
      </c>
      <c r="P680" t="s">
        <v>70</v>
      </c>
      <c r="Q680" t="s">
        <v>217</v>
      </c>
      <c r="R680" t="s">
        <v>1319</v>
      </c>
      <c r="S680">
        <v>1776</v>
      </c>
      <c r="T680" s="3">
        <v>42081</v>
      </c>
      <c r="U680" s="3">
        <v>42083</v>
      </c>
      <c r="V680">
        <v>103.83</v>
      </c>
      <c r="W680">
        <v>4</v>
      </c>
      <c r="X680">
        <v>1350.94</v>
      </c>
      <c r="Y680">
        <v>87583</v>
      </c>
    </row>
    <row r="681" spans="1:25" x14ac:dyDescent="0.3">
      <c r="A681">
        <v>22132</v>
      </c>
      <c r="B681" t="s">
        <v>42</v>
      </c>
      <c r="C681">
        <v>0.1</v>
      </c>
      <c r="D681">
        <v>15.14</v>
      </c>
      <c r="E681">
        <v>4.53</v>
      </c>
      <c r="F681">
        <v>1199</v>
      </c>
      <c r="G681" t="s">
        <v>1320</v>
      </c>
      <c r="H681" t="s">
        <v>66</v>
      </c>
      <c r="I681" t="s">
        <v>139</v>
      </c>
      <c r="J681" t="s">
        <v>46</v>
      </c>
      <c r="K681" t="s">
        <v>165</v>
      </c>
      <c r="L681" t="s">
        <v>76</v>
      </c>
      <c r="M681" t="s">
        <v>1225</v>
      </c>
      <c r="N681">
        <v>0.81</v>
      </c>
      <c r="O681" t="s">
        <v>50</v>
      </c>
      <c r="P681" t="s">
        <v>70</v>
      </c>
      <c r="Q681" t="s">
        <v>221</v>
      </c>
      <c r="R681" t="s">
        <v>1321</v>
      </c>
      <c r="S681">
        <v>3060</v>
      </c>
      <c r="T681" s="3">
        <v>42060</v>
      </c>
      <c r="U681" s="3">
        <v>42063</v>
      </c>
      <c r="V681">
        <v>-24.897600000000001</v>
      </c>
      <c r="W681">
        <v>5</v>
      </c>
      <c r="X681">
        <v>75.17</v>
      </c>
      <c r="Y681">
        <v>87585</v>
      </c>
    </row>
    <row r="682" spans="1:25" x14ac:dyDescent="0.3">
      <c r="A682">
        <v>22131</v>
      </c>
      <c r="B682" t="s">
        <v>42</v>
      </c>
      <c r="C682">
        <v>0.05</v>
      </c>
      <c r="D682">
        <v>52.4</v>
      </c>
      <c r="E682">
        <v>16.11</v>
      </c>
      <c r="F682">
        <v>1200</v>
      </c>
      <c r="G682" t="s">
        <v>1322</v>
      </c>
      <c r="H682" t="s">
        <v>66</v>
      </c>
      <c r="I682" t="s">
        <v>139</v>
      </c>
      <c r="J682" t="s">
        <v>46</v>
      </c>
      <c r="K682" t="s">
        <v>134</v>
      </c>
      <c r="L682" t="s">
        <v>76</v>
      </c>
      <c r="M682" t="s">
        <v>1313</v>
      </c>
      <c r="N682">
        <v>0.39</v>
      </c>
      <c r="O682" t="s">
        <v>50</v>
      </c>
      <c r="P682" t="s">
        <v>70</v>
      </c>
      <c r="Q682" t="s">
        <v>71</v>
      </c>
      <c r="R682" t="s">
        <v>1323</v>
      </c>
      <c r="S682">
        <v>7407</v>
      </c>
      <c r="T682" s="3">
        <v>42060</v>
      </c>
      <c r="U682" s="3">
        <v>42062</v>
      </c>
      <c r="V682">
        <v>776.7743999999999</v>
      </c>
      <c r="W682">
        <v>21</v>
      </c>
      <c r="X682">
        <v>1125.76</v>
      </c>
      <c r="Y682">
        <v>87585</v>
      </c>
    </row>
    <row r="683" spans="1:25" x14ac:dyDescent="0.3">
      <c r="A683">
        <v>22133</v>
      </c>
      <c r="B683" t="s">
        <v>42</v>
      </c>
      <c r="C683">
        <v>0.05</v>
      </c>
      <c r="D683">
        <v>36.549999999999997</v>
      </c>
      <c r="E683">
        <v>13.89</v>
      </c>
      <c r="F683">
        <v>1202</v>
      </c>
      <c r="G683" t="s">
        <v>1324</v>
      </c>
      <c r="H683" t="s">
        <v>44</v>
      </c>
      <c r="I683" t="s">
        <v>139</v>
      </c>
      <c r="J683" t="s">
        <v>46</v>
      </c>
      <c r="K683" t="s">
        <v>47</v>
      </c>
      <c r="L683" t="s">
        <v>48</v>
      </c>
      <c r="M683" t="s">
        <v>1314</v>
      </c>
      <c r="N683">
        <v>0.41</v>
      </c>
      <c r="O683" t="s">
        <v>50</v>
      </c>
      <c r="P683" t="s">
        <v>70</v>
      </c>
      <c r="Q683" t="s">
        <v>71</v>
      </c>
      <c r="R683" t="s">
        <v>1325</v>
      </c>
      <c r="S683">
        <v>7079</v>
      </c>
      <c r="T683" s="3">
        <v>42060</v>
      </c>
      <c r="U683" s="3">
        <v>42061</v>
      </c>
      <c r="V683">
        <v>344.54399999999998</v>
      </c>
      <c r="W683">
        <v>21</v>
      </c>
      <c r="X683">
        <v>746.03</v>
      </c>
      <c r="Y683">
        <v>87585</v>
      </c>
    </row>
    <row r="684" spans="1:25" x14ac:dyDescent="0.3">
      <c r="A684">
        <v>19552</v>
      </c>
      <c r="B684" t="s">
        <v>131</v>
      </c>
      <c r="C684">
        <v>0.09</v>
      </c>
      <c r="D684">
        <v>49.99</v>
      </c>
      <c r="E684">
        <v>19.989999999999998</v>
      </c>
      <c r="F684">
        <v>1203</v>
      </c>
      <c r="G684" t="s">
        <v>1326</v>
      </c>
      <c r="H684" t="s">
        <v>66</v>
      </c>
      <c r="I684" t="s">
        <v>75</v>
      </c>
      <c r="J684" t="s">
        <v>102</v>
      </c>
      <c r="K684" t="s">
        <v>204</v>
      </c>
      <c r="L684" t="s">
        <v>76</v>
      </c>
      <c r="M684" t="s">
        <v>299</v>
      </c>
      <c r="N684">
        <v>0.41</v>
      </c>
      <c r="O684" t="s">
        <v>50</v>
      </c>
      <c r="P684" t="s">
        <v>70</v>
      </c>
      <c r="Q684" t="s">
        <v>493</v>
      </c>
      <c r="R684" t="s">
        <v>494</v>
      </c>
      <c r="S684">
        <v>2920</v>
      </c>
      <c r="T684" s="3">
        <v>42183</v>
      </c>
      <c r="U684" s="3">
        <v>42185</v>
      </c>
      <c r="V684">
        <v>-8.5150000000000006</v>
      </c>
      <c r="W684">
        <v>12</v>
      </c>
      <c r="X684">
        <v>593.33000000000004</v>
      </c>
      <c r="Y684">
        <v>87587</v>
      </c>
    </row>
    <row r="685" spans="1:25" x14ac:dyDescent="0.3">
      <c r="A685">
        <v>18636</v>
      </c>
      <c r="B685" t="s">
        <v>131</v>
      </c>
      <c r="C685">
        <v>0.01</v>
      </c>
      <c r="D685">
        <v>3.08</v>
      </c>
      <c r="E685">
        <v>0.5</v>
      </c>
      <c r="F685">
        <v>1211</v>
      </c>
      <c r="G685" t="s">
        <v>1327</v>
      </c>
      <c r="H685" t="s">
        <v>66</v>
      </c>
      <c r="I685" t="s">
        <v>45</v>
      </c>
      <c r="J685" t="s">
        <v>46</v>
      </c>
      <c r="K685" t="s">
        <v>159</v>
      </c>
      <c r="L685" t="s">
        <v>76</v>
      </c>
      <c r="M685" t="s">
        <v>1328</v>
      </c>
      <c r="N685">
        <v>0.37</v>
      </c>
      <c r="O685" t="s">
        <v>50</v>
      </c>
      <c r="P685" t="s">
        <v>78</v>
      </c>
      <c r="Q685" t="s">
        <v>727</v>
      </c>
      <c r="R685" t="s">
        <v>1329</v>
      </c>
      <c r="S685">
        <v>46806</v>
      </c>
      <c r="T685" s="3">
        <v>42036</v>
      </c>
      <c r="U685" s="3">
        <v>42041</v>
      </c>
      <c r="V685">
        <v>9.0045000000000002</v>
      </c>
      <c r="W685">
        <v>4</v>
      </c>
      <c r="X685">
        <v>13.05</v>
      </c>
      <c r="Y685">
        <v>88598</v>
      </c>
    </row>
    <row r="686" spans="1:25" x14ac:dyDescent="0.3">
      <c r="A686">
        <v>22528</v>
      </c>
      <c r="B686" t="s">
        <v>42</v>
      </c>
      <c r="C686">
        <v>0.08</v>
      </c>
      <c r="D686">
        <v>4.91</v>
      </c>
      <c r="E686">
        <v>4.97</v>
      </c>
      <c r="F686">
        <v>1212</v>
      </c>
      <c r="G686" t="s">
        <v>1330</v>
      </c>
      <c r="H686" t="s">
        <v>66</v>
      </c>
      <c r="I686" t="s">
        <v>45</v>
      </c>
      <c r="J686" t="s">
        <v>46</v>
      </c>
      <c r="K686" t="s">
        <v>134</v>
      </c>
      <c r="L686" t="s">
        <v>76</v>
      </c>
      <c r="M686" t="s">
        <v>1331</v>
      </c>
      <c r="N686">
        <v>0.38</v>
      </c>
      <c r="O686" t="s">
        <v>50</v>
      </c>
      <c r="P686" t="s">
        <v>78</v>
      </c>
      <c r="Q686" t="s">
        <v>727</v>
      </c>
      <c r="R686" t="s">
        <v>1332</v>
      </c>
      <c r="S686">
        <v>46404</v>
      </c>
      <c r="T686" s="3">
        <v>42019</v>
      </c>
      <c r="U686" s="3">
        <v>42020</v>
      </c>
      <c r="V686">
        <v>-99.762500000000003</v>
      </c>
      <c r="W686">
        <v>12</v>
      </c>
      <c r="X686">
        <v>58.95</v>
      </c>
      <c r="Y686">
        <v>88600</v>
      </c>
    </row>
    <row r="687" spans="1:25" x14ac:dyDescent="0.3">
      <c r="A687">
        <v>22529</v>
      </c>
      <c r="B687" t="s">
        <v>42</v>
      </c>
      <c r="C687">
        <v>0.01</v>
      </c>
      <c r="D687">
        <v>3499.99</v>
      </c>
      <c r="E687">
        <v>24.49</v>
      </c>
      <c r="F687">
        <v>1212</v>
      </c>
      <c r="G687" t="s">
        <v>1330</v>
      </c>
      <c r="H687" t="s">
        <v>66</v>
      </c>
      <c r="I687" t="s">
        <v>45</v>
      </c>
      <c r="J687" t="s">
        <v>102</v>
      </c>
      <c r="K687" t="s">
        <v>611</v>
      </c>
      <c r="L687" t="s">
        <v>260</v>
      </c>
      <c r="M687" t="s">
        <v>1333</v>
      </c>
      <c r="N687">
        <v>0.37</v>
      </c>
      <c r="O687" t="s">
        <v>50</v>
      </c>
      <c r="P687" t="s">
        <v>78</v>
      </c>
      <c r="Q687" t="s">
        <v>727</v>
      </c>
      <c r="R687" t="s">
        <v>1332</v>
      </c>
      <c r="S687">
        <v>46404</v>
      </c>
      <c r="T687" s="3">
        <v>42019</v>
      </c>
      <c r="U687" s="3">
        <v>42020</v>
      </c>
      <c r="V687">
        <v>-3061.82</v>
      </c>
      <c r="W687">
        <v>1</v>
      </c>
      <c r="X687">
        <v>3672.89</v>
      </c>
      <c r="Y687">
        <v>88600</v>
      </c>
    </row>
    <row r="688" spans="1:25" x14ac:dyDescent="0.3">
      <c r="A688">
        <v>24270</v>
      </c>
      <c r="B688" t="s">
        <v>131</v>
      </c>
      <c r="C688">
        <v>7.0000000000000007E-2</v>
      </c>
      <c r="D688">
        <v>29.89</v>
      </c>
      <c r="E688">
        <v>1.99</v>
      </c>
      <c r="F688">
        <v>1213</v>
      </c>
      <c r="G688" t="s">
        <v>1334</v>
      </c>
      <c r="H688" t="s">
        <v>44</v>
      </c>
      <c r="I688" t="s">
        <v>45</v>
      </c>
      <c r="J688" t="s">
        <v>102</v>
      </c>
      <c r="K688" t="s">
        <v>204</v>
      </c>
      <c r="L688" t="s">
        <v>68</v>
      </c>
      <c r="M688" t="s">
        <v>1335</v>
      </c>
      <c r="N688">
        <v>0.5</v>
      </c>
      <c r="O688" t="s">
        <v>50</v>
      </c>
      <c r="P688" t="s">
        <v>78</v>
      </c>
      <c r="Q688" t="s">
        <v>727</v>
      </c>
      <c r="R688" t="s">
        <v>1336</v>
      </c>
      <c r="S688">
        <v>46530</v>
      </c>
      <c r="T688" s="3">
        <v>42039</v>
      </c>
      <c r="U688" s="3">
        <v>42044</v>
      </c>
      <c r="V688">
        <v>258.6189</v>
      </c>
      <c r="W688">
        <v>13</v>
      </c>
      <c r="X688">
        <v>374.81</v>
      </c>
      <c r="Y688">
        <v>88599</v>
      </c>
    </row>
    <row r="689" spans="1:25" x14ac:dyDescent="0.3">
      <c r="A689">
        <v>24271</v>
      </c>
      <c r="B689" t="s">
        <v>131</v>
      </c>
      <c r="C689">
        <v>0.03</v>
      </c>
      <c r="D689">
        <v>8.34</v>
      </c>
      <c r="E689">
        <v>4.82</v>
      </c>
      <c r="F689">
        <v>1213</v>
      </c>
      <c r="G689" t="s">
        <v>1334</v>
      </c>
      <c r="H689" t="s">
        <v>66</v>
      </c>
      <c r="I689" t="s">
        <v>45</v>
      </c>
      <c r="J689" t="s">
        <v>46</v>
      </c>
      <c r="K689" t="s">
        <v>118</v>
      </c>
      <c r="L689" t="s">
        <v>76</v>
      </c>
      <c r="M689" t="s">
        <v>942</v>
      </c>
      <c r="N689">
        <v>0.4</v>
      </c>
      <c r="O689" t="s">
        <v>50</v>
      </c>
      <c r="P689" t="s">
        <v>78</v>
      </c>
      <c r="Q689" t="s">
        <v>727</v>
      </c>
      <c r="R689" t="s">
        <v>1336</v>
      </c>
      <c r="S689">
        <v>46530</v>
      </c>
      <c r="T689" s="3">
        <v>42039</v>
      </c>
      <c r="U689" s="3">
        <v>42043</v>
      </c>
      <c r="V689">
        <v>-6.71</v>
      </c>
      <c r="W689">
        <v>5</v>
      </c>
      <c r="X689">
        <v>43.27</v>
      </c>
      <c r="Y689">
        <v>88599</v>
      </c>
    </row>
    <row r="690" spans="1:25" x14ac:dyDescent="0.3">
      <c r="A690">
        <v>22530</v>
      </c>
      <c r="B690" t="s">
        <v>42</v>
      </c>
      <c r="C690">
        <v>0.03</v>
      </c>
      <c r="D690">
        <v>5.84</v>
      </c>
      <c r="E690">
        <v>1.2</v>
      </c>
      <c r="F690">
        <v>1213</v>
      </c>
      <c r="G690" t="s">
        <v>1334</v>
      </c>
      <c r="H690" t="s">
        <v>66</v>
      </c>
      <c r="I690" t="s">
        <v>45</v>
      </c>
      <c r="J690" t="s">
        <v>46</v>
      </c>
      <c r="K690" t="s">
        <v>47</v>
      </c>
      <c r="L690" t="s">
        <v>48</v>
      </c>
      <c r="M690" t="s">
        <v>1337</v>
      </c>
      <c r="N690">
        <v>0.55000000000000004</v>
      </c>
      <c r="O690" t="s">
        <v>50</v>
      </c>
      <c r="P690" t="s">
        <v>78</v>
      </c>
      <c r="Q690" t="s">
        <v>727</v>
      </c>
      <c r="R690" t="s">
        <v>1336</v>
      </c>
      <c r="S690">
        <v>46530</v>
      </c>
      <c r="T690" s="3">
        <v>42019</v>
      </c>
      <c r="U690" s="3">
        <v>42021</v>
      </c>
      <c r="V690">
        <v>-9.9999999999997868E-3</v>
      </c>
      <c r="W690">
        <v>2</v>
      </c>
      <c r="X690">
        <v>11.74</v>
      </c>
      <c r="Y690">
        <v>88600</v>
      </c>
    </row>
    <row r="691" spans="1:25" x14ac:dyDescent="0.3">
      <c r="A691">
        <v>7632</v>
      </c>
      <c r="B691" t="s">
        <v>73</v>
      </c>
      <c r="C691">
        <v>0.09</v>
      </c>
      <c r="D691">
        <v>130.97999999999999</v>
      </c>
      <c r="E691">
        <v>30</v>
      </c>
      <c r="F691">
        <v>1217</v>
      </c>
      <c r="G691" t="s">
        <v>1338</v>
      </c>
      <c r="H691" t="s">
        <v>56</v>
      </c>
      <c r="I691" t="s">
        <v>75</v>
      </c>
      <c r="J691" t="s">
        <v>58</v>
      </c>
      <c r="K691" t="s">
        <v>59</v>
      </c>
      <c r="L691" t="s">
        <v>60</v>
      </c>
      <c r="M691" t="s">
        <v>570</v>
      </c>
      <c r="N691">
        <v>0.78</v>
      </c>
      <c r="O691" t="s">
        <v>50</v>
      </c>
      <c r="P691" t="s">
        <v>70</v>
      </c>
      <c r="Q691" t="s">
        <v>217</v>
      </c>
      <c r="R691" t="s">
        <v>218</v>
      </c>
      <c r="S691">
        <v>2112</v>
      </c>
      <c r="T691" s="3">
        <v>42122</v>
      </c>
      <c r="U691" s="3">
        <v>42125</v>
      </c>
      <c r="V691">
        <v>-421.76</v>
      </c>
      <c r="W691">
        <v>41</v>
      </c>
      <c r="X691">
        <v>5258.94</v>
      </c>
      <c r="Y691">
        <v>54595</v>
      </c>
    </row>
    <row r="692" spans="1:25" x14ac:dyDescent="0.3">
      <c r="A692">
        <v>25631</v>
      </c>
      <c r="B692" t="s">
        <v>73</v>
      </c>
      <c r="C692">
        <v>0.02</v>
      </c>
      <c r="D692">
        <v>8.34</v>
      </c>
      <c r="E692">
        <v>2.64</v>
      </c>
      <c r="F692">
        <v>1226</v>
      </c>
      <c r="G692" t="s">
        <v>1339</v>
      </c>
      <c r="H692" t="s">
        <v>66</v>
      </c>
      <c r="I692" t="s">
        <v>75</v>
      </c>
      <c r="J692" t="s">
        <v>46</v>
      </c>
      <c r="K692" t="s">
        <v>198</v>
      </c>
      <c r="L692" t="s">
        <v>68</v>
      </c>
      <c r="M692" t="s">
        <v>382</v>
      </c>
      <c r="N692">
        <v>0.59</v>
      </c>
      <c r="O692" t="s">
        <v>50</v>
      </c>
      <c r="P692" t="s">
        <v>70</v>
      </c>
      <c r="Q692" t="s">
        <v>493</v>
      </c>
      <c r="R692" t="s">
        <v>1340</v>
      </c>
      <c r="S692">
        <v>2861</v>
      </c>
      <c r="T692" s="3">
        <v>42122</v>
      </c>
      <c r="U692" s="3">
        <v>42124</v>
      </c>
      <c r="V692">
        <v>6.79</v>
      </c>
      <c r="W692">
        <v>8</v>
      </c>
      <c r="X692">
        <v>66.739999999999995</v>
      </c>
      <c r="Y692">
        <v>90800</v>
      </c>
    </row>
    <row r="693" spans="1:25" x14ac:dyDescent="0.3">
      <c r="A693">
        <v>25632</v>
      </c>
      <c r="B693" t="s">
        <v>73</v>
      </c>
      <c r="C693">
        <v>0.09</v>
      </c>
      <c r="D693">
        <v>130.97999999999999</v>
      </c>
      <c r="E693">
        <v>30</v>
      </c>
      <c r="F693">
        <v>1227</v>
      </c>
      <c r="G693" t="s">
        <v>1341</v>
      </c>
      <c r="H693" t="s">
        <v>56</v>
      </c>
      <c r="I693" t="s">
        <v>75</v>
      </c>
      <c r="J693" t="s">
        <v>58</v>
      </c>
      <c r="K693" t="s">
        <v>59</v>
      </c>
      <c r="L693" t="s">
        <v>60</v>
      </c>
      <c r="M693" t="s">
        <v>570</v>
      </c>
      <c r="N693">
        <v>0.78</v>
      </c>
      <c r="O693" t="s">
        <v>50</v>
      </c>
      <c r="P693" t="s">
        <v>70</v>
      </c>
      <c r="Q693" t="s">
        <v>173</v>
      </c>
      <c r="R693" t="s">
        <v>802</v>
      </c>
      <c r="S693">
        <v>5403</v>
      </c>
      <c r="T693" s="3">
        <v>42122</v>
      </c>
      <c r="U693" s="3">
        <v>42125</v>
      </c>
      <c r="V693">
        <v>-421.76</v>
      </c>
      <c r="W693">
        <v>10</v>
      </c>
      <c r="X693">
        <v>1282.67</v>
      </c>
      <c r="Y693">
        <v>90800</v>
      </c>
    </row>
    <row r="694" spans="1:25" x14ac:dyDescent="0.3">
      <c r="A694">
        <v>7810</v>
      </c>
      <c r="B694" t="s">
        <v>73</v>
      </c>
      <c r="C694">
        <v>0</v>
      </c>
      <c r="D694">
        <v>7.1</v>
      </c>
      <c r="E694">
        <v>6.05</v>
      </c>
      <c r="F694">
        <v>1228</v>
      </c>
      <c r="G694" t="s">
        <v>1342</v>
      </c>
      <c r="H694" t="s">
        <v>66</v>
      </c>
      <c r="I694" t="s">
        <v>75</v>
      </c>
      <c r="J694" t="s">
        <v>46</v>
      </c>
      <c r="K694" t="s">
        <v>134</v>
      </c>
      <c r="L694" t="s">
        <v>76</v>
      </c>
      <c r="M694" t="s">
        <v>675</v>
      </c>
      <c r="N694">
        <v>0.39</v>
      </c>
      <c r="O694" t="s">
        <v>50</v>
      </c>
      <c r="P694" t="s">
        <v>70</v>
      </c>
      <c r="Q694" t="s">
        <v>258</v>
      </c>
      <c r="R694" t="s">
        <v>1343</v>
      </c>
      <c r="S694">
        <v>19140</v>
      </c>
      <c r="T694" s="3">
        <v>42051</v>
      </c>
      <c r="U694" s="3">
        <v>42052</v>
      </c>
      <c r="V694">
        <v>-60.145000000000003</v>
      </c>
      <c r="W694">
        <v>28</v>
      </c>
      <c r="X694">
        <v>208.83</v>
      </c>
      <c r="Y694">
        <v>55874</v>
      </c>
    </row>
    <row r="695" spans="1:25" x14ac:dyDescent="0.3">
      <c r="A695">
        <v>7811</v>
      </c>
      <c r="B695" t="s">
        <v>73</v>
      </c>
      <c r="C695">
        <v>0.01</v>
      </c>
      <c r="D695">
        <v>4.9800000000000004</v>
      </c>
      <c r="E695">
        <v>4.62</v>
      </c>
      <c r="F695">
        <v>1228</v>
      </c>
      <c r="G695" t="s">
        <v>1342</v>
      </c>
      <c r="H695" t="s">
        <v>44</v>
      </c>
      <c r="I695" t="s">
        <v>75</v>
      </c>
      <c r="J695" t="s">
        <v>102</v>
      </c>
      <c r="K695" t="s">
        <v>204</v>
      </c>
      <c r="L695" t="s">
        <v>68</v>
      </c>
      <c r="M695" t="s">
        <v>435</v>
      </c>
      <c r="N695">
        <v>0.64</v>
      </c>
      <c r="O695" t="s">
        <v>50</v>
      </c>
      <c r="P695" t="s">
        <v>70</v>
      </c>
      <c r="Q695" t="s">
        <v>258</v>
      </c>
      <c r="R695" t="s">
        <v>1343</v>
      </c>
      <c r="S695">
        <v>19140</v>
      </c>
      <c r="T695" s="3">
        <v>42051</v>
      </c>
      <c r="U695" s="3">
        <v>42053</v>
      </c>
      <c r="V695">
        <v>-111.72</v>
      </c>
      <c r="W695">
        <v>41</v>
      </c>
      <c r="X695">
        <v>228.3</v>
      </c>
      <c r="Y695">
        <v>55874</v>
      </c>
    </row>
    <row r="696" spans="1:25" x14ac:dyDescent="0.3">
      <c r="A696">
        <v>7812</v>
      </c>
      <c r="B696" t="s">
        <v>73</v>
      </c>
      <c r="C696">
        <v>0.06</v>
      </c>
      <c r="D696">
        <v>5.68</v>
      </c>
      <c r="E696">
        <v>1.39</v>
      </c>
      <c r="F696">
        <v>1228</v>
      </c>
      <c r="G696" t="s">
        <v>1342</v>
      </c>
      <c r="H696" t="s">
        <v>66</v>
      </c>
      <c r="I696" t="s">
        <v>75</v>
      </c>
      <c r="J696" t="s">
        <v>46</v>
      </c>
      <c r="K696" t="s">
        <v>94</v>
      </c>
      <c r="L696" t="s">
        <v>76</v>
      </c>
      <c r="M696" t="s">
        <v>1022</v>
      </c>
      <c r="N696">
        <v>0.38</v>
      </c>
      <c r="O696" t="s">
        <v>50</v>
      </c>
      <c r="P696" t="s">
        <v>70</v>
      </c>
      <c r="Q696" t="s">
        <v>258</v>
      </c>
      <c r="R696" t="s">
        <v>1343</v>
      </c>
      <c r="S696">
        <v>19140</v>
      </c>
      <c r="T696" s="3">
        <v>42051</v>
      </c>
      <c r="U696" s="3">
        <v>42051</v>
      </c>
      <c r="V696">
        <v>33.01</v>
      </c>
      <c r="W696">
        <v>24</v>
      </c>
      <c r="X696">
        <v>129.53</v>
      </c>
      <c r="Y696">
        <v>55874</v>
      </c>
    </row>
    <row r="697" spans="1:25" x14ac:dyDescent="0.3">
      <c r="A697">
        <v>25811</v>
      </c>
      <c r="B697" t="s">
        <v>73</v>
      </c>
      <c r="C697">
        <v>0.01</v>
      </c>
      <c r="D697">
        <v>4.9800000000000004</v>
      </c>
      <c r="E697">
        <v>4.62</v>
      </c>
      <c r="F697">
        <v>1229</v>
      </c>
      <c r="G697" t="s">
        <v>1344</v>
      </c>
      <c r="H697" t="s">
        <v>44</v>
      </c>
      <c r="I697" t="s">
        <v>75</v>
      </c>
      <c r="J697" t="s">
        <v>102</v>
      </c>
      <c r="K697" t="s">
        <v>204</v>
      </c>
      <c r="L697" t="s">
        <v>68</v>
      </c>
      <c r="M697" t="s">
        <v>435</v>
      </c>
      <c r="N697">
        <v>0.64</v>
      </c>
      <c r="O697" t="s">
        <v>50</v>
      </c>
      <c r="P697" t="s">
        <v>78</v>
      </c>
      <c r="Q697" t="s">
        <v>155</v>
      </c>
      <c r="R697" t="s">
        <v>1345</v>
      </c>
      <c r="S697">
        <v>75482</v>
      </c>
      <c r="T697" s="3">
        <v>42051</v>
      </c>
      <c r="U697" s="3">
        <v>42053</v>
      </c>
      <c r="V697">
        <v>-111.72</v>
      </c>
      <c r="W697">
        <v>10</v>
      </c>
      <c r="X697">
        <v>55.68</v>
      </c>
      <c r="Y697">
        <v>90378</v>
      </c>
    </row>
    <row r="698" spans="1:25" x14ac:dyDescent="0.3">
      <c r="A698">
        <v>21206</v>
      </c>
      <c r="B698" t="s">
        <v>64</v>
      </c>
      <c r="C698">
        <v>0.1</v>
      </c>
      <c r="D698">
        <v>120.98</v>
      </c>
      <c r="E698">
        <v>9.07</v>
      </c>
      <c r="F698">
        <v>1233</v>
      </c>
      <c r="G698" t="s">
        <v>1346</v>
      </c>
      <c r="H698" t="s">
        <v>44</v>
      </c>
      <c r="I698" t="s">
        <v>139</v>
      </c>
      <c r="J698" t="s">
        <v>46</v>
      </c>
      <c r="K698" t="s">
        <v>134</v>
      </c>
      <c r="L698" t="s">
        <v>76</v>
      </c>
      <c r="M698" t="s">
        <v>1347</v>
      </c>
      <c r="N698">
        <v>0.35</v>
      </c>
      <c r="O698" t="s">
        <v>50</v>
      </c>
      <c r="P698" t="s">
        <v>78</v>
      </c>
      <c r="Q698" t="s">
        <v>155</v>
      </c>
      <c r="R698" t="s">
        <v>1348</v>
      </c>
      <c r="S698">
        <v>75028</v>
      </c>
      <c r="T698" s="3">
        <v>42103</v>
      </c>
      <c r="U698" s="3">
        <v>42105</v>
      </c>
      <c r="V698">
        <v>297.45715999999999</v>
      </c>
      <c r="W698">
        <v>5</v>
      </c>
      <c r="X698">
        <v>568.24</v>
      </c>
      <c r="Y698">
        <v>89375</v>
      </c>
    </row>
    <row r="699" spans="1:25" x14ac:dyDescent="0.3">
      <c r="A699">
        <v>21207</v>
      </c>
      <c r="B699" t="s">
        <v>64</v>
      </c>
      <c r="C699">
        <v>0.02</v>
      </c>
      <c r="D699">
        <v>152.47999999999999</v>
      </c>
      <c r="E699">
        <v>6.5</v>
      </c>
      <c r="F699">
        <v>1233</v>
      </c>
      <c r="G699" t="s">
        <v>1346</v>
      </c>
      <c r="H699" t="s">
        <v>44</v>
      </c>
      <c r="I699" t="s">
        <v>139</v>
      </c>
      <c r="J699" t="s">
        <v>102</v>
      </c>
      <c r="K699" t="s">
        <v>204</v>
      </c>
      <c r="L699" t="s">
        <v>76</v>
      </c>
      <c r="M699" t="s">
        <v>633</v>
      </c>
      <c r="N699">
        <v>0.74</v>
      </c>
      <c r="O699" t="s">
        <v>50</v>
      </c>
      <c r="P699" t="s">
        <v>78</v>
      </c>
      <c r="Q699" t="s">
        <v>155</v>
      </c>
      <c r="R699" t="s">
        <v>1348</v>
      </c>
      <c r="S699">
        <v>75028</v>
      </c>
      <c r="T699" s="3">
        <v>42103</v>
      </c>
      <c r="U699" s="3">
        <v>42105</v>
      </c>
      <c r="V699">
        <v>-564.60239999999999</v>
      </c>
      <c r="W699">
        <v>1</v>
      </c>
      <c r="X699">
        <v>162.91</v>
      </c>
      <c r="Y699">
        <v>89375</v>
      </c>
    </row>
    <row r="700" spans="1:25" x14ac:dyDescent="0.3">
      <c r="A700">
        <v>19874</v>
      </c>
      <c r="B700" t="s">
        <v>42</v>
      </c>
      <c r="C700">
        <v>0.09</v>
      </c>
      <c r="D700">
        <v>99.99</v>
      </c>
      <c r="E700">
        <v>19.989999999999998</v>
      </c>
      <c r="F700">
        <v>1233</v>
      </c>
      <c r="G700" t="s">
        <v>1346</v>
      </c>
      <c r="H700" t="s">
        <v>66</v>
      </c>
      <c r="I700" t="s">
        <v>139</v>
      </c>
      <c r="J700" t="s">
        <v>102</v>
      </c>
      <c r="K700" t="s">
        <v>204</v>
      </c>
      <c r="L700" t="s">
        <v>76</v>
      </c>
      <c r="M700" t="s">
        <v>1175</v>
      </c>
      <c r="N700">
        <v>0.52</v>
      </c>
      <c r="O700" t="s">
        <v>50</v>
      </c>
      <c r="P700" t="s">
        <v>78</v>
      </c>
      <c r="Q700" t="s">
        <v>155</v>
      </c>
      <c r="R700" t="s">
        <v>1348</v>
      </c>
      <c r="S700">
        <v>75028</v>
      </c>
      <c r="T700" s="3">
        <v>42159</v>
      </c>
      <c r="U700" s="3">
        <v>42161</v>
      </c>
      <c r="V700">
        <v>-161.47499999999999</v>
      </c>
      <c r="W700">
        <v>1</v>
      </c>
      <c r="X700">
        <v>97.65</v>
      </c>
      <c r="Y700">
        <v>89376</v>
      </c>
    </row>
    <row r="701" spans="1:25" x14ac:dyDescent="0.3">
      <c r="A701">
        <v>19875</v>
      </c>
      <c r="B701" t="s">
        <v>42</v>
      </c>
      <c r="C701">
        <v>0.04</v>
      </c>
      <c r="D701">
        <v>205.99</v>
      </c>
      <c r="E701">
        <v>5.26</v>
      </c>
      <c r="F701">
        <v>1233</v>
      </c>
      <c r="G701" t="s">
        <v>1346</v>
      </c>
      <c r="H701" t="s">
        <v>66</v>
      </c>
      <c r="I701" t="s">
        <v>139</v>
      </c>
      <c r="J701" t="s">
        <v>102</v>
      </c>
      <c r="K701" t="s">
        <v>103</v>
      </c>
      <c r="L701" t="s">
        <v>76</v>
      </c>
      <c r="M701" t="s">
        <v>848</v>
      </c>
      <c r="N701">
        <v>0.56000000000000005</v>
      </c>
      <c r="O701" t="s">
        <v>50</v>
      </c>
      <c r="P701" t="s">
        <v>78</v>
      </c>
      <c r="Q701" t="s">
        <v>155</v>
      </c>
      <c r="R701" t="s">
        <v>1348</v>
      </c>
      <c r="S701">
        <v>75028</v>
      </c>
      <c r="T701" s="3">
        <v>42159</v>
      </c>
      <c r="U701" s="3">
        <v>42160</v>
      </c>
      <c r="V701">
        <v>-0.81400000000001005</v>
      </c>
      <c r="W701">
        <v>6</v>
      </c>
      <c r="X701">
        <v>1018.61</v>
      </c>
      <c r="Y701">
        <v>89376</v>
      </c>
    </row>
    <row r="702" spans="1:25" x14ac:dyDescent="0.3">
      <c r="A702">
        <v>20592</v>
      </c>
      <c r="B702" t="s">
        <v>73</v>
      </c>
      <c r="C702">
        <v>0.03</v>
      </c>
      <c r="D702">
        <v>128.24</v>
      </c>
      <c r="E702">
        <v>12.65</v>
      </c>
      <c r="F702">
        <v>1237</v>
      </c>
      <c r="G702" t="s">
        <v>1349</v>
      </c>
      <c r="H702" t="s">
        <v>66</v>
      </c>
      <c r="I702" t="s">
        <v>45</v>
      </c>
      <c r="J702" t="s">
        <v>58</v>
      </c>
      <c r="K702" t="s">
        <v>59</v>
      </c>
      <c r="L702" t="s">
        <v>111</v>
      </c>
      <c r="M702" t="s">
        <v>643</v>
      </c>
      <c r="O702" t="s">
        <v>50</v>
      </c>
      <c r="P702" t="s">
        <v>78</v>
      </c>
      <c r="Q702" t="s">
        <v>155</v>
      </c>
      <c r="R702" t="s">
        <v>1350</v>
      </c>
      <c r="S702">
        <v>75007</v>
      </c>
      <c r="T702" s="3">
        <v>42035</v>
      </c>
      <c r="U702" s="3">
        <v>42037</v>
      </c>
      <c r="V702">
        <v>790.46399999999983</v>
      </c>
      <c r="W702">
        <v>9</v>
      </c>
      <c r="X702">
        <v>1145.5999999999999</v>
      </c>
      <c r="Y702">
        <v>86075</v>
      </c>
    </row>
    <row r="703" spans="1:25" x14ac:dyDescent="0.3">
      <c r="A703">
        <v>18625</v>
      </c>
      <c r="B703" t="s">
        <v>54</v>
      </c>
      <c r="C703">
        <v>0.02</v>
      </c>
      <c r="D703">
        <v>7.38</v>
      </c>
      <c r="E703">
        <v>5.21</v>
      </c>
      <c r="F703">
        <v>1237</v>
      </c>
      <c r="G703" t="s">
        <v>1349</v>
      </c>
      <c r="H703" t="s">
        <v>66</v>
      </c>
      <c r="I703" t="s">
        <v>45</v>
      </c>
      <c r="J703" t="s">
        <v>58</v>
      </c>
      <c r="K703" t="s">
        <v>67</v>
      </c>
      <c r="L703" t="s">
        <v>76</v>
      </c>
      <c r="M703" t="s">
        <v>448</v>
      </c>
      <c r="N703">
        <v>0.56000000000000005</v>
      </c>
      <c r="O703" t="s">
        <v>50</v>
      </c>
      <c r="P703" t="s">
        <v>78</v>
      </c>
      <c r="Q703" t="s">
        <v>155</v>
      </c>
      <c r="R703" t="s">
        <v>1350</v>
      </c>
      <c r="S703">
        <v>75007</v>
      </c>
      <c r="T703" s="3">
        <v>42092</v>
      </c>
      <c r="U703" s="3">
        <v>42093</v>
      </c>
      <c r="V703">
        <v>7.74</v>
      </c>
      <c r="W703">
        <v>3</v>
      </c>
      <c r="X703">
        <v>24.52</v>
      </c>
      <c r="Y703">
        <v>86076</v>
      </c>
    </row>
    <row r="704" spans="1:25" x14ac:dyDescent="0.3">
      <c r="A704">
        <v>20432</v>
      </c>
      <c r="B704" t="s">
        <v>73</v>
      </c>
      <c r="C704">
        <v>0.05</v>
      </c>
      <c r="D704">
        <v>300.98</v>
      </c>
      <c r="E704">
        <v>13.99</v>
      </c>
      <c r="F704">
        <v>1237</v>
      </c>
      <c r="G704" t="s">
        <v>1349</v>
      </c>
      <c r="H704" t="s">
        <v>66</v>
      </c>
      <c r="I704" t="s">
        <v>45</v>
      </c>
      <c r="J704" t="s">
        <v>102</v>
      </c>
      <c r="K704" t="s">
        <v>110</v>
      </c>
      <c r="L704" t="s">
        <v>111</v>
      </c>
      <c r="M704" t="s">
        <v>1351</v>
      </c>
      <c r="N704">
        <v>0.39</v>
      </c>
      <c r="O704" t="s">
        <v>50</v>
      </c>
      <c r="P704" t="s">
        <v>78</v>
      </c>
      <c r="Q704" t="s">
        <v>155</v>
      </c>
      <c r="R704" t="s">
        <v>1350</v>
      </c>
      <c r="S704">
        <v>75007</v>
      </c>
      <c r="T704" s="3">
        <v>42149</v>
      </c>
      <c r="U704" s="3">
        <v>42150</v>
      </c>
      <c r="V704">
        <v>3985.3089</v>
      </c>
      <c r="W704">
        <v>20</v>
      </c>
      <c r="X704">
        <v>5775.81</v>
      </c>
      <c r="Y704">
        <v>86077</v>
      </c>
    </row>
    <row r="705" spans="1:25" x14ac:dyDescent="0.3">
      <c r="A705">
        <v>20433</v>
      </c>
      <c r="B705" t="s">
        <v>73</v>
      </c>
      <c r="C705">
        <v>0.04</v>
      </c>
      <c r="D705">
        <v>205.99</v>
      </c>
      <c r="E705">
        <v>5</v>
      </c>
      <c r="F705">
        <v>1237</v>
      </c>
      <c r="G705" t="s">
        <v>1349</v>
      </c>
      <c r="H705" t="s">
        <v>44</v>
      </c>
      <c r="I705" t="s">
        <v>45</v>
      </c>
      <c r="J705" t="s">
        <v>102</v>
      </c>
      <c r="K705" t="s">
        <v>103</v>
      </c>
      <c r="L705" t="s">
        <v>76</v>
      </c>
      <c r="M705" t="s">
        <v>1352</v>
      </c>
      <c r="N705">
        <v>0.59</v>
      </c>
      <c r="O705" t="s">
        <v>50</v>
      </c>
      <c r="P705" t="s">
        <v>78</v>
      </c>
      <c r="Q705" t="s">
        <v>155</v>
      </c>
      <c r="R705" t="s">
        <v>1350</v>
      </c>
      <c r="S705">
        <v>75007</v>
      </c>
      <c r="T705" s="3">
        <v>42149</v>
      </c>
      <c r="U705" s="3">
        <v>42150</v>
      </c>
      <c r="V705">
        <v>13.956800000000015</v>
      </c>
      <c r="W705">
        <v>11</v>
      </c>
      <c r="X705">
        <v>1878.24</v>
      </c>
      <c r="Y705">
        <v>86077</v>
      </c>
    </row>
    <row r="706" spans="1:25" x14ac:dyDescent="0.3">
      <c r="A706">
        <v>20593</v>
      </c>
      <c r="B706" t="s">
        <v>73</v>
      </c>
      <c r="C706">
        <v>0.01</v>
      </c>
      <c r="D706">
        <v>160.97999999999999</v>
      </c>
      <c r="E706">
        <v>30</v>
      </c>
      <c r="F706">
        <v>1238</v>
      </c>
      <c r="G706" t="s">
        <v>1353</v>
      </c>
      <c r="H706" t="s">
        <v>56</v>
      </c>
      <c r="I706" t="s">
        <v>45</v>
      </c>
      <c r="J706" t="s">
        <v>58</v>
      </c>
      <c r="K706" t="s">
        <v>59</v>
      </c>
      <c r="L706" t="s">
        <v>60</v>
      </c>
      <c r="M706" t="s">
        <v>201</v>
      </c>
      <c r="N706">
        <v>0.62</v>
      </c>
      <c r="O706" t="s">
        <v>50</v>
      </c>
      <c r="P706" t="s">
        <v>78</v>
      </c>
      <c r="Q706" t="s">
        <v>155</v>
      </c>
      <c r="R706" t="s">
        <v>1354</v>
      </c>
      <c r="S706">
        <v>75104</v>
      </c>
      <c r="T706" s="3">
        <v>42035</v>
      </c>
      <c r="U706" s="3">
        <v>42037</v>
      </c>
      <c r="V706">
        <v>788.79</v>
      </c>
      <c r="W706">
        <v>10</v>
      </c>
      <c r="X706">
        <v>1634.67</v>
      </c>
      <c r="Y706">
        <v>86075</v>
      </c>
    </row>
    <row r="707" spans="1:25" x14ac:dyDescent="0.3">
      <c r="A707">
        <v>20920</v>
      </c>
      <c r="B707" t="s">
        <v>54</v>
      </c>
      <c r="C707">
        <v>0</v>
      </c>
      <c r="D707">
        <v>387.99</v>
      </c>
      <c r="E707">
        <v>19.989999999999998</v>
      </c>
      <c r="F707">
        <v>1241</v>
      </c>
      <c r="G707" t="s">
        <v>1355</v>
      </c>
      <c r="H707" t="s">
        <v>66</v>
      </c>
      <c r="I707" t="s">
        <v>45</v>
      </c>
      <c r="J707" t="s">
        <v>46</v>
      </c>
      <c r="K707" t="s">
        <v>134</v>
      </c>
      <c r="L707" t="s">
        <v>76</v>
      </c>
      <c r="M707" t="s">
        <v>1356</v>
      </c>
      <c r="N707">
        <v>0.38</v>
      </c>
      <c r="O707" t="s">
        <v>50</v>
      </c>
      <c r="P707" t="s">
        <v>87</v>
      </c>
      <c r="Q707" t="s">
        <v>1302</v>
      </c>
      <c r="R707" t="s">
        <v>535</v>
      </c>
      <c r="S707">
        <v>36830</v>
      </c>
      <c r="T707" s="3">
        <v>42079</v>
      </c>
      <c r="U707" s="3">
        <v>42080</v>
      </c>
      <c r="V707">
        <v>-70.14</v>
      </c>
      <c r="W707">
        <v>23</v>
      </c>
      <c r="X707">
        <v>9280.7199999999993</v>
      </c>
      <c r="Y707">
        <v>90880</v>
      </c>
    </row>
    <row r="708" spans="1:25" x14ac:dyDescent="0.3">
      <c r="A708">
        <v>20233</v>
      </c>
      <c r="B708" t="s">
        <v>64</v>
      </c>
      <c r="C708">
        <v>0.06</v>
      </c>
      <c r="D708">
        <v>200.97</v>
      </c>
      <c r="E708">
        <v>15.59</v>
      </c>
      <c r="F708">
        <v>1241</v>
      </c>
      <c r="G708" t="s">
        <v>1355</v>
      </c>
      <c r="H708" t="s">
        <v>56</v>
      </c>
      <c r="I708" t="s">
        <v>75</v>
      </c>
      <c r="J708" t="s">
        <v>102</v>
      </c>
      <c r="K708" t="s">
        <v>110</v>
      </c>
      <c r="L708" t="s">
        <v>60</v>
      </c>
      <c r="M708" t="s">
        <v>1357</v>
      </c>
      <c r="N708">
        <v>0.36</v>
      </c>
      <c r="O708" t="s">
        <v>50</v>
      </c>
      <c r="P708" t="s">
        <v>87</v>
      </c>
      <c r="Q708" t="s">
        <v>1302</v>
      </c>
      <c r="R708" t="s">
        <v>535</v>
      </c>
      <c r="S708">
        <v>36830</v>
      </c>
      <c r="T708" s="3">
        <v>42088</v>
      </c>
      <c r="U708" s="3">
        <v>42088</v>
      </c>
      <c r="V708">
        <v>531.61799999999994</v>
      </c>
      <c r="W708">
        <v>7</v>
      </c>
      <c r="X708">
        <v>1348.83</v>
      </c>
      <c r="Y708">
        <v>90881</v>
      </c>
    </row>
    <row r="709" spans="1:25" x14ac:dyDescent="0.3">
      <c r="A709">
        <v>5117</v>
      </c>
      <c r="B709" t="s">
        <v>42</v>
      </c>
      <c r="C709">
        <v>0.1</v>
      </c>
      <c r="D709">
        <v>22.38</v>
      </c>
      <c r="E709">
        <v>15.1</v>
      </c>
      <c r="F709">
        <v>1246</v>
      </c>
      <c r="G709" t="s">
        <v>1358</v>
      </c>
      <c r="H709" t="s">
        <v>66</v>
      </c>
      <c r="I709" t="s">
        <v>57</v>
      </c>
      <c r="J709" t="s">
        <v>46</v>
      </c>
      <c r="K709" t="s">
        <v>134</v>
      </c>
      <c r="L709" t="s">
        <v>76</v>
      </c>
      <c r="M709" t="s">
        <v>1199</v>
      </c>
      <c r="N709">
        <v>0.38</v>
      </c>
      <c r="O709" t="s">
        <v>50</v>
      </c>
      <c r="P709" t="s">
        <v>70</v>
      </c>
      <c r="Q709" t="s">
        <v>96</v>
      </c>
      <c r="R709" t="s">
        <v>115</v>
      </c>
      <c r="S709">
        <v>10009</v>
      </c>
      <c r="T709" s="3">
        <v>42099</v>
      </c>
      <c r="U709" s="3">
        <v>42100</v>
      </c>
      <c r="V709">
        <v>-107.51349999999999</v>
      </c>
      <c r="W709">
        <v>26</v>
      </c>
      <c r="X709">
        <v>564.98</v>
      </c>
      <c r="Y709">
        <v>36452</v>
      </c>
    </row>
    <row r="710" spans="1:25" x14ac:dyDescent="0.3">
      <c r="A710">
        <v>5118</v>
      </c>
      <c r="B710" t="s">
        <v>42</v>
      </c>
      <c r="C710">
        <v>0.04</v>
      </c>
      <c r="D710">
        <v>6.98</v>
      </c>
      <c r="E710">
        <v>2.83</v>
      </c>
      <c r="F710">
        <v>1246</v>
      </c>
      <c r="G710" t="s">
        <v>1358</v>
      </c>
      <c r="H710" t="s">
        <v>66</v>
      </c>
      <c r="I710" t="s">
        <v>57</v>
      </c>
      <c r="J710" t="s">
        <v>58</v>
      </c>
      <c r="K710" t="s">
        <v>67</v>
      </c>
      <c r="L710" t="s">
        <v>68</v>
      </c>
      <c r="M710" t="s">
        <v>1359</v>
      </c>
      <c r="N710">
        <v>0.37</v>
      </c>
      <c r="O710" t="s">
        <v>50</v>
      </c>
      <c r="P710" t="s">
        <v>70</v>
      </c>
      <c r="Q710" t="s">
        <v>96</v>
      </c>
      <c r="R710" t="s">
        <v>115</v>
      </c>
      <c r="S710">
        <v>10009</v>
      </c>
      <c r="T710" s="3">
        <v>42099</v>
      </c>
      <c r="U710" s="3">
        <v>42101</v>
      </c>
      <c r="V710">
        <v>46.01</v>
      </c>
      <c r="W710">
        <v>18</v>
      </c>
      <c r="X710">
        <v>129.47999999999999</v>
      </c>
      <c r="Y710">
        <v>36452</v>
      </c>
    </row>
    <row r="711" spans="1:25" x14ac:dyDescent="0.3">
      <c r="A711">
        <v>6581</v>
      </c>
      <c r="B711" t="s">
        <v>131</v>
      </c>
      <c r="C711">
        <v>0.03</v>
      </c>
      <c r="D711">
        <v>256.99</v>
      </c>
      <c r="E711">
        <v>11.25</v>
      </c>
      <c r="F711">
        <v>1246</v>
      </c>
      <c r="G711" t="s">
        <v>1358</v>
      </c>
      <c r="H711" t="s">
        <v>66</v>
      </c>
      <c r="I711" t="s">
        <v>57</v>
      </c>
      <c r="J711" t="s">
        <v>102</v>
      </c>
      <c r="K711" t="s">
        <v>204</v>
      </c>
      <c r="L711" t="s">
        <v>76</v>
      </c>
      <c r="M711" t="s">
        <v>1360</v>
      </c>
      <c r="N711">
        <v>0.51</v>
      </c>
      <c r="O711" t="s">
        <v>50</v>
      </c>
      <c r="P711" t="s">
        <v>70</v>
      </c>
      <c r="Q711" t="s">
        <v>96</v>
      </c>
      <c r="R711" t="s">
        <v>115</v>
      </c>
      <c r="S711">
        <v>10009</v>
      </c>
      <c r="T711" s="3">
        <v>42146</v>
      </c>
      <c r="U711" s="3">
        <v>42146</v>
      </c>
      <c r="V711">
        <v>1489.8</v>
      </c>
      <c r="W711">
        <v>32</v>
      </c>
      <c r="X711">
        <v>8216.2800000000007</v>
      </c>
      <c r="Y711">
        <v>46853</v>
      </c>
    </row>
    <row r="712" spans="1:25" x14ac:dyDescent="0.3">
      <c r="A712">
        <v>23117</v>
      </c>
      <c r="B712" t="s">
        <v>42</v>
      </c>
      <c r="C712">
        <v>0.1</v>
      </c>
      <c r="D712">
        <v>22.38</v>
      </c>
      <c r="E712">
        <v>15.1</v>
      </c>
      <c r="F712">
        <v>1247</v>
      </c>
      <c r="G712" t="s">
        <v>1361</v>
      </c>
      <c r="H712" t="s">
        <v>66</v>
      </c>
      <c r="I712" t="s">
        <v>57</v>
      </c>
      <c r="J712" t="s">
        <v>46</v>
      </c>
      <c r="K712" t="s">
        <v>134</v>
      </c>
      <c r="L712" t="s">
        <v>76</v>
      </c>
      <c r="M712" t="s">
        <v>1199</v>
      </c>
      <c r="N712">
        <v>0.38</v>
      </c>
      <c r="O712" t="s">
        <v>50</v>
      </c>
      <c r="P712" t="s">
        <v>78</v>
      </c>
      <c r="Q712" t="s">
        <v>155</v>
      </c>
      <c r="R712" t="s">
        <v>1362</v>
      </c>
      <c r="S712">
        <v>78641</v>
      </c>
      <c r="T712" s="3">
        <v>42099</v>
      </c>
      <c r="U712" s="3">
        <v>42100</v>
      </c>
      <c r="V712">
        <v>-107.51349999999999</v>
      </c>
      <c r="W712">
        <v>7</v>
      </c>
      <c r="X712">
        <v>152.11000000000001</v>
      </c>
      <c r="Y712">
        <v>91555</v>
      </c>
    </row>
    <row r="713" spans="1:25" x14ac:dyDescent="0.3">
      <c r="A713">
        <v>23118</v>
      </c>
      <c r="B713" t="s">
        <v>42</v>
      </c>
      <c r="C713">
        <v>0.04</v>
      </c>
      <c r="D713">
        <v>6.98</v>
      </c>
      <c r="E713">
        <v>2.83</v>
      </c>
      <c r="F713">
        <v>1247</v>
      </c>
      <c r="G713" t="s">
        <v>1361</v>
      </c>
      <c r="H713" t="s">
        <v>66</v>
      </c>
      <c r="I713" t="s">
        <v>57</v>
      </c>
      <c r="J713" t="s">
        <v>58</v>
      </c>
      <c r="K713" t="s">
        <v>67</v>
      </c>
      <c r="L713" t="s">
        <v>68</v>
      </c>
      <c r="M713" t="s">
        <v>1359</v>
      </c>
      <c r="N713">
        <v>0.37</v>
      </c>
      <c r="O713" t="s">
        <v>50</v>
      </c>
      <c r="P713" t="s">
        <v>78</v>
      </c>
      <c r="Q713" t="s">
        <v>155</v>
      </c>
      <c r="R713" t="s">
        <v>1362</v>
      </c>
      <c r="S713">
        <v>78641</v>
      </c>
      <c r="T713" s="3">
        <v>42099</v>
      </c>
      <c r="U713" s="3">
        <v>42101</v>
      </c>
      <c r="V713">
        <v>24.819299999999998</v>
      </c>
      <c r="W713">
        <v>5</v>
      </c>
      <c r="X713">
        <v>35.97</v>
      </c>
      <c r="Y713">
        <v>91555</v>
      </c>
    </row>
    <row r="714" spans="1:25" x14ac:dyDescent="0.3">
      <c r="A714">
        <v>18413</v>
      </c>
      <c r="B714" t="s">
        <v>42</v>
      </c>
      <c r="C714">
        <v>0</v>
      </c>
      <c r="D714">
        <v>3.89</v>
      </c>
      <c r="E714">
        <v>7.01</v>
      </c>
      <c r="F714">
        <v>1250</v>
      </c>
      <c r="G714" t="s">
        <v>1363</v>
      </c>
      <c r="H714" t="s">
        <v>66</v>
      </c>
      <c r="I714" t="s">
        <v>45</v>
      </c>
      <c r="J714" t="s">
        <v>46</v>
      </c>
      <c r="K714" t="s">
        <v>134</v>
      </c>
      <c r="L714" t="s">
        <v>76</v>
      </c>
      <c r="M714" t="s">
        <v>1364</v>
      </c>
      <c r="N714">
        <v>0.37</v>
      </c>
      <c r="O714" t="s">
        <v>50</v>
      </c>
      <c r="P714" t="s">
        <v>78</v>
      </c>
      <c r="Q714" t="s">
        <v>202</v>
      </c>
      <c r="R714" t="s">
        <v>1365</v>
      </c>
      <c r="S714">
        <v>60110</v>
      </c>
      <c r="T714" s="3">
        <v>42103</v>
      </c>
      <c r="U714" s="3">
        <v>42103</v>
      </c>
      <c r="V714">
        <v>-255.16890000000001</v>
      </c>
      <c r="W714">
        <v>21</v>
      </c>
      <c r="X714">
        <v>85.64</v>
      </c>
      <c r="Y714">
        <v>87877</v>
      </c>
    </row>
    <row r="715" spans="1:25" x14ac:dyDescent="0.3">
      <c r="A715">
        <v>18414</v>
      </c>
      <c r="B715" t="s">
        <v>42</v>
      </c>
      <c r="C715">
        <v>0.09</v>
      </c>
      <c r="D715">
        <v>120.98</v>
      </c>
      <c r="E715">
        <v>30</v>
      </c>
      <c r="F715">
        <v>1250</v>
      </c>
      <c r="G715" t="s">
        <v>1363</v>
      </c>
      <c r="H715" t="s">
        <v>56</v>
      </c>
      <c r="I715" t="s">
        <v>45</v>
      </c>
      <c r="J715" t="s">
        <v>58</v>
      </c>
      <c r="K715" t="s">
        <v>59</v>
      </c>
      <c r="L715" t="s">
        <v>60</v>
      </c>
      <c r="M715" t="s">
        <v>1366</v>
      </c>
      <c r="N715">
        <v>0.64</v>
      </c>
      <c r="O715" t="s">
        <v>50</v>
      </c>
      <c r="P715" t="s">
        <v>78</v>
      </c>
      <c r="Q715" t="s">
        <v>202</v>
      </c>
      <c r="R715" t="s">
        <v>1365</v>
      </c>
      <c r="S715">
        <v>60110</v>
      </c>
      <c r="T715" s="3">
        <v>42103</v>
      </c>
      <c r="U715" s="3">
        <v>42105</v>
      </c>
      <c r="V715">
        <v>74.004800000000003</v>
      </c>
      <c r="W715">
        <v>22</v>
      </c>
      <c r="X715">
        <v>2508.15</v>
      </c>
      <c r="Y715">
        <v>87877</v>
      </c>
    </row>
    <row r="716" spans="1:25" x14ac:dyDescent="0.3">
      <c r="A716">
        <v>18415</v>
      </c>
      <c r="B716" t="s">
        <v>42</v>
      </c>
      <c r="C716">
        <v>0.1</v>
      </c>
      <c r="D716">
        <v>30.98</v>
      </c>
      <c r="E716">
        <v>5.76</v>
      </c>
      <c r="F716">
        <v>1250</v>
      </c>
      <c r="G716" t="s">
        <v>1363</v>
      </c>
      <c r="H716" t="s">
        <v>66</v>
      </c>
      <c r="I716" t="s">
        <v>45</v>
      </c>
      <c r="J716" t="s">
        <v>46</v>
      </c>
      <c r="K716" t="s">
        <v>118</v>
      </c>
      <c r="L716" t="s">
        <v>76</v>
      </c>
      <c r="M716" t="s">
        <v>1367</v>
      </c>
      <c r="N716">
        <v>0.4</v>
      </c>
      <c r="O716" t="s">
        <v>50</v>
      </c>
      <c r="P716" t="s">
        <v>78</v>
      </c>
      <c r="Q716" t="s">
        <v>202</v>
      </c>
      <c r="R716" t="s">
        <v>1365</v>
      </c>
      <c r="S716">
        <v>60110</v>
      </c>
      <c r="T716" s="3">
        <v>42103</v>
      </c>
      <c r="U716" s="3">
        <v>42104</v>
      </c>
      <c r="V716">
        <v>109.42479999999999</v>
      </c>
      <c r="W716">
        <v>8</v>
      </c>
      <c r="X716">
        <v>225.62</v>
      </c>
      <c r="Y716">
        <v>87877</v>
      </c>
    </row>
    <row r="717" spans="1:25" x14ac:dyDescent="0.3">
      <c r="A717">
        <v>19322</v>
      </c>
      <c r="B717" t="s">
        <v>131</v>
      </c>
      <c r="C717">
        <v>0.02</v>
      </c>
      <c r="D717">
        <v>46.89</v>
      </c>
      <c r="E717">
        <v>5.0999999999999996</v>
      </c>
      <c r="F717">
        <v>1253</v>
      </c>
      <c r="G717" t="s">
        <v>1368</v>
      </c>
      <c r="H717" t="s">
        <v>66</v>
      </c>
      <c r="I717" t="s">
        <v>57</v>
      </c>
      <c r="J717" t="s">
        <v>46</v>
      </c>
      <c r="K717" t="s">
        <v>281</v>
      </c>
      <c r="L717" t="s">
        <v>111</v>
      </c>
      <c r="M717" t="s">
        <v>1369</v>
      </c>
      <c r="N717">
        <v>0.46</v>
      </c>
      <c r="O717" t="s">
        <v>50</v>
      </c>
      <c r="P717" t="s">
        <v>78</v>
      </c>
      <c r="Q717" t="s">
        <v>155</v>
      </c>
      <c r="R717" t="s">
        <v>1370</v>
      </c>
      <c r="S717">
        <v>78613</v>
      </c>
      <c r="T717" s="3">
        <v>42117</v>
      </c>
      <c r="U717" s="3">
        <v>42117</v>
      </c>
      <c r="V717">
        <v>421.34849999999994</v>
      </c>
      <c r="W717">
        <v>13</v>
      </c>
      <c r="X717">
        <v>610.65</v>
      </c>
      <c r="Y717">
        <v>89981</v>
      </c>
    </row>
    <row r="718" spans="1:25" x14ac:dyDescent="0.3">
      <c r="A718">
        <v>19323</v>
      </c>
      <c r="B718" t="s">
        <v>131</v>
      </c>
      <c r="C718">
        <v>0.05</v>
      </c>
      <c r="D718">
        <v>140.97999999999999</v>
      </c>
      <c r="E718">
        <v>36.090000000000003</v>
      </c>
      <c r="F718">
        <v>1253</v>
      </c>
      <c r="G718" t="s">
        <v>1368</v>
      </c>
      <c r="H718" t="s">
        <v>56</v>
      </c>
      <c r="I718" t="s">
        <v>57</v>
      </c>
      <c r="J718" t="s">
        <v>58</v>
      </c>
      <c r="K718" t="s">
        <v>215</v>
      </c>
      <c r="L718" t="s">
        <v>146</v>
      </c>
      <c r="M718" t="s">
        <v>1371</v>
      </c>
      <c r="N718">
        <v>0.77</v>
      </c>
      <c r="O718" t="s">
        <v>50</v>
      </c>
      <c r="P718" t="s">
        <v>78</v>
      </c>
      <c r="Q718" t="s">
        <v>155</v>
      </c>
      <c r="R718" t="s">
        <v>1370</v>
      </c>
      <c r="S718">
        <v>78613</v>
      </c>
      <c r="T718" s="3">
        <v>42117</v>
      </c>
      <c r="U718" s="3">
        <v>42119</v>
      </c>
      <c r="V718">
        <v>-373.09</v>
      </c>
      <c r="W718">
        <v>5</v>
      </c>
      <c r="X718">
        <v>699.24</v>
      </c>
      <c r="Y718">
        <v>89981</v>
      </c>
    </row>
    <row r="719" spans="1:25" x14ac:dyDescent="0.3">
      <c r="A719">
        <v>19324</v>
      </c>
      <c r="B719" t="s">
        <v>131</v>
      </c>
      <c r="C719">
        <v>0.1</v>
      </c>
      <c r="D719">
        <v>212.6</v>
      </c>
      <c r="E719">
        <v>110.2</v>
      </c>
      <c r="F719">
        <v>1253</v>
      </c>
      <c r="G719" t="s">
        <v>1368</v>
      </c>
      <c r="H719" t="s">
        <v>56</v>
      </c>
      <c r="I719" t="s">
        <v>57</v>
      </c>
      <c r="J719" t="s">
        <v>58</v>
      </c>
      <c r="K719" t="s">
        <v>176</v>
      </c>
      <c r="L719" t="s">
        <v>146</v>
      </c>
      <c r="M719" t="s">
        <v>1372</v>
      </c>
      <c r="N719">
        <v>0.73</v>
      </c>
      <c r="O719" t="s">
        <v>50</v>
      </c>
      <c r="P719" t="s">
        <v>78</v>
      </c>
      <c r="Q719" t="s">
        <v>155</v>
      </c>
      <c r="R719" t="s">
        <v>1370</v>
      </c>
      <c r="S719">
        <v>78613</v>
      </c>
      <c r="T719" s="3">
        <v>42117</v>
      </c>
      <c r="U719" s="3">
        <v>42119</v>
      </c>
      <c r="V719">
        <v>-3465.0720000000001</v>
      </c>
      <c r="W719">
        <v>12</v>
      </c>
      <c r="X719">
        <v>2346.0300000000002</v>
      </c>
      <c r="Y719">
        <v>89981</v>
      </c>
    </row>
    <row r="720" spans="1:25" x14ac:dyDescent="0.3">
      <c r="A720">
        <v>23455</v>
      </c>
      <c r="B720" t="s">
        <v>73</v>
      </c>
      <c r="C720">
        <v>0.04</v>
      </c>
      <c r="D720">
        <v>2.08</v>
      </c>
      <c r="E720">
        <v>1.49</v>
      </c>
      <c r="F720">
        <v>1254</v>
      </c>
      <c r="G720" t="s">
        <v>1373</v>
      </c>
      <c r="H720" t="s">
        <v>66</v>
      </c>
      <c r="I720" t="s">
        <v>57</v>
      </c>
      <c r="J720" t="s">
        <v>46</v>
      </c>
      <c r="K720" t="s">
        <v>134</v>
      </c>
      <c r="L720" t="s">
        <v>76</v>
      </c>
      <c r="M720" t="s">
        <v>1374</v>
      </c>
      <c r="N720">
        <v>0.36</v>
      </c>
      <c r="O720" t="s">
        <v>50</v>
      </c>
      <c r="P720" t="s">
        <v>78</v>
      </c>
      <c r="Q720" t="s">
        <v>155</v>
      </c>
      <c r="R720" t="s">
        <v>1375</v>
      </c>
      <c r="S720">
        <v>77530</v>
      </c>
      <c r="T720" s="3">
        <v>42145</v>
      </c>
      <c r="U720" s="3">
        <v>42147</v>
      </c>
      <c r="V720">
        <v>-11.281500000000001</v>
      </c>
      <c r="W720">
        <v>16</v>
      </c>
      <c r="X720">
        <v>33.770000000000003</v>
      </c>
      <c r="Y720">
        <v>89982</v>
      </c>
    </row>
    <row r="721" spans="1:25" x14ac:dyDescent="0.3">
      <c r="A721">
        <v>23815</v>
      </c>
      <c r="B721" t="s">
        <v>64</v>
      </c>
      <c r="C721">
        <v>0.06</v>
      </c>
      <c r="D721">
        <v>80.98</v>
      </c>
      <c r="E721">
        <v>35</v>
      </c>
      <c r="F721">
        <v>1254</v>
      </c>
      <c r="G721" t="s">
        <v>1373</v>
      </c>
      <c r="H721" t="s">
        <v>66</v>
      </c>
      <c r="I721" t="s">
        <v>57</v>
      </c>
      <c r="J721" t="s">
        <v>46</v>
      </c>
      <c r="K721" t="s">
        <v>165</v>
      </c>
      <c r="L721" t="s">
        <v>260</v>
      </c>
      <c r="M721" t="s">
        <v>1376</v>
      </c>
      <c r="N721">
        <v>0.81</v>
      </c>
      <c r="O721" t="s">
        <v>50</v>
      </c>
      <c r="P721" t="s">
        <v>78</v>
      </c>
      <c r="Q721" t="s">
        <v>155</v>
      </c>
      <c r="R721" t="s">
        <v>1375</v>
      </c>
      <c r="S721">
        <v>77530</v>
      </c>
      <c r="T721" s="3">
        <v>42075</v>
      </c>
      <c r="U721" s="3">
        <v>42076</v>
      </c>
      <c r="V721">
        <v>-218.77</v>
      </c>
      <c r="W721">
        <v>2</v>
      </c>
      <c r="X721">
        <v>172.79</v>
      </c>
      <c r="Y721">
        <v>89983</v>
      </c>
    </row>
    <row r="722" spans="1:25" x14ac:dyDescent="0.3">
      <c r="A722">
        <v>23926</v>
      </c>
      <c r="B722" t="s">
        <v>73</v>
      </c>
      <c r="C722">
        <v>0.06</v>
      </c>
      <c r="D722">
        <v>3.95</v>
      </c>
      <c r="E722">
        <v>2</v>
      </c>
      <c r="F722">
        <v>1254</v>
      </c>
      <c r="G722" t="s">
        <v>1373</v>
      </c>
      <c r="H722" t="s">
        <v>66</v>
      </c>
      <c r="I722" t="s">
        <v>57</v>
      </c>
      <c r="J722" t="s">
        <v>46</v>
      </c>
      <c r="K722" t="s">
        <v>91</v>
      </c>
      <c r="L722" t="s">
        <v>48</v>
      </c>
      <c r="M722" t="s">
        <v>1377</v>
      </c>
      <c r="N722">
        <v>0.53</v>
      </c>
      <c r="O722" t="s">
        <v>50</v>
      </c>
      <c r="P722" t="s">
        <v>78</v>
      </c>
      <c r="Q722" t="s">
        <v>155</v>
      </c>
      <c r="R722" t="s">
        <v>1375</v>
      </c>
      <c r="S722">
        <v>77530</v>
      </c>
      <c r="T722" s="3">
        <v>42087</v>
      </c>
      <c r="U722" s="3">
        <v>42088</v>
      </c>
      <c r="V722">
        <v>-9.68</v>
      </c>
      <c r="W722">
        <v>5</v>
      </c>
      <c r="X722">
        <v>19.66</v>
      </c>
      <c r="Y722">
        <v>89984</v>
      </c>
    </row>
    <row r="723" spans="1:25" x14ac:dyDescent="0.3">
      <c r="A723">
        <v>18131</v>
      </c>
      <c r="B723" t="s">
        <v>73</v>
      </c>
      <c r="C723">
        <v>0.01</v>
      </c>
      <c r="D723">
        <v>115.99</v>
      </c>
      <c r="E723">
        <v>56.14</v>
      </c>
      <c r="F723">
        <v>1257</v>
      </c>
      <c r="G723" t="s">
        <v>1378</v>
      </c>
      <c r="H723" t="s">
        <v>56</v>
      </c>
      <c r="I723" t="s">
        <v>57</v>
      </c>
      <c r="J723" t="s">
        <v>102</v>
      </c>
      <c r="K723" t="s">
        <v>110</v>
      </c>
      <c r="L723" t="s">
        <v>60</v>
      </c>
      <c r="M723" t="s">
        <v>1379</v>
      </c>
      <c r="N723">
        <v>0.4</v>
      </c>
      <c r="O723" t="s">
        <v>50</v>
      </c>
      <c r="P723" t="s">
        <v>51</v>
      </c>
      <c r="Q723" t="s">
        <v>279</v>
      </c>
      <c r="R723" t="s">
        <v>311</v>
      </c>
      <c r="S723">
        <v>80013</v>
      </c>
      <c r="T723" s="3">
        <v>42146</v>
      </c>
      <c r="U723" s="3">
        <v>42147</v>
      </c>
      <c r="V723">
        <v>-164.39520000000002</v>
      </c>
      <c r="W723">
        <v>5</v>
      </c>
      <c r="X723">
        <v>604.35</v>
      </c>
      <c r="Y723">
        <v>86535</v>
      </c>
    </row>
    <row r="724" spans="1:25" x14ac:dyDescent="0.3">
      <c r="A724">
        <v>18693</v>
      </c>
      <c r="B724" t="s">
        <v>64</v>
      </c>
      <c r="C724">
        <v>0.04</v>
      </c>
      <c r="D724">
        <v>2.52</v>
      </c>
      <c r="E724">
        <v>1.92</v>
      </c>
      <c r="F724">
        <v>1257</v>
      </c>
      <c r="G724" t="s">
        <v>1378</v>
      </c>
      <c r="H724" t="s">
        <v>66</v>
      </c>
      <c r="I724" t="s">
        <v>57</v>
      </c>
      <c r="J724" t="s">
        <v>46</v>
      </c>
      <c r="K724" t="s">
        <v>198</v>
      </c>
      <c r="L724" t="s">
        <v>48</v>
      </c>
      <c r="M724" t="s">
        <v>1380</v>
      </c>
      <c r="N724">
        <v>0.82</v>
      </c>
      <c r="O724" t="s">
        <v>50</v>
      </c>
      <c r="P724" t="s">
        <v>51</v>
      </c>
      <c r="Q724" t="s">
        <v>279</v>
      </c>
      <c r="R724" t="s">
        <v>311</v>
      </c>
      <c r="S724">
        <v>80013</v>
      </c>
      <c r="T724" s="3">
        <v>42118</v>
      </c>
      <c r="U724" s="3">
        <v>42118</v>
      </c>
      <c r="V724">
        <v>-8.2080000000000002</v>
      </c>
      <c r="W724">
        <v>1</v>
      </c>
      <c r="X724">
        <v>3.13</v>
      </c>
      <c r="Y724">
        <v>86536</v>
      </c>
    </row>
    <row r="725" spans="1:25" x14ac:dyDescent="0.3">
      <c r="A725">
        <v>24939</v>
      </c>
      <c r="B725" t="s">
        <v>42</v>
      </c>
      <c r="C725">
        <v>0.03</v>
      </c>
      <c r="D725">
        <v>3.69</v>
      </c>
      <c r="E725">
        <v>2.5</v>
      </c>
      <c r="F725">
        <v>1259</v>
      </c>
      <c r="G725" t="s">
        <v>1381</v>
      </c>
      <c r="H725" t="s">
        <v>44</v>
      </c>
      <c r="I725" t="s">
        <v>57</v>
      </c>
      <c r="J725" t="s">
        <v>46</v>
      </c>
      <c r="K725" t="s">
        <v>94</v>
      </c>
      <c r="L725" t="s">
        <v>76</v>
      </c>
      <c r="M725" t="s">
        <v>1382</v>
      </c>
      <c r="N725">
        <v>0.39</v>
      </c>
      <c r="O725" t="s">
        <v>50</v>
      </c>
      <c r="P725" t="s">
        <v>87</v>
      </c>
      <c r="Q725" t="s">
        <v>637</v>
      </c>
      <c r="R725" t="s">
        <v>1383</v>
      </c>
      <c r="S725">
        <v>40422</v>
      </c>
      <c r="T725" s="3">
        <v>42114</v>
      </c>
      <c r="U725" s="3">
        <v>42114</v>
      </c>
      <c r="V725">
        <v>-2196.6840000000002</v>
      </c>
      <c r="W725">
        <v>9</v>
      </c>
      <c r="X725">
        <v>38.65</v>
      </c>
      <c r="Y725">
        <v>86534</v>
      </c>
    </row>
    <row r="726" spans="1:25" x14ac:dyDescent="0.3">
      <c r="A726">
        <v>21771</v>
      </c>
      <c r="B726" t="s">
        <v>64</v>
      </c>
      <c r="C726">
        <v>0.02</v>
      </c>
      <c r="D726">
        <v>73.98</v>
      </c>
      <c r="E726">
        <v>14.52</v>
      </c>
      <c r="F726">
        <v>1261</v>
      </c>
      <c r="G726" t="s">
        <v>1384</v>
      </c>
      <c r="H726" t="s">
        <v>66</v>
      </c>
      <c r="I726" t="s">
        <v>57</v>
      </c>
      <c r="J726" t="s">
        <v>102</v>
      </c>
      <c r="K726" t="s">
        <v>204</v>
      </c>
      <c r="L726" t="s">
        <v>76</v>
      </c>
      <c r="M726" t="s">
        <v>1164</v>
      </c>
      <c r="N726">
        <v>0.65</v>
      </c>
      <c r="O726" t="s">
        <v>50</v>
      </c>
      <c r="P726" t="s">
        <v>51</v>
      </c>
      <c r="Q726" t="s">
        <v>279</v>
      </c>
      <c r="R726" t="s">
        <v>1385</v>
      </c>
      <c r="S726">
        <v>80020</v>
      </c>
      <c r="T726" s="3">
        <v>42131</v>
      </c>
      <c r="U726" s="3">
        <v>42134</v>
      </c>
      <c r="V726">
        <v>43.538000000000011</v>
      </c>
      <c r="W726">
        <v>5</v>
      </c>
      <c r="X726">
        <v>378.23</v>
      </c>
      <c r="Y726">
        <v>89730</v>
      </c>
    </row>
    <row r="727" spans="1:25" x14ac:dyDescent="0.3">
      <c r="A727">
        <v>24559</v>
      </c>
      <c r="B727" t="s">
        <v>64</v>
      </c>
      <c r="C727">
        <v>0.05</v>
      </c>
      <c r="D727">
        <v>5.28</v>
      </c>
      <c r="E727">
        <v>6.26</v>
      </c>
      <c r="F727">
        <v>1265</v>
      </c>
      <c r="G727" t="s">
        <v>1386</v>
      </c>
      <c r="H727" t="s">
        <v>66</v>
      </c>
      <c r="I727" t="s">
        <v>57</v>
      </c>
      <c r="J727" t="s">
        <v>46</v>
      </c>
      <c r="K727" t="s">
        <v>118</v>
      </c>
      <c r="L727" t="s">
        <v>76</v>
      </c>
      <c r="M727" t="s">
        <v>1387</v>
      </c>
      <c r="N727">
        <v>0.4</v>
      </c>
      <c r="O727" t="s">
        <v>50</v>
      </c>
      <c r="P727" t="s">
        <v>78</v>
      </c>
      <c r="Q727" t="s">
        <v>328</v>
      </c>
      <c r="R727" t="s">
        <v>1388</v>
      </c>
      <c r="S727">
        <v>73521</v>
      </c>
      <c r="T727" s="3">
        <v>42166</v>
      </c>
      <c r="U727" s="3">
        <v>42167</v>
      </c>
      <c r="V727">
        <v>-11.376000000000001</v>
      </c>
      <c r="W727">
        <v>1</v>
      </c>
      <c r="X727">
        <v>7.15</v>
      </c>
      <c r="Y727">
        <v>89729</v>
      </c>
    </row>
    <row r="728" spans="1:25" x14ac:dyDescent="0.3">
      <c r="A728">
        <v>22363</v>
      </c>
      <c r="B728" t="s">
        <v>64</v>
      </c>
      <c r="C728">
        <v>0.01</v>
      </c>
      <c r="D728">
        <v>13.99</v>
      </c>
      <c r="E728">
        <v>7.51</v>
      </c>
      <c r="F728">
        <v>1267</v>
      </c>
      <c r="G728" t="s">
        <v>1389</v>
      </c>
      <c r="H728" t="s">
        <v>66</v>
      </c>
      <c r="I728" t="s">
        <v>45</v>
      </c>
      <c r="J728" t="s">
        <v>102</v>
      </c>
      <c r="K728" t="s">
        <v>110</v>
      </c>
      <c r="L728" t="s">
        <v>111</v>
      </c>
      <c r="M728" t="s">
        <v>1390</v>
      </c>
      <c r="N728">
        <v>0.39</v>
      </c>
      <c r="O728" t="s">
        <v>50</v>
      </c>
      <c r="P728" t="s">
        <v>87</v>
      </c>
      <c r="Q728" t="s">
        <v>386</v>
      </c>
      <c r="R728" t="s">
        <v>1391</v>
      </c>
      <c r="S728">
        <v>33433</v>
      </c>
      <c r="T728" s="3">
        <v>42045</v>
      </c>
      <c r="U728" s="3">
        <v>42046</v>
      </c>
      <c r="V728">
        <v>533.74199999999996</v>
      </c>
      <c r="W728">
        <v>2</v>
      </c>
      <c r="X728">
        <v>29.85</v>
      </c>
      <c r="Y728">
        <v>89514</v>
      </c>
    </row>
    <row r="729" spans="1:25" x14ac:dyDescent="0.3">
      <c r="A729">
        <v>21848</v>
      </c>
      <c r="B729" t="s">
        <v>54</v>
      </c>
      <c r="C729">
        <v>0.08</v>
      </c>
      <c r="D729">
        <v>128.24</v>
      </c>
      <c r="E729">
        <v>12.65</v>
      </c>
      <c r="F729">
        <v>1267</v>
      </c>
      <c r="G729" t="s">
        <v>1389</v>
      </c>
      <c r="H729" t="s">
        <v>66</v>
      </c>
      <c r="I729" t="s">
        <v>45</v>
      </c>
      <c r="J729" t="s">
        <v>58</v>
      </c>
      <c r="K729" t="s">
        <v>59</v>
      </c>
      <c r="L729" t="s">
        <v>111</v>
      </c>
      <c r="M729" t="s">
        <v>643</v>
      </c>
      <c r="O729" t="s">
        <v>50</v>
      </c>
      <c r="P729" t="s">
        <v>87</v>
      </c>
      <c r="Q729" t="s">
        <v>386</v>
      </c>
      <c r="R729" t="s">
        <v>1391</v>
      </c>
      <c r="S729">
        <v>33433</v>
      </c>
      <c r="T729" s="3">
        <v>42136</v>
      </c>
      <c r="U729" s="3">
        <v>42137</v>
      </c>
      <c r="V729">
        <v>-379.34399999999999</v>
      </c>
      <c r="W729">
        <v>3</v>
      </c>
      <c r="X729">
        <v>366.44</v>
      </c>
      <c r="Y729">
        <v>89515</v>
      </c>
    </row>
    <row r="730" spans="1:25" x14ac:dyDescent="0.3">
      <c r="A730">
        <v>21849</v>
      </c>
      <c r="B730" t="s">
        <v>54</v>
      </c>
      <c r="C730">
        <v>0.04</v>
      </c>
      <c r="D730">
        <v>5.98</v>
      </c>
      <c r="E730">
        <v>4.38</v>
      </c>
      <c r="F730">
        <v>1267</v>
      </c>
      <c r="G730" t="s">
        <v>1389</v>
      </c>
      <c r="H730" t="s">
        <v>66</v>
      </c>
      <c r="I730" t="s">
        <v>45</v>
      </c>
      <c r="J730" t="s">
        <v>102</v>
      </c>
      <c r="K730" t="s">
        <v>204</v>
      </c>
      <c r="L730" t="s">
        <v>68</v>
      </c>
      <c r="M730" t="s">
        <v>1392</v>
      </c>
      <c r="N730">
        <v>0.75</v>
      </c>
      <c r="O730" t="s">
        <v>50</v>
      </c>
      <c r="P730" t="s">
        <v>87</v>
      </c>
      <c r="Q730" t="s">
        <v>386</v>
      </c>
      <c r="R730" t="s">
        <v>1391</v>
      </c>
      <c r="S730">
        <v>33433</v>
      </c>
      <c r="T730" s="3">
        <v>42136</v>
      </c>
      <c r="U730" s="3">
        <v>42138</v>
      </c>
      <c r="V730">
        <v>-1522.3039999999999</v>
      </c>
      <c r="W730">
        <v>11</v>
      </c>
      <c r="X730">
        <v>69.75</v>
      </c>
      <c r="Y730">
        <v>89515</v>
      </c>
    </row>
    <row r="731" spans="1:25" x14ac:dyDescent="0.3">
      <c r="A731">
        <v>19550</v>
      </c>
      <c r="B731" t="s">
        <v>73</v>
      </c>
      <c r="C731">
        <v>7.0000000000000007E-2</v>
      </c>
      <c r="D731">
        <v>125.99</v>
      </c>
      <c r="E731">
        <v>7.69</v>
      </c>
      <c r="F731">
        <v>1271</v>
      </c>
      <c r="G731" t="s">
        <v>1393</v>
      </c>
      <c r="H731" t="s">
        <v>66</v>
      </c>
      <c r="I731" t="s">
        <v>45</v>
      </c>
      <c r="J731" t="s">
        <v>102</v>
      </c>
      <c r="K731" t="s">
        <v>103</v>
      </c>
      <c r="L731" t="s">
        <v>76</v>
      </c>
      <c r="M731" t="s">
        <v>130</v>
      </c>
      <c r="N731">
        <v>0.59</v>
      </c>
      <c r="O731" t="s">
        <v>50</v>
      </c>
      <c r="P731" t="s">
        <v>51</v>
      </c>
      <c r="Q731" t="s">
        <v>62</v>
      </c>
      <c r="R731" t="s">
        <v>1394</v>
      </c>
      <c r="S731">
        <v>91941</v>
      </c>
      <c r="T731" s="3">
        <v>42103</v>
      </c>
      <c r="U731" s="3">
        <v>42104</v>
      </c>
      <c r="V731">
        <v>588.24569999999994</v>
      </c>
      <c r="W731">
        <v>8</v>
      </c>
      <c r="X731">
        <v>852.53</v>
      </c>
      <c r="Y731">
        <v>88410</v>
      </c>
    </row>
    <row r="732" spans="1:25" x14ac:dyDescent="0.3">
      <c r="A732">
        <v>19398</v>
      </c>
      <c r="B732" t="s">
        <v>131</v>
      </c>
      <c r="C732">
        <v>0.1</v>
      </c>
      <c r="D732">
        <v>34.229999999999997</v>
      </c>
      <c r="E732">
        <v>5.0199999999999996</v>
      </c>
      <c r="F732">
        <v>1271</v>
      </c>
      <c r="G732" t="s">
        <v>1393</v>
      </c>
      <c r="H732" t="s">
        <v>66</v>
      </c>
      <c r="I732" t="s">
        <v>45</v>
      </c>
      <c r="J732" t="s">
        <v>58</v>
      </c>
      <c r="K732" t="s">
        <v>67</v>
      </c>
      <c r="L732" t="s">
        <v>76</v>
      </c>
      <c r="M732" t="s">
        <v>1395</v>
      </c>
      <c r="N732">
        <v>0.55000000000000004</v>
      </c>
      <c r="O732" t="s">
        <v>50</v>
      </c>
      <c r="P732" t="s">
        <v>51</v>
      </c>
      <c r="Q732" t="s">
        <v>62</v>
      </c>
      <c r="R732" t="s">
        <v>1394</v>
      </c>
      <c r="S732">
        <v>91941</v>
      </c>
      <c r="T732" s="3">
        <v>42125</v>
      </c>
      <c r="U732" s="3">
        <v>42130</v>
      </c>
      <c r="V732">
        <v>151.56539999999998</v>
      </c>
      <c r="W732">
        <v>7</v>
      </c>
      <c r="X732">
        <v>219.66</v>
      </c>
      <c r="Y732">
        <v>88411</v>
      </c>
    </row>
    <row r="733" spans="1:25" x14ac:dyDescent="0.3">
      <c r="A733">
        <v>20628</v>
      </c>
      <c r="B733" t="s">
        <v>64</v>
      </c>
      <c r="C733">
        <v>7.0000000000000007E-2</v>
      </c>
      <c r="D733">
        <v>40.98</v>
      </c>
      <c r="E733">
        <v>7.47</v>
      </c>
      <c r="F733">
        <v>1279</v>
      </c>
      <c r="G733" t="s">
        <v>1396</v>
      </c>
      <c r="H733" t="s">
        <v>66</v>
      </c>
      <c r="I733" t="s">
        <v>45</v>
      </c>
      <c r="J733" t="s">
        <v>46</v>
      </c>
      <c r="K733" t="s">
        <v>134</v>
      </c>
      <c r="L733" t="s">
        <v>76</v>
      </c>
      <c r="M733" t="s">
        <v>1397</v>
      </c>
      <c r="N733">
        <v>0.37</v>
      </c>
      <c r="O733" t="s">
        <v>50</v>
      </c>
      <c r="P733" t="s">
        <v>78</v>
      </c>
      <c r="Q733" t="s">
        <v>727</v>
      </c>
      <c r="R733" t="s">
        <v>1398</v>
      </c>
      <c r="S733">
        <v>46324</v>
      </c>
      <c r="T733" s="3">
        <v>42064</v>
      </c>
      <c r="U733" s="3">
        <v>42065</v>
      </c>
      <c r="V733">
        <v>54.901500000000006</v>
      </c>
      <c r="W733">
        <v>2</v>
      </c>
      <c r="X733">
        <v>81.900000000000006</v>
      </c>
      <c r="Y733">
        <v>90114</v>
      </c>
    </row>
    <row r="734" spans="1:25" x14ac:dyDescent="0.3">
      <c r="A734">
        <v>25005</v>
      </c>
      <c r="B734" t="s">
        <v>54</v>
      </c>
      <c r="C734">
        <v>0</v>
      </c>
      <c r="D734">
        <v>442.14</v>
      </c>
      <c r="E734">
        <v>14.7</v>
      </c>
      <c r="F734">
        <v>1279</v>
      </c>
      <c r="G734" t="s">
        <v>1396</v>
      </c>
      <c r="H734" t="s">
        <v>56</v>
      </c>
      <c r="I734" t="s">
        <v>45</v>
      </c>
      <c r="J734" t="s">
        <v>102</v>
      </c>
      <c r="K734" t="s">
        <v>110</v>
      </c>
      <c r="L734" t="s">
        <v>60</v>
      </c>
      <c r="M734" t="s">
        <v>360</v>
      </c>
      <c r="N734">
        <v>0.56000000000000005</v>
      </c>
      <c r="O734" t="s">
        <v>50</v>
      </c>
      <c r="P734" t="s">
        <v>78</v>
      </c>
      <c r="Q734" t="s">
        <v>727</v>
      </c>
      <c r="R734" t="s">
        <v>1398</v>
      </c>
      <c r="S734">
        <v>46324</v>
      </c>
      <c r="T734" s="3">
        <v>42068</v>
      </c>
      <c r="U734" s="3">
        <v>42068</v>
      </c>
      <c r="V734">
        <v>501.51</v>
      </c>
      <c r="W734">
        <v>5</v>
      </c>
      <c r="X734">
        <v>2343.34</v>
      </c>
      <c r="Y734">
        <v>90115</v>
      </c>
    </row>
    <row r="735" spans="1:25" x14ac:dyDescent="0.3">
      <c r="A735">
        <v>2628</v>
      </c>
      <c r="B735" t="s">
        <v>64</v>
      </c>
      <c r="C735">
        <v>7.0000000000000007E-2</v>
      </c>
      <c r="D735">
        <v>40.98</v>
      </c>
      <c r="E735">
        <v>7.47</v>
      </c>
      <c r="F735">
        <v>1280</v>
      </c>
      <c r="G735" t="s">
        <v>1399</v>
      </c>
      <c r="H735" t="s">
        <v>66</v>
      </c>
      <c r="I735" t="s">
        <v>45</v>
      </c>
      <c r="J735" t="s">
        <v>46</v>
      </c>
      <c r="K735" t="s">
        <v>134</v>
      </c>
      <c r="L735" t="s">
        <v>76</v>
      </c>
      <c r="M735" t="s">
        <v>1397</v>
      </c>
      <c r="N735">
        <v>0.37</v>
      </c>
      <c r="O735" t="s">
        <v>50</v>
      </c>
      <c r="P735" t="s">
        <v>51</v>
      </c>
      <c r="Q735" t="s">
        <v>52</v>
      </c>
      <c r="R735" t="s">
        <v>233</v>
      </c>
      <c r="S735">
        <v>98119</v>
      </c>
      <c r="T735" s="3">
        <v>42064</v>
      </c>
      <c r="U735" s="3">
        <v>42065</v>
      </c>
      <c r="V735">
        <v>54.901500000000006</v>
      </c>
      <c r="W735">
        <v>8</v>
      </c>
      <c r="X735">
        <v>327.61</v>
      </c>
      <c r="Y735">
        <v>19042</v>
      </c>
    </row>
    <row r="736" spans="1:25" x14ac:dyDescent="0.3">
      <c r="A736">
        <v>22125</v>
      </c>
      <c r="B736" t="s">
        <v>131</v>
      </c>
      <c r="C736">
        <v>0.1</v>
      </c>
      <c r="D736">
        <v>238.4</v>
      </c>
      <c r="E736">
        <v>24.49</v>
      </c>
      <c r="F736">
        <v>1281</v>
      </c>
      <c r="G736" t="s">
        <v>1400</v>
      </c>
      <c r="H736" t="s">
        <v>66</v>
      </c>
      <c r="I736" t="s">
        <v>75</v>
      </c>
      <c r="J736" t="s">
        <v>58</v>
      </c>
      <c r="K736" t="s">
        <v>59</v>
      </c>
      <c r="L736" t="s">
        <v>260</v>
      </c>
      <c r="M736" t="s">
        <v>1401</v>
      </c>
      <c r="O736" t="s">
        <v>50</v>
      </c>
      <c r="P736" t="s">
        <v>78</v>
      </c>
      <c r="Q736" t="s">
        <v>727</v>
      </c>
      <c r="R736" t="s">
        <v>1402</v>
      </c>
      <c r="S736">
        <v>47591</v>
      </c>
      <c r="T736" s="3">
        <v>42028</v>
      </c>
      <c r="U736" s="3">
        <v>42030</v>
      </c>
      <c r="V736">
        <v>875.28440000000001</v>
      </c>
      <c r="W736">
        <v>8</v>
      </c>
      <c r="X736">
        <v>1774.5</v>
      </c>
      <c r="Y736">
        <v>89112</v>
      </c>
    </row>
    <row r="737" spans="1:25" x14ac:dyDescent="0.3">
      <c r="A737">
        <v>22126</v>
      </c>
      <c r="B737" t="s">
        <v>131</v>
      </c>
      <c r="C737">
        <v>0.03</v>
      </c>
      <c r="D737">
        <v>199.99</v>
      </c>
      <c r="E737">
        <v>24.49</v>
      </c>
      <c r="F737">
        <v>1281</v>
      </c>
      <c r="G737" t="s">
        <v>1400</v>
      </c>
      <c r="H737" t="s">
        <v>44</v>
      </c>
      <c r="I737" t="s">
        <v>75</v>
      </c>
      <c r="J737" t="s">
        <v>102</v>
      </c>
      <c r="K737" t="s">
        <v>611</v>
      </c>
      <c r="L737" t="s">
        <v>260</v>
      </c>
      <c r="M737" t="s">
        <v>1403</v>
      </c>
      <c r="N737">
        <v>0.46</v>
      </c>
      <c r="O737" t="s">
        <v>50</v>
      </c>
      <c r="P737" t="s">
        <v>78</v>
      </c>
      <c r="Q737" t="s">
        <v>727</v>
      </c>
      <c r="R737" t="s">
        <v>1402</v>
      </c>
      <c r="S737">
        <v>47591</v>
      </c>
      <c r="T737" s="3">
        <v>42028</v>
      </c>
      <c r="U737" s="3">
        <v>42030</v>
      </c>
      <c r="V737">
        <v>727.73609999999996</v>
      </c>
      <c r="W737">
        <v>5</v>
      </c>
      <c r="X737">
        <v>1054.69</v>
      </c>
      <c r="Y737">
        <v>89112</v>
      </c>
    </row>
    <row r="738" spans="1:25" x14ac:dyDescent="0.3">
      <c r="A738">
        <v>4125</v>
      </c>
      <c r="B738" t="s">
        <v>131</v>
      </c>
      <c r="C738">
        <v>0.1</v>
      </c>
      <c r="D738">
        <v>238.4</v>
      </c>
      <c r="E738">
        <v>24.49</v>
      </c>
      <c r="F738">
        <v>1282</v>
      </c>
      <c r="G738" t="s">
        <v>1404</v>
      </c>
      <c r="H738" t="s">
        <v>66</v>
      </c>
      <c r="I738" t="s">
        <v>75</v>
      </c>
      <c r="J738" t="s">
        <v>58</v>
      </c>
      <c r="K738" t="s">
        <v>59</v>
      </c>
      <c r="L738" t="s">
        <v>260</v>
      </c>
      <c r="M738" t="s">
        <v>1401</v>
      </c>
      <c r="O738" t="s">
        <v>50</v>
      </c>
      <c r="P738" t="s">
        <v>70</v>
      </c>
      <c r="Q738" t="s">
        <v>258</v>
      </c>
      <c r="R738" t="s">
        <v>1343</v>
      </c>
      <c r="S738">
        <v>19134</v>
      </c>
      <c r="T738" s="3">
        <v>42028</v>
      </c>
      <c r="U738" s="3">
        <v>42030</v>
      </c>
      <c r="V738">
        <v>460.67600000000004</v>
      </c>
      <c r="W738">
        <v>30</v>
      </c>
      <c r="X738">
        <v>6654.39</v>
      </c>
      <c r="Y738">
        <v>29319</v>
      </c>
    </row>
    <row r="739" spans="1:25" x14ac:dyDescent="0.3">
      <c r="A739">
        <v>4126</v>
      </c>
      <c r="B739" t="s">
        <v>131</v>
      </c>
      <c r="C739">
        <v>0.03</v>
      </c>
      <c r="D739">
        <v>199.99</v>
      </c>
      <c r="E739">
        <v>24.49</v>
      </c>
      <c r="F739">
        <v>1282</v>
      </c>
      <c r="G739" t="s">
        <v>1404</v>
      </c>
      <c r="H739" t="s">
        <v>44</v>
      </c>
      <c r="I739" t="s">
        <v>75</v>
      </c>
      <c r="J739" t="s">
        <v>102</v>
      </c>
      <c r="K739" t="s">
        <v>611</v>
      </c>
      <c r="L739" t="s">
        <v>260</v>
      </c>
      <c r="M739" t="s">
        <v>1403</v>
      </c>
      <c r="N739">
        <v>0.46</v>
      </c>
      <c r="O739" t="s">
        <v>50</v>
      </c>
      <c r="P739" t="s">
        <v>70</v>
      </c>
      <c r="Q739" t="s">
        <v>258</v>
      </c>
      <c r="R739" t="s">
        <v>1343</v>
      </c>
      <c r="S739">
        <v>19134</v>
      </c>
      <c r="T739" s="3">
        <v>42028</v>
      </c>
      <c r="U739" s="3">
        <v>42030</v>
      </c>
      <c r="V739">
        <v>393.41999999999996</v>
      </c>
      <c r="W739">
        <v>21</v>
      </c>
      <c r="X739">
        <v>4429.6899999999996</v>
      </c>
      <c r="Y739">
        <v>29319</v>
      </c>
    </row>
    <row r="740" spans="1:25" x14ac:dyDescent="0.3">
      <c r="A740">
        <v>19990</v>
      </c>
      <c r="B740" t="s">
        <v>54</v>
      </c>
      <c r="C740">
        <v>0.04</v>
      </c>
      <c r="D740">
        <v>150.97999999999999</v>
      </c>
      <c r="E740">
        <v>13.99</v>
      </c>
      <c r="F740">
        <v>1298</v>
      </c>
      <c r="G740" t="s">
        <v>1405</v>
      </c>
      <c r="H740" t="s">
        <v>66</v>
      </c>
      <c r="I740" t="s">
        <v>57</v>
      </c>
      <c r="J740" t="s">
        <v>102</v>
      </c>
      <c r="K740" t="s">
        <v>110</v>
      </c>
      <c r="L740" t="s">
        <v>111</v>
      </c>
      <c r="M740" t="s">
        <v>651</v>
      </c>
      <c r="N740">
        <v>0.38</v>
      </c>
      <c r="O740" t="s">
        <v>50</v>
      </c>
      <c r="P740" t="s">
        <v>78</v>
      </c>
      <c r="Q740" t="s">
        <v>155</v>
      </c>
      <c r="R740" t="s">
        <v>1345</v>
      </c>
      <c r="S740">
        <v>75482</v>
      </c>
      <c r="T740" s="3">
        <v>42047</v>
      </c>
      <c r="U740" s="3">
        <v>42050</v>
      </c>
      <c r="V740">
        <v>606.05459999999994</v>
      </c>
      <c r="W740">
        <v>6</v>
      </c>
      <c r="X740">
        <v>878.34</v>
      </c>
      <c r="Y740">
        <v>90662</v>
      </c>
    </row>
    <row r="741" spans="1:25" x14ac:dyDescent="0.3">
      <c r="A741">
        <v>19991</v>
      </c>
      <c r="B741" t="s">
        <v>54</v>
      </c>
      <c r="C741">
        <v>0.04</v>
      </c>
      <c r="D741">
        <v>176.19</v>
      </c>
      <c r="E741">
        <v>11.87</v>
      </c>
      <c r="F741">
        <v>1298</v>
      </c>
      <c r="G741" t="s">
        <v>1405</v>
      </c>
      <c r="H741" t="s">
        <v>66</v>
      </c>
      <c r="I741" t="s">
        <v>57</v>
      </c>
      <c r="J741" t="s">
        <v>46</v>
      </c>
      <c r="K741" t="s">
        <v>165</v>
      </c>
      <c r="L741" t="s">
        <v>76</v>
      </c>
      <c r="M741" t="s">
        <v>1406</v>
      </c>
      <c r="N741">
        <v>0.62</v>
      </c>
      <c r="O741" t="s">
        <v>50</v>
      </c>
      <c r="P741" t="s">
        <v>78</v>
      </c>
      <c r="Q741" t="s">
        <v>155</v>
      </c>
      <c r="R741" t="s">
        <v>1345</v>
      </c>
      <c r="S741">
        <v>75482</v>
      </c>
      <c r="T741" s="3">
        <v>42047</v>
      </c>
      <c r="U741" s="3">
        <v>42049</v>
      </c>
      <c r="V741">
        <v>320.10000000000002</v>
      </c>
      <c r="W741">
        <v>4</v>
      </c>
      <c r="X741">
        <v>676.57</v>
      </c>
      <c r="Y741">
        <v>90662</v>
      </c>
    </row>
    <row r="742" spans="1:25" x14ac:dyDescent="0.3">
      <c r="A742">
        <v>23120</v>
      </c>
      <c r="B742" t="s">
        <v>42</v>
      </c>
      <c r="C742">
        <v>0.03</v>
      </c>
      <c r="D742">
        <v>39.479999999999997</v>
      </c>
      <c r="E742">
        <v>1.99</v>
      </c>
      <c r="F742">
        <v>1303</v>
      </c>
      <c r="G742" t="s">
        <v>1407</v>
      </c>
      <c r="H742" t="s">
        <v>66</v>
      </c>
      <c r="I742" t="s">
        <v>139</v>
      </c>
      <c r="J742" t="s">
        <v>102</v>
      </c>
      <c r="K742" t="s">
        <v>204</v>
      </c>
      <c r="L742" t="s">
        <v>68</v>
      </c>
      <c r="M742" t="s">
        <v>729</v>
      </c>
      <c r="N742">
        <v>0.54</v>
      </c>
      <c r="O742" t="s">
        <v>50</v>
      </c>
      <c r="P742" t="s">
        <v>51</v>
      </c>
      <c r="Q742" t="s">
        <v>236</v>
      </c>
      <c r="R742" t="s">
        <v>1408</v>
      </c>
      <c r="S742">
        <v>84074</v>
      </c>
      <c r="T742" s="3">
        <v>42054</v>
      </c>
      <c r="U742" s="3">
        <v>42056</v>
      </c>
      <c r="V742">
        <v>317.08949999999999</v>
      </c>
      <c r="W742">
        <v>12</v>
      </c>
      <c r="X742">
        <v>459.55</v>
      </c>
      <c r="Y742">
        <v>87003</v>
      </c>
    </row>
    <row r="743" spans="1:25" x14ac:dyDescent="0.3">
      <c r="A743">
        <v>20652</v>
      </c>
      <c r="B743" t="s">
        <v>131</v>
      </c>
      <c r="C743">
        <v>0.01</v>
      </c>
      <c r="D743">
        <v>65.989999999999995</v>
      </c>
      <c r="E743">
        <v>5.31</v>
      </c>
      <c r="F743">
        <v>1303</v>
      </c>
      <c r="G743" t="s">
        <v>1407</v>
      </c>
      <c r="H743" t="s">
        <v>66</v>
      </c>
      <c r="I743" t="s">
        <v>139</v>
      </c>
      <c r="J743" t="s">
        <v>102</v>
      </c>
      <c r="K743" t="s">
        <v>103</v>
      </c>
      <c r="L743" t="s">
        <v>76</v>
      </c>
      <c r="M743" t="s">
        <v>1409</v>
      </c>
      <c r="N743">
        <v>0.56999999999999995</v>
      </c>
      <c r="O743" t="s">
        <v>50</v>
      </c>
      <c r="P743" t="s">
        <v>51</v>
      </c>
      <c r="Q743" t="s">
        <v>236</v>
      </c>
      <c r="R743" t="s">
        <v>1408</v>
      </c>
      <c r="S743">
        <v>84074</v>
      </c>
      <c r="T743" s="3">
        <v>42054</v>
      </c>
      <c r="U743" s="3">
        <v>42061</v>
      </c>
      <c r="V743">
        <v>250.36272000000002</v>
      </c>
      <c r="W743">
        <v>9</v>
      </c>
      <c r="X743">
        <v>536.9</v>
      </c>
      <c r="Y743">
        <v>87005</v>
      </c>
    </row>
    <row r="744" spans="1:25" x14ac:dyDescent="0.3">
      <c r="A744">
        <v>25092</v>
      </c>
      <c r="B744" t="s">
        <v>73</v>
      </c>
      <c r="C744">
        <v>0.08</v>
      </c>
      <c r="D744">
        <v>2.88</v>
      </c>
      <c r="E744">
        <v>0.5</v>
      </c>
      <c r="F744">
        <v>1304</v>
      </c>
      <c r="G744" t="s">
        <v>1410</v>
      </c>
      <c r="H744" t="s">
        <v>66</v>
      </c>
      <c r="I744" t="s">
        <v>139</v>
      </c>
      <c r="J744" t="s">
        <v>46</v>
      </c>
      <c r="K744" t="s">
        <v>159</v>
      </c>
      <c r="L744" t="s">
        <v>76</v>
      </c>
      <c r="M744" t="s">
        <v>1411</v>
      </c>
      <c r="N744">
        <v>0.39</v>
      </c>
      <c r="O744" t="s">
        <v>50</v>
      </c>
      <c r="P744" t="s">
        <v>51</v>
      </c>
      <c r="Q744" t="s">
        <v>236</v>
      </c>
      <c r="R744" t="s">
        <v>1412</v>
      </c>
      <c r="S744">
        <v>84084</v>
      </c>
      <c r="T744" s="3">
        <v>42117</v>
      </c>
      <c r="U744" s="3">
        <v>42118</v>
      </c>
      <c r="V744">
        <v>6.0305999999999997</v>
      </c>
      <c r="W744">
        <v>3</v>
      </c>
      <c r="X744">
        <v>8.74</v>
      </c>
      <c r="Y744">
        <v>87004</v>
      </c>
    </row>
    <row r="745" spans="1:25" x14ac:dyDescent="0.3">
      <c r="A745">
        <v>26274</v>
      </c>
      <c r="B745" t="s">
        <v>42</v>
      </c>
      <c r="C745">
        <v>0.04</v>
      </c>
      <c r="D745">
        <v>62.18</v>
      </c>
      <c r="E745">
        <v>10.84</v>
      </c>
      <c r="F745">
        <v>1305</v>
      </c>
      <c r="G745" t="s">
        <v>1413</v>
      </c>
      <c r="H745" t="s">
        <v>66</v>
      </c>
      <c r="I745" t="s">
        <v>139</v>
      </c>
      <c r="J745" t="s">
        <v>58</v>
      </c>
      <c r="K745" t="s">
        <v>67</v>
      </c>
      <c r="L745" t="s">
        <v>111</v>
      </c>
      <c r="M745" t="s">
        <v>1414</v>
      </c>
      <c r="N745">
        <v>0.63</v>
      </c>
      <c r="O745" t="s">
        <v>50</v>
      </c>
      <c r="P745" t="s">
        <v>51</v>
      </c>
      <c r="Q745" t="s">
        <v>236</v>
      </c>
      <c r="R745" t="s">
        <v>1415</v>
      </c>
      <c r="S745">
        <v>84120</v>
      </c>
      <c r="T745" s="3">
        <v>42052</v>
      </c>
      <c r="U745" s="3">
        <v>42054</v>
      </c>
      <c r="V745">
        <v>125.8077</v>
      </c>
      <c r="W745">
        <v>3</v>
      </c>
      <c r="X745">
        <v>182.33</v>
      </c>
      <c r="Y745">
        <v>87002</v>
      </c>
    </row>
    <row r="746" spans="1:25" x14ac:dyDescent="0.3">
      <c r="A746">
        <v>22832</v>
      </c>
      <c r="B746" t="s">
        <v>131</v>
      </c>
      <c r="C746">
        <v>0.04</v>
      </c>
      <c r="D746">
        <v>8.33</v>
      </c>
      <c r="E746">
        <v>1.99</v>
      </c>
      <c r="F746">
        <v>1307</v>
      </c>
      <c r="G746" t="s">
        <v>1416</v>
      </c>
      <c r="H746" t="s">
        <v>66</v>
      </c>
      <c r="I746" t="s">
        <v>75</v>
      </c>
      <c r="J746" t="s">
        <v>102</v>
      </c>
      <c r="K746" t="s">
        <v>204</v>
      </c>
      <c r="L746" t="s">
        <v>68</v>
      </c>
      <c r="M746" t="s">
        <v>438</v>
      </c>
      <c r="N746">
        <v>0.52</v>
      </c>
      <c r="O746" t="s">
        <v>50</v>
      </c>
      <c r="P746" t="s">
        <v>51</v>
      </c>
      <c r="Q746" t="s">
        <v>127</v>
      </c>
      <c r="R746" t="s">
        <v>1417</v>
      </c>
      <c r="S746">
        <v>97420</v>
      </c>
      <c r="T746" s="3">
        <v>42185</v>
      </c>
      <c r="U746" s="3">
        <v>42192</v>
      </c>
      <c r="V746">
        <v>44.891999999999996</v>
      </c>
      <c r="W746">
        <v>16</v>
      </c>
      <c r="X746">
        <v>131.26</v>
      </c>
      <c r="Y746">
        <v>91451</v>
      </c>
    </row>
    <row r="747" spans="1:25" x14ac:dyDescent="0.3">
      <c r="A747">
        <v>3167</v>
      </c>
      <c r="B747" t="s">
        <v>73</v>
      </c>
      <c r="C747">
        <v>0.04</v>
      </c>
      <c r="D747">
        <v>5.34</v>
      </c>
      <c r="E747">
        <v>2.99</v>
      </c>
      <c r="F747">
        <v>1314</v>
      </c>
      <c r="G747" t="s">
        <v>1418</v>
      </c>
      <c r="H747" t="s">
        <v>66</v>
      </c>
      <c r="I747" t="s">
        <v>57</v>
      </c>
      <c r="J747" t="s">
        <v>46</v>
      </c>
      <c r="K747" t="s">
        <v>134</v>
      </c>
      <c r="L747" t="s">
        <v>76</v>
      </c>
      <c r="M747" t="s">
        <v>846</v>
      </c>
      <c r="N747">
        <v>0.38</v>
      </c>
      <c r="O747" t="s">
        <v>50</v>
      </c>
      <c r="P747" t="s">
        <v>51</v>
      </c>
      <c r="Q747" t="s">
        <v>62</v>
      </c>
      <c r="R747" t="s">
        <v>687</v>
      </c>
      <c r="S747">
        <v>90058</v>
      </c>
      <c r="T747" s="3">
        <v>42093</v>
      </c>
      <c r="U747" s="3">
        <v>42095</v>
      </c>
      <c r="V747">
        <v>3.4509999999999996</v>
      </c>
      <c r="W747">
        <v>45</v>
      </c>
      <c r="X747">
        <v>240.6</v>
      </c>
      <c r="Y747">
        <v>22755</v>
      </c>
    </row>
    <row r="748" spans="1:25" x14ac:dyDescent="0.3">
      <c r="A748">
        <v>3168</v>
      </c>
      <c r="B748" t="s">
        <v>73</v>
      </c>
      <c r="C748">
        <v>0.06</v>
      </c>
      <c r="D748">
        <v>55.99</v>
      </c>
      <c r="E748">
        <v>5</v>
      </c>
      <c r="F748">
        <v>1314</v>
      </c>
      <c r="G748" t="s">
        <v>1418</v>
      </c>
      <c r="H748" t="s">
        <v>66</v>
      </c>
      <c r="I748" t="s">
        <v>57</v>
      </c>
      <c r="J748" t="s">
        <v>102</v>
      </c>
      <c r="K748" t="s">
        <v>103</v>
      </c>
      <c r="L748" t="s">
        <v>68</v>
      </c>
      <c r="M748" t="s">
        <v>713</v>
      </c>
      <c r="N748">
        <v>0.8</v>
      </c>
      <c r="O748" t="s">
        <v>50</v>
      </c>
      <c r="P748" t="s">
        <v>51</v>
      </c>
      <c r="Q748" t="s">
        <v>62</v>
      </c>
      <c r="R748" t="s">
        <v>687</v>
      </c>
      <c r="S748">
        <v>90058</v>
      </c>
      <c r="T748" s="3">
        <v>42093</v>
      </c>
      <c r="U748" s="3">
        <v>42095</v>
      </c>
      <c r="V748">
        <v>-275.25299999999999</v>
      </c>
      <c r="W748">
        <v>5</v>
      </c>
      <c r="X748">
        <v>236.88</v>
      </c>
      <c r="Y748">
        <v>22755</v>
      </c>
    </row>
    <row r="749" spans="1:25" x14ac:dyDescent="0.3">
      <c r="A749">
        <v>3791</v>
      </c>
      <c r="B749" t="s">
        <v>131</v>
      </c>
      <c r="C749">
        <v>0.05</v>
      </c>
      <c r="D749">
        <v>80.98</v>
      </c>
      <c r="E749">
        <v>35</v>
      </c>
      <c r="F749">
        <v>1314</v>
      </c>
      <c r="G749" t="s">
        <v>1418</v>
      </c>
      <c r="H749" t="s">
        <v>66</v>
      </c>
      <c r="I749" t="s">
        <v>57</v>
      </c>
      <c r="J749" t="s">
        <v>46</v>
      </c>
      <c r="K749" t="s">
        <v>165</v>
      </c>
      <c r="L749" t="s">
        <v>260</v>
      </c>
      <c r="M749" t="s">
        <v>1376</v>
      </c>
      <c r="N749">
        <v>0.81</v>
      </c>
      <c r="O749" t="s">
        <v>50</v>
      </c>
      <c r="P749" t="s">
        <v>51</v>
      </c>
      <c r="Q749" t="s">
        <v>62</v>
      </c>
      <c r="R749" t="s">
        <v>687</v>
      </c>
      <c r="S749">
        <v>90058</v>
      </c>
      <c r="T749" s="3">
        <v>42009</v>
      </c>
      <c r="U749" s="3">
        <v>42013</v>
      </c>
      <c r="V749">
        <v>-746.44</v>
      </c>
      <c r="W749">
        <v>34</v>
      </c>
      <c r="X749">
        <v>2710.47</v>
      </c>
      <c r="Y749">
        <v>27013</v>
      </c>
    </row>
    <row r="750" spans="1:25" x14ac:dyDescent="0.3">
      <c r="A750">
        <v>3792</v>
      </c>
      <c r="B750" t="s">
        <v>131</v>
      </c>
      <c r="C750">
        <v>0.05</v>
      </c>
      <c r="D750">
        <v>279.48</v>
      </c>
      <c r="E750">
        <v>35</v>
      </c>
      <c r="F750">
        <v>1314</v>
      </c>
      <c r="G750" t="s">
        <v>1418</v>
      </c>
      <c r="H750" t="s">
        <v>66</v>
      </c>
      <c r="I750" t="s">
        <v>57</v>
      </c>
      <c r="J750" t="s">
        <v>46</v>
      </c>
      <c r="K750" t="s">
        <v>165</v>
      </c>
      <c r="L750" t="s">
        <v>260</v>
      </c>
      <c r="M750" t="s">
        <v>834</v>
      </c>
      <c r="N750">
        <v>0.8</v>
      </c>
      <c r="O750" t="s">
        <v>50</v>
      </c>
      <c r="P750" t="s">
        <v>51</v>
      </c>
      <c r="Q750" t="s">
        <v>62</v>
      </c>
      <c r="R750" t="s">
        <v>687</v>
      </c>
      <c r="S750">
        <v>90058</v>
      </c>
      <c r="T750" s="3">
        <v>42009</v>
      </c>
      <c r="U750" s="3">
        <v>42009</v>
      </c>
      <c r="V750">
        <v>-274.95</v>
      </c>
      <c r="W750">
        <v>31</v>
      </c>
      <c r="X750">
        <v>8354.73</v>
      </c>
      <c r="Y750">
        <v>27013</v>
      </c>
    </row>
    <row r="751" spans="1:25" x14ac:dyDescent="0.3">
      <c r="A751">
        <v>21166</v>
      </c>
      <c r="B751" t="s">
        <v>73</v>
      </c>
      <c r="C751">
        <v>0</v>
      </c>
      <c r="D751">
        <v>4.91</v>
      </c>
      <c r="E751">
        <v>5.68</v>
      </c>
      <c r="F751">
        <v>1315</v>
      </c>
      <c r="G751" t="s">
        <v>1419</v>
      </c>
      <c r="H751" t="s">
        <v>66</v>
      </c>
      <c r="I751" t="s">
        <v>57</v>
      </c>
      <c r="J751" t="s">
        <v>46</v>
      </c>
      <c r="K751" t="s">
        <v>134</v>
      </c>
      <c r="L751" t="s">
        <v>76</v>
      </c>
      <c r="M751" t="s">
        <v>1420</v>
      </c>
      <c r="N751">
        <v>0.36</v>
      </c>
      <c r="O751" t="s">
        <v>50</v>
      </c>
      <c r="P751" t="s">
        <v>51</v>
      </c>
      <c r="Q751" t="s">
        <v>279</v>
      </c>
      <c r="R751" t="s">
        <v>1421</v>
      </c>
      <c r="S751">
        <v>80906</v>
      </c>
      <c r="T751" s="3">
        <v>42093</v>
      </c>
      <c r="U751" s="3">
        <v>42094</v>
      </c>
      <c r="V751">
        <v>-95.047499999999999</v>
      </c>
      <c r="W751">
        <v>9</v>
      </c>
      <c r="X751">
        <v>48.3</v>
      </c>
      <c r="Y751">
        <v>87602</v>
      </c>
    </row>
    <row r="752" spans="1:25" x14ac:dyDescent="0.3">
      <c r="A752">
        <v>21167</v>
      </c>
      <c r="B752" t="s">
        <v>73</v>
      </c>
      <c r="C752">
        <v>0.04</v>
      </c>
      <c r="D752">
        <v>5.34</v>
      </c>
      <c r="E752">
        <v>2.99</v>
      </c>
      <c r="F752">
        <v>1316</v>
      </c>
      <c r="G752" t="s">
        <v>1422</v>
      </c>
      <c r="H752" t="s">
        <v>66</v>
      </c>
      <c r="I752" t="s">
        <v>57</v>
      </c>
      <c r="J752" t="s">
        <v>46</v>
      </c>
      <c r="K752" t="s">
        <v>134</v>
      </c>
      <c r="L752" t="s">
        <v>76</v>
      </c>
      <c r="M752" t="s">
        <v>846</v>
      </c>
      <c r="N752">
        <v>0.38</v>
      </c>
      <c r="O752" t="s">
        <v>50</v>
      </c>
      <c r="P752" t="s">
        <v>51</v>
      </c>
      <c r="Q752" t="s">
        <v>279</v>
      </c>
      <c r="R752" t="s">
        <v>1423</v>
      </c>
      <c r="S752">
        <v>80022</v>
      </c>
      <c r="T752" s="3">
        <v>42093</v>
      </c>
      <c r="U752" s="3">
        <v>42095</v>
      </c>
      <c r="V752">
        <v>3.4509999999999996</v>
      </c>
      <c r="W752">
        <v>11</v>
      </c>
      <c r="X752">
        <v>58.81</v>
      </c>
      <c r="Y752">
        <v>87602</v>
      </c>
    </row>
    <row r="753" spans="1:25" x14ac:dyDescent="0.3">
      <c r="A753">
        <v>21168</v>
      </c>
      <c r="B753" t="s">
        <v>73</v>
      </c>
      <c r="C753">
        <v>0.06</v>
      </c>
      <c r="D753">
        <v>55.99</v>
      </c>
      <c r="E753">
        <v>5</v>
      </c>
      <c r="F753">
        <v>1316</v>
      </c>
      <c r="G753" t="s">
        <v>1422</v>
      </c>
      <c r="H753" t="s">
        <v>66</v>
      </c>
      <c r="I753" t="s">
        <v>57</v>
      </c>
      <c r="J753" t="s">
        <v>102</v>
      </c>
      <c r="K753" t="s">
        <v>103</v>
      </c>
      <c r="L753" t="s">
        <v>68</v>
      </c>
      <c r="M753" t="s">
        <v>713</v>
      </c>
      <c r="N753">
        <v>0.8</v>
      </c>
      <c r="O753" t="s">
        <v>50</v>
      </c>
      <c r="P753" t="s">
        <v>51</v>
      </c>
      <c r="Q753" t="s">
        <v>279</v>
      </c>
      <c r="R753" t="s">
        <v>1423</v>
      </c>
      <c r="S753">
        <v>80022</v>
      </c>
      <c r="T753" s="3">
        <v>42093</v>
      </c>
      <c r="U753" s="3">
        <v>42095</v>
      </c>
      <c r="V753">
        <v>-275.25299999999999</v>
      </c>
      <c r="W753">
        <v>1</v>
      </c>
      <c r="X753">
        <v>47.38</v>
      </c>
      <c r="Y753">
        <v>87602</v>
      </c>
    </row>
    <row r="754" spans="1:25" x14ac:dyDescent="0.3">
      <c r="A754">
        <v>21791</v>
      </c>
      <c r="B754" t="s">
        <v>131</v>
      </c>
      <c r="C754">
        <v>0.05</v>
      </c>
      <c r="D754">
        <v>80.98</v>
      </c>
      <c r="E754">
        <v>35</v>
      </c>
      <c r="F754">
        <v>1316</v>
      </c>
      <c r="G754" t="s">
        <v>1422</v>
      </c>
      <c r="H754" t="s">
        <v>66</v>
      </c>
      <c r="I754" t="s">
        <v>57</v>
      </c>
      <c r="J754" t="s">
        <v>46</v>
      </c>
      <c r="K754" t="s">
        <v>165</v>
      </c>
      <c r="L754" t="s">
        <v>260</v>
      </c>
      <c r="M754" t="s">
        <v>1376</v>
      </c>
      <c r="N754">
        <v>0.81</v>
      </c>
      <c r="O754" t="s">
        <v>50</v>
      </c>
      <c r="P754" t="s">
        <v>51</v>
      </c>
      <c r="Q754" t="s">
        <v>279</v>
      </c>
      <c r="R754" t="s">
        <v>1423</v>
      </c>
      <c r="S754">
        <v>80022</v>
      </c>
      <c r="T754" s="3">
        <v>42009</v>
      </c>
      <c r="U754" s="3">
        <v>42013</v>
      </c>
      <c r="V754">
        <v>-746.44</v>
      </c>
      <c r="W754">
        <v>8</v>
      </c>
      <c r="X754">
        <v>637.76</v>
      </c>
      <c r="Y754">
        <v>87603</v>
      </c>
    </row>
    <row r="755" spans="1:25" x14ac:dyDescent="0.3">
      <c r="A755">
        <v>21792</v>
      </c>
      <c r="B755" t="s">
        <v>131</v>
      </c>
      <c r="C755">
        <v>0.05</v>
      </c>
      <c r="D755">
        <v>279.48</v>
      </c>
      <c r="E755">
        <v>35</v>
      </c>
      <c r="F755">
        <v>1316</v>
      </c>
      <c r="G755" t="s">
        <v>1422</v>
      </c>
      <c r="H755" t="s">
        <v>66</v>
      </c>
      <c r="I755" t="s">
        <v>57</v>
      </c>
      <c r="J755" t="s">
        <v>46</v>
      </c>
      <c r="K755" t="s">
        <v>165</v>
      </c>
      <c r="L755" t="s">
        <v>260</v>
      </c>
      <c r="M755" t="s">
        <v>834</v>
      </c>
      <c r="N755">
        <v>0.8</v>
      </c>
      <c r="O755" t="s">
        <v>50</v>
      </c>
      <c r="P755" t="s">
        <v>51</v>
      </c>
      <c r="Q755" t="s">
        <v>279</v>
      </c>
      <c r="R755" t="s">
        <v>1423</v>
      </c>
      <c r="S755">
        <v>80022</v>
      </c>
      <c r="T755" s="3">
        <v>42009</v>
      </c>
      <c r="U755" s="3">
        <v>42009</v>
      </c>
      <c r="V755">
        <v>-274.95</v>
      </c>
      <c r="W755">
        <v>8</v>
      </c>
      <c r="X755">
        <v>2156.06</v>
      </c>
      <c r="Y755">
        <v>87603</v>
      </c>
    </row>
    <row r="756" spans="1:25" x14ac:dyDescent="0.3">
      <c r="A756">
        <v>21006</v>
      </c>
      <c r="B756" t="s">
        <v>131</v>
      </c>
      <c r="C756">
        <v>0.02</v>
      </c>
      <c r="D756">
        <v>55.99</v>
      </c>
      <c r="E756">
        <v>3.3</v>
      </c>
      <c r="F756">
        <v>1338</v>
      </c>
      <c r="G756" t="s">
        <v>1424</v>
      </c>
      <c r="H756" t="s">
        <v>66</v>
      </c>
      <c r="I756" t="s">
        <v>57</v>
      </c>
      <c r="J756" t="s">
        <v>102</v>
      </c>
      <c r="K756" t="s">
        <v>103</v>
      </c>
      <c r="L756" t="s">
        <v>68</v>
      </c>
      <c r="M756" t="s">
        <v>1425</v>
      </c>
      <c r="N756">
        <v>0.59</v>
      </c>
      <c r="O756" t="s">
        <v>50</v>
      </c>
      <c r="P756" t="s">
        <v>78</v>
      </c>
      <c r="Q756" t="s">
        <v>202</v>
      </c>
      <c r="R756" t="s">
        <v>203</v>
      </c>
      <c r="S756">
        <v>60623</v>
      </c>
      <c r="T756" s="3">
        <v>42045</v>
      </c>
      <c r="U756" s="3">
        <v>42045</v>
      </c>
      <c r="V756">
        <v>525.20039999999995</v>
      </c>
      <c r="W756">
        <v>16</v>
      </c>
      <c r="X756">
        <v>761.16</v>
      </c>
      <c r="Y756">
        <v>91244</v>
      </c>
    </row>
    <row r="757" spans="1:25" x14ac:dyDescent="0.3">
      <c r="A757">
        <v>3004</v>
      </c>
      <c r="B757" t="s">
        <v>131</v>
      </c>
      <c r="C757">
        <v>0</v>
      </c>
      <c r="D757">
        <v>22.38</v>
      </c>
      <c r="E757">
        <v>15.1</v>
      </c>
      <c r="F757">
        <v>1340</v>
      </c>
      <c r="G757" t="s">
        <v>1426</v>
      </c>
      <c r="H757" t="s">
        <v>44</v>
      </c>
      <c r="I757" t="s">
        <v>57</v>
      </c>
      <c r="J757" t="s">
        <v>46</v>
      </c>
      <c r="K757" t="s">
        <v>134</v>
      </c>
      <c r="L757" t="s">
        <v>76</v>
      </c>
      <c r="M757" t="s">
        <v>1199</v>
      </c>
      <c r="N757">
        <v>0.38</v>
      </c>
      <c r="O757" t="s">
        <v>50</v>
      </c>
      <c r="P757" t="s">
        <v>70</v>
      </c>
      <c r="Q757" t="s">
        <v>96</v>
      </c>
      <c r="R757" t="s">
        <v>115</v>
      </c>
      <c r="S757">
        <v>10170</v>
      </c>
      <c r="T757" s="3">
        <v>42045</v>
      </c>
      <c r="U757" s="3">
        <v>42052</v>
      </c>
      <c r="V757">
        <v>-52.646999999999998</v>
      </c>
      <c r="W757">
        <v>29</v>
      </c>
      <c r="X757">
        <v>682.68</v>
      </c>
      <c r="Y757">
        <v>21636</v>
      </c>
    </row>
    <row r="758" spans="1:25" x14ac:dyDescent="0.3">
      <c r="A758">
        <v>3005</v>
      </c>
      <c r="B758" t="s">
        <v>131</v>
      </c>
      <c r="C758">
        <v>7.0000000000000007E-2</v>
      </c>
      <c r="D758">
        <v>5.98</v>
      </c>
      <c r="E758">
        <v>4.6900000000000004</v>
      </c>
      <c r="F758">
        <v>1340</v>
      </c>
      <c r="G758" t="s">
        <v>1426</v>
      </c>
      <c r="H758" t="s">
        <v>66</v>
      </c>
      <c r="I758" t="s">
        <v>57</v>
      </c>
      <c r="J758" t="s">
        <v>46</v>
      </c>
      <c r="K758" t="s">
        <v>165</v>
      </c>
      <c r="L758" t="s">
        <v>76</v>
      </c>
      <c r="M758" t="s">
        <v>1427</v>
      </c>
      <c r="N758">
        <v>0.68</v>
      </c>
      <c r="O758" t="s">
        <v>50</v>
      </c>
      <c r="P758" t="s">
        <v>70</v>
      </c>
      <c r="Q758" t="s">
        <v>96</v>
      </c>
      <c r="R758" t="s">
        <v>115</v>
      </c>
      <c r="S758">
        <v>10170</v>
      </c>
      <c r="T758" s="3">
        <v>42045</v>
      </c>
      <c r="U758" s="3">
        <v>42050</v>
      </c>
      <c r="V758">
        <v>-24.44</v>
      </c>
      <c r="W758">
        <v>11</v>
      </c>
      <c r="X758">
        <v>73.44</v>
      </c>
      <c r="Y758">
        <v>21636</v>
      </c>
    </row>
    <row r="759" spans="1:25" x14ac:dyDescent="0.3">
      <c r="A759">
        <v>3006</v>
      </c>
      <c r="B759" t="s">
        <v>131</v>
      </c>
      <c r="C759">
        <v>0.02</v>
      </c>
      <c r="D759">
        <v>55.99</v>
      </c>
      <c r="E759">
        <v>3.3</v>
      </c>
      <c r="F759">
        <v>1340</v>
      </c>
      <c r="G759" t="s">
        <v>1426</v>
      </c>
      <c r="H759" t="s">
        <v>66</v>
      </c>
      <c r="I759" t="s">
        <v>57</v>
      </c>
      <c r="J759" t="s">
        <v>102</v>
      </c>
      <c r="K759" t="s">
        <v>103</v>
      </c>
      <c r="L759" t="s">
        <v>68</v>
      </c>
      <c r="M759" t="s">
        <v>1425</v>
      </c>
      <c r="N759">
        <v>0.59</v>
      </c>
      <c r="O759" t="s">
        <v>50</v>
      </c>
      <c r="P759" t="s">
        <v>70</v>
      </c>
      <c r="Q759" t="s">
        <v>96</v>
      </c>
      <c r="R759" t="s">
        <v>115</v>
      </c>
      <c r="S759">
        <v>10170</v>
      </c>
      <c r="T759" s="3">
        <v>42045</v>
      </c>
      <c r="U759" s="3">
        <v>42045</v>
      </c>
      <c r="V759">
        <v>366.50700000000001</v>
      </c>
      <c r="W759">
        <v>63</v>
      </c>
      <c r="X759">
        <v>2997.07</v>
      </c>
      <c r="Y759">
        <v>21636</v>
      </c>
    </row>
    <row r="760" spans="1:25" x14ac:dyDescent="0.3">
      <c r="A760">
        <v>3431</v>
      </c>
      <c r="B760" t="s">
        <v>54</v>
      </c>
      <c r="C760">
        <v>7.0000000000000007E-2</v>
      </c>
      <c r="D760">
        <v>3.98</v>
      </c>
      <c r="E760">
        <v>0.83</v>
      </c>
      <c r="F760">
        <v>1340</v>
      </c>
      <c r="G760" t="s">
        <v>1426</v>
      </c>
      <c r="H760" t="s">
        <v>66</v>
      </c>
      <c r="I760" t="s">
        <v>57</v>
      </c>
      <c r="J760" t="s">
        <v>46</v>
      </c>
      <c r="K760" t="s">
        <v>47</v>
      </c>
      <c r="L760" t="s">
        <v>48</v>
      </c>
      <c r="M760" t="s">
        <v>1428</v>
      </c>
      <c r="N760">
        <v>0.51</v>
      </c>
      <c r="O760" t="s">
        <v>50</v>
      </c>
      <c r="P760" t="s">
        <v>70</v>
      </c>
      <c r="Q760" t="s">
        <v>96</v>
      </c>
      <c r="R760" t="s">
        <v>115</v>
      </c>
      <c r="S760">
        <v>10170</v>
      </c>
      <c r="T760" s="3">
        <v>42161</v>
      </c>
      <c r="U760" s="3">
        <v>42164</v>
      </c>
      <c r="V760">
        <v>27.38</v>
      </c>
      <c r="W760">
        <v>76</v>
      </c>
      <c r="X760">
        <v>282.85000000000002</v>
      </c>
      <c r="Y760">
        <v>24455</v>
      </c>
    </row>
    <row r="761" spans="1:25" x14ac:dyDescent="0.3">
      <c r="A761">
        <v>21005</v>
      </c>
      <c r="B761" t="s">
        <v>131</v>
      </c>
      <c r="C761">
        <v>7.0000000000000007E-2</v>
      </c>
      <c r="D761">
        <v>5.98</v>
      </c>
      <c r="E761">
        <v>4.6900000000000004</v>
      </c>
      <c r="F761">
        <v>1341</v>
      </c>
      <c r="G761" t="s">
        <v>1429</v>
      </c>
      <c r="H761" t="s">
        <v>66</v>
      </c>
      <c r="I761" t="s">
        <v>57</v>
      </c>
      <c r="J761" t="s">
        <v>46</v>
      </c>
      <c r="K761" t="s">
        <v>165</v>
      </c>
      <c r="L761" t="s">
        <v>76</v>
      </c>
      <c r="M761" t="s">
        <v>1427</v>
      </c>
      <c r="N761">
        <v>0.68</v>
      </c>
      <c r="O761" t="s">
        <v>50</v>
      </c>
      <c r="P761" t="s">
        <v>70</v>
      </c>
      <c r="Q761" t="s">
        <v>258</v>
      </c>
      <c r="R761" t="s">
        <v>1430</v>
      </c>
      <c r="S761">
        <v>17201</v>
      </c>
      <c r="T761" s="3">
        <v>42045</v>
      </c>
      <c r="U761" s="3">
        <v>42050</v>
      </c>
      <c r="V761">
        <v>-12.708800000000002</v>
      </c>
      <c r="W761">
        <v>3</v>
      </c>
      <c r="X761">
        <v>20.03</v>
      </c>
      <c r="Y761">
        <v>91244</v>
      </c>
    </row>
    <row r="762" spans="1:25" x14ac:dyDescent="0.3">
      <c r="A762">
        <v>21430</v>
      </c>
      <c r="B762" t="s">
        <v>54</v>
      </c>
      <c r="C762">
        <v>0</v>
      </c>
      <c r="D762">
        <v>20.89</v>
      </c>
      <c r="E762">
        <v>1.99</v>
      </c>
      <c r="F762">
        <v>1341</v>
      </c>
      <c r="G762" t="s">
        <v>1429</v>
      </c>
      <c r="H762" t="s">
        <v>66</v>
      </c>
      <c r="I762" t="s">
        <v>57</v>
      </c>
      <c r="J762" t="s">
        <v>102</v>
      </c>
      <c r="K762" t="s">
        <v>204</v>
      </c>
      <c r="L762" t="s">
        <v>68</v>
      </c>
      <c r="M762" t="s">
        <v>1431</v>
      </c>
      <c r="N762">
        <v>0.48</v>
      </c>
      <c r="O762" t="s">
        <v>50</v>
      </c>
      <c r="P762" t="s">
        <v>70</v>
      </c>
      <c r="Q762" t="s">
        <v>258</v>
      </c>
      <c r="R762" t="s">
        <v>1430</v>
      </c>
      <c r="S762">
        <v>17201</v>
      </c>
      <c r="T762" s="3">
        <v>42161</v>
      </c>
      <c r="U762" s="3">
        <v>42163</v>
      </c>
      <c r="V762">
        <v>-5.2949999999999999</v>
      </c>
      <c r="W762">
        <v>4</v>
      </c>
      <c r="X762">
        <v>84.56</v>
      </c>
      <c r="Y762">
        <v>91245</v>
      </c>
    </row>
    <row r="763" spans="1:25" x14ac:dyDescent="0.3">
      <c r="A763">
        <v>21431</v>
      </c>
      <c r="B763" t="s">
        <v>54</v>
      </c>
      <c r="C763">
        <v>7.0000000000000007E-2</v>
      </c>
      <c r="D763">
        <v>3.98</v>
      </c>
      <c r="E763">
        <v>0.83</v>
      </c>
      <c r="F763">
        <v>1341</v>
      </c>
      <c r="G763" t="s">
        <v>1429</v>
      </c>
      <c r="H763" t="s">
        <v>66</v>
      </c>
      <c r="I763" t="s">
        <v>57</v>
      </c>
      <c r="J763" t="s">
        <v>46</v>
      </c>
      <c r="K763" t="s">
        <v>47</v>
      </c>
      <c r="L763" t="s">
        <v>48</v>
      </c>
      <c r="M763" t="s">
        <v>1428</v>
      </c>
      <c r="N763">
        <v>0.51</v>
      </c>
      <c r="O763" t="s">
        <v>50</v>
      </c>
      <c r="P763" t="s">
        <v>70</v>
      </c>
      <c r="Q763" t="s">
        <v>258</v>
      </c>
      <c r="R763" t="s">
        <v>1430</v>
      </c>
      <c r="S763">
        <v>17201</v>
      </c>
      <c r="T763" s="3">
        <v>42161</v>
      </c>
      <c r="U763" s="3">
        <v>42164</v>
      </c>
      <c r="V763">
        <v>41.07</v>
      </c>
      <c r="W763">
        <v>19</v>
      </c>
      <c r="X763">
        <v>70.709999999999994</v>
      </c>
      <c r="Y763">
        <v>91245</v>
      </c>
    </row>
    <row r="764" spans="1:25" x14ac:dyDescent="0.3">
      <c r="A764">
        <v>20804</v>
      </c>
      <c r="B764" t="s">
        <v>131</v>
      </c>
      <c r="C764">
        <v>0.1</v>
      </c>
      <c r="D764">
        <v>2.62</v>
      </c>
      <c r="E764">
        <v>0.8</v>
      </c>
      <c r="F764">
        <v>1347</v>
      </c>
      <c r="G764" t="s">
        <v>1432</v>
      </c>
      <c r="H764" t="s">
        <v>66</v>
      </c>
      <c r="I764" t="s">
        <v>57</v>
      </c>
      <c r="J764" t="s">
        <v>46</v>
      </c>
      <c r="K764" t="s">
        <v>91</v>
      </c>
      <c r="L764" t="s">
        <v>48</v>
      </c>
      <c r="M764" t="s">
        <v>1433</v>
      </c>
      <c r="N764">
        <v>0.39</v>
      </c>
      <c r="O764" t="s">
        <v>50</v>
      </c>
      <c r="P764" t="s">
        <v>87</v>
      </c>
      <c r="Q764" t="s">
        <v>386</v>
      </c>
      <c r="R764" t="s">
        <v>1434</v>
      </c>
      <c r="S764">
        <v>33511</v>
      </c>
      <c r="T764" s="3">
        <v>42124</v>
      </c>
      <c r="U764" s="3">
        <v>42130</v>
      </c>
      <c r="V764">
        <v>-94.490899999999996</v>
      </c>
      <c r="W764">
        <v>21</v>
      </c>
      <c r="X764">
        <v>51.86</v>
      </c>
      <c r="Y764">
        <v>89686</v>
      </c>
    </row>
    <row r="765" spans="1:25" x14ac:dyDescent="0.3">
      <c r="A765">
        <v>22414</v>
      </c>
      <c r="B765" t="s">
        <v>42</v>
      </c>
      <c r="C765">
        <v>0</v>
      </c>
      <c r="D765">
        <v>12.2</v>
      </c>
      <c r="E765">
        <v>6.02</v>
      </c>
      <c r="F765">
        <v>1350</v>
      </c>
      <c r="G765" t="s">
        <v>1435</v>
      </c>
      <c r="H765" t="s">
        <v>44</v>
      </c>
      <c r="I765" t="s">
        <v>57</v>
      </c>
      <c r="J765" t="s">
        <v>58</v>
      </c>
      <c r="K765" t="s">
        <v>67</v>
      </c>
      <c r="L765" t="s">
        <v>68</v>
      </c>
      <c r="M765" t="s">
        <v>1436</v>
      </c>
      <c r="N765">
        <v>0.43</v>
      </c>
      <c r="O765" t="s">
        <v>50</v>
      </c>
      <c r="P765" t="s">
        <v>87</v>
      </c>
      <c r="Q765" t="s">
        <v>386</v>
      </c>
      <c r="R765" t="s">
        <v>1437</v>
      </c>
      <c r="S765">
        <v>33055</v>
      </c>
      <c r="T765" s="3">
        <v>42111</v>
      </c>
      <c r="U765" s="3">
        <v>42112</v>
      </c>
      <c r="V765">
        <v>-172.298</v>
      </c>
      <c r="W765">
        <v>4</v>
      </c>
      <c r="X765">
        <v>56.24</v>
      </c>
      <c r="Y765">
        <v>88233</v>
      </c>
    </row>
    <row r="766" spans="1:25" x14ac:dyDescent="0.3">
      <c r="A766">
        <v>18499</v>
      </c>
      <c r="B766" t="s">
        <v>54</v>
      </c>
      <c r="C766">
        <v>0.1</v>
      </c>
      <c r="D766">
        <v>110.99</v>
      </c>
      <c r="E766">
        <v>8.99</v>
      </c>
      <c r="F766">
        <v>1351</v>
      </c>
      <c r="G766" t="s">
        <v>1438</v>
      </c>
      <c r="H766" t="s">
        <v>44</v>
      </c>
      <c r="I766" t="s">
        <v>57</v>
      </c>
      <c r="J766" t="s">
        <v>102</v>
      </c>
      <c r="K766" t="s">
        <v>103</v>
      </c>
      <c r="L766" t="s">
        <v>76</v>
      </c>
      <c r="M766" t="s">
        <v>1439</v>
      </c>
      <c r="N766">
        <v>0.56999999999999995</v>
      </c>
      <c r="O766" t="s">
        <v>50</v>
      </c>
      <c r="P766" t="s">
        <v>87</v>
      </c>
      <c r="Q766" t="s">
        <v>386</v>
      </c>
      <c r="R766" t="s">
        <v>1440</v>
      </c>
      <c r="S766">
        <v>33063</v>
      </c>
      <c r="T766" s="3">
        <v>42031</v>
      </c>
      <c r="U766" s="3">
        <v>42033</v>
      </c>
      <c r="V766">
        <v>3285.48</v>
      </c>
      <c r="W766">
        <v>7</v>
      </c>
      <c r="X766">
        <v>627.78</v>
      </c>
      <c r="Y766">
        <v>88232</v>
      </c>
    </row>
    <row r="767" spans="1:25" x14ac:dyDescent="0.3">
      <c r="A767">
        <v>24232</v>
      </c>
      <c r="B767" t="s">
        <v>42</v>
      </c>
      <c r="C767">
        <v>0.05</v>
      </c>
      <c r="D767">
        <v>17.670000000000002</v>
      </c>
      <c r="E767">
        <v>8.99</v>
      </c>
      <c r="F767">
        <v>1352</v>
      </c>
      <c r="G767" t="s">
        <v>1441</v>
      </c>
      <c r="H767" t="s">
        <v>66</v>
      </c>
      <c r="I767" t="s">
        <v>57</v>
      </c>
      <c r="J767" t="s">
        <v>58</v>
      </c>
      <c r="K767" t="s">
        <v>67</v>
      </c>
      <c r="L767" t="s">
        <v>68</v>
      </c>
      <c r="M767" t="s">
        <v>831</v>
      </c>
      <c r="N767">
        <v>0.47</v>
      </c>
      <c r="O767" t="s">
        <v>50</v>
      </c>
      <c r="P767" t="s">
        <v>70</v>
      </c>
      <c r="Q767" t="s">
        <v>439</v>
      </c>
      <c r="R767" t="s">
        <v>1442</v>
      </c>
      <c r="S767">
        <v>20746</v>
      </c>
      <c r="T767" s="3">
        <v>42124</v>
      </c>
      <c r="U767" s="3">
        <v>42125</v>
      </c>
      <c r="V767">
        <v>46.036799999999999</v>
      </c>
      <c r="W767">
        <v>16</v>
      </c>
      <c r="X767">
        <v>283.44</v>
      </c>
      <c r="Y767">
        <v>88234</v>
      </c>
    </row>
    <row r="768" spans="1:25" x14ac:dyDescent="0.3">
      <c r="A768">
        <v>20870</v>
      </c>
      <c r="B768" t="s">
        <v>42</v>
      </c>
      <c r="C768">
        <v>0.1</v>
      </c>
      <c r="D768">
        <v>4.13</v>
      </c>
      <c r="E768">
        <v>0.99</v>
      </c>
      <c r="F768">
        <v>1354</v>
      </c>
      <c r="G768" t="s">
        <v>1443</v>
      </c>
      <c r="H768" t="s">
        <v>66</v>
      </c>
      <c r="I768" t="s">
        <v>139</v>
      </c>
      <c r="J768" t="s">
        <v>46</v>
      </c>
      <c r="K768" t="s">
        <v>159</v>
      </c>
      <c r="L768" t="s">
        <v>76</v>
      </c>
      <c r="M768" t="s">
        <v>1444</v>
      </c>
      <c r="N768">
        <v>0.39</v>
      </c>
      <c r="O768" t="s">
        <v>50</v>
      </c>
      <c r="P768" t="s">
        <v>78</v>
      </c>
      <c r="Q768" t="s">
        <v>155</v>
      </c>
      <c r="R768" t="s">
        <v>1445</v>
      </c>
      <c r="S768">
        <v>76086</v>
      </c>
      <c r="T768" s="3">
        <v>42046</v>
      </c>
      <c r="U768" s="3">
        <v>42046</v>
      </c>
      <c r="V768">
        <v>-1.0712000000000002</v>
      </c>
      <c r="W768">
        <v>2</v>
      </c>
      <c r="X768">
        <v>8.3000000000000007</v>
      </c>
      <c r="Y768">
        <v>91209</v>
      </c>
    </row>
    <row r="769" spans="1:25" x14ac:dyDescent="0.3">
      <c r="A769">
        <v>20871</v>
      </c>
      <c r="B769" t="s">
        <v>42</v>
      </c>
      <c r="C769">
        <v>0.04</v>
      </c>
      <c r="D769">
        <v>4.9800000000000004</v>
      </c>
      <c r="E769">
        <v>0.49</v>
      </c>
      <c r="F769">
        <v>1354</v>
      </c>
      <c r="G769" t="s">
        <v>1443</v>
      </c>
      <c r="H769" t="s">
        <v>66</v>
      </c>
      <c r="I769" t="s">
        <v>139</v>
      </c>
      <c r="J769" t="s">
        <v>46</v>
      </c>
      <c r="K769" t="s">
        <v>159</v>
      </c>
      <c r="L769" t="s">
        <v>76</v>
      </c>
      <c r="M769" t="s">
        <v>1446</v>
      </c>
      <c r="N769">
        <v>0.39</v>
      </c>
      <c r="O769" t="s">
        <v>50</v>
      </c>
      <c r="P769" t="s">
        <v>78</v>
      </c>
      <c r="Q769" t="s">
        <v>155</v>
      </c>
      <c r="R769" t="s">
        <v>1445</v>
      </c>
      <c r="S769">
        <v>76086</v>
      </c>
      <c r="T769" s="3">
        <v>42046</v>
      </c>
      <c r="U769" s="3">
        <v>42048</v>
      </c>
      <c r="V769">
        <v>4.4104000000000001</v>
      </c>
      <c r="W769">
        <v>2</v>
      </c>
      <c r="X769">
        <v>10.039999999999999</v>
      </c>
      <c r="Y769">
        <v>91209</v>
      </c>
    </row>
    <row r="770" spans="1:25" x14ac:dyDescent="0.3">
      <c r="A770">
        <v>18733</v>
      </c>
      <c r="B770" t="s">
        <v>73</v>
      </c>
      <c r="C770">
        <v>0.03</v>
      </c>
      <c r="D770">
        <v>125.99</v>
      </c>
      <c r="E770">
        <v>7.69</v>
      </c>
      <c r="F770">
        <v>1357</v>
      </c>
      <c r="G770" t="s">
        <v>1447</v>
      </c>
      <c r="H770" t="s">
        <v>66</v>
      </c>
      <c r="I770" t="s">
        <v>57</v>
      </c>
      <c r="J770" t="s">
        <v>102</v>
      </c>
      <c r="K770" t="s">
        <v>103</v>
      </c>
      <c r="L770" t="s">
        <v>76</v>
      </c>
      <c r="M770" t="s">
        <v>1249</v>
      </c>
      <c r="N770">
        <v>0.57999999999999996</v>
      </c>
      <c r="O770" t="s">
        <v>50</v>
      </c>
      <c r="P770" t="s">
        <v>78</v>
      </c>
      <c r="Q770" t="s">
        <v>155</v>
      </c>
      <c r="R770" t="s">
        <v>1448</v>
      </c>
      <c r="S770">
        <v>78596</v>
      </c>
      <c r="T770" s="3">
        <v>42158</v>
      </c>
      <c r="U770" s="3">
        <v>42160</v>
      </c>
      <c r="V770">
        <v>500.95799999999997</v>
      </c>
      <c r="W770">
        <v>9</v>
      </c>
      <c r="X770">
        <v>981.65</v>
      </c>
      <c r="Y770">
        <v>88184</v>
      </c>
    </row>
    <row r="771" spans="1:25" x14ac:dyDescent="0.3">
      <c r="A771">
        <v>18645</v>
      </c>
      <c r="B771" t="s">
        <v>42</v>
      </c>
      <c r="C771">
        <v>7.0000000000000007E-2</v>
      </c>
      <c r="D771">
        <v>119.99</v>
      </c>
      <c r="E771">
        <v>16.8</v>
      </c>
      <c r="F771">
        <v>1357</v>
      </c>
      <c r="G771" t="s">
        <v>1447</v>
      </c>
      <c r="H771" t="s">
        <v>56</v>
      </c>
      <c r="I771" t="s">
        <v>57</v>
      </c>
      <c r="J771" t="s">
        <v>102</v>
      </c>
      <c r="K771" t="s">
        <v>110</v>
      </c>
      <c r="L771" t="s">
        <v>146</v>
      </c>
      <c r="M771" t="s">
        <v>1449</v>
      </c>
      <c r="N771">
        <v>0.35</v>
      </c>
      <c r="O771" t="s">
        <v>50</v>
      </c>
      <c r="P771" t="s">
        <v>78</v>
      </c>
      <c r="Q771" t="s">
        <v>155</v>
      </c>
      <c r="R771" t="s">
        <v>1448</v>
      </c>
      <c r="S771">
        <v>78596</v>
      </c>
      <c r="T771" s="3">
        <v>42183</v>
      </c>
      <c r="U771" s="3">
        <v>42185</v>
      </c>
      <c r="V771">
        <v>1206.5961</v>
      </c>
      <c r="W771">
        <v>15</v>
      </c>
      <c r="X771">
        <v>1748.69</v>
      </c>
      <c r="Y771">
        <v>88185</v>
      </c>
    </row>
    <row r="772" spans="1:25" x14ac:dyDescent="0.3">
      <c r="A772">
        <v>20830</v>
      </c>
      <c r="B772" t="s">
        <v>42</v>
      </c>
      <c r="C772">
        <v>0.03</v>
      </c>
      <c r="D772">
        <v>14.34</v>
      </c>
      <c r="E772">
        <v>5</v>
      </c>
      <c r="F772">
        <v>1360</v>
      </c>
      <c r="G772" t="s">
        <v>1450</v>
      </c>
      <c r="H772" t="s">
        <v>66</v>
      </c>
      <c r="I772" t="s">
        <v>139</v>
      </c>
      <c r="J772" t="s">
        <v>58</v>
      </c>
      <c r="K772" t="s">
        <v>67</v>
      </c>
      <c r="L772" t="s">
        <v>68</v>
      </c>
      <c r="M772" t="s">
        <v>1451</v>
      </c>
      <c r="N772">
        <v>0.49</v>
      </c>
      <c r="O772" t="s">
        <v>50</v>
      </c>
      <c r="P772" t="s">
        <v>78</v>
      </c>
      <c r="Q772" t="s">
        <v>354</v>
      </c>
      <c r="R772" t="s">
        <v>1452</v>
      </c>
      <c r="S772">
        <v>52761</v>
      </c>
      <c r="T772" s="3">
        <v>42030</v>
      </c>
      <c r="U772" s="3">
        <v>42031</v>
      </c>
      <c r="V772">
        <v>82.310099999999991</v>
      </c>
      <c r="W772">
        <v>8</v>
      </c>
      <c r="X772">
        <v>119.29</v>
      </c>
      <c r="Y772">
        <v>89595</v>
      </c>
    </row>
    <row r="773" spans="1:25" x14ac:dyDescent="0.3">
      <c r="A773">
        <v>20829</v>
      </c>
      <c r="B773" t="s">
        <v>42</v>
      </c>
      <c r="C773">
        <v>0.01</v>
      </c>
      <c r="D773">
        <v>2.89</v>
      </c>
      <c r="E773">
        <v>0.5</v>
      </c>
      <c r="F773">
        <v>1361</v>
      </c>
      <c r="G773" t="s">
        <v>1453</v>
      </c>
      <c r="H773" t="s">
        <v>66</v>
      </c>
      <c r="I773" t="s">
        <v>139</v>
      </c>
      <c r="J773" t="s">
        <v>46</v>
      </c>
      <c r="K773" t="s">
        <v>159</v>
      </c>
      <c r="L773" t="s">
        <v>76</v>
      </c>
      <c r="M773" t="s">
        <v>813</v>
      </c>
      <c r="N773">
        <v>0.38</v>
      </c>
      <c r="O773" t="s">
        <v>50</v>
      </c>
      <c r="P773" t="s">
        <v>78</v>
      </c>
      <c r="Q773" t="s">
        <v>324</v>
      </c>
      <c r="R773" t="s">
        <v>1454</v>
      </c>
      <c r="S773">
        <v>48101</v>
      </c>
      <c r="T773" s="3">
        <v>42030</v>
      </c>
      <c r="U773" s="3">
        <v>42032</v>
      </c>
      <c r="V773">
        <v>1.2236</v>
      </c>
      <c r="W773">
        <v>1</v>
      </c>
      <c r="X773">
        <v>3.08</v>
      </c>
      <c r="Y773">
        <v>89595</v>
      </c>
    </row>
    <row r="774" spans="1:25" x14ac:dyDescent="0.3">
      <c r="A774">
        <v>24432</v>
      </c>
      <c r="B774" t="s">
        <v>64</v>
      </c>
      <c r="C774">
        <v>0.01</v>
      </c>
      <c r="D774">
        <v>6.48</v>
      </c>
      <c r="E774">
        <v>6.22</v>
      </c>
      <c r="F774">
        <v>1361</v>
      </c>
      <c r="G774" t="s">
        <v>1453</v>
      </c>
      <c r="H774" t="s">
        <v>44</v>
      </c>
      <c r="I774" t="s">
        <v>139</v>
      </c>
      <c r="J774" t="s">
        <v>46</v>
      </c>
      <c r="K774" t="s">
        <v>118</v>
      </c>
      <c r="L774" t="s">
        <v>76</v>
      </c>
      <c r="M774" t="s">
        <v>1455</v>
      </c>
      <c r="N774">
        <v>0.37</v>
      </c>
      <c r="O774" t="s">
        <v>50</v>
      </c>
      <c r="P774" t="s">
        <v>78</v>
      </c>
      <c r="Q774" t="s">
        <v>324</v>
      </c>
      <c r="R774" t="s">
        <v>1454</v>
      </c>
      <c r="S774">
        <v>48101</v>
      </c>
      <c r="T774" s="3">
        <v>42045</v>
      </c>
      <c r="U774" s="3">
        <v>42046</v>
      </c>
      <c r="V774">
        <v>-15.6312</v>
      </c>
      <c r="W774">
        <v>9</v>
      </c>
      <c r="X774">
        <v>69.459999999999994</v>
      </c>
      <c r="Y774">
        <v>89596</v>
      </c>
    </row>
    <row r="775" spans="1:25" x14ac:dyDescent="0.3">
      <c r="A775">
        <v>24433</v>
      </c>
      <c r="B775" t="s">
        <v>64</v>
      </c>
      <c r="C775">
        <v>0.03</v>
      </c>
      <c r="D775">
        <v>85.99</v>
      </c>
      <c r="E775">
        <v>3.3</v>
      </c>
      <c r="F775">
        <v>1361</v>
      </c>
      <c r="G775" t="s">
        <v>1453</v>
      </c>
      <c r="H775" t="s">
        <v>66</v>
      </c>
      <c r="I775" t="s">
        <v>139</v>
      </c>
      <c r="J775" t="s">
        <v>102</v>
      </c>
      <c r="K775" t="s">
        <v>103</v>
      </c>
      <c r="L775" t="s">
        <v>68</v>
      </c>
      <c r="M775" t="s">
        <v>559</v>
      </c>
      <c r="N775">
        <v>0.37</v>
      </c>
      <c r="O775" t="s">
        <v>50</v>
      </c>
      <c r="P775" t="s">
        <v>78</v>
      </c>
      <c r="Q775" t="s">
        <v>324</v>
      </c>
      <c r="R775" t="s">
        <v>1454</v>
      </c>
      <c r="S775">
        <v>48101</v>
      </c>
      <c r="T775" s="3">
        <v>42045</v>
      </c>
      <c r="U775" s="3">
        <v>42047</v>
      </c>
      <c r="V775">
        <v>790.54679999999996</v>
      </c>
      <c r="W775">
        <v>16</v>
      </c>
      <c r="X775">
        <v>1145.72</v>
      </c>
      <c r="Y775">
        <v>89596</v>
      </c>
    </row>
    <row r="776" spans="1:25" x14ac:dyDescent="0.3">
      <c r="A776">
        <v>23011</v>
      </c>
      <c r="B776" t="s">
        <v>73</v>
      </c>
      <c r="C776">
        <v>0.05</v>
      </c>
      <c r="D776">
        <v>12.97</v>
      </c>
      <c r="E776">
        <v>1.49</v>
      </c>
      <c r="F776">
        <v>1363</v>
      </c>
      <c r="G776" t="s">
        <v>1456</v>
      </c>
      <c r="H776" t="s">
        <v>66</v>
      </c>
      <c r="I776" t="s">
        <v>139</v>
      </c>
      <c r="J776" t="s">
        <v>46</v>
      </c>
      <c r="K776" t="s">
        <v>134</v>
      </c>
      <c r="L776" t="s">
        <v>76</v>
      </c>
      <c r="M776" t="s">
        <v>1457</v>
      </c>
      <c r="N776">
        <v>0.35</v>
      </c>
      <c r="O776" t="s">
        <v>50</v>
      </c>
      <c r="P776" t="s">
        <v>87</v>
      </c>
      <c r="Q776" t="s">
        <v>386</v>
      </c>
      <c r="R776" t="s">
        <v>1458</v>
      </c>
      <c r="S776">
        <v>32707</v>
      </c>
      <c r="T776" s="3">
        <v>42039</v>
      </c>
      <c r="U776" s="3">
        <v>42041</v>
      </c>
      <c r="V776">
        <v>5.4659999999999993</v>
      </c>
      <c r="W776">
        <v>2</v>
      </c>
      <c r="X776">
        <v>26.37</v>
      </c>
      <c r="Y776">
        <v>89993</v>
      </c>
    </row>
    <row r="777" spans="1:25" x14ac:dyDescent="0.3">
      <c r="A777">
        <v>23012</v>
      </c>
      <c r="B777" t="s">
        <v>73</v>
      </c>
      <c r="C777">
        <v>0.06</v>
      </c>
      <c r="D777">
        <v>5.81</v>
      </c>
      <c r="E777">
        <v>3.37</v>
      </c>
      <c r="F777">
        <v>1363</v>
      </c>
      <c r="G777" t="s">
        <v>1456</v>
      </c>
      <c r="H777" t="s">
        <v>66</v>
      </c>
      <c r="I777" t="s">
        <v>139</v>
      </c>
      <c r="J777" t="s">
        <v>46</v>
      </c>
      <c r="K777" t="s">
        <v>91</v>
      </c>
      <c r="L777" t="s">
        <v>48</v>
      </c>
      <c r="M777" t="s">
        <v>1459</v>
      </c>
      <c r="N777">
        <v>0.54</v>
      </c>
      <c r="O777" t="s">
        <v>50</v>
      </c>
      <c r="P777" t="s">
        <v>87</v>
      </c>
      <c r="Q777" t="s">
        <v>386</v>
      </c>
      <c r="R777" t="s">
        <v>1458</v>
      </c>
      <c r="S777">
        <v>32707</v>
      </c>
      <c r="T777" s="3">
        <v>42039</v>
      </c>
      <c r="U777" s="3">
        <v>42041</v>
      </c>
      <c r="V777">
        <v>-149.1182</v>
      </c>
      <c r="W777">
        <v>9</v>
      </c>
      <c r="X777">
        <v>53.44</v>
      </c>
      <c r="Y777">
        <v>89993</v>
      </c>
    </row>
    <row r="778" spans="1:25" x14ac:dyDescent="0.3">
      <c r="A778">
        <v>19333</v>
      </c>
      <c r="B778" t="s">
        <v>54</v>
      </c>
      <c r="C778">
        <v>0.1</v>
      </c>
      <c r="D778">
        <v>5.98</v>
      </c>
      <c r="E778">
        <v>5.35</v>
      </c>
      <c r="F778">
        <v>1364</v>
      </c>
      <c r="G778" t="s">
        <v>1460</v>
      </c>
      <c r="H778" t="s">
        <v>66</v>
      </c>
      <c r="I778" t="s">
        <v>57</v>
      </c>
      <c r="J778" t="s">
        <v>46</v>
      </c>
      <c r="K778" t="s">
        <v>118</v>
      </c>
      <c r="L778" t="s">
        <v>76</v>
      </c>
      <c r="M778" t="s">
        <v>1461</v>
      </c>
      <c r="N778">
        <v>0.4</v>
      </c>
      <c r="O778" t="s">
        <v>50</v>
      </c>
      <c r="P778" t="s">
        <v>70</v>
      </c>
      <c r="Q778" t="s">
        <v>439</v>
      </c>
      <c r="R778" t="s">
        <v>1442</v>
      </c>
      <c r="S778">
        <v>20746</v>
      </c>
      <c r="T778" s="3">
        <v>42080</v>
      </c>
      <c r="U778" s="3">
        <v>42080</v>
      </c>
      <c r="V778">
        <v>-90.26</v>
      </c>
      <c r="W778">
        <v>10</v>
      </c>
      <c r="X778">
        <v>57.34</v>
      </c>
      <c r="Y778">
        <v>89994</v>
      </c>
    </row>
    <row r="779" spans="1:25" x14ac:dyDescent="0.3">
      <c r="A779">
        <v>20539</v>
      </c>
      <c r="B779" t="s">
        <v>73</v>
      </c>
      <c r="C779">
        <v>0.03</v>
      </c>
      <c r="D779">
        <v>73.98</v>
      </c>
      <c r="E779">
        <v>14.52</v>
      </c>
      <c r="F779">
        <v>1367</v>
      </c>
      <c r="G779" t="s">
        <v>1462</v>
      </c>
      <c r="H779" t="s">
        <v>66</v>
      </c>
      <c r="I779" t="s">
        <v>139</v>
      </c>
      <c r="J779" t="s">
        <v>102</v>
      </c>
      <c r="K779" t="s">
        <v>204</v>
      </c>
      <c r="L779" t="s">
        <v>76</v>
      </c>
      <c r="M779" t="s">
        <v>1164</v>
      </c>
      <c r="N779">
        <v>0.65</v>
      </c>
      <c r="O779" t="s">
        <v>50</v>
      </c>
      <c r="P779" t="s">
        <v>78</v>
      </c>
      <c r="Q779" t="s">
        <v>155</v>
      </c>
      <c r="R779" t="s">
        <v>1463</v>
      </c>
      <c r="S779">
        <v>79424</v>
      </c>
      <c r="T779" s="3">
        <v>42011</v>
      </c>
      <c r="U779" s="3">
        <v>42014</v>
      </c>
      <c r="V779">
        <v>-326.23159999999996</v>
      </c>
      <c r="W779">
        <v>1</v>
      </c>
      <c r="X779">
        <v>79.02</v>
      </c>
      <c r="Y779">
        <v>90513</v>
      </c>
    </row>
    <row r="780" spans="1:25" x14ac:dyDescent="0.3">
      <c r="A780">
        <v>26034</v>
      </c>
      <c r="B780" t="s">
        <v>73</v>
      </c>
      <c r="C780">
        <v>0.09</v>
      </c>
      <c r="D780">
        <v>4.55</v>
      </c>
      <c r="E780">
        <v>1.49</v>
      </c>
      <c r="F780">
        <v>1368</v>
      </c>
      <c r="G780" t="s">
        <v>1464</v>
      </c>
      <c r="H780" t="s">
        <v>66</v>
      </c>
      <c r="I780" t="s">
        <v>139</v>
      </c>
      <c r="J780" t="s">
        <v>46</v>
      </c>
      <c r="K780" t="s">
        <v>134</v>
      </c>
      <c r="L780" t="s">
        <v>76</v>
      </c>
      <c r="M780" t="s">
        <v>1465</v>
      </c>
      <c r="N780">
        <v>0.35</v>
      </c>
      <c r="O780" t="s">
        <v>50</v>
      </c>
      <c r="P780" t="s">
        <v>78</v>
      </c>
      <c r="Q780" t="s">
        <v>155</v>
      </c>
      <c r="R780" t="s">
        <v>1466</v>
      </c>
      <c r="S780">
        <v>75901</v>
      </c>
      <c r="T780" s="3">
        <v>42086</v>
      </c>
      <c r="U780" s="3">
        <v>42088</v>
      </c>
      <c r="V780">
        <v>16.898</v>
      </c>
      <c r="W780">
        <v>6</v>
      </c>
      <c r="X780">
        <v>25.45</v>
      </c>
      <c r="Y780">
        <v>90514</v>
      </c>
    </row>
    <row r="781" spans="1:25" x14ac:dyDescent="0.3">
      <c r="A781">
        <v>26035</v>
      </c>
      <c r="B781" t="s">
        <v>73</v>
      </c>
      <c r="C781">
        <v>7.0000000000000007E-2</v>
      </c>
      <c r="D781">
        <v>9.7799999999999994</v>
      </c>
      <c r="E781">
        <v>5.76</v>
      </c>
      <c r="F781">
        <v>1369</v>
      </c>
      <c r="G781" t="s">
        <v>1467</v>
      </c>
      <c r="H781" t="s">
        <v>44</v>
      </c>
      <c r="I781" t="s">
        <v>139</v>
      </c>
      <c r="J781" t="s">
        <v>46</v>
      </c>
      <c r="K781" t="s">
        <v>94</v>
      </c>
      <c r="L781" t="s">
        <v>76</v>
      </c>
      <c r="M781" t="s">
        <v>1289</v>
      </c>
      <c r="N781">
        <v>0.35</v>
      </c>
      <c r="O781" t="s">
        <v>50</v>
      </c>
      <c r="P781" t="s">
        <v>78</v>
      </c>
      <c r="Q781" t="s">
        <v>155</v>
      </c>
      <c r="R781" t="s">
        <v>1468</v>
      </c>
      <c r="S781">
        <v>76063</v>
      </c>
      <c r="T781" s="3">
        <v>42086</v>
      </c>
      <c r="U781" s="3">
        <v>42088</v>
      </c>
      <c r="V781">
        <v>20.14</v>
      </c>
      <c r="W781">
        <v>11</v>
      </c>
      <c r="X781">
        <v>110.72</v>
      </c>
      <c r="Y781">
        <v>90514</v>
      </c>
    </row>
    <row r="782" spans="1:25" x14ac:dyDescent="0.3">
      <c r="A782">
        <v>24534</v>
      </c>
      <c r="B782" t="s">
        <v>64</v>
      </c>
      <c r="C782">
        <v>0.06</v>
      </c>
      <c r="D782">
        <v>44.01</v>
      </c>
      <c r="E782">
        <v>3.5</v>
      </c>
      <c r="F782">
        <v>1374</v>
      </c>
      <c r="G782" t="s">
        <v>1469</v>
      </c>
      <c r="H782" t="s">
        <v>66</v>
      </c>
      <c r="I782" t="s">
        <v>57</v>
      </c>
      <c r="J782" t="s">
        <v>46</v>
      </c>
      <c r="K782" t="s">
        <v>281</v>
      </c>
      <c r="L782" t="s">
        <v>76</v>
      </c>
      <c r="M782" t="s">
        <v>1470</v>
      </c>
      <c r="N782">
        <v>0.59</v>
      </c>
      <c r="O782" t="s">
        <v>50</v>
      </c>
      <c r="P782" t="s">
        <v>51</v>
      </c>
      <c r="Q782" t="s">
        <v>62</v>
      </c>
      <c r="R782" t="s">
        <v>1471</v>
      </c>
      <c r="S782">
        <v>95207</v>
      </c>
      <c r="T782" s="3">
        <v>42162</v>
      </c>
      <c r="U782" s="3">
        <v>42163</v>
      </c>
      <c r="V782">
        <v>-21.231999999999999</v>
      </c>
      <c r="W782">
        <v>1</v>
      </c>
      <c r="X782">
        <v>46.94</v>
      </c>
      <c r="Y782">
        <v>88212</v>
      </c>
    </row>
    <row r="783" spans="1:25" x14ac:dyDescent="0.3">
      <c r="A783">
        <v>19932</v>
      </c>
      <c r="B783" t="s">
        <v>131</v>
      </c>
      <c r="C783">
        <v>0.05</v>
      </c>
      <c r="D783">
        <v>2.89</v>
      </c>
      <c r="E783">
        <v>0.5</v>
      </c>
      <c r="F783">
        <v>1380</v>
      </c>
      <c r="G783" t="s">
        <v>1472</v>
      </c>
      <c r="H783" t="s">
        <v>66</v>
      </c>
      <c r="I783" t="s">
        <v>57</v>
      </c>
      <c r="J783" t="s">
        <v>46</v>
      </c>
      <c r="K783" t="s">
        <v>159</v>
      </c>
      <c r="L783" t="s">
        <v>76</v>
      </c>
      <c r="M783" t="s">
        <v>813</v>
      </c>
      <c r="N783">
        <v>0.38</v>
      </c>
      <c r="O783" t="s">
        <v>50</v>
      </c>
      <c r="P783" t="s">
        <v>70</v>
      </c>
      <c r="Q783" t="s">
        <v>221</v>
      </c>
      <c r="R783" t="s">
        <v>1473</v>
      </c>
      <c r="S783">
        <v>3801</v>
      </c>
      <c r="T783" s="3">
        <v>42182</v>
      </c>
      <c r="U783" s="3">
        <v>42188</v>
      </c>
      <c r="V783">
        <v>18.0642</v>
      </c>
      <c r="W783">
        <v>9</v>
      </c>
      <c r="X783">
        <v>26.18</v>
      </c>
      <c r="Y783">
        <v>88213</v>
      </c>
    </row>
    <row r="784" spans="1:25" x14ac:dyDescent="0.3">
      <c r="A784">
        <v>19018</v>
      </c>
      <c r="B784" t="s">
        <v>73</v>
      </c>
      <c r="C784">
        <v>0.03</v>
      </c>
      <c r="D784">
        <v>2.23</v>
      </c>
      <c r="E784">
        <v>4.57</v>
      </c>
      <c r="F784">
        <v>1383</v>
      </c>
      <c r="G784" t="s">
        <v>1474</v>
      </c>
      <c r="H784" t="s">
        <v>66</v>
      </c>
      <c r="I784" t="s">
        <v>139</v>
      </c>
      <c r="J784" t="s">
        <v>58</v>
      </c>
      <c r="K784" t="s">
        <v>67</v>
      </c>
      <c r="L784" t="s">
        <v>68</v>
      </c>
      <c r="M784" t="s">
        <v>1475</v>
      </c>
      <c r="N784">
        <v>0.41</v>
      </c>
      <c r="O784" t="s">
        <v>50</v>
      </c>
      <c r="P784" t="s">
        <v>51</v>
      </c>
      <c r="Q784" t="s">
        <v>236</v>
      </c>
      <c r="R784" t="s">
        <v>1415</v>
      </c>
      <c r="S784">
        <v>84120</v>
      </c>
      <c r="T784" s="3">
        <v>42125</v>
      </c>
      <c r="U784" s="3">
        <v>42126</v>
      </c>
      <c r="V784">
        <v>-93.25</v>
      </c>
      <c r="W784">
        <v>12</v>
      </c>
      <c r="X784">
        <v>28.66</v>
      </c>
      <c r="Y784">
        <v>89406</v>
      </c>
    </row>
    <row r="785" spans="1:25" x14ac:dyDescent="0.3">
      <c r="A785">
        <v>25790</v>
      </c>
      <c r="B785" t="s">
        <v>54</v>
      </c>
      <c r="C785">
        <v>7.0000000000000007E-2</v>
      </c>
      <c r="D785">
        <v>11.29</v>
      </c>
      <c r="E785">
        <v>5.03</v>
      </c>
      <c r="F785">
        <v>1384</v>
      </c>
      <c r="G785" t="s">
        <v>1476</v>
      </c>
      <c r="H785" t="s">
        <v>66</v>
      </c>
      <c r="I785" t="s">
        <v>139</v>
      </c>
      <c r="J785" t="s">
        <v>46</v>
      </c>
      <c r="K785" t="s">
        <v>165</v>
      </c>
      <c r="L785" t="s">
        <v>76</v>
      </c>
      <c r="M785" t="s">
        <v>1477</v>
      </c>
      <c r="N785">
        <v>0.59</v>
      </c>
      <c r="O785" t="s">
        <v>50</v>
      </c>
      <c r="P785" t="s">
        <v>87</v>
      </c>
      <c r="Q785" t="s">
        <v>161</v>
      </c>
      <c r="R785" t="s">
        <v>1478</v>
      </c>
      <c r="S785">
        <v>22304</v>
      </c>
      <c r="T785" s="3">
        <v>42185</v>
      </c>
      <c r="U785" s="3">
        <v>42187</v>
      </c>
      <c r="V785">
        <v>-163.03</v>
      </c>
      <c r="W785">
        <v>11</v>
      </c>
      <c r="X785">
        <v>123.18</v>
      </c>
      <c r="Y785">
        <v>89407</v>
      </c>
    </row>
    <row r="786" spans="1:25" x14ac:dyDescent="0.3">
      <c r="A786">
        <v>22984</v>
      </c>
      <c r="B786" t="s">
        <v>131</v>
      </c>
      <c r="C786">
        <v>0.02</v>
      </c>
      <c r="D786">
        <v>70.97</v>
      </c>
      <c r="E786">
        <v>3.5</v>
      </c>
      <c r="F786">
        <v>1384</v>
      </c>
      <c r="G786" t="s">
        <v>1476</v>
      </c>
      <c r="H786" t="s">
        <v>66</v>
      </c>
      <c r="I786" t="s">
        <v>139</v>
      </c>
      <c r="J786" t="s">
        <v>46</v>
      </c>
      <c r="K786" t="s">
        <v>281</v>
      </c>
      <c r="L786" t="s">
        <v>76</v>
      </c>
      <c r="M786" t="s">
        <v>696</v>
      </c>
      <c r="N786">
        <v>0.59</v>
      </c>
      <c r="O786" t="s">
        <v>50</v>
      </c>
      <c r="P786" t="s">
        <v>87</v>
      </c>
      <c r="Q786" t="s">
        <v>161</v>
      </c>
      <c r="R786" t="s">
        <v>1478</v>
      </c>
      <c r="S786">
        <v>22304</v>
      </c>
      <c r="T786" s="3">
        <v>42162</v>
      </c>
      <c r="U786" s="3">
        <v>42169</v>
      </c>
      <c r="V786">
        <v>23.61599999999995</v>
      </c>
      <c r="W786">
        <v>21</v>
      </c>
      <c r="X786">
        <v>1533.59</v>
      </c>
      <c r="Y786">
        <v>89408</v>
      </c>
    </row>
    <row r="787" spans="1:25" x14ac:dyDescent="0.3">
      <c r="A787">
        <v>18970</v>
      </c>
      <c r="B787" t="s">
        <v>64</v>
      </c>
      <c r="C787">
        <v>0.06</v>
      </c>
      <c r="D787">
        <v>1.74</v>
      </c>
      <c r="E787">
        <v>4.08</v>
      </c>
      <c r="F787">
        <v>1389</v>
      </c>
      <c r="G787" t="s">
        <v>1479</v>
      </c>
      <c r="H787" t="s">
        <v>66</v>
      </c>
      <c r="I787" t="s">
        <v>45</v>
      </c>
      <c r="J787" t="s">
        <v>58</v>
      </c>
      <c r="K787" t="s">
        <v>67</v>
      </c>
      <c r="L787" t="s">
        <v>68</v>
      </c>
      <c r="M787" t="s">
        <v>243</v>
      </c>
      <c r="N787">
        <v>0.53</v>
      </c>
      <c r="O787" t="s">
        <v>50</v>
      </c>
      <c r="P787" t="s">
        <v>51</v>
      </c>
      <c r="Q787" t="s">
        <v>62</v>
      </c>
      <c r="R787" t="s">
        <v>1480</v>
      </c>
      <c r="S787">
        <v>94025</v>
      </c>
      <c r="T787" s="3">
        <v>42029</v>
      </c>
      <c r="U787" s="3">
        <v>42030</v>
      </c>
      <c r="V787">
        <v>-11.0732</v>
      </c>
      <c r="W787">
        <v>1</v>
      </c>
      <c r="X787">
        <v>2.77</v>
      </c>
      <c r="Y787">
        <v>88726</v>
      </c>
    </row>
    <row r="788" spans="1:25" x14ac:dyDescent="0.3">
      <c r="A788">
        <v>19852</v>
      </c>
      <c r="B788" t="s">
        <v>42</v>
      </c>
      <c r="C788">
        <v>0.08</v>
      </c>
      <c r="D788">
        <v>2.62</v>
      </c>
      <c r="E788">
        <v>0.8</v>
      </c>
      <c r="F788">
        <v>1389</v>
      </c>
      <c r="G788" t="s">
        <v>1479</v>
      </c>
      <c r="H788" t="s">
        <v>44</v>
      </c>
      <c r="I788" t="s">
        <v>75</v>
      </c>
      <c r="J788" t="s">
        <v>46</v>
      </c>
      <c r="K788" t="s">
        <v>91</v>
      </c>
      <c r="L788" t="s">
        <v>48</v>
      </c>
      <c r="M788" t="s">
        <v>1433</v>
      </c>
      <c r="N788">
        <v>0.39</v>
      </c>
      <c r="O788" t="s">
        <v>50</v>
      </c>
      <c r="P788" t="s">
        <v>51</v>
      </c>
      <c r="Q788" t="s">
        <v>62</v>
      </c>
      <c r="R788" t="s">
        <v>1480</v>
      </c>
      <c r="S788">
        <v>94025</v>
      </c>
      <c r="T788" s="3">
        <v>42137</v>
      </c>
      <c r="U788" s="3">
        <v>42139</v>
      </c>
      <c r="V788">
        <v>21.769499999999997</v>
      </c>
      <c r="W788">
        <v>12</v>
      </c>
      <c r="X788">
        <v>31.55</v>
      </c>
      <c r="Y788">
        <v>88728</v>
      </c>
    </row>
    <row r="789" spans="1:25" x14ac:dyDescent="0.3">
      <c r="A789">
        <v>19111</v>
      </c>
      <c r="B789" t="s">
        <v>42</v>
      </c>
      <c r="C789">
        <v>0.09</v>
      </c>
      <c r="D789">
        <v>2.61</v>
      </c>
      <c r="E789">
        <v>0.5</v>
      </c>
      <c r="F789">
        <v>1389</v>
      </c>
      <c r="G789" t="s">
        <v>1479</v>
      </c>
      <c r="H789" t="s">
        <v>66</v>
      </c>
      <c r="I789" t="s">
        <v>139</v>
      </c>
      <c r="J789" t="s">
        <v>46</v>
      </c>
      <c r="K789" t="s">
        <v>159</v>
      </c>
      <c r="L789" t="s">
        <v>76</v>
      </c>
      <c r="M789" t="s">
        <v>1162</v>
      </c>
      <c r="N789">
        <v>0.39</v>
      </c>
      <c r="O789" t="s">
        <v>50</v>
      </c>
      <c r="P789" t="s">
        <v>51</v>
      </c>
      <c r="Q789" t="s">
        <v>62</v>
      </c>
      <c r="R789" t="s">
        <v>1480</v>
      </c>
      <c r="S789">
        <v>94025</v>
      </c>
      <c r="T789" s="3">
        <v>42158</v>
      </c>
      <c r="U789" s="3">
        <v>42160</v>
      </c>
      <c r="V789">
        <v>29.380199999999995</v>
      </c>
      <c r="W789">
        <v>17</v>
      </c>
      <c r="X789">
        <v>42.58</v>
      </c>
      <c r="Y789">
        <v>88729</v>
      </c>
    </row>
    <row r="790" spans="1:25" x14ac:dyDescent="0.3">
      <c r="A790">
        <v>18702</v>
      </c>
      <c r="B790" t="s">
        <v>64</v>
      </c>
      <c r="C790">
        <v>0.1</v>
      </c>
      <c r="D790">
        <v>8.17</v>
      </c>
      <c r="E790">
        <v>1.69</v>
      </c>
      <c r="F790">
        <v>1390</v>
      </c>
      <c r="G790" t="s">
        <v>1481</v>
      </c>
      <c r="H790" t="s">
        <v>66</v>
      </c>
      <c r="I790" t="s">
        <v>45</v>
      </c>
      <c r="J790" t="s">
        <v>46</v>
      </c>
      <c r="K790" t="s">
        <v>118</v>
      </c>
      <c r="L790" t="s">
        <v>48</v>
      </c>
      <c r="M790" t="s">
        <v>1482</v>
      </c>
      <c r="N790">
        <v>0.38</v>
      </c>
      <c r="O790" t="s">
        <v>50</v>
      </c>
      <c r="P790" t="s">
        <v>51</v>
      </c>
      <c r="Q790" t="s">
        <v>62</v>
      </c>
      <c r="R790" t="s">
        <v>1471</v>
      </c>
      <c r="S790">
        <v>95207</v>
      </c>
      <c r="T790" s="3">
        <v>42140</v>
      </c>
      <c r="U790" s="3">
        <v>42140</v>
      </c>
      <c r="V790">
        <v>100.2984</v>
      </c>
      <c r="W790">
        <v>19</v>
      </c>
      <c r="X790">
        <v>145.36000000000001</v>
      </c>
      <c r="Y790">
        <v>88731</v>
      </c>
    </row>
    <row r="791" spans="1:25" x14ac:dyDescent="0.3">
      <c r="A791">
        <v>18703</v>
      </c>
      <c r="B791" t="s">
        <v>64</v>
      </c>
      <c r="C791">
        <v>0.03</v>
      </c>
      <c r="D791">
        <v>110.99</v>
      </c>
      <c r="E791">
        <v>2.5</v>
      </c>
      <c r="F791">
        <v>1390</v>
      </c>
      <c r="G791" t="s">
        <v>1481</v>
      </c>
      <c r="H791" t="s">
        <v>66</v>
      </c>
      <c r="I791" t="s">
        <v>45</v>
      </c>
      <c r="J791" t="s">
        <v>102</v>
      </c>
      <c r="K791" t="s">
        <v>103</v>
      </c>
      <c r="L791" t="s">
        <v>76</v>
      </c>
      <c r="M791" t="s">
        <v>525</v>
      </c>
      <c r="N791">
        <v>0.56999999999999995</v>
      </c>
      <c r="O791" t="s">
        <v>50</v>
      </c>
      <c r="P791" t="s">
        <v>51</v>
      </c>
      <c r="Q791" t="s">
        <v>62</v>
      </c>
      <c r="R791" t="s">
        <v>1471</v>
      </c>
      <c r="S791">
        <v>95207</v>
      </c>
      <c r="T791" s="3">
        <v>42140</v>
      </c>
      <c r="U791" s="3">
        <v>42142</v>
      </c>
      <c r="V791">
        <v>2495.3987999999999</v>
      </c>
      <c r="W791">
        <v>38</v>
      </c>
      <c r="X791">
        <v>3616.52</v>
      </c>
      <c r="Y791">
        <v>88731</v>
      </c>
    </row>
    <row r="792" spans="1:25" x14ac:dyDescent="0.3">
      <c r="A792">
        <v>20523</v>
      </c>
      <c r="B792" t="s">
        <v>54</v>
      </c>
      <c r="C792">
        <v>0</v>
      </c>
      <c r="D792">
        <v>2.88</v>
      </c>
      <c r="E792">
        <v>0.7</v>
      </c>
      <c r="F792">
        <v>1391</v>
      </c>
      <c r="G792" t="s">
        <v>1483</v>
      </c>
      <c r="H792" t="s">
        <v>44</v>
      </c>
      <c r="I792" t="s">
        <v>139</v>
      </c>
      <c r="J792" t="s">
        <v>46</v>
      </c>
      <c r="K792" t="s">
        <v>47</v>
      </c>
      <c r="L792" t="s">
        <v>48</v>
      </c>
      <c r="M792" t="s">
        <v>389</v>
      </c>
      <c r="N792">
        <v>0.56000000000000005</v>
      </c>
      <c r="O792" t="s">
        <v>50</v>
      </c>
      <c r="P792" t="s">
        <v>51</v>
      </c>
      <c r="Q792" t="s">
        <v>62</v>
      </c>
      <c r="R792" t="s">
        <v>1484</v>
      </c>
      <c r="S792">
        <v>94086</v>
      </c>
      <c r="T792" s="3">
        <v>42118</v>
      </c>
      <c r="U792" s="3">
        <v>42118</v>
      </c>
      <c r="V792">
        <v>-0.10999999999999943</v>
      </c>
      <c r="W792">
        <v>1</v>
      </c>
      <c r="X792">
        <v>7.96</v>
      </c>
      <c r="Y792">
        <v>88727</v>
      </c>
    </row>
    <row r="793" spans="1:25" x14ac:dyDescent="0.3">
      <c r="A793">
        <v>20163</v>
      </c>
      <c r="B793" t="s">
        <v>131</v>
      </c>
      <c r="C793">
        <v>7.0000000000000007E-2</v>
      </c>
      <c r="D793">
        <v>12.28</v>
      </c>
      <c r="E793">
        <v>6.13</v>
      </c>
      <c r="F793">
        <v>1391</v>
      </c>
      <c r="G793" t="s">
        <v>1483</v>
      </c>
      <c r="H793" t="s">
        <v>66</v>
      </c>
      <c r="I793" t="s">
        <v>75</v>
      </c>
      <c r="J793" t="s">
        <v>46</v>
      </c>
      <c r="K793" t="s">
        <v>165</v>
      </c>
      <c r="L793" t="s">
        <v>76</v>
      </c>
      <c r="M793" t="s">
        <v>1485</v>
      </c>
      <c r="N793">
        <v>0.56999999999999995</v>
      </c>
      <c r="O793" t="s">
        <v>50</v>
      </c>
      <c r="P793" t="s">
        <v>51</v>
      </c>
      <c r="Q793" t="s">
        <v>62</v>
      </c>
      <c r="R793" t="s">
        <v>1484</v>
      </c>
      <c r="S793">
        <v>94086</v>
      </c>
      <c r="T793" s="3">
        <v>42127</v>
      </c>
      <c r="U793" s="3">
        <v>42134</v>
      </c>
      <c r="V793">
        <v>15.236000000000018</v>
      </c>
      <c r="W793">
        <v>33</v>
      </c>
      <c r="X793">
        <v>389.59</v>
      </c>
      <c r="Y793">
        <v>88730</v>
      </c>
    </row>
    <row r="794" spans="1:25" x14ac:dyDescent="0.3">
      <c r="A794">
        <v>5297</v>
      </c>
      <c r="B794" t="s">
        <v>54</v>
      </c>
      <c r="C794">
        <v>0</v>
      </c>
      <c r="D794">
        <v>8.6</v>
      </c>
      <c r="E794">
        <v>6.19</v>
      </c>
      <c r="F794">
        <v>1402</v>
      </c>
      <c r="G794" t="s">
        <v>1486</v>
      </c>
      <c r="H794" t="s">
        <v>66</v>
      </c>
      <c r="I794" t="s">
        <v>45</v>
      </c>
      <c r="J794" t="s">
        <v>46</v>
      </c>
      <c r="K794" t="s">
        <v>134</v>
      </c>
      <c r="L794" t="s">
        <v>76</v>
      </c>
      <c r="M794" t="s">
        <v>948</v>
      </c>
      <c r="N794">
        <v>0.38</v>
      </c>
      <c r="O794" t="s">
        <v>50</v>
      </c>
      <c r="P794" t="s">
        <v>78</v>
      </c>
      <c r="Q794" t="s">
        <v>202</v>
      </c>
      <c r="R794" t="s">
        <v>203</v>
      </c>
      <c r="S794">
        <v>60653</v>
      </c>
      <c r="T794" s="3">
        <v>42019</v>
      </c>
      <c r="U794" s="3">
        <v>42019</v>
      </c>
      <c r="V794">
        <v>-42.8536</v>
      </c>
      <c r="W794">
        <v>48</v>
      </c>
      <c r="X794">
        <v>447.89</v>
      </c>
      <c r="Y794">
        <v>37729</v>
      </c>
    </row>
    <row r="795" spans="1:25" x14ac:dyDescent="0.3">
      <c r="A795">
        <v>6080</v>
      </c>
      <c r="B795" t="s">
        <v>73</v>
      </c>
      <c r="C795">
        <v>0.04</v>
      </c>
      <c r="D795">
        <v>30.73</v>
      </c>
      <c r="E795">
        <v>4</v>
      </c>
      <c r="F795">
        <v>1402</v>
      </c>
      <c r="G795" t="s">
        <v>1486</v>
      </c>
      <c r="H795" t="s">
        <v>66</v>
      </c>
      <c r="I795" t="s">
        <v>57</v>
      </c>
      <c r="J795" t="s">
        <v>102</v>
      </c>
      <c r="K795" t="s">
        <v>204</v>
      </c>
      <c r="L795" t="s">
        <v>76</v>
      </c>
      <c r="M795" t="s">
        <v>312</v>
      </c>
      <c r="N795">
        <v>0.75</v>
      </c>
      <c r="O795" t="s">
        <v>50</v>
      </c>
      <c r="P795" t="s">
        <v>78</v>
      </c>
      <c r="Q795" t="s">
        <v>202</v>
      </c>
      <c r="R795" t="s">
        <v>203</v>
      </c>
      <c r="S795">
        <v>60653</v>
      </c>
      <c r="T795" s="3">
        <v>42025</v>
      </c>
      <c r="U795" s="3">
        <v>42026</v>
      </c>
      <c r="V795">
        <v>-20.79</v>
      </c>
      <c r="W795">
        <v>48</v>
      </c>
      <c r="X795">
        <v>1420.84</v>
      </c>
      <c r="Y795">
        <v>43079</v>
      </c>
    </row>
    <row r="796" spans="1:25" x14ac:dyDescent="0.3">
      <c r="A796">
        <v>23297</v>
      </c>
      <c r="B796" t="s">
        <v>54</v>
      </c>
      <c r="C796">
        <v>0</v>
      </c>
      <c r="D796">
        <v>8.6</v>
      </c>
      <c r="E796">
        <v>6.19</v>
      </c>
      <c r="F796">
        <v>1405</v>
      </c>
      <c r="G796" t="s">
        <v>1487</v>
      </c>
      <c r="H796" t="s">
        <v>66</v>
      </c>
      <c r="I796" t="s">
        <v>45</v>
      </c>
      <c r="J796" t="s">
        <v>46</v>
      </c>
      <c r="K796" t="s">
        <v>134</v>
      </c>
      <c r="L796" t="s">
        <v>76</v>
      </c>
      <c r="M796" t="s">
        <v>948</v>
      </c>
      <c r="N796">
        <v>0.38</v>
      </c>
      <c r="O796" t="s">
        <v>50</v>
      </c>
      <c r="P796" t="s">
        <v>78</v>
      </c>
      <c r="Q796" t="s">
        <v>324</v>
      </c>
      <c r="R796" t="s">
        <v>1488</v>
      </c>
      <c r="S796">
        <v>49017</v>
      </c>
      <c r="T796" s="3">
        <v>42019</v>
      </c>
      <c r="U796" s="3">
        <v>42019</v>
      </c>
      <c r="V796">
        <v>-33.211539999999999</v>
      </c>
      <c r="W796">
        <v>12</v>
      </c>
      <c r="X796">
        <v>111.97</v>
      </c>
      <c r="Y796">
        <v>86144</v>
      </c>
    </row>
    <row r="797" spans="1:25" x14ac:dyDescent="0.3">
      <c r="A797">
        <v>24080</v>
      </c>
      <c r="B797" t="s">
        <v>73</v>
      </c>
      <c r="C797">
        <v>0.04</v>
      </c>
      <c r="D797">
        <v>30.73</v>
      </c>
      <c r="E797">
        <v>4</v>
      </c>
      <c r="F797">
        <v>1405</v>
      </c>
      <c r="G797" t="s">
        <v>1487</v>
      </c>
      <c r="H797" t="s">
        <v>66</v>
      </c>
      <c r="I797" t="s">
        <v>57</v>
      </c>
      <c r="J797" t="s">
        <v>102</v>
      </c>
      <c r="K797" t="s">
        <v>204</v>
      </c>
      <c r="L797" t="s">
        <v>76</v>
      </c>
      <c r="M797" t="s">
        <v>312</v>
      </c>
      <c r="N797">
        <v>0.75</v>
      </c>
      <c r="O797" t="s">
        <v>50</v>
      </c>
      <c r="P797" t="s">
        <v>78</v>
      </c>
      <c r="Q797" t="s">
        <v>324</v>
      </c>
      <c r="R797" t="s">
        <v>1488</v>
      </c>
      <c r="S797">
        <v>49017</v>
      </c>
      <c r="T797" s="3">
        <v>42025</v>
      </c>
      <c r="U797" s="3">
        <v>42026</v>
      </c>
      <c r="V797">
        <v>-20.79</v>
      </c>
      <c r="W797">
        <v>12</v>
      </c>
      <c r="X797">
        <v>355.21</v>
      </c>
      <c r="Y797">
        <v>86145</v>
      </c>
    </row>
    <row r="798" spans="1:25" x14ac:dyDescent="0.3">
      <c r="A798">
        <v>19417</v>
      </c>
      <c r="B798" t="s">
        <v>73</v>
      </c>
      <c r="C798">
        <v>0</v>
      </c>
      <c r="D798">
        <v>65.989999999999995</v>
      </c>
      <c r="E798">
        <v>5.26</v>
      </c>
      <c r="F798">
        <v>1410</v>
      </c>
      <c r="G798" t="s">
        <v>1489</v>
      </c>
      <c r="H798" t="s">
        <v>66</v>
      </c>
      <c r="I798" t="s">
        <v>45</v>
      </c>
      <c r="J798" t="s">
        <v>102</v>
      </c>
      <c r="K798" t="s">
        <v>103</v>
      </c>
      <c r="L798" t="s">
        <v>76</v>
      </c>
      <c r="M798" t="s">
        <v>1490</v>
      </c>
      <c r="N798">
        <v>0.59</v>
      </c>
      <c r="O798" t="s">
        <v>50</v>
      </c>
      <c r="P798" t="s">
        <v>51</v>
      </c>
      <c r="Q798" t="s">
        <v>62</v>
      </c>
      <c r="R798" t="s">
        <v>1491</v>
      </c>
      <c r="S798">
        <v>92553</v>
      </c>
      <c r="T798" s="3">
        <v>42101</v>
      </c>
      <c r="U798" s="3">
        <v>42102</v>
      </c>
      <c r="V798">
        <v>369.99869999999999</v>
      </c>
      <c r="W798">
        <v>9</v>
      </c>
      <c r="X798">
        <v>536.23</v>
      </c>
      <c r="Y798">
        <v>87086</v>
      </c>
    </row>
    <row r="799" spans="1:25" x14ac:dyDescent="0.3">
      <c r="A799">
        <v>24407</v>
      </c>
      <c r="B799" t="s">
        <v>54</v>
      </c>
      <c r="C799">
        <v>0.08</v>
      </c>
      <c r="D799">
        <v>3.38</v>
      </c>
      <c r="E799">
        <v>0.85</v>
      </c>
      <c r="F799">
        <v>1412</v>
      </c>
      <c r="G799" t="s">
        <v>1492</v>
      </c>
      <c r="H799" t="s">
        <v>66</v>
      </c>
      <c r="I799" t="s">
        <v>45</v>
      </c>
      <c r="J799" t="s">
        <v>46</v>
      </c>
      <c r="K799" t="s">
        <v>47</v>
      </c>
      <c r="L799" t="s">
        <v>48</v>
      </c>
      <c r="M799" t="s">
        <v>1493</v>
      </c>
      <c r="N799">
        <v>0.48</v>
      </c>
      <c r="O799" t="s">
        <v>50</v>
      </c>
      <c r="P799" t="s">
        <v>51</v>
      </c>
      <c r="Q799" t="s">
        <v>62</v>
      </c>
      <c r="R799" t="s">
        <v>1494</v>
      </c>
      <c r="S799">
        <v>94043</v>
      </c>
      <c r="T799" s="3">
        <v>42037</v>
      </c>
      <c r="U799" s="3">
        <v>42039</v>
      </c>
      <c r="V799">
        <v>20.453600000000002</v>
      </c>
      <c r="W799">
        <v>12</v>
      </c>
      <c r="X799">
        <v>38.81</v>
      </c>
      <c r="Y799">
        <v>87087</v>
      </c>
    </row>
    <row r="800" spans="1:25" x14ac:dyDescent="0.3">
      <c r="A800">
        <v>1417</v>
      </c>
      <c r="B800" t="s">
        <v>73</v>
      </c>
      <c r="C800">
        <v>0</v>
      </c>
      <c r="D800">
        <v>65.989999999999995</v>
      </c>
      <c r="E800">
        <v>5.26</v>
      </c>
      <c r="F800">
        <v>1413</v>
      </c>
      <c r="G800" t="s">
        <v>1495</v>
      </c>
      <c r="H800" t="s">
        <v>66</v>
      </c>
      <c r="I800" t="s">
        <v>45</v>
      </c>
      <c r="J800" t="s">
        <v>102</v>
      </c>
      <c r="K800" t="s">
        <v>103</v>
      </c>
      <c r="L800" t="s">
        <v>76</v>
      </c>
      <c r="M800" t="s">
        <v>1490</v>
      </c>
      <c r="N800">
        <v>0.59</v>
      </c>
      <c r="O800" t="s">
        <v>50</v>
      </c>
      <c r="P800" t="s">
        <v>70</v>
      </c>
      <c r="Q800" t="s">
        <v>217</v>
      </c>
      <c r="R800" t="s">
        <v>218</v>
      </c>
      <c r="S800">
        <v>2113</v>
      </c>
      <c r="T800" s="3">
        <v>42101</v>
      </c>
      <c r="U800" s="3">
        <v>42102</v>
      </c>
      <c r="V800">
        <v>542.25</v>
      </c>
      <c r="W800">
        <v>36</v>
      </c>
      <c r="X800">
        <v>2144.92</v>
      </c>
      <c r="Y800">
        <v>10277</v>
      </c>
    </row>
    <row r="801" spans="1:25" x14ac:dyDescent="0.3">
      <c r="A801">
        <v>6406</v>
      </c>
      <c r="B801" t="s">
        <v>54</v>
      </c>
      <c r="C801">
        <v>0.02</v>
      </c>
      <c r="D801">
        <v>16.48</v>
      </c>
      <c r="E801">
        <v>1.99</v>
      </c>
      <c r="F801">
        <v>1413</v>
      </c>
      <c r="G801" t="s">
        <v>1495</v>
      </c>
      <c r="H801" t="s">
        <v>44</v>
      </c>
      <c r="I801" t="s">
        <v>45</v>
      </c>
      <c r="J801" t="s">
        <v>102</v>
      </c>
      <c r="K801" t="s">
        <v>204</v>
      </c>
      <c r="L801" t="s">
        <v>68</v>
      </c>
      <c r="M801" t="s">
        <v>1496</v>
      </c>
      <c r="N801">
        <v>0.42</v>
      </c>
      <c r="O801" t="s">
        <v>50</v>
      </c>
      <c r="P801" t="s">
        <v>70</v>
      </c>
      <c r="Q801" t="s">
        <v>217</v>
      </c>
      <c r="R801" t="s">
        <v>218</v>
      </c>
      <c r="S801">
        <v>2113</v>
      </c>
      <c r="T801" s="3">
        <v>42037</v>
      </c>
      <c r="U801" s="3">
        <v>42039</v>
      </c>
      <c r="V801">
        <v>69.61</v>
      </c>
      <c r="W801">
        <v>27</v>
      </c>
      <c r="X801">
        <v>484.56</v>
      </c>
      <c r="Y801">
        <v>45539</v>
      </c>
    </row>
    <row r="802" spans="1:25" x14ac:dyDescent="0.3">
      <c r="A802">
        <v>25129</v>
      </c>
      <c r="B802" t="s">
        <v>64</v>
      </c>
      <c r="C802">
        <v>0.02</v>
      </c>
      <c r="D802">
        <v>417.4</v>
      </c>
      <c r="E802">
        <v>75.23</v>
      </c>
      <c r="F802">
        <v>1416</v>
      </c>
      <c r="G802" t="s">
        <v>1497</v>
      </c>
      <c r="H802" t="s">
        <v>56</v>
      </c>
      <c r="I802" t="s">
        <v>75</v>
      </c>
      <c r="J802" t="s">
        <v>58</v>
      </c>
      <c r="K802" t="s">
        <v>176</v>
      </c>
      <c r="L802" t="s">
        <v>146</v>
      </c>
      <c r="M802" t="s">
        <v>734</v>
      </c>
      <c r="N802">
        <v>0.79</v>
      </c>
      <c r="O802" t="s">
        <v>50</v>
      </c>
      <c r="P802" t="s">
        <v>78</v>
      </c>
      <c r="Q802" t="s">
        <v>727</v>
      </c>
      <c r="R802" t="s">
        <v>1498</v>
      </c>
      <c r="S802">
        <v>46203</v>
      </c>
      <c r="T802" s="3">
        <v>42130</v>
      </c>
      <c r="U802" s="3">
        <v>42131</v>
      </c>
      <c r="V802">
        <v>-634.86540000000002</v>
      </c>
      <c r="W802">
        <v>1</v>
      </c>
      <c r="X802">
        <v>471.21</v>
      </c>
      <c r="Y802">
        <v>90538</v>
      </c>
    </row>
    <row r="803" spans="1:25" x14ac:dyDescent="0.3">
      <c r="A803">
        <v>24722</v>
      </c>
      <c r="B803" t="s">
        <v>42</v>
      </c>
      <c r="C803">
        <v>0.04</v>
      </c>
      <c r="D803">
        <v>46.89</v>
      </c>
      <c r="E803">
        <v>5.0999999999999996</v>
      </c>
      <c r="F803">
        <v>1416</v>
      </c>
      <c r="G803" t="s">
        <v>1497</v>
      </c>
      <c r="H803" t="s">
        <v>66</v>
      </c>
      <c r="I803" t="s">
        <v>75</v>
      </c>
      <c r="J803" t="s">
        <v>46</v>
      </c>
      <c r="K803" t="s">
        <v>281</v>
      </c>
      <c r="L803" t="s">
        <v>111</v>
      </c>
      <c r="M803" t="s">
        <v>1369</v>
      </c>
      <c r="N803">
        <v>0.46</v>
      </c>
      <c r="O803" t="s">
        <v>50</v>
      </c>
      <c r="P803" t="s">
        <v>78</v>
      </c>
      <c r="Q803" t="s">
        <v>727</v>
      </c>
      <c r="R803" t="s">
        <v>1498</v>
      </c>
      <c r="S803">
        <v>46203</v>
      </c>
      <c r="T803" s="3">
        <v>42180</v>
      </c>
      <c r="U803" s="3">
        <v>42182</v>
      </c>
      <c r="V803">
        <v>87.12</v>
      </c>
      <c r="W803">
        <v>4</v>
      </c>
      <c r="X803">
        <v>182.61</v>
      </c>
      <c r="Y803">
        <v>90540</v>
      </c>
    </row>
    <row r="804" spans="1:25" x14ac:dyDescent="0.3">
      <c r="A804">
        <v>22823</v>
      </c>
      <c r="B804" t="s">
        <v>131</v>
      </c>
      <c r="C804">
        <v>7.0000000000000007E-2</v>
      </c>
      <c r="D804">
        <v>4.84</v>
      </c>
      <c r="E804">
        <v>0.71</v>
      </c>
      <c r="F804">
        <v>1418</v>
      </c>
      <c r="G804" t="s">
        <v>1499</v>
      </c>
      <c r="H804" t="s">
        <v>66</v>
      </c>
      <c r="I804" t="s">
        <v>75</v>
      </c>
      <c r="J804" t="s">
        <v>46</v>
      </c>
      <c r="K804" t="s">
        <v>47</v>
      </c>
      <c r="L804" t="s">
        <v>48</v>
      </c>
      <c r="M804" t="s">
        <v>1500</v>
      </c>
      <c r="N804">
        <v>0.52</v>
      </c>
      <c r="O804" t="s">
        <v>50</v>
      </c>
      <c r="P804" t="s">
        <v>78</v>
      </c>
      <c r="Q804" t="s">
        <v>727</v>
      </c>
      <c r="R804" t="s">
        <v>1501</v>
      </c>
      <c r="S804">
        <v>46901</v>
      </c>
      <c r="T804" s="3">
        <v>42005</v>
      </c>
      <c r="U804" s="3">
        <v>42007</v>
      </c>
      <c r="V804">
        <v>25.240199999999998</v>
      </c>
      <c r="W804">
        <v>8</v>
      </c>
      <c r="X804">
        <v>36.58</v>
      </c>
      <c r="Y804">
        <v>90539</v>
      </c>
    </row>
    <row r="805" spans="1:25" x14ac:dyDescent="0.3">
      <c r="A805">
        <v>24295</v>
      </c>
      <c r="B805" t="s">
        <v>54</v>
      </c>
      <c r="C805">
        <v>0.01</v>
      </c>
      <c r="D805">
        <v>124.49</v>
      </c>
      <c r="E805">
        <v>51.94</v>
      </c>
      <c r="F805">
        <v>1419</v>
      </c>
      <c r="G805" t="s">
        <v>1502</v>
      </c>
      <c r="H805" t="s">
        <v>56</v>
      </c>
      <c r="I805" t="s">
        <v>75</v>
      </c>
      <c r="J805" t="s">
        <v>58</v>
      </c>
      <c r="K805" t="s">
        <v>176</v>
      </c>
      <c r="L805" t="s">
        <v>146</v>
      </c>
      <c r="M805" t="s">
        <v>486</v>
      </c>
      <c r="N805">
        <v>0.63</v>
      </c>
      <c r="O805" t="s">
        <v>50</v>
      </c>
      <c r="P805" t="s">
        <v>78</v>
      </c>
      <c r="Q805" t="s">
        <v>727</v>
      </c>
      <c r="R805" t="s">
        <v>1503</v>
      </c>
      <c r="S805">
        <v>47905</v>
      </c>
      <c r="T805" s="3">
        <v>42180</v>
      </c>
      <c r="U805" s="3">
        <v>42181</v>
      </c>
      <c r="V805">
        <v>-94.674644999999998</v>
      </c>
      <c r="W805">
        <v>18</v>
      </c>
      <c r="X805">
        <v>2376.12</v>
      </c>
      <c r="Y805">
        <v>90540</v>
      </c>
    </row>
    <row r="806" spans="1:25" x14ac:dyDescent="0.3">
      <c r="A806">
        <v>19024</v>
      </c>
      <c r="B806" t="s">
        <v>131</v>
      </c>
      <c r="C806">
        <v>0.05</v>
      </c>
      <c r="D806">
        <v>350.99</v>
      </c>
      <c r="E806">
        <v>39</v>
      </c>
      <c r="F806">
        <v>1424</v>
      </c>
      <c r="G806" t="s">
        <v>1504</v>
      </c>
      <c r="H806" t="s">
        <v>56</v>
      </c>
      <c r="I806" t="s">
        <v>57</v>
      </c>
      <c r="J806" t="s">
        <v>58</v>
      </c>
      <c r="K806" t="s">
        <v>59</v>
      </c>
      <c r="L806" t="s">
        <v>60</v>
      </c>
      <c r="M806" t="s">
        <v>1293</v>
      </c>
      <c r="N806">
        <v>0.55000000000000004</v>
      </c>
      <c r="O806" t="s">
        <v>50</v>
      </c>
      <c r="P806" t="s">
        <v>51</v>
      </c>
      <c r="Q806" t="s">
        <v>279</v>
      </c>
      <c r="R806" t="s">
        <v>1505</v>
      </c>
      <c r="S806">
        <v>80112</v>
      </c>
      <c r="T806" s="3">
        <v>42016</v>
      </c>
      <c r="U806" s="3">
        <v>42018</v>
      </c>
      <c r="V806">
        <v>451.28039999999999</v>
      </c>
      <c r="W806">
        <v>3</v>
      </c>
      <c r="X806">
        <v>1020.08</v>
      </c>
      <c r="Y806">
        <v>89448</v>
      </c>
    </row>
    <row r="807" spans="1:25" x14ac:dyDescent="0.3">
      <c r="A807">
        <v>19025</v>
      </c>
      <c r="B807" t="s">
        <v>131</v>
      </c>
      <c r="C807">
        <v>0</v>
      </c>
      <c r="D807">
        <v>8.74</v>
      </c>
      <c r="E807">
        <v>1.39</v>
      </c>
      <c r="F807">
        <v>1424</v>
      </c>
      <c r="G807" t="s">
        <v>1504</v>
      </c>
      <c r="H807" t="s">
        <v>66</v>
      </c>
      <c r="I807" t="s">
        <v>57</v>
      </c>
      <c r="J807" t="s">
        <v>46</v>
      </c>
      <c r="K807" t="s">
        <v>94</v>
      </c>
      <c r="L807" t="s">
        <v>76</v>
      </c>
      <c r="M807" t="s">
        <v>1506</v>
      </c>
      <c r="N807">
        <v>0.38</v>
      </c>
      <c r="O807" t="s">
        <v>50</v>
      </c>
      <c r="P807" t="s">
        <v>51</v>
      </c>
      <c r="Q807" t="s">
        <v>279</v>
      </c>
      <c r="R807" t="s">
        <v>1505</v>
      </c>
      <c r="S807">
        <v>80112</v>
      </c>
      <c r="T807" s="3">
        <v>42016</v>
      </c>
      <c r="U807" s="3">
        <v>42020</v>
      </c>
      <c r="V807">
        <v>44.988</v>
      </c>
      <c r="W807">
        <v>7</v>
      </c>
      <c r="X807">
        <v>65.2</v>
      </c>
      <c r="Y807">
        <v>89448</v>
      </c>
    </row>
    <row r="808" spans="1:25" x14ac:dyDescent="0.3">
      <c r="A808">
        <v>19026</v>
      </c>
      <c r="B808" t="s">
        <v>131</v>
      </c>
      <c r="C808">
        <v>0.02</v>
      </c>
      <c r="D808">
        <v>1.98</v>
      </c>
      <c r="E808">
        <v>0.7</v>
      </c>
      <c r="F808">
        <v>1424</v>
      </c>
      <c r="G808" t="s">
        <v>1504</v>
      </c>
      <c r="H808" t="s">
        <v>66</v>
      </c>
      <c r="I808" t="s">
        <v>57</v>
      </c>
      <c r="J808" t="s">
        <v>46</v>
      </c>
      <c r="K808" t="s">
        <v>91</v>
      </c>
      <c r="L808" t="s">
        <v>48</v>
      </c>
      <c r="M808" t="s">
        <v>419</v>
      </c>
      <c r="N808">
        <v>0.83</v>
      </c>
      <c r="O808" t="s">
        <v>50</v>
      </c>
      <c r="P808" t="s">
        <v>51</v>
      </c>
      <c r="Q808" t="s">
        <v>279</v>
      </c>
      <c r="R808" t="s">
        <v>1505</v>
      </c>
      <c r="S808">
        <v>80112</v>
      </c>
      <c r="T808" s="3">
        <v>42016</v>
      </c>
      <c r="U808" s="3">
        <v>42020</v>
      </c>
      <c r="V808">
        <v>-20.732799999999997</v>
      </c>
      <c r="W808">
        <v>11</v>
      </c>
      <c r="X808">
        <v>22.59</v>
      </c>
      <c r="Y808">
        <v>89448</v>
      </c>
    </row>
    <row r="809" spans="1:25" x14ac:dyDescent="0.3">
      <c r="A809">
        <v>23620</v>
      </c>
      <c r="B809" t="s">
        <v>54</v>
      </c>
      <c r="C809">
        <v>0.05</v>
      </c>
      <c r="D809">
        <v>8.0399999999999991</v>
      </c>
      <c r="E809">
        <v>8.94</v>
      </c>
      <c r="F809">
        <v>1424</v>
      </c>
      <c r="G809" t="s">
        <v>1504</v>
      </c>
      <c r="H809" t="s">
        <v>66</v>
      </c>
      <c r="I809" t="s">
        <v>57</v>
      </c>
      <c r="J809" t="s">
        <v>46</v>
      </c>
      <c r="K809" t="s">
        <v>134</v>
      </c>
      <c r="L809" t="s">
        <v>76</v>
      </c>
      <c r="M809" t="s">
        <v>1064</v>
      </c>
      <c r="N809">
        <v>0.4</v>
      </c>
      <c r="O809" t="s">
        <v>50</v>
      </c>
      <c r="P809" t="s">
        <v>51</v>
      </c>
      <c r="Q809" t="s">
        <v>279</v>
      </c>
      <c r="R809" t="s">
        <v>1505</v>
      </c>
      <c r="S809">
        <v>80112</v>
      </c>
      <c r="T809" s="3">
        <v>42175</v>
      </c>
      <c r="U809" s="3">
        <v>42177</v>
      </c>
      <c r="V809">
        <v>-164.39479999999998</v>
      </c>
      <c r="W809">
        <v>15</v>
      </c>
      <c r="X809">
        <v>121.36</v>
      </c>
      <c r="Y809">
        <v>89449</v>
      </c>
    </row>
    <row r="810" spans="1:25" x14ac:dyDescent="0.3">
      <c r="A810">
        <v>22824</v>
      </c>
      <c r="B810" t="s">
        <v>131</v>
      </c>
      <c r="C810">
        <v>0.04</v>
      </c>
      <c r="D810">
        <v>2036.48</v>
      </c>
      <c r="E810">
        <v>14.7</v>
      </c>
      <c r="F810">
        <v>1425</v>
      </c>
      <c r="G810" t="s">
        <v>1507</v>
      </c>
      <c r="H810" t="s">
        <v>56</v>
      </c>
      <c r="I810" t="s">
        <v>75</v>
      </c>
      <c r="J810" t="s">
        <v>102</v>
      </c>
      <c r="K810" t="s">
        <v>110</v>
      </c>
      <c r="L810" t="s">
        <v>60</v>
      </c>
      <c r="M810" t="s">
        <v>657</v>
      </c>
      <c r="N810">
        <v>0.55000000000000004</v>
      </c>
      <c r="O810" t="s">
        <v>50</v>
      </c>
      <c r="P810" t="s">
        <v>51</v>
      </c>
      <c r="Q810" t="s">
        <v>279</v>
      </c>
      <c r="R810" t="s">
        <v>280</v>
      </c>
      <c r="S810">
        <v>80525</v>
      </c>
      <c r="T810" s="3">
        <v>42005</v>
      </c>
      <c r="U810" s="3">
        <v>42010</v>
      </c>
      <c r="V810">
        <v>-4793.0039999999999</v>
      </c>
      <c r="W810">
        <v>1</v>
      </c>
      <c r="X810">
        <v>2013.67</v>
      </c>
      <c r="Y810">
        <v>89450</v>
      </c>
    </row>
    <row r="811" spans="1:25" x14ac:dyDescent="0.3">
      <c r="A811">
        <v>22407</v>
      </c>
      <c r="B811" t="s">
        <v>131</v>
      </c>
      <c r="C811">
        <v>0.09</v>
      </c>
      <c r="D811">
        <v>125.99</v>
      </c>
      <c r="E811">
        <v>2.5</v>
      </c>
      <c r="F811">
        <v>1427</v>
      </c>
      <c r="G811" t="s">
        <v>1508</v>
      </c>
      <c r="H811" t="s">
        <v>66</v>
      </c>
      <c r="I811" t="s">
        <v>57</v>
      </c>
      <c r="J811" t="s">
        <v>102</v>
      </c>
      <c r="K811" t="s">
        <v>103</v>
      </c>
      <c r="L811" t="s">
        <v>76</v>
      </c>
      <c r="M811" t="s">
        <v>1172</v>
      </c>
      <c r="N811">
        <v>0.6</v>
      </c>
      <c r="O811" t="s">
        <v>50</v>
      </c>
      <c r="P811" t="s">
        <v>78</v>
      </c>
      <c r="Q811" t="s">
        <v>324</v>
      </c>
      <c r="R811" t="s">
        <v>1509</v>
      </c>
      <c r="S811">
        <v>48708</v>
      </c>
      <c r="T811" s="3">
        <v>42040</v>
      </c>
      <c r="U811" s="3">
        <v>42044</v>
      </c>
      <c r="V811">
        <v>1258.7876999999999</v>
      </c>
      <c r="W811">
        <v>18</v>
      </c>
      <c r="X811">
        <v>1824.33</v>
      </c>
      <c r="Y811">
        <v>90905</v>
      </c>
    </row>
    <row r="812" spans="1:25" x14ac:dyDescent="0.3">
      <c r="A812">
        <v>19810</v>
      </c>
      <c r="B812" t="s">
        <v>54</v>
      </c>
      <c r="C812">
        <v>0.05</v>
      </c>
      <c r="D812">
        <v>9.7799999999999994</v>
      </c>
      <c r="E812">
        <v>1.39</v>
      </c>
      <c r="F812">
        <v>1432</v>
      </c>
      <c r="G812" t="s">
        <v>1510</v>
      </c>
      <c r="H812" t="s">
        <v>66</v>
      </c>
      <c r="I812" t="s">
        <v>45</v>
      </c>
      <c r="J812" t="s">
        <v>46</v>
      </c>
      <c r="K812" t="s">
        <v>94</v>
      </c>
      <c r="L812" t="s">
        <v>76</v>
      </c>
      <c r="M812" t="s">
        <v>1289</v>
      </c>
      <c r="N812">
        <v>0.39</v>
      </c>
      <c r="O812" t="s">
        <v>50</v>
      </c>
      <c r="P812" t="s">
        <v>78</v>
      </c>
      <c r="Q812" t="s">
        <v>727</v>
      </c>
      <c r="R812" t="s">
        <v>1498</v>
      </c>
      <c r="S812">
        <v>46203</v>
      </c>
      <c r="T812" s="3">
        <v>42068</v>
      </c>
      <c r="U812" s="3">
        <v>42069</v>
      </c>
      <c r="V812">
        <v>74.278499999999994</v>
      </c>
      <c r="W812">
        <v>11</v>
      </c>
      <c r="X812">
        <v>107.65</v>
      </c>
      <c r="Y812">
        <v>86826</v>
      </c>
    </row>
    <row r="813" spans="1:25" x14ac:dyDescent="0.3">
      <c r="A813">
        <v>18762</v>
      </c>
      <c r="B813" t="s">
        <v>131</v>
      </c>
      <c r="C813">
        <v>7.0000000000000007E-2</v>
      </c>
      <c r="D813">
        <v>10.98</v>
      </c>
      <c r="E813">
        <v>4.8</v>
      </c>
      <c r="F813">
        <v>1432</v>
      </c>
      <c r="G813" t="s">
        <v>1510</v>
      </c>
      <c r="H813" t="s">
        <v>66</v>
      </c>
      <c r="I813" t="s">
        <v>45</v>
      </c>
      <c r="J813" t="s">
        <v>46</v>
      </c>
      <c r="K813" t="s">
        <v>94</v>
      </c>
      <c r="L813" t="s">
        <v>76</v>
      </c>
      <c r="M813" t="s">
        <v>560</v>
      </c>
      <c r="N813">
        <v>0.36</v>
      </c>
      <c r="O813" t="s">
        <v>50</v>
      </c>
      <c r="P813" t="s">
        <v>78</v>
      </c>
      <c r="Q813" t="s">
        <v>727</v>
      </c>
      <c r="R813" t="s">
        <v>1498</v>
      </c>
      <c r="S813">
        <v>46203</v>
      </c>
      <c r="T813" s="3">
        <v>42175</v>
      </c>
      <c r="U813" s="3">
        <v>42182</v>
      </c>
      <c r="V813">
        <v>52.92</v>
      </c>
      <c r="W813">
        <v>16</v>
      </c>
      <c r="X813">
        <v>165.21</v>
      </c>
      <c r="Y813">
        <v>86827</v>
      </c>
    </row>
    <row r="814" spans="1:25" x14ac:dyDescent="0.3">
      <c r="A814">
        <v>19811</v>
      </c>
      <c r="B814" t="s">
        <v>54</v>
      </c>
      <c r="C814">
        <v>0.02</v>
      </c>
      <c r="D814">
        <v>3.28</v>
      </c>
      <c r="E814">
        <v>3.97</v>
      </c>
      <c r="F814">
        <v>1433</v>
      </c>
      <c r="G814" t="s">
        <v>1511</v>
      </c>
      <c r="H814" t="s">
        <v>44</v>
      </c>
      <c r="I814" t="s">
        <v>45</v>
      </c>
      <c r="J814" t="s">
        <v>46</v>
      </c>
      <c r="K814" t="s">
        <v>47</v>
      </c>
      <c r="L814" t="s">
        <v>48</v>
      </c>
      <c r="M814" t="s">
        <v>1033</v>
      </c>
      <c r="N814">
        <v>0.56000000000000005</v>
      </c>
      <c r="O814" t="s">
        <v>50</v>
      </c>
      <c r="P814" t="s">
        <v>78</v>
      </c>
      <c r="Q814" t="s">
        <v>727</v>
      </c>
      <c r="R814" t="s">
        <v>1512</v>
      </c>
      <c r="S814">
        <v>47130</v>
      </c>
      <c r="T814" s="3">
        <v>42068</v>
      </c>
      <c r="U814" s="3">
        <v>42069</v>
      </c>
      <c r="V814">
        <v>-66.349999999999994</v>
      </c>
      <c r="W814">
        <v>7</v>
      </c>
      <c r="X814">
        <v>25.15</v>
      </c>
      <c r="Y814">
        <v>86826</v>
      </c>
    </row>
    <row r="815" spans="1:25" x14ac:dyDescent="0.3">
      <c r="A815">
        <v>20124</v>
      </c>
      <c r="B815" t="s">
        <v>42</v>
      </c>
      <c r="C815">
        <v>7.0000000000000007E-2</v>
      </c>
      <c r="D815">
        <v>300.98</v>
      </c>
      <c r="E815">
        <v>64.73</v>
      </c>
      <c r="F815">
        <v>1433</v>
      </c>
      <c r="G815" t="s">
        <v>1511</v>
      </c>
      <c r="H815" t="s">
        <v>56</v>
      </c>
      <c r="I815" t="s">
        <v>45</v>
      </c>
      <c r="J815" t="s">
        <v>58</v>
      </c>
      <c r="K815" t="s">
        <v>59</v>
      </c>
      <c r="L815" t="s">
        <v>60</v>
      </c>
      <c r="M815" t="s">
        <v>1513</v>
      </c>
      <c r="N815">
        <v>0.56000000000000005</v>
      </c>
      <c r="O815" t="s">
        <v>50</v>
      </c>
      <c r="P815" t="s">
        <v>78</v>
      </c>
      <c r="Q815" t="s">
        <v>727</v>
      </c>
      <c r="R815" t="s">
        <v>1512</v>
      </c>
      <c r="S815">
        <v>47130</v>
      </c>
      <c r="T815" s="3">
        <v>42143</v>
      </c>
      <c r="U815" s="3">
        <v>42145</v>
      </c>
      <c r="V815">
        <v>1399.6400000000003</v>
      </c>
      <c r="W815">
        <v>14</v>
      </c>
      <c r="X815">
        <v>4285.5600000000004</v>
      </c>
      <c r="Y815">
        <v>86828</v>
      </c>
    </row>
    <row r="816" spans="1:25" x14ac:dyDescent="0.3">
      <c r="A816">
        <v>20125</v>
      </c>
      <c r="B816" t="s">
        <v>42</v>
      </c>
      <c r="C816">
        <v>0.01</v>
      </c>
      <c r="D816">
        <v>20.98</v>
      </c>
      <c r="E816">
        <v>45</v>
      </c>
      <c r="F816">
        <v>1433</v>
      </c>
      <c r="G816" t="s">
        <v>1511</v>
      </c>
      <c r="H816" t="s">
        <v>56</v>
      </c>
      <c r="I816" t="s">
        <v>45</v>
      </c>
      <c r="J816" t="s">
        <v>46</v>
      </c>
      <c r="K816" t="s">
        <v>165</v>
      </c>
      <c r="L816" t="s">
        <v>60</v>
      </c>
      <c r="M816" t="s">
        <v>1514</v>
      </c>
      <c r="N816">
        <v>0.61</v>
      </c>
      <c r="O816" t="s">
        <v>50</v>
      </c>
      <c r="P816" t="s">
        <v>78</v>
      </c>
      <c r="Q816" t="s">
        <v>727</v>
      </c>
      <c r="R816" t="s">
        <v>1512</v>
      </c>
      <c r="S816">
        <v>47130</v>
      </c>
      <c r="T816" s="3">
        <v>42143</v>
      </c>
      <c r="U816" s="3">
        <v>42143</v>
      </c>
      <c r="V816">
        <v>232.64200000000028</v>
      </c>
      <c r="W816">
        <v>28</v>
      </c>
      <c r="X816">
        <v>631.37</v>
      </c>
      <c r="Y816">
        <v>86828</v>
      </c>
    </row>
    <row r="817" spans="1:25" x14ac:dyDescent="0.3">
      <c r="A817">
        <v>21955</v>
      </c>
      <c r="B817" t="s">
        <v>64</v>
      </c>
      <c r="C817">
        <v>0.01</v>
      </c>
      <c r="D817">
        <v>80.98</v>
      </c>
      <c r="E817">
        <v>35</v>
      </c>
      <c r="F817">
        <v>1438</v>
      </c>
      <c r="G817" t="s">
        <v>1515</v>
      </c>
      <c r="H817" t="s">
        <v>66</v>
      </c>
      <c r="I817" t="s">
        <v>45</v>
      </c>
      <c r="J817" t="s">
        <v>46</v>
      </c>
      <c r="K817" t="s">
        <v>165</v>
      </c>
      <c r="L817" t="s">
        <v>260</v>
      </c>
      <c r="M817" t="s">
        <v>1011</v>
      </c>
      <c r="N817">
        <v>0.83</v>
      </c>
      <c r="O817" t="s">
        <v>50</v>
      </c>
      <c r="P817" t="s">
        <v>70</v>
      </c>
      <c r="Q817" t="s">
        <v>178</v>
      </c>
      <c r="R817" t="s">
        <v>1516</v>
      </c>
      <c r="S817">
        <v>44035</v>
      </c>
      <c r="T817" s="3">
        <v>42026</v>
      </c>
      <c r="U817" s="3">
        <v>42028</v>
      </c>
      <c r="V817">
        <v>-409.37360000000001</v>
      </c>
      <c r="W817">
        <v>3</v>
      </c>
      <c r="X817">
        <v>267.83</v>
      </c>
      <c r="Y817">
        <v>90120</v>
      </c>
    </row>
    <row r="818" spans="1:25" x14ac:dyDescent="0.3">
      <c r="A818">
        <v>23415</v>
      </c>
      <c r="B818" t="s">
        <v>64</v>
      </c>
      <c r="C818">
        <v>0.05</v>
      </c>
      <c r="D818">
        <v>6.48</v>
      </c>
      <c r="E818">
        <v>6.22</v>
      </c>
      <c r="F818">
        <v>1439</v>
      </c>
      <c r="G818" t="s">
        <v>1517</v>
      </c>
      <c r="H818" t="s">
        <v>66</v>
      </c>
      <c r="I818" t="s">
        <v>45</v>
      </c>
      <c r="J818" t="s">
        <v>46</v>
      </c>
      <c r="K818" t="s">
        <v>118</v>
      </c>
      <c r="L818" t="s">
        <v>76</v>
      </c>
      <c r="M818" t="s">
        <v>1455</v>
      </c>
      <c r="N818">
        <v>0.37</v>
      </c>
      <c r="O818" t="s">
        <v>50</v>
      </c>
      <c r="P818" t="s">
        <v>70</v>
      </c>
      <c r="Q818" t="s">
        <v>178</v>
      </c>
      <c r="R818" t="s">
        <v>1518</v>
      </c>
      <c r="S818">
        <v>44117</v>
      </c>
      <c r="T818" s="3">
        <v>42122</v>
      </c>
      <c r="U818" s="3">
        <v>42123</v>
      </c>
      <c r="V818">
        <v>-29.07</v>
      </c>
      <c r="W818">
        <v>3</v>
      </c>
      <c r="X818">
        <v>21.46</v>
      </c>
      <c r="Y818">
        <v>90121</v>
      </c>
    </row>
    <row r="819" spans="1:25" x14ac:dyDescent="0.3">
      <c r="A819">
        <v>22672</v>
      </c>
      <c r="B819" t="s">
        <v>54</v>
      </c>
      <c r="C819">
        <v>0.04</v>
      </c>
      <c r="D819">
        <v>177.98</v>
      </c>
      <c r="E819">
        <v>0.99</v>
      </c>
      <c r="F819">
        <v>1442</v>
      </c>
      <c r="G819" t="s">
        <v>1519</v>
      </c>
      <c r="H819" t="s">
        <v>66</v>
      </c>
      <c r="I819" t="s">
        <v>45</v>
      </c>
      <c r="J819" t="s">
        <v>46</v>
      </c>
      <c r="K819" t="s">
        <v>281</v>
      </c>
      <c r="L819" t="s">
        <v>76</v>
      </c>
      <c r="M819" t="s">
        <v>1520</v>
      </c>
      <c r="N819">
        <v>0.56000000000000005</v>
      </c>
      <c r="O819" t="s">
        <v>50</v>
      </c>
      <c r="P819" t="s">
        <v>78</v>
      </c>
      <c r="Q819" t="s">
        <v>530</v>
      </c>
      <c r="R819" t="s">
        <v>1217</v>
      </c>
      <c r="S819">
        <v>65807</v>
      </c>
      <c r="T819" s="3">
        <v>42180</v>
      </c>
      <c r="U819" s="3">
        <v>42182</v>
      </c>
      <c r="V819">
        <v>1909.8854999999996</v>
      </c>
      <c r="W819">
        <v>15</v>
      </c>
      <c r="X819">
        <v>2767.95</v>
      </c>
      <c r="Y819">
        <v>89076</v>
      </c>
    </row>
    <row r="820" spans="1:25" x14ac:dyDescent="0.3">
      <c r="A820">
        <v>21945</v>
      </c>
      <c r="B820" t="s">
        <v>131</v>
      </c>
      <c r="C820">
        <v>0.02</v>
      </c>
      <c r="D820">
        <v>15.99</v>
      </c>
      <c r="E820">
        <v>13.18</v>
      </c>
      <c r="F820">
        <v>1442</v>
      </c>
      <c r="G820" t="s">
        <v>1519</v>
      </c>
      <c r="H820" t="s">
        <v>44</v>
      </c>
      <c r="I820" t="s">
        <v>45</v>
      </c>
      <c r="J820" t="s">
        <v>46</v>
      </c>
      <c r="K820" t="s">
        <v>134</v>
      </c>
      <c r="L820" t="s">
        <v>76</v>
      </c>
      <c r="M820" t="s">
        <v>662</v>
      </c>
      <c r="N820">
        <v>0.37</v>
      </c>
      <c r="O820" t="s">
        <v>50</v>
      </c>
      <c r="P820" t="s">
        <v>78</v>
      </c>
      <c r="Q820" t="s">
        <v>530</v>
      </c>
      <c r="R820" t="s">
        <v>1217</v>
      </c>
      <c r="S820">
        <v>65807</v>
      </c>
      <c r="T820" s="3">
        <v>42034</v>
      </c>
      <c r="U820" s="3">
        <v>42038</v>
      </c>
      <c r="V820">
        <v>-76.992500000000007</v>
      </c>
      <c r="W820">
        <v>7</v>
      </c>
      <c r="X820">
        <v>123.03</v>
      </c>
      <c r="Y820">
        <v>89077</v>
      </c>
    </row>
    <row r="821" spans="1:25" x14ac:dyDescent="0.3">
      <c r="A821">
        <v>21946</v>
      </c>
      <c r="B821" t="s">
        <v>131</v>
      </c>
      <c r="C821">
        <v>0.09</v>
      </c>
      <c r="D821">
        <v>46.94</v>
      </c>
      <c r="E821">
        <v>6.77</v>
      </c>
      <c r="F821">
        <v>1442</v>
      </c>
      <c r="G821" t="s">
        <v>1519</v>
      </c>
      <c r="H821" t="s">
        <v>44</v>
      </c>
      <c r="I821" t="s">
        <v>45</v>
      </c>
      <c r="J821" t="s">
        <v>58</v>
      </c>
      <c r="K821" t="s">
        <v>67</v>
      </c>
      <c r="L821" t="s">
        <v>76</v>
      </c>
      <c r="M821" t="s">
        <v>1521</v>
      </c>
      <c r="N821">
        <v>0.44</v>
      </c>
      <c r="O821" t="s">
        <v>50</v>
      </c>
      <c r="P821" t="s">
        <v>78</v>
      </c>
      <c r="Q821" t="s">
        <v>530</v>
      </c>
      <c r="R821" t="s">
        <v>1217</v>
      </c>
      <c r="S821">
        <v>65807</v>
      </c>
      <c r="T821" s="3">
        <v>42034</v>
      </c>
      <c r="U821" s="3">
        <v>42034</v>
      </c>
      <c r="V821">
        <v>297.96959999999996</v>
      </c>
      <c r="W821">
        <v>10</v>
      </c>
      <c r="X821">
        <v>431.84</v>
      </c>
      <c r="Y821">
        <v>89077</v>
      </c>
    </row>
    <row r="822" spans="1:25" x14ac:dyDescent="0.3">
      <c r="A822">
        <v>23793</v>
      </c>
      <c r="B822" t="s">
        <v>73</v>
      </c>
      <c r="C822">
        <v>0.1</v>
      </c>
      <c r="D822">
        <v>218.08</v>
      </c>
      <c r="E822">
        <v>18.059999999999999</v>
      </c>
      <c r="F822">
        <v>1450</v>
      </c>
      <c r="G822" t="s">
        <v>1522</v>
      </c>
      <c r="H822" t="s">
        <v>44</v>
      </c>
      <c r="I822" t="s">
        <v>139</v>
      </c>
      <c r="J822" t="s">
        <v>58</v>
      </c>
      <c r="K822" t="s">
        <v>59</v>
      </c>
      <c r="L822" t="s">
        <v>260</v>
      </c>
      <c r="M822" t="s">
        <v>1523</v>
      </c>
      <c r="N822">
        <v>0.56999999999999995</v>
      </c>
      <c r="O822" t="s">
        <v>50</v>
      </c>
      <c r="P822" t="s">
        <v>51</v>
      </c>
      <c r="Q822" t="s">
        <v>62</v>
      </c>
      <c r="R822" t="s">
        <v>1524</v>
      </c>
      <c r="S822">
        <v>96150</v>
      </c>
      <c r="T822" s="3">
        <v>42148</v>
      </c>
      <c r="U822" s="3">
        <v>42149</v>
      </c>
      <c r="V822">
        <v>1318.83</v>
      </c>
      <c r="W822">
        <v>12</v>
      </c>
      <c r="X822">
        <v>2366.5100000000002</v>
      </c>
      <c r="Y822">
        <v>86735</v>
      </c>
    </row>
    <row r="823" spans="1:25" x14ac:dyDescent="0.3">
      <c r="A823">
        <v>25006</v>
      </c>
      <c r="B823" t="s">
        <v>42</v>
      </c>
      <c r="C823">
        <v>0.05</v>
      </c>
      <c r="D823">
        <v>85.99</v>
      </c>
      <c r="E823">
        <v>0.99</v>
      </c>
      <c r="F823">
        <v>1459</v>
      </c>
      <c r="G823" t="s">
        <v>1525</v>
      </c>
      <c r="H823" t="s">
        <v>66</v>
      </c>
      <c r="I823" t="s">
        <v>139</v>
      </c>
      <c r="J823" t="s">
        <v>102</v>
      </c>
      <c r="K823" t="s">
        <v>103</v>
      </c>
      <c r="L823" t="s">
        <v>48</v>
      </c>
      <c r="M823" t="s">
        <v>441</v>
      </c>
      <c r="N823">
        <v>0.55000000000000004</v>
      </c>
      <c r="O823" t="s">
        <v>50</v>
      </c>
      <c r="P823" t="s">
        <v>87</v>
      </c>
      <c r="Q823" t="s">
        <v>956</v>
      </c>
      <c r="R823" t="s">
        <v>1526</v>
      </c>
      <c r="S823">
        <v>29687</v>
      </c>
      <c r="T823" s="3">
        <v>42099</v>
      </c>
      <c r="U823" s="3">
        <v>42101</v>
      </c>
      <c r="V823">
        <v>36.215999999999994</v>
      </c>
      <c r="W823">
        <v>4</v>
      </c>
      <c r="X823">
        <v>291.64</v>
      </c>
      <c r="Y823">
        <v>86734</v>
      </c>
    </row>
    <row r="824" spans="1:25" x14ac:dyDescent="0.3">
      <c r="A824">
        <v>18105</v>
      </c>
      <c r="B824" t="s">
        <v>42</v>
      </c>
      <c r="C824">
        <v>0.05</v>
      </c>
      <c r="D824">
        <v>12.95</v>
      </c>
      <c r="E824">
        <v>4.9800000000000004</v>
      </c>
      <c r="F824">
        <v>1461</v>
      </c>
      <c r="G824" t="s">
        <v>1527</v>
      </c>
      <c r="H824" t="s">
        <v>66</v>
      </c>
      <c r="I824" t="s">
        <v>139</v>
      </c>
      <c r="J824" t="s">
        <v>46</v>
      </c>
      <c r="K824" t="s">
        <v>134</v>
      </c>
      <c r="L824" t="s">
        <v>76</v>
      </c>
      <c r="M824" t="s">
        <v>1528</v>
      </c>
      <c r="N824">
        <v>0.4</v>
      </c>
      <c r="O824" t="s">
        <v>50</v>
      </c>
      <c r="P824" t="s">
        <v>78</v>
      </c>
      <c r="Q824" t="s">
        <v>727</v>
      </c>
      <c r="R824" t="s">
        <v>1503</v>
      </c>
      <c r="S824">
        <v>47905</v>
      </c>
      <c r="T824" s="3">
        <v>42157</v>
      </c>
      <c r="U824" s="3">
        <v>42159</v>
      </c>
      <c r="V824">
        <v>134.16825</v>
      </c>
      <c r="W824">
        <v>19</v>
      </c>
      <c r="X824">
        <v>252.36</v>
      </c>
      <c r="Y824">
        <v>86397</v>
      </c>
    </row>
    <row r="825" spans="1:25" x14ac:dyDescent="0.3">
      <c r="A825">
        <v>23735</v>
      </c>
      <c r="B825" t="s">
        <v>42</v>
      </c>
      <c r="C825">
        <v>0</v>
      </c>
      <c r="D825">
        <v>65.989999999999995</v>
      </c>
      <c r="E825">
        <v>8.99</v>
      </c>
      <c r="F825">
        <v>1466</v>
      </c>
      <c r="G825" t="s">
        <v>1529</v>
      </c>
      <c r="H825" t="s">
        <v>66</v>
      </c>
      <c r="I825" t="s">
        <v>75</v>
      </c>
      <c r="J825" t="s">
        <v>102</v>
      </c>
      <c r="K825" t="s">
        <v>103</v>
      </c>
      <c r="L825" t="s">
        <v>76</v>
      </c>
      <c r="M825" t="s">
        <v>1066</v>
      </c>
      <c r="N825">
        <v>0.56000000000000005</v>
      </c>
      <c r="O825" t="s">
        <v>50</v>
      </c>
      <c r="P825" t="s">
        <v>78</v>
      </c>
      <c r="Q825" t="s">
        <v>520</v>
      </c>
      <c r="R825" t="s">
        <v>467</v>
      </c>
      <c r="S825">
        <v>68601</v>
      </c>
      <c r="T825" s="3">
        <v>42166</v>
      </c>
      <c r="U825" s="3">
        <v>42168</v>
      </c>
      <c r="V825">
        <v>253.30319999999998</v>
      </c>
      <c r="W825">
        <v>10</v>
      </c>
      <c r="X825">
        <v>575.07000000000005</v>
      </c>
      <c r="Y825">
        <v>91115</v>
      </c>
    </row>
    <row r="826" spans="1:25" x14ac:dyDescent="0.3">
      <c r="A826">
        <v>25917</v>
      </c>
      <c r="B826" t="s">
        <v>131</v>
      </c>
      <c r="C826">
        <v>0.04</v>
      </c>
      <c r="D826">
        <v>130.97999999999999</v>
      </c>
      <c r="E826">
        <v>54.74</v>
      </c>
      <c r="F826">
        <v>1466</v>
      </c>
      <c r="G826" t="s">
        <v>1529</v>
      </c>
      <c r="H826" t="s">
        <v>56</v>
      </c>
      <c r="I826" t="s">
        <v>75</v>
      </c>
      <c r="J826" t="s">
        <v>58</v>
      </c>
      <c r="K826" t="s">
        <v>215</v>
      </c>
      <c r="L826" t="s">
        <v>146</v>
      </c>
      <c r="M826" t="s">
        <v>429</v>
      </c>
      <c r="N826">
        <v>0.69</v>
      </c>
      <c r="O826" t="s">
        <v>50</v>
      </c>
      <c r="P826" t="s">
        <v>78</v>
      </c>
      <c r="Q826" t="s">
        <v>520</v>
      </c>
      <c r="R826" t="s">
        <v>467</v>
      </c>
      <c r="S826">
        <v>68601</v>
      </c>
      <c r="T826" s="3">
        <v>42167</v>
      </c>
      <c r="U826" s="3">
        <v>42167</v>
      </c>
      <c r="V826">
        <v>-723.78399999999999</v>
      </c>
      <c r="W826">
        <v>14</v>
      </c>
      <c r="X826">
        <v>1781.66</v>
      </c>
      <c r="Y826">
        <v>91116</v>
      </c>
    </row>
    <row r="827" spans="1:25" x14ac:dyDescent="0.3">
      <c r="A827">
        <v>25915</v>
      </c>
      <c r="B827" t="s">
        <v>131</v>
      </c>
      <c r="C827">
        <v>0.04</v>
      </c>
      <c r="D827">
        <v>105.29</v>
      </c>
      <c r="E827">
        <v>10.119999999999999</v>
      </c>
      <c r="F827">
        <v>1469</v>
      </c>
      <c r="G827" t="s">
        <v>1530</v>
      </c>
      <c r="H827" t="s">
        <v>66</v>
      </c>
      <c r="I827" t="s">
        <v>75</v>
      </c>
      <c r="J827" t="s">
        <v>58</v>
      </c>
      <c r="K827" t="s">
        <v>67</v>
      </c>
      <c r="L827" t="s">
        <v>260</v>
      </c>
      <c r="M827" t="s">
        <v>1531</v>
      </c>
      <c r="N827">
        <v>0.79</v>
      </c>
      <c r="O827" t="s">
        <v>50</v>
      </c>
      <c r="P827" t="s">
        <v>51</v>
      </c>
      <c r="Q827" t="s">
        <v>236</v>
      </c>
      <c r="R827" t="s">
        <v>1532</v>
      </c>
      <c r="S827">
        <v>84015</v>
      </c>
      <c r="T827" s="3">
        <v>42167</v>
      </c>
      <c r="U827" s="3">
        <v>42171</v>
      </c>
      <c r="V827">
        <v>589.18799999999999</v>
      </c>
      <c r="W827">
        <v>9</v>
      </c>
      <c r="X827">
        <v>940.64</v>
      </c>
      <c r="Y827">
        <v>91116</v>
      </c>
    </row>
    <row r="828" spans="1:25" x14ac:dyDescent="0.3">
      <c r="A828">
        <v>25916</v>
      </c>
      <c r="B828" t="s">
        <v>131</v>
      </c>
      <c r="C828">
        <v>7.0000000000000007E-2</v>
      </c>
      <c r="D828">
        <v>31.76</v>
      </c>
      <c r="E828">
        <v>45.51</v>
      </c>
      <c r="F828">
        <v>1469</v>
      </c>
      <c r="G828" t="s">
        <v>1530</v>
      </c>
      <c r="H828" t="s">
        <v>56</v>
      </c>
      <c r="I828" t="s">
        <v>75</v>
      </c>
      <c r="J828" t="s">
        <v>58</v>
      </c>
      <c r="K828" t="s">
        <v>176</v>
      </c>
      <c r="L828" t="s">
        <v>146</v>
      </c>
      <c r="M828" t="s">
        <v>393</v>
      </c>
      <c r="N828">
        <v>0.65</v>
      </c>
      <c r="O828" t="s">
        <v>50</v>
      </c>
      <c r="P828" t="s">
        <v>51</v>
      </c>
      <c r="Q828" t="s">
        <v>236</v>
      </c>
      <c r="R828" t="s">
        <v>1532</v>
      </c>
      <c r="S828">
        <v>84015</v>
      </c>
      <c r="T828" s="3">
        <v>42167</v>
      </c>
      <c r="U828" s="3">
        <v>42169</v>
      </c>
      <c r="V828">
        <v>-1314.992</v>
      </c>
      <c r="W828">
        <v>18</v>
      </c>
      <c r="X828">
        <v>439.27</v>
      </c>
      <c r="Y828">
        <v>91116</v>
      </c>
    </row>
    <row r="829" spans="1:25" x14ac:dyDescent="0.3">
      <c r="A829">
        <v>21710</v>
      </c>
      <c r="B829" t="s">
        <v>42</v>
      </c>
      <c r="C829">
        <v>0.03</v>
      </c>
      <c r="D829">
        <v>420.98</v>
      </c>
      <c r="E829">
        <v>19.989999999999998</v>
      </c>
      <c r="F829">
        <v>1471</v>
      </c>
      <c r="G829" t="s">
        <v>1533</v>
      </c>
      <c r="H829" t="s">
        <v>66</v>
      </c>
      <c r="I829" t="s">
        <v>57</v>
      </c>
      <c r="J829" t="s">
        <v>46</v>
      </c>
      <c r="K829" t="s">
        <v>134</v>
      </c>
      <c r="L829" t="s">
        <v>76</v>
      </c>
      <c r="M829" t="s">
        <v>1534</v>
      </c>
      <c r="N829">
        <v>0.35</v>
      </c>
      <c r="O829" t="s">
        <v>50</v>
      </c>
      <c r="P829" t="s">
        <v>70</v>
      </c>
      <c r="Q829" t="s">
        <v>178</v>
      </c>
      <c r="R829" t="s">
        <v>1535</v>
      </c>
      <c r="S829">
        <v>43081</v>
      </c>
      <c r="T829" s="3">
        <v>42084</v>
      </c>
      <c r="U829" s="3">
        <v>42085</v>
      </c>
      <c r="V829">
        <v>3043.0310999999997</v>
      </c>
      <c r="W829">
        <v>10</v>
      </c>
      <c r="X829">
        <v>4410.1899999999996</v>
      </c>
      <c r="Y829">
        <v>87077</v>
      </c>
    </row>
    <row r="830" spans="1:25" x14ac:dyDescent="0.3">
      <c r="A830">
        <v>23958</v>
      </c>
      <c r="B830" t="s">
        <v>54</v>
      </c>
      <c r="C830">
        <v>0.02</v>
      </c>
      <c r="D830">
        <v>30.98</v>
      </c>
      <c r="E830">
        <v>6.5</v>
      </c>
      <c r="F830">
        <v>1472</v>
      </c>
      <c r="G830" t="s">
        <v>1536</v>
      </c>
      <c r="H830" t="s">
        <v>44</v>
      </c>
      <c r="I830" t="s">
        <v>57</v>
      </c>
      <c r="J830" t="s">
        <v>102</v>
      </c>
      <c r="K830" t="s">
        <v>204</v>
      </c>
      <c r="L830" t="s">
        <v>76</v>
      </c>
      <c r="M830" t="s">
        <v>1264</v>
      </c>
      <c r="N830">
        <v>0.79</v>
      </c>
      <c r="O830" t="s">
        <v>50</v>
      </c>
      <c r="P830" t="s">
        <v>70</v>
      </c>
      <c r="Q830" t="s">
        <v>178</v>
      </c>
      <c r="R830" t="s">
        <v>1537</v>
      </c>
      <c r="S830">
        <v>44145</v>
      </c>
      <c r="T830" s="3">
        <v>42185</v>
      </c>
      <c r="U830" s="3">
        <v>42186</v>
      </c>
      <c r="V830">
        <v>-44.624000000000002</v>
      </c>
      <c r="W830">
        <v>17</v>
      </c>
      <c r="X830">
        <v>552.89</v>
      </c>
      <c r="Y830">
        <v>87078</v>
      </c>
    </row>
    <row r="831" spans="1:25" x14ac:dyDescent="0.3">
      <c r="A831">
        <v>22313</v>
      </c>
      <c r="B831" t="s">
        <v>73</v>
      </c>
      <c r="C831">
        <v>0.05</v>
      </c>
      <c r="D831">
        <v>20.27</v>
      </c>
      <c r="E831">
        <v>3.99</v>
      </c>
      <c r="F831">
        <v>1472</v>
      </c>
      <c r="G831" t="s">
        <v>1536</v>
      </c>
      <c r="H831" t="s">
        <v>66</v>
      </c>
      <c r="I831" t="s">
        <v>57</v>
      </c>
      <c r="J831" t="s">
        <v>46</v>
      </c>
      <c r="K831" t="s">
        <v>281</v>
      </c>
      <c r="L831" t="s">
        <v>76</v>
      </c>
      <c r="M831" t="s">
        <v>1538</v>
      </c>
      <c r="N831">
        <v>0.56999999999999995</v>
      </c>
      <c r="O831" t="s">
        <v>50</v>
      </c>
      <c r="P831" t="s">
        <v>70</v>
      </c>
      <c r="Q831" t="s">
        <v>178</v>
      </c>
      <c r="R831" t="s">
        <v>1537</v>
      </c>
      <c r="S831">
        <v>44145</v>
      </c>
      <c r="T831" s="3">
        <v>42149</v>
      </c>
      <c r="U831" s="3">
        <v>42150</v>
      </c>
      <c r="V831">
        <v>309.25400000000002</v>
      </c>
      <c r="W831">
        <v>30</v>
      </c>
      <c r="X831">
        <v>621.55999999999995</v>
      </c>
      <c r="Y831">
        <v>87079</v>
      </c>
    </row>
    <row r="832" spans="1:25" x14ac:dyDescent="0.3">
      <c r="A832">
        <v>24937</v>
      </c>
      <c r="B832" t="s">
        <v>64</v>
      </c>
      <c r="C832">
        <v>0.04</v>
      </c>
      <c r="D832">
        <v>9.7799999999999994</v>
      </c>
      <c r="E832">
        <v>1.99</v>
      </c>
      <c r="F832">
        <v>1473</v>
      </c>
      <c r="G832" t="s">
        <v>1539</v>
      </c>
      <c r="H832" t="s">
        <v>44</v>
      </c>
      <c r="I832" t="s">
        <v>57</v>
      </c>
      <c r="J832" t="s">
        <v>102</v>
      </c>
      <c r="K832" t="s">
        <v>204</v>
      </c>
      <c r="L832" t="s">
        <v>68</v>
      </c>
      <c r="M832" t="s">
        <v>1540</v>
      </c>
      <c r="N832">
        <v>0.43</v>
      </c>
      <c r="O832" t="s">
        <v>50</v>
      </c>
      <c r="P832" t="s">
        <v>70</v>
      </c>
      <c r="Q832" t="s">
        <v>178</v>
      </c>
      <c r="R832" t="s">
        <v>1541</v>
      </c>
      <c r="S832">
        <v>44691</v>
      </c>
      <c r="T832" s="3">
        <v>42025</v>
      </c>
      <c r="U832" s="3">
        <v>42026</v>
      </c>
      <c r="V832">
        <v>61.292699999999996</v>
      </c>
      <c r="W832">
        <v>9</v>
      </c>
      <c r="X832">
        <v>88.83</v>
      </c>
      <c r="Y832">
        <v>87076</v>
      </c>
    </row>
    <row r="833" spans="1:25" x14ac:dyDescent="0.3">
      <c r="A833">
        <v>7544</v>
      </c>
      <c r="B833" t="s">
        <v>54</v>
      </c>
      <c r="C833">
        <v>7.0000000000000007E-2</v>
      </c>
      <c r="D833">
        <v>8.9499999999999993</v>
      </c>
      <c r="E833">
        <v>2.0099999999999998</v>
      </c>
      <c r="F833">
        <v>1481</v>
      </c>
      <c r="G833" t="s">
        <v>1542</v>
      </c>
      <c r="H833" t="s">
        <v>66</v>
      </c>
      <c r="I833" t="s">
        <v>45</v>
      </c>
      <c r="J833" t="s">
        <v>46</v>
      </c>
      <c r="K833" t="s">
        <v>118</v>
      </c>
      <c r="L833" t="s">
        <v>48</v>
      </c>
      <c r="M833" t="s">
        <v>1543</v>
      </c>
      <c r="N833">
        <v>0.39</v>
      </c>
      <c r="O833" t="s">
        <v>50</v>
      </c>
      <c r="P833" t="s">
        <v>51</v>
      </c>
      <c r="Q833" t="s">
        <v>62</v>
      </c>
      <c r="R833" t="s">
        <v>687</v>
      </c>
      <c r="S833">
        <v>90049</v>
      </c>
      <c r="T833" s="3">
        <v>42090</v>
      </c>
      <c r="U833" s="3">
        <v>42091</v>
      </c>
      <c r="V833">
        <v>91.73</v>
      </c>
      <c r="W833">
        <v>36</v>
      </c>
      <c r="X833">
        <v>307.64999999999998</v>
      </c>
      <c r="Y833">
        <v>53953</v>
      </c>
    </row>
    <row r="834" spans="1:25" x14ac:dyDescent="0.3">
      <c r="A834">
        <v>25544</v>
      </c>
      <c r="B834" t="s">
        <v>54</v>
      </c>
      <c r="C834">
        <v>7.0000000000000007E-2</v>
      </c>
      <c r="D834">
        <v>8.9499999999999993</v>
      </c>
      <c r="E834">
        <v>2.0099999999999998</v>
      </c>
      <c r="F834">
        <v>1482</v>
      </c>
      <c r="G834" t="s">
        <v>1544</v>
      </c>
      <c r="H834" t="s">
        <v>66</v>
      </c>
      <c r="I834" t="s">
        <v>45</v>
      </c>
      <c r="J834" t="s">
        <v>46</v>
      </c>
      <c r="K834" t="s">
        <v>118</v>
      </c>
      <c r="L834" t="s">
        <v>48</v>
      </c>
      <c r="M834" t="s">
        <v>1543</v>
      </c>
      <c r="N834">
        <v>0.39</v>
      </c>
      <c r="O834" t="s">
        <v>50</v>
      </c>
      <c r="P834" t="s">
        <v>78</v>
      </c>
      <c r="Q834" t="s">
        <v>324</v>
      </c>
      <c r="R834" t="s">
        <v>1509</v>
      </c>
      <c r="S834">
        <v>48708</v>
      </c>
      <c r="T834" s="3">
        <v>42090</v>
      </c>
      <c r="U834" s="3">
        <v>42091</v>
      </c>
      <c r="V834">
        <v>53.067899999999995</v>
      </c>
      <c r="W834">
        <v>9</v>
      </c>
      <c r="X834">
        <v>76.91</v>
      </c>
      <c r="Y834">
        <v>91362</v>
      </c>
    </row>
    <row r="835" spans="1:25" x14ac:dyDescent="0.3">
      <c r="A835">
        <v>22745</v>
      </c>
      <c r="B835" t="s">
        <v>54</v>
      </c>
      <c r="C835">
        <v>0.05</v>
      </c>
      <c r="D835">
        <v>9.65</v>
      </c>
      <c r="E835">
        <v>6.22</v>
      </c>
      <c r="F835">
        <v>1482</v>
      </c>
      <c r="G835" t="s">
        <v>1544</v>
      </c>
      <c r="H835" t="s">
        <v>66</v>
      </c>
      <c r="I835" t="s">
        <v>45</v>
      </c>
      <c r="J835" t="s">
        <v>58</v>
      </c>
      <c r="K835" t="s">
        <v>67</v>
      </c>
      <c r="L835" t="s">
        <v>76</v>
      </c>
      <c r="M835" t="s">
        <v>351</v>
      </c>
      <c r="N835">
        <v>0.55000000000000004</v>
      </c>
      <c r="O835" t="s">
        <v>50</v>
      </c>
      <c r="P835" t="s">
        <v>78</v>
      </c>
      <c r="Q835" t="s">
        <v>324</v>
      </c>
      <c r="R835" t="s">
        <v>1509</v>
      </c>
      <c r="S835">
        <v>48708</v>
      </c>
      <c r="T835" s="3">
        <v>42063</v>
      </c>
      <c r="U835" s="3">
        <v>42063</v>
      </c>
      <c r="V835">
        <v>-14.6432</v>
      </c>
      <c r="W835">
        <v>15</v>
      </c>
      <c r="X835">
        <v>151.34</v>
      </c>
      <c r="Y835">
        <v>91363</v>
      </c>
    </row>
    <row r="836" spans="1:25" x14ac:dyDescent="0.3">
      <c r="A836">
        <v>21806</v>
      </c>
      <c r="B836" t="s">
        <v>42</v>
      </c>
      <c r="C836">
        <v>0.06</v>
      </c>
      <c r="D836">
        <v>99.99</v>
      </c>
      <c r="E836">
        <v>19.989999999999998</v>
      </c>
      <c r="F836">
        <v>1484</v>
      </c>
      <c r="G836" t="s">
        <v>1545</v>
      </c>
      <c r="H836" t="s">
        <v>66</v>
      </c>
      <c r="I836" t="s">
        <v>57</v>
      </c>
      <c r="J836" t="s">
        <v>102</v>
      </c>
      <c r="K836" t="s">
        <v>204</v>
      </c>
      <c r="L836" t="s">
        <v>76</v>
      </c>
      <c r="M836" t="s">
        <v>1175</v>
      </c>
      <c r="N836">
        <v>0.52</v>
      </c>
      <c r="O836" t="s">
        <v>50</v>
      </c>
      <c r="P836" t="s">
        <v>78</v>
      </c>
      <c r="Q836" t="s">
        <v>202</v>
      </c>
      <c r="R836" t="s">
        <v>1546</v>
      </c>
      <c r="S836">
        <v>60016</v>
      </c>
      <c r="T836" s="3">
        <v>42074</v>
      </c>
      <c r="U836" s="3">
        <v>42077</v>
      </c>
      <c r="V836">
        <v>-127.56</v>
      </c>
      <c r="W836">
        <v>3</v>
      </c>
      <c r="X836">
        <v>290.24</v>
      </c>
      <c r="Y836">
        <v>91235</v>
      </c>
    </row>
    <row r="837" spans="1:25" x14ac:dyDescent="0.3">
      <c r="A837">
        <v>21807</v>
      </c>
      <c r="B837" t="s">
        <v>42</v>
      </c>
      <c r="C837">
        <v>0</v>
      </c>
      <c r="D837">
        <v>193.17</v>
      </c>
      <c r="E837">
        <v>19.989999999999998</v>
      </c>
      <c r="F837">
        <v>1484</v>
      </c>
      <c r="G837" t="s">
        <v>1545</v>
      </c>
      <c r="H837" t="s">
        <v>66</v>
      </c>
      <c r="I837" t="s">
        <v>57</v>
      </c>
      <c r="J837" t="s">
        <v>46</v>
      </c>
      <c r="K837" t="s">
        <v>165</v>
      </c>
      <c r="L837" t="s">
        <v>76</v>
      </c>
      <c r="M837" t="s">
        <v>1547</v>
      </c>
      <c r="N837">
        <v>0.71</v>
      </c>
      <c r="O837" t="s">
        <v>50</v>
      </c>
      <c r="P837" t="s">
        <v>78</v>
      </c>
      <c r="Q837" t="s">
        <v>202</v>
      </c>
      <c r="R837" t="s">
        <v>1546</v>
      </c>
      <c r="S837">
        <v>60016</v>
      </c>
      <c r="T837" s="3">
        <v>42074</v>
      </c>
      <c r="U837" s="3">
        <v>42075</v>
      </c>
      <c r="V837">
        <v>282.18</v>
      </c>
      <c r="W837">
        <v>5</v>
      </c>
      <c r="X837">
        <v>971.4</v>
      </c>
      <c r="Y837">
        <v>91235</v>
      </c>
    </row>
    <row r="838" spans="1:25" x14ac:dyDescent="0.3">
      <c r="A838">
        <v>21808</v>
      </c>
      <c r="B838" t="s">
        <v>42</v>
      </c>
      <c r="C838">
        <v>0.08</v>
      </c>
      <c r="D838">
        <v>20.99</v>
      </c>
      <c r="E838">
        <v>3.3</v>
      </c>
      <c r="F838">
        <v>1484</v>
      </c>
      <c r="G838" t="s">
        <v>1545</v>
      </c>
      <c r="H838" t="s">
        <v>44</v>
      </c>
      <c r="I838" t="s">
        <v>57</v>
      </c>
      <c r="J838" t="s">
        <v>102</v>
      </c>
      <c r="K838" t="s">
        <v>103</v>
      </c>
      <c r="L838" t="s">
        <v>68</v>
      </c>
      <c r="M838" t="s">
        <v>919</v>
      </c>
      <c r="N838">
        <v>0.81</v>
      </c>
      <c r="O838" t="s">
        <v>50</v>
      </c>
      <c r="P838" t="s">
        <v>78</v>
      </c>
      <c r="Q838" t="s">
        <v>202</v>
      </c>
      <c r="R838" t="s">
        <v>1546</v>
      </c>
      <c r="S838">
        <v>60016</v>
      </c>
      <c r="T838" s="3">
        <v>42074</v>
      </c>
      <c r="U838" s="3">
        <v>42074</v>
      </c>
      <c r="V838">
        <v>-96.337999999999994</v>
      </c>
      <c r="W838">
        <v>11</v>
      </c>
      <c r="X838">
        <v>193.51</v>
      </c>
      <c r="Y838">
        <v>91235</v>
      </c>
    </row>
    <row r="839" spans="1:25" x14ac:dyDescent="0.3">
      <c r="A839">
        <v>22763</v>
      </c>
      <c r="B839" t="s">
        <v>54</v>
      </c>
      <c r="C839">
        <v>0.04</v>
      </c>
      <c r="D839">
        <v>11.5</v>
      </c>
      <c r="E839">
        <v>7.19</v>
      </c>
      <c r="F839">
        <v>1485</v>
      </c>
      <c r="G839" t="s">
        <v>1548</v>
      </c>
      <c r="H839" t="s">
        <v>66</v>
      </c>
      <c r="I839" t="s">
        <v>57</v>
      </c>
      <c r="J839" t="s">
        <v>46</v>
      </c>
      <c r="K839" t="s">
        <v>134</v>
      </c>
      <c r="L839" t="s">
        <v>76</v>
      </c>
      <c r="M839" t="s">
        <v>1549</v>
      </c>
      <c r="N839">
        <v>0.4</v>
      </c>
      <c r="O839" t="s">
        <v>50</v>
      </c>
      <c r="P839" t="s">
        <v>78</v>
      </c>
      <c r="Q839" t="s">
        <v>202</v>
      </c>
      <c r="R839" t="s">
        <v>1550</v>
      </c>
      <c r="S839">
        <v>60516</v>
      </c>
      <c r="T839" s="3">
        <v>42055</v>
      </c>
      <c r="U839" s="3">
        <v>42058</v>
      </c>
      <c r="V839">
        <v>-23.357880000000002</v>
      </c>
      <c r="W839">
        <v>14</v>
      </c>
      <c r="X839">
        <v>157.81</v>
      </c>
      <c r="Y839">
        <v>91236</v>
      </c>
    </row>
    <row r="840" spans="1:25" x14ac:dyDescent="0.3">
      <c r="A840">
        <v>22764</v>
      </c>
      <c r="B840" t="s">
        <v>54</v>
      </c>
      <c r="C840">
        <v>0.02</v>
      </c>
      <c r="D840">
        <v>15.7</v>
      </c>
      <c r="E840">
        <v>11.25</v>
      </c>
      <c r="F840">
        <v>1485</v>
      </c>
      <c r="G840" t="s">
        <v>1548</v>
      </c>
      <c r="H840" t="s">
        <v>66</v>
      </c>
      <c r="I840" t="s">
        <v>57</v>
      </c>
      <c r="J840" t="s">
        <v>46</v>
      </c>
      <c r="K840" t="s">
        <v>165</v>
      </c>
      <c r="L840" t="s">
        <v>76</v>
      </c>
      <c r="M840" t="s">
        <v>1551</v>
      </c>
      <c r="N840">
        <v>0.6</v>
      </c>
      <c r="O840" t="s">
        <v>50</v>
      </c>
      <c r="P840" t="s">
        <v>78</v>
      </c>
      <c r="Q840" t="s">
        <v>202</v>
      </c>
      <c r="R840" t="s">
        <v>1550</v>
      </c>
      <c r="S840">
        <v>60516</v>
      </c>
      <c r="T840" s="3">
        <v>42055</v>
      </c>
      <c r="U840" s="3">
        <v>42056</v>
      </c>
      <c r="V840">
        <v>-18.241599999999998</v>
      </c>
      <c r="W840">
        <v>1</v>
      </c>
      <c r="X840">
        <v>19.440000000000001</v>
      </c>
      <c r="Y840">
        <v>91236</v>
      </c>
    </row>
    <row r="841" spans="1:25" x14ac:dyDescent="0.3">
      <c r="A841">
        <v>22765</v>
      </c>
      <c r="B841" t="s">
        <v>54</v>
      </c>
      <c r="C841">
        <v>0.05</v>
      </c>
      <c r="D841">
        <v>225.02</v>
      </c>
      <c r="E841">
        <v>28.66</v>
      </c>
      <c r="F841">
        <v>1485</v>
      </c>
      <c r="G841" t="s">
        <v>1548</v>
      </c>
      <c r="H841" t="s">
        <v>56</v>
      </c>
      <c r="I841" t="s">
        <v>57</v>
      </c>
      <c r="J841" t="s">
        <v>46</v>
      </c>
      <c r="K841" t="s">
        <v>165</v>
      </c>
      <c r="L841" t="s">
        <v>60</v>
      </c>
      <c r="M841" t="s">
        <v>1552</v>
      </c>
      <c r="N841">
        <v>0.72</v>
      </c>
      <c r="O841" t="s">
        <v>50</v>
      </c>
      <c r="P841" t="s">
        <v>78</v>
      </c>
      <c r="Q841" t="s">
        <v>202</v>
      </c>
      <c r="R841" t="s">
        <v>1550</v>
      </c>
      <c r="S841">
        <v>60516</v>
      </c>
      <c r="T841" s="3">
        <v>42055</v>
      </c>
      <c r="U841" s="3">
        <v>42057</v>
      </c>
      <c r="V841">
        <v>1428.9104</v>
      </c>
      <c r="W841">
        <v>21</v>
      </c>
      <c r="X841">
        <v>4636.63</v>
      </c>
      <c r="Y841">
        <v>91236</v>
      </c>
    </row>
    <row r="842" spans="1:25" x14ac:dyDescent="0.3">
      <c r="A842">
        <v>18460</v>
      </c>
      <c r="B842" t="s">
        <v>42</v>
      </c>
      <c r="C842">
        <v>0.04</v>
      </c>
      <c r="D842">
        <v>119.99</v>
      </c>
      <c r="E842">
        <v>14</v>
      </c>
      <c r="F842">
        <v>1492</v>
      </c>
      <c r="G842" t="s">
        <v>1553</v>
      </c>
      <c r="H842" t="s">
        <v>56</v>
      </c>
      <c r="I842" t="s">
        <v>45</v>
      </c>
      <c r="J842" t="s">
        <v>102</v>
      </c>
      <c r="K842" t="s">
        <v>110</v>
      </c>
      <c r="L842" t="s">
        <v>60</v>
      </c>
      <c r="M842" t="s">
        <v>914</v>
      </c>
      <c r="N842">
        <v>0.36</v>
      </c>
      <c r="O842" t="s">
        <v>50</v>
      </c>
      <c r="P842" t="s">
        <v>78</v>
      </c>
      <c r="Q842" t="s">
        <v>530</v>
      </c>
      <c r="R842" t="s">
        <v>1554</v>
      </c>
      <c r="S842">
        <v>65721</v>
      </c>
      <c r="T842" s="3">
        <v>42171</v>
      </c>
      <c r="U842" s="3">
        <v>42173</v>
      </c>
      <c r="V842">
        <v>509.95830000000001</v>
      </c>
      <c r="W842">
        <v>6</v>
      </c>
      <c r="X842">
        <v>739.07</v>
      </c>
      <c r="Y842">
        <v>88004</v>
      </c>
    </row>
    <row r="843" spans="1:25" x14ac:dyDescent="0.3">
      <c r="A843">
        <v>19472</v>
      </c>
      <c r="B843" t="s">
        <v>64</v>
      </c>
      <c r="C843">
        <v>0.06</v>
      </c>
      <c r="D843">
        <v>8.3699999999999992</v>
      </c>
      <c r="E843">
        <v>10.16</v>
      </c>
      <c r="F843">
        <v>1494</v>
      </c>
      <c r="G843" t="s">
        <v>1555</v>
      </c>
      <c r="H843" t="s">
        <v>66</v>
      </c>
      <c r="I843" t="s">
        <v>45</v>
      </c>
      <c r="J843" t="s">
        <v>58</v>
      </c>
      <c r="K843" t="s">
        <v>67</v>
      </c>
      <c r="L843" t="s">
        <v>260</v>
      </c>
      <c r="M843" t="s">
        <v>1237</v>
      </c>
      <c r="N843">
        <v>0.59</v>
      </c>
      <c r="O843" t="s">
        <v>50</v>
      </c>
      <c r="P843" t="s">
        <v>70</v>
      </c>
      <c r="Q843" t="s">
        <v>439</v>
      </c>
      <c r="R843" t="s">
        <v>1556</v>
      </c>
      <c r="S843">
        <v>21222</v>
      </c>
      <c r="T843" s="3">
        <v>42074</v>
      </c>
      <c r="U843" s="3">
        <v>42076</v>
      </c>
      <c r="V843">
        <v>-255.65</v>
      </c>
      <c r="W843">
        <v>18</v>
      </c>
      <c r="X843">
        <v>157.63999999999999</v>
      </c>
      <c r="Y843">
        <v>85880</v>
      </c>
    </row>
    <row r="844" spans="1:25" x14ac:dyDescent="0.3">
      <c r="A844">
        <v>19473</v>
      </c>
      <c r="B844" t="s">
        <v>64</v>
      </c>
      <c r="C844">
        <v>0.09</v>
      </c>
      <c r="D844">
        <v>6.48</v>
      </c>
      <c r="E844">
        <v>9.17</v>
      </c>
      <c r="F844">
        <v>1494</v>
      </c>
      <c r="G844" t="s">
        <v>1555</v>
      </c>
      <c r="H844" t="s">
        <v>44</v>
      </c>
      <c r="I844" t="s">
        <v>45</v>
      </c>
      <c r="J844" t="s">
        <v>46</v>
      </c>
      <c r="K844" t="s">
        <v>118</v>
      </c>
      <c r="L844" t="s">
        <v>76</v>
      </c>
      <c r="M844" t="s">
        <v>318</v>
      </c>
      <c r="N844">
        <v>0.37</v>
      </c>
      <c r="O844" t="s">
        <v>50</v>
      </c>
      <c r="P844" t="s">
        <v>70</v>
      </c>
      <c r="Q844" t="s">
        <v>439</v>
      </c>
      <c r="R844" t="s">
        <v>1556</v>
      </c>
      <c r="S844">
        <v>21222</v>
      </c>
      <c r="T844" s="3">
        <v>42074</v>
      </c>
      <c r="U844" s="3">
        <v>42076</v>
      </c>
      <c r="V844">
        <v>-76.540000000000006</v>
      </c>
      <c r="W844">
        <v>6</v>
      </c>
      <c r="X844">
        <v>42.16</v>
      </c>
      <c r="Y844">
        <v>85880</v>
      </c>
    </row>
    <row r="845" spans="1:25" x14ac:dyDescent="0.3">
      <c r="A845">
        <v>24286</v>
      </c>
      <c r="B845" t="s">
        <v>64</v>
      </c>
      <c r="C845">
        <v>0.09</v>
      </c>
      <c r="D845">
        <v>6.28</v>
      </c>
      <c r="E845">
        <v>5.29</v>
      </c>
      <c r="F845">
        <v>1497</v>
      </c>
      <c r="G845" t="s">
        <v>1557</v>
      </c>
      <c r="H845" t="s">
        <v>66</v>
      </c>
      <c r="I845" t="s">
        <v>45</v>
      </c>
      <c r="J845" t="s">
        <v>58</v>
      </c>
      <c r="K845" t="s">
        <v>67</v>
      </c>
      <c r="L845" t="s">
        <v>76</v>
      </c>
      <c r="M845" t="s">
        <v>464</v>
      </c>
      <c r="N845">
        <v>0.43</v>
      </c>
      <c r="O845" t="s">
        <v>50</v>
      </c>
      <c r="P845" t="s">
        <v>70</v>
      </c>
      <c r="Q845" t="s">
        <v>96</v>
      </c>
      <c r="R845" t="s">
        <v>1558</v>
      </c>
      <c r="S845">
        <v>14901</v>
      </c>
      <c r="T845" s="3">
        <v>42074</v>
      </c>
      <c r="U845" s="3">
        <v>42075</v>
      </c>
      <c r="V845">
        <v>-10.09</v>
      </c>
      <c r="W845">
        <v>2</v>
      </c>
      <c r="X845">
        <v>14.08</v>
      </c>
      <c r="Y845">
        <v>85880</v>
      </c>
    </row>
    <row r="846" spans="1:25" x14ac:dyDescent="0.3">
      <c r="A846">
        <v>24287</v>
      </c>
      <c r="B846" t="s">
        <v>64</v>
      </c>
      <c r="C846">
        <v>0.03</v>
      </c>
      <c r="D846">
        <v>15.14</v>
      </c>
      <c r="E846">
        <v>4.53</v>
      </c>
      <c r="F846">
        <v>1497</v>
      </c>
      <c r="G846" t="s">
        <v>1557</v>
      </c>
      <c r="H846" t="s">
        <v>66</v>
      </c>
      <c r="I846" t="s">
        <v>45</v>
      </c>
      <c r="J846" t="s">
        <v>46</v>
      </c>
      <c r="K846" t="s">
        <v>165</v>
      </c>
      <c r="L846" t="s">
        <v>76</v>
      </c>
      <c r="M846" t="s">
        <v>1225</v>
      </c>
      <c r="N846">
        <v>0.81</v>
      </c>
      <c r="O846" t="s">
        <v>50</v>
      </c>
      <c r="P846" t="s">
        <v>70</v>
      </c>
      <c r="Q846" t="s">
        <v>96</v>
      </c>
      <c r="R846" t="s">
        <v>1558</v>
      </c>
      <c r="S846">
        <v>14901</v>
      </c>
      <c r="T846" s="3">
        <v>42074</v>
      </c>
      <c r="U846" s="3">
        <v>42076</v>
      </c>
      <c r="V846">
        <v>-92.87</v>
      </c>
      <c r="W846">
        <v>17</v>
      </c>
      <c r="X846">
        <v>256.73</v>
      </c>
      <c r="Y846">
        <v>85880</v>
      </c>
    </row>
    <row r="847" spans="1:25" x14ac:dyDescent="0.3">
      <c r="A847">
        <v>20016</v>
      </c>
      <c r="B847" t="s">
        <v>73</v>
      </c>
      <c r="C847">
        <v>0.05</v>
      </c>
      <c r="D847">
        <v>2.16</v>
      </c>
      <c r="E847">
        <v>6.05</v>
      </c>
      <c r="F847">
        <v>1499</v>
      </c>
      <c r="G847" t="s">
        <v>1559</v>
      </c>
      <c r="H847" t="s">
        <v>66</v>
      </c>
      <c r="I847" t="s">
        <v>57</v>
      </c>
      <c r="J847" t="s">
        <v>46</v>
      </c>
      <c r="K847" t="s">
        <v>134</v>
      </c>
      <c r="L847" t="s">
        <v>76</v>
      </c>
      <c r="M847" t="s">
        <v>1560</v>
      </c>
      <c r="N847">
        <v>0.37</v>
      </c>
      <c r="O847" t="s">
        <v>50</v>
      </c>
      <c r="P847" t="s">
        <v>87</v>
      </c>
      <c r="Q847" t="s">
        <v>386</v>
      </c>
      <c r="R847" t="s">
        <v>1561</v>
      </c>
      <c r="S847">
        <v>33134</v>
      </c>
      <c r="T847" s="3">
        <v>42039</v>
      </c>
      <c r="U847" s="3">
        <v>42040</v>
      </c>
      <c r="V847">
        <v>-298.88600000000002</v>
      </c>
      <c r="W847">
        <v>8</v>
      </c>
      <c r="X847">
        <v>18.59</v>
      </c>
      <c r="Y847">
        <v>90731</v>
      </c>
    </row>
    <row r="848" spans="1:25" x14ac:dyDescent="0.3">
      <c r="A848">
        <v>20017</v>
      </c>
      <c r="B848" t="s">
        <v>73</v>
      </c>
      <c r="C848">
        <v>0.03</v>
      </c>
      <c r="D848">
        <v>6.48</v>
      </c>
      <c r="E848">
        <v>6.6</v>
      </c>
      <c r="F848">
        <v>1499</v>
      </c>
      <c r="G848" t="s">
        <v>1559</v>
      </c>
      <c r="H848" t="s">
        <v>66</v>
      </c>
      <c r="I848" t="s">
        <v>57</v>
      </c>
      <c r="J848" t="s">
        <v>46</v>
      </c>
      <c r="K848" t="s">
        <v>118</v>
      </c>
      <c r="L848" t="s">
        <v>76</v>
      </c>
      <c r="M848" t="s">
        <v>627</v>
      </c>
      <c r="N848">
        <v>0.37</v>
      </c>
      <c r="O848" t="s">
        <v>50</v>
      </c>
      <c r="P848" t="s">
        <v>87</v>
      </c>
      <c r="Q848" t="s">
        <v>386</v>
      </c>
      <c r="R848" t="s">
        <v>1561</v>
      </c>
      <c r="S848">
        <v>33134</v>
      </c>
      <c r="T848" s="3">
        <v>42039</v>
      </c>
      <c r="U848" s="3">
        <v>42040</v>
      </c>
      <c r="V848">
        <v>-145.852</v>
      </c>
      <c r="W848">
        <v>9</v>
      </c>
      <c r="X848">
        <v>58.83</v>
      </c>
      <c r="Y848">
        <v>90731</v>
      </c>
    </row>
    <row r="849" spans="1:25" x14ac:dyDescent="0.3">
      <c r="A849">
        <v>20018</v>
      </c>
      <c r="B849" t="s">
        <v>73</v>
      </c>
      <c r="C849">
        <v>0.08</v>
      </c>
      <c r="D849">
        <v>146.05000000000001</v>
      </c>
      <c r="E849">
        <v>80.2</v>
      </c>
      <c r="F849">
        <v>1499</v>
      </c>
      <c r="G849" t="s">
        <v>1559</v>
      </c>
      <c r="H849" t="s">
        <v>56</v>
      </c>
      <c r="I849" t="s">
        <v>57</v>
      </c>
      <c r="J849" t="s">
        <v>58</v>
      </c>
      <c r="K849" t="s">
        <v>176</v>
      </c>
      <c r="L849" t="s">
        <v>146</v>
      </c>
      <c r="M849" t="s">
        <v>371</v>
      </c>
      <c r="N849">
        <v>0.71</v>
      </c>
      <c r="O849" t="s">
        <v>50</v>
      </c>
      <c r="P849" t="s">
        <v>87</v>
      </c>
      <c r="Q849" t="s">
        <v>386</v>
      </c>
      <c r="R849" t="s">
        <v>1561</v>
      </c>
      <c r="S849">
        <v>33134</v>
      </c>
      <c r="T849" s="3">
        <v>42039</v>
      </c>
      <c r="U849" s="3">
        <v>42040</v>
      </c>
      <c r="V849">
        <v>-27.951000000000001</v>
      </c>
      <c r="W849">
        <v>11</v>
      </c>
      <c r="X849">
        <v>1557.66</v>
      </c>
      <c r="Y849">
        <v>90731</v>
      </c>
    </row>
    <row r="850" spans="1:25" x14ac:dyDescent="0.3">
      <c r="A850">
        <v>21682</v>
      </c>
      <c r="B850" t="s">
        <v>64</v>
      </c>
      <c r="C850">
        <v>0.08</v>
      </c>
      <c r="D850">
        <v>3.69</v>
      </c>
      <c r="E850">
        <v>0.5</v>
      </c>
      <c r="F850">
        <v>1502</v>
      </c>
      <c r="G850" t="s">
        <v>1562</v>
      </c>
      <c r="H850" t="s">
        <v>66</v>
      </c>
      <c r="I850" t="s">
        <v>75</v>
      </c>
      <c r="J850" t="s">
        <v>46</v>
      </c>
      <c r="K850" t="s">
        <v>159</v>
      </c>
      <c r="L850" t="s">
        <v>76</v>
      </c>
      <c r="M850" t="s">
        <v>1563</v>
      </c>
      <c r="N850">
        <v>0.38</v>
      </c>
      <c r="O850" t="s">
        <v>50</v>
      </c>
      <c r="P850" t="s">
        <v>87</v>
      </c>
      <c r="Q850" t="s">
        <v>386</v>
      </c>
      <c r="R850" t="s">
        <v>1564</v>
      </c>
      <c r="S850">
        <v>33065</v>
      </c>
      <c r="T850" s="3">
        <v>42131</v>
      </c>
      <c r="U850" s="3">
        <v>42134</v>
      </c>
      <c r="V850">
        <v>-3.6547000000000001</v>
      </c>
      <c r="W850">
        <v>38</v>
      </c>
      <c r="X850">
        <v>129.43</v>
      </c>
      <c r="Y850">
        <v>89193</v>
      </c>
    </row>
    <row r="851" spans="1:25" x14ac:dyDescent="0.3">
      <c r="A851">
        <v>18868</v>
      </c>
      <c r="B851" t="s">
        <v>131</v>
      </c>
      <c r="C851">
        <v>0.08</v>
      </c>
      <c r="D851">
        <v>5.84</v>
      </c>
      <c r="E851">
        <v>1</v>
      </c>
      <c r="F851">
        <v>1502</v>
      </c>
      <c r="G851" t="s">
        <v>1562</v>
      </c>
      <c r="H851" t="s">
        <v>44</v>
      </c>
      <c r="I851" t="s">
        <v>75</v>
      </c>
      <c r="J851" t="s">
        <v>46</v>
      </c>
      <c r="K851" t="s">
        <v>47</v>
      </c>
      <c r="L851" t="s">
        <v>48</v>
      </c>
      <c r="M851" t="s">
        <v>1565</v>
      </c>
      <c r="N851">
        <v>0.38</v>
      </c>
      <c r="O851" t="s">
        <v>50</v>
      </c>
      <c r="P851" t="s">
        <v>87</v>
      </c>
      <c r="Q851" t="s">
        <v>386</v>
      </c>
      <c r="R851" t="s">
        <v>1564</v>
      </c>
      <c r="S851">
        <v>33065</v>
      </c>
      <c r="T851" s="3">
        <v>42184</v>
      </c>
      <c r="U851" s="3">
        <v>42188</v>
      </c>
      <c r="V851">
        <v>731.92199999999991</v>
      </c>
      <c r="W851">
        <v>11</v>
      </c>
      <c r="X851">
        <v>61.39</v>
      </c>
      <c r="Y851">
        <v>89194</v>
      </c>
    </row>
    <row r="852" spans="1:25" x14ac:dyDescent="0.3">
      <c r="A852">
        <v>18869</v>
      </c>
      <c r="B852" t="s">
        <v>131</v>
      </c>
      <c r="C852">
        <v>0</v>
      </c>
      <c r="D852">
        <v>205.99</v>
      </c>
      <c r="E852">
        <v>8.99</v>
      </c>
      <c r="F852">
        <v>1502</v>
      </c>
      <c r="G852" t="s">
        <v>1562</v>
      </c>
      <c r="H852" t="s">
        <v>66</v>
      </c>
      <c r="I852" t="s">
        <v>75</v>
      </c>
      <c r="J852" t="s">
        <v>102</v>
      </c>
      <c r="K852" t="s">
        <v>103</v>
      </c>
      <c r="L852" t="s">
        <v>76</v>
      </c>
      <c r="M852" t="s">
        <v>1566</v>
      </c>
      <c r="N852">
        <v>0.6</v>
      </c>
      <c r="O852" t="s">
        <v>50</v>
      </c>
      <c r="P852" t="s">
        <v>87</v>
      </c>
      <c r="Q852" t="s">
        <v>386</v>
      </c>
      <c r="R852" t="s">
        <v>1564</v>
      </c>
      <c r="S852">
        <v>33065</v>
      </c>
      <c r="T852" s="3">
        <v>42184</v>
      </c>
      <c r="U852" s="3">
        <v>42187</v>
      </c>
      <c r="V852">
        <v>186.55799999999999</v>
      </c>
      <c r="W852">
        <v>13</v>
      </c>
      <c r="X852">
        <v>2435.52</v>
      </c>
      <c r="Y852">
        <v>89194</v>
      </c>
    </row>
    <row r="853" spans="1:25" x14ac:dyDescent="0.3">
      <c r="A853">
        <v>18061</v>
      </c>
      <c r="B853" t="s">
        <v>131</v>
      </c>
      <c r="C853">
        <v>0</v>
      </c>
      <c r="D853">
        <v>85.99</v>
      </c>
      <c r="E853">
        <v>0.99</v>
      </c>
      <c r="F853">
        <v>1505</v>
      </c>
      <c r="G853" t="s">
        <v>1567</v>
      </c>
      <c r="H853" t="s">
        <v>66</v>
      </c>
      <c r="I853" t="s">
        <v>75</v>
      </c>
      <c r="J853" t="s">
        <v>102</v>
      </c>
      <c r="K853" t="s">
        <v>103</v>
      </c>
      <c r="L853" t="s">
        <v>48</v>
      </c>
      <c r="M853" t="s">
        <v>506</v>
      </c>
      <c r="N853">
        <v>0.85</v>
      </c>
      <c r="O853" t="s">
        <v>50</v>
      </c>
      <c r="P853" t="s">
        <v>78</v>
      </c>
      <c r="Q853" t="s">
        <v>155</v>
      </c>
      <c r="R853" t="s">
        <v>1568</v>
      </c>
      <c r="S853">
        <v>77840</v>
      </c>
      <c r="T853" s="3">
        <v>42168</v>
      </c>
      <c r="U853" s="3">
        <v>42173</v>
      </c>
      <c r="V853">
        <v>-138.03680000000003</v>
      </c>
      <c r="W853">
        <v>6</v>
      </c>
      <c r="X853">
        <v>464.86</v>
      </c>
      <c r="Y853">
        <v>86181</v>
      </c>
    </row>
    <row r="854" spans="1:25" x14ac:dyDescent="0.3">
      <c r="A854">
        <v>23329</v>
      </c>
      <c r="B854" t="s">
        <v>64</v>
      </c>
      <c r="C854">
        <v>0.09</v>
      </c>
      <c r="D854">
        <v>20.98</v>
      </c>
      <c r="E854">
        <v>1.49</v>
      </c>
      <c r="F854">
        <v>1511</v>
      </c>
      <c r="G854" t="s">
        <v>1569</v>
      </c>
      <c r="H854" t="s">
        <v>66</v>
      </c>
      <c r="I854" t="s">
        <v>45</v>
      </c>
      <c r="J854" t="s">
        <v>46</v>
      </c>
      <c r="K854" t="s">
        <v>134</v>
      </c>
      <c r="L854" t="s">
        <v>76</v>
      </c>
      <c r="M854" t="s">
        <v>1570</v>
      </c>
      <c r="N854">
        <v>0.35</v>
      </c>
      <c r="O854" t="s">
        <v>50</v>
      </c>
      <c r="P854" t="s">
        <v>78</v>
      </c>
      <c r="Q854" t="s">
        <v>727</v>
      </c>
      <c r="R854" t="s">
        <v>1571</v>
      </c>
      <c r="S854">
        <v>47302</v>
      </c>
      <c r="T854" s="3">
        <v>42177</v>
      </c>
      <c r="U854" s="3">
        <v>42179</v>
      </c>
      <c r="V854">
        <v>199.1823</v>
      </c>
      <c r="W854">
        <v>14</v>
      </c>
      <c r="X854">
        <v>288.67</v>
      </c>
      <c r="Y854">
        <v>90303</v>
      </c>
    </row>
    <row r="855" spans="1:25" x14ac:dyDescent="0.3">
      <c r="A855">
        <v>23470</v>
      </c>
      <c r="B855" t="s">
        <v>64</v>
      </c>
      <c r="C855">
        <v>0.06</v>
      </c>
      <c r="D855">
        <v>55.48</v>
      </c>
      <c r="E855">
        <v>4.8499999999999996</v>
      </c>
      <c r="F855">
        <v>1519</v>
      </c>
      <c r="G855" t="s">
        <v>1572</v>
      </c>
      <c r="H855" t="s">
        <v>66</v>
      </c>
      <c r="I855" t="s">
        <v>139</v>
      </c>
      <c r="J855" t="s">
        <v>46</v>
      </c>
      <c r="K855" t="s">
        <v>118</v>
      </c>
      <c r="L855" t="s">
        <v>76</v>
      </c>
      <c r="M855" t="s">
        <v>1573</v>
      </c>
      <c r="N855">
        <v>0.37</v>
      </c>
      <c r="O855" t="s">
        <v>50</v>
      </c>
      <c r="P855" t="s">
        <v>70</v>
      </c>
      <c r="Q855" t="s">
        <v>212</v>
      </c>
      <c r="R855" t="s">
        <v>535</v>
      </c>
      <c r="S855">
        <v>4210</v>
      </c>
      <c r="T855" s="3">
        <v>42169</v>
      </c>
      <c r="U855" s="3">
        <v>42169</v>
      </c>
      <c r="V855">
        <v>711.05189999999993</v>
      </c>
      <c r="W855">
        <v>19</v>
      </c>
      <c r="X855">
        <v>1030.51</v>
      </c>
      <c r="Y855">
        <v>89957</v>
      </c>
    </row>
    <row r="856" spans="1:25" x14ac:dyDescent="0.3">
      <c r="A856">
        <v>23471</v>
      </c>
      <c r="B856" t="s">
        <v>64</v>
      </c>
      <c r="C856">
        <v>0.1</v>
      </c>
      <c r="D856">
        <v>122.99</v>
      </c>
      <c r="E856">
        <v>70.2</v>
      </c>
      <c r="F856">
        <v>1522</v>
      </c>
      <c r="G856" t="s">
        <v>1574</v>
      </c>
      <c r="H856" t="s">
        <v>56</v>
      </c>
      <c r="I856" t="s">
        <v>139</v>
      </c>
      <c r="J856" t="s">
        <v>58</v>
      </c>
      <c r="K856" t="s">
        <v>59</v>
      </c>
      <c r="L856" t="s">
        <v>60</v>
      </c>
      <c r="M856" t="s">
        <v>171</v>
      </c>
      <c r="N856">
        <v>0.74</v>
      </c>
      <c r="O856" t="s">
        <v>50</v>
      </c>
      <c r="P856" t="s">
        <v>78</v>
      </c>
      <c r="Q856" t="s">
        <v>79</v>
      </c>
      <c r="R856" t="s">
        <v>1575</v>
      </c>
      <c r="S856">
        <v>55305</v>
      </c>
      <c r="T856" s="3">
        <v>42169</v>
      </c>
      <c r="U856" s="3">
        <v>42170</v>
      </c>
      <c r="V856">
        <v>-899.67499999999995</v>
      </c>
      <c r="W856">
        <v>17</v>
      </c>
      <c r="X856">
        <v>2026.91</v>
      </c>
      <c r="Y856">
        <v>89957</v>
      </c>
    </row>
    <row r="857" spans="1:25" x14ac:dyDescent="0.3">
      <c r="A857">
        <v>19269</v>
      </c>
      <c r="B857" t="s">
        <v>42</v>
      </c>
      <c r="C857">
        <v>0.04</v>
      </c>
      <c r="D857">
        <v>11.34</v>
      </c>
      <c r="E857">
        <v>5.01</v>
      </c>
      <c r="F857">
        <v>1526</v>
      </c>
      <c r="G857" t="s">
        <v>1576</v>
      </c>
      <c r="H857" t="s">
        <v>66</v>
      </c>
      <c r="I857" t="s">
        <v>57</v>
      </c>
      <c r="J857" t="s">
        <v>46</v>
      </c>
      <c r="K857" t="s">
        <v>118</v>
      </c>
      <c r="L857" t="s">
        <v>76</v>
      </c>
      <c r="M857" t="s">
        <v>600</v>
      </c>
      <c r="N857">
        <v>0.36</v>
      </c>
      <c r="O857" t="s">
        <v>50</v>
      </c>
      <c r="P857" t="s">
        <v>87</v>
      </c>
      <c r="Q857" t="s">
        <v>1302</v>
      </c>
      <c r="R857" t="s">
        <v>1577</v>
      </c>
      <c r="S857">
        <v>35211</v>
      </c>
      <c r="T857" s="3">
        <v>42045</v>
      </c>
      <c r="U857" s="3">
        <v>42046</v>
      </c>
      <c r="V857">
        <v>-189.22399999999999</v>
      </c>
      <c r="W857">
        <v>10</v>
      </c>
      <c r="X857">
        <v>115.53</v>
      </c>
      <c r="Y857">
        <v>86812</v>
      </c>
    </row>
    <row r="858" spans="1:25" x14ac:dyDescent="0.3">
      <c r="A858">
        <v>24974</v>
      </c>
      <c r="B858" t="s">
        <v>64</v>
      </c>
      <c r="C858">
        <v>0.03</v>
      </c>
      <c r="D858">
        <v>30.98</v>
      </c>
      <c r="E858">
        <v>8.99</v>
      </c>
      <c r="F858">
        <v>1527</v>
      </c>
      <c r="G858" t="s">
        <v>1578</v>
      </c>
      <c r="H858" t="s">
        <v>44</v>
      </c>
      <c r="I858" t="s">
        <v>75</v>
      </c>
      <c r="J858" t="s">
        <v>46</v>
      </c>
      <c r="K858" t="s">
        <v>47</v>
      </c>
      <c r="L858" t="s">
        <v>68</v>
      </c>
      <c r="M858" t="s">
        <v>1579</v>
      </c>
      <c r="N858">
        <v>0.57999999999999996</v>
      </c>
      <c r="O858" t="s">
        <v>50</v>
      </c>
      <c r="P858" t="s">
        <v>87</v>
      </c>
      <c r="Q858" t="s">
        <v>1302</v>
      </c>
      <c r="R858" t="s">
        <v>1580</v>
      </c>
      <c r="S858">
        <v>35601</v>
      </c>
      <c r="T858" s="3">
        <v>42013</v>
      </c>
      <c r="U858" s="3">
        <v>42015</v>
      </c>
      <c r="V858">
        <v>0.50999999999999868</v>
      </c>
      <c r="W858">
        <v>5</v>
      </c>
      <c r="X858">
        <v>162.38999999999999</v>
      </c>
      <c r="Y858">
        <v>86813</v>
      </c>
    </row>
    <row r="859" spans="1:25" x14ac:dyDescent="0.3">
      <c r="A859">
        <v>22253</v>
      </c>
      <c r="B859" t="s">
        <v>131</v>
      </c>
      <c r="C859">
        <v>0.03</v>
      </c>
      <c r="D859">
        <v>65.989999999999995</v>
      </c>
      <c r="E859">
        <v>5.26</v>
      </c>
      <c r="F859">
        <v>1527</v>
      </c>
      <c r="G859" t="s">
        <v>1578</v>
      </c>
      <c r="H859" t="s">
        <v>66</v>
      </c>
      <c r="I859" t="s">
        <v>57</v>
      </c>
      <c r="J859" t="s">
        <v>102</v>
      </c>
      <c r="K859" t="s">
        <v>103</v>
      </c>
      <c r="L859" t="s">
        <v>76</v>
      </c>
      <c r="M859" t="s">
        <v>517</v>
      </c>
      <c r="N859">
        <v>0.56000000000000005</v>
      </c>
      <c r="O859" t="s">
        <v>50</v>
      </c>
      <c r="P859" t="s">
        <v>87</v>
      </c>
      <c r="Q859" t="s">
        <v>1302</v>
      </c>
      <c r="R859" t="s">
        <v>1580</v>
      </c>
      <c r="S859">
        <v>35601</v>
      </c>
      <c r="T859" s="3">
        <v>42093</v>
      </c>
      <c r="U859" s="3">
        <v>42103</v>
      </c>
      <c r="V859">
        <v>-52.248000000000005</v>
      </c>
      <c r="W859">
        <v>23</v>
      </c>
      <c r="X859">
        <v>1316.03</v>
      </c>
      <c r="Y859">
        <v>86814</v>
      </c>
    </row>
    <row r="860" spans="1:25" x14ac:dyDescent="0.3">
      <c r="A860">
        <v>21455</v>
      </c>
      <c r="B860" t="s">
        <v>131</v>
      </c>
      <c r="C860">
        <v>0.09</v>
      </c>
      <c r="D860">
        <v>50.98</v>
      </c>
      <c r="E860">
        <v>6.5</v>
      </c>
      <c r="F860">
        <v>1527</v>
      </c>
      <c r="G860" t="s">
        <v>1578</v>
      </c>
      <c r="H860" t="s">
        <v>66</v>
      </c>
      <c r="I860" t="s">
        <v>57</v>
      </c>
      <c r="J860" t="s">
        <v>102</v>
      </c>
      <c r="K860" t="s">
        <v>204</v>
      </c>
      <c r="L860" t="s">
        <v>76</v>
      </c>
      <c r="M860" t="s">
        <v>961</v>
      </c>
      <c r="N860">
        <v>0.73</v>
      </c>
      <c r="O860" t="s">
        <v>50</v>
      </c>
      <c r="P860" t="s">
        <v>87</v>
      </c>
      <c r="Q860" t="s">
        <v>1302</v>
      </c>
      <c r="R860" t="s">
        <v>1580</v>
      </c>
      <c r="S860">
        <v>35601</v>
      </c>
      <c r="T860" s="3">
        <v>42145</v>
      </c>
      <c r="U860" s="3">
        <v>42152</v>
      </c>
      <c r="V860">
        <v>70.175999999999988</v>
      </c>
      <c r="W860">
        <v>28</v>
      </c>
      <c r="X860">
        <v>1395.41</v>
      </c>
      <c r="Y860">
        <v>86815</v>
      </c>
    </row>
    <row r="861" spans="1:25" x14ac:dyDescent="0.3">
      <c r="A861">
        <v>24975</v>
      </c>
      <c r="B861" t="s">
        <v>64</v>
      </c>
      <c r="C861">
        <v>0.01</v>
      </c>
      <c r="D861">
        <v>525.98</v>
      </c>
      <c r="E861">
        <v>19.989999999999998</v>
      </c>
      <c r="F861">
        <v>1528</v>
      </c>
      <c r="G861" t="s">
        <v>1581</v>
      </c>
      <c r="H861" t="s">
        <v>66</v>
      </c>
      <c r="I861" t="s">
        <v>75</v>
      </c>
      <c r="J861" t="s">
        <v>46</v>
      </c>
      <c r="K861" t="s">
        <v>134</v>
      </c>
      <c r="L861" t="s">
        <v>76</v>
      </c>
      <c r="M861" t="s">
        <v>1582</v>
      </c>
      <c r="N861">
        <v>0.37</v>
      </c>
      <c r="O861" t="s">
        <v>50</v>
      </c>
      <c r="P861" t="s">
        <v>87</v>
      </c>
      <c r="Q861" t="s">
        <v>346</v>
      </c>
      <c r="R861" t="s">
        <v>1583</v>
      </c>
      <c r="S861">
        <v>27288</v>
      </c>
      <c r="T861" s="3">
        <v>42013</v>
      </c>
      <c r="U861" s="3">
        <v>42015</v>
      </c>
      <c r="V861">
        <v>-161.92400000000001</v>
      </c>
      <c r="W861">
        <v>9</v>
      </c>
      <c r="X861">
        <v>4920.8100000000004</v>
      </c>
      <c r="Y861">
        <v>86813</v>
      </c>
    </row>
    <row r="862" spans="1:25" x14ac:dyDescent="0.3">
      <c r="A862">
        <v>21199</v>
      </c>
      <c r="B862" t="s">
        <v>64</v>
      </c>
      <c r="C862">
        <v>7.0000000000000007E-2</v>
      </c>
      <c r="D862">
        <v>4.91</v>
      </c>
      <c r="E862">
        <v>0.5</v>
      </c>
      <c r="F862">
        <v>1531</v>
      </c>
      <c r="G862" t="s">
        <v>1584</v>
      </c>
      <c r="H862" t="s">
        <v>66</v>
      </c>
      <c r="I862" t="s">
        <v>139</v>
      </c>
      <c r="J862" t="s">
        <v>46</v>
      </c>
      <c r="K862" t="s">
        <v>159</v>
      </c>
      <c r="L862" t="s">
        <v>76</v>
      </c>
      <c r="M862" t="s">
        <v>1585</v>
      </c>
      <c r="N862">
        <v>0.36</v>
      </c>
      <c r="O862" t="s">
        <v>50</v>
      </c>
      <c r="P862" t="s">
        <v>87</v>
      </c>
      <c r="Q862" t="s">
        <v>386</v>
      </c>
      <c r="R862" t="s">
        <v>1586</v>
      </c>
      <c r="S862">
        <v>32137</v>
      </c>
      <c r="T862" s="3">
        <v>42021</v>
      </c>
      <c r="U862" s="3">
        <v>42022</v>
      </c>
      <c r="V862">
        <v>-157.696</v>
      </c>
      <c r="W862">
        <v>6</v>
      </c>
      <c r="X862">
        <v>28.22</v>
      </c>
      <c r="Y862">
        <v>88852</v>
      </c>
    </row>
    <row r="863" spans="1:25" x14ac:dyDescent="0.3">
      <c r="A863">
        <v>21596</v>
      </c>
      <c r="B863" t="s">
        <v>42</v>
      </c>
      <c r="C863">
        <v>0.02</v>
      </c>
      <c r="D863">
        <v>4.8899999999999997</v>
      </c>
      <c r="E863">
        <v>4.93</v>
      </c>
      <c r="F863">
        <v>1533</v>
      </c>
      <c r="G863" t="s">
        <v>1587</v>
      </c>
      <c r="H863" t="s">
        <v>66</v>
      </c>
      <c r="I863" t="s">
        <v>45</v>
      </c>
      <c r="J863" t="s">
        <v>102</v>
      </c>
      <c r="K863" t="s">
        <v>204</v>
      </c>
      <c r="L863" t="s">
        <v>68</v>
      </c>
      <c r="M863" t="s">
        <v>482</v>
      </c>
      <c r="N863">
        <v>0.66</v>
      </c>
      <c r="O863" t="s">
        <v>50</v>
      </c>
      <c r="P863" t="s">
        <v>78</v>
      </c>
      <c r="Q863" t="s">
        <v>530</v>
      </c>
      <c r="R863" t="s">
        <v>1588</v>
      </c>
      <c r="S863">
        <v>63130</v>
      </c>
      <c r="T863" s="3">
        <v>42041</v>
      </c>
      <c r="U863" s="3">
        <v>42042</v>
      </c>
      <c r="V863">
        <v>-56.445999999999998</v>
      </c>
      <c r="W863">
        <v>14</v>
      </c>
      <c r="X863">
        <v>74.010000000000005</v>
      </c>
      <c r="Y863">
        <v>91328</v>
      </c>
    </row>
    <row r="864" spans="1:25" x14ac:dyDescent="0.3">
      <c r="A864">
        <v>21597</v>
      </c>
      <c r="B864" t="s">
        <v>42</v>
      </c>
      <c r="C864">
        <v>7.0000000000000007E-2</v>
      </c>
      <c r="D864">
        <v>10.06</v>
      </c>
      <c r="E864">
        <v>2.06</v>
      </c>
      <c r="F864">
        <v>1533</v>
      </c>
      <c r="G864" t="s">
        <v>1587</v>
      </c>
      <c r="H864" t="s">
        <v>66</v>
      </c>
      <c r="I864" t="s">
        <v>45</v>
      </c>
      <c r="J864" t="s">
        <v>46</v>
      </c>
      <c r="K864" t="s">
        <v>118</v>
      </c>
      <c r="L864" t="s">
        <v>48</v>
      </c>
      <c r="M864" t="s">
        <v>304</v>
      </c>
      <c r="N864">
        <v>0.39</v>
      </c>
      <c r="O864" t="s">
        <v>50</v>
      </c>
      <c r="P864" t="s">
        <v>78</v>
      </c>
      <c r="Q864" t="s">
        <v>530</v>
      </c>
      <c r="R864" t="s">
        <v>1588</v>
      </c>
      <c r="S864">
        <v>63130</v>
      </c>
      <c r="T864" s="3">
        <v>42041</v>
      </c>
      <c r="U864" s="3">
        <v>42042</v>
      </c>
      <c r="V864">
        <v>33.189</v>
      </c>
      <c r="W864">
        <v>5</v>
      </c>
      <c r="X864">
        <v>48.1</v>
      </c>
      <c r="Y864">
        <v>91328</v>
      </c>
    </row>
    <row r="865" spans="1:25" x14ac:dyDescent="0.3">
      <c r="A865">
        <v>23147</v>
      </c>
      <c r="B865" t="s">
        <v>131</v>
      </c>
      <c r="C865">
        <v>0</v>
      </c>
      <c r="D865">
        <v>599.99</v>
      </c>
      <c r="E865">
        <v>24.49</v>
      </c>
      <c r="F865">
        <v>1548</v>
      </c>
      <c r="G865" t="s">
        <v>1589</v>
      </c>
      <c r="H865" t="s">
        <v>66</v>
      </c>
      <c r="I865" t="s">
        <v>45</v>
      </c>
      <c r="J865" t="s">
        <v>102</v>
      </c>
      <c r="K865" t="s">
        <v>611</v>
      </c>
      <c r="L865" t="s">
        <v>260</v>
      </c>
      <c r="M865" t="s">
        <v>1590</v>
      </c>
      <c r="N865">
        <v>0.44</v>
      </c>
      <c r="O865" t="s">
        <v>50</v>
      </c>
      <c r="P865" t="s">
        <v>78</v>
      </c>
      <c r="Q865" t="s">
        <v>727</v>
      </c>
      <c r="R865" t="s">
        <v>1591</v>
      </c>
      <c r="S865">
        <v>47374</v>
      </c>
      <c r="T865" s="3">
        <v>42178</v>
      </c>
      <c r="U865" s="3">
        <v>42180</v>
      </c>
      <c r="V865">
        <v>-367.16500000000002</v>
      </c>
      <c r="W865">
        <v>18</v>
      </c>
      <c r="X865">
        <v>11015.82</v>
      </c>
      <c r="Y865">
        <v>88487</v>
      </c>
    </row>
    <row r="866" spans="1:25" x14ac:dyDescent="0.3">
      <c r="A866">
        <v>19627</v>
      </c>
      <c r="B866" t="s">
        <v>131</v>
      </c>
      <c r="C866">
        <v>7.0000000000000007E-2</v>
      </c>
      <c r="D866">
        <v>17.7</v>
      </c>
      <c r="E866">
        <v>9.4700000000000006</v>
      </c>
      <c r="F866">
        <v>1551</v>
      </c>
      <c r="G866" t="s">
        <v>1592</v>
      </c>
      <c r="H866" t="s">
        <v>66</v>
      </c>
      <c r="I866" t="s">
        <v>139</v>
      </c>
      <c r="J866" t="s">
        <v>46</v>
      </c>
      <c r="K866" t="s">
        <v>165</v>
      </c>
      <c r="L866" t="s">
        <v>76</v>
      </c>
      <c r="M866" t="s">
        <v>1593</v>
      </c>
      <c r="N866">
        <v>0.59</v>
      </c>
      <c r="O866" t="s">
        <v>50</v>
      </c>
      <c r="P866" t="s">
        <v>87</v>
      </c>
      <c r="Q866" t="s">
        <v>695</v>
      </c>
      <c r="R866" t="s">
        <v>1594</v>
      </c>
      <c r="S866">
        <v>39530</v>
      </c>
      <c r="T866" s="3">
        <v>42180</v>
      </c>
      <c r="U866" s="3">
        <v>42186</v>
      </c>
      <c r="V866">
        <v>-243.54400000000001</v>
      </c>
      <c r="W866">
        <v>18</v>
      </c>
      <c r="X866">
        <v>300.67</v>
      </c>
      <c r="Y866">
        <v>87488</v>
      </c>
    </row>
    <row r="867" spans="1:25" x14ac:dyDescent="0.3">
      <c r="A867">
        <v>20993</v>
      </c>
      <c r="B867" t="s">
        <v>64</v>
      </c>
      <c r="C867">
        <v>0.01</v>
      </c>
      <c r="D867">
        <v>348.21</v>
      </c>
      <c r="E867">
        <v>40.19</v>
      </c>
      <c r="F867">
        <v>1552</v>
      </c>
      <c r="G867" t="s">
        <v>1595</v>
      </c>
      <c r="H867" t="s">
        <v>56</v>
      </c>
      <c r="I867" t="s">
        <v>75</v>
      </c>
      <c r="J867" t="s">
        <v>58</v>
      </c>
      <c r="K867" t="s">
        <v>176</v>
      </c>
      <c r="L867" t="s">
        <v>146</v>
      </c>
      <c r="M867" t="s">
        <v>1596</v>
      </c>
      <c r="N867">
        <v>0.62</v>
      </c>
      <c r="O867" t="s">
        <v>50</v>
      </c>
      <c r="P867" t="s">
        <v>87</v>
      </c>
      <c r="Q867" t="s">
        <v>695</v>
      </c>
      <c r="R867" t="s">
        <v>1597</v>
      </c>
      <c r="S867">
        <v>39056</v>
      </c>
      <c r="T867" s="3">
        <v>42005</v>
      </c>
      <c r="U867" s="3">
        <v>42008</v>
      </c>
      <c r="V867">
        <v>-337.09199999999998</v>
      </c>
      <c r="W867">
        <v>2</v>
      </c>
      <c r="X867">
        <v>723.54</v>
      </c>
      <c r="Y867">
        <v>87486</v>
      </c>
    </row>
    <row r="868" spans="1:25" x14ac:dyDescent="0.3">
      <c r="A868">
        <v>24862</v>
      </c>
      <c r="B868" t="s">
        <v>54</v>
      </c>
      <c r="C868">
        <v>0.03</v>
      </c>
      <c r="D868">
        <v>12.28</v>
      </c>
      <c r="E868">
        <v>6.35</v>
      </c>
      <c r="F868">
        <v>1553</v>
      </c>
      <c r="G868" t="s">
        <v>1598</v>
      </c>
      <c r="H868" t="s">
        <v>66</v>
      </c>
      <c r="I868" t="s">
        <v>75</v>
      </c>
      <c r="J868" t="s">
        <v>46</v>
      </c>
      <c r="K868" t="s">
        <v>118</v>
      </c>
      <c r="L868" t="s">
        <v>76</v>
      </c>
      <c r="M868" t="s">
        <v>1599</v>
      </c>
      <c r="N868">
        <v>0.38</v>
      </c>
      <c r="O868" t="s">
        <v>50</v>
      </c>
      <c r="P868" t="s">
        <v>87</v>
      </c>
      <c r="Q868" t="s">
        <v>695</v>
      </c>
      <c r="R868" t="s">
        <v>1600</v>
      </c>
      <c r="S868">
        <v>38701</v>
      </c>
      <c r="T868" s="3">
        <v>42085</v>
      </c>
      <c r="U868" s="3">
        <v>42087</v>
      </c>
      <c r="V868">
        <v>68.675999999999988</v>
      </c>
      <c r="W868">
        <v>7</v>
      </c>
      <c r="X868">
        <v>87.53</v>
      </c>
      <c r="Y868">
        <v>87484</v>
      </c>
    </row>
    <row r="869" spans="1:25" x14ac:dyDescent="0.3">
      <c r="A869">
        <v>26135</v>
      </c>
      <c r="B869" t="s">
        <v>42</v>
      </c>
      <c r="C869">
        <v>0.04</v>
      </c>
      <c r="D869">
        <v>10.98</v>
      </c>
      <c r="E869">
        <v>3.99</v>
      </c>
      <c r="F869">
        <v>1554</v>
      </c>
      <c r="G869" t="s">
        <v>1601</v>
      </c>
      <c r="H869" t="s">
        <v>66</v>
      </c>
      <c r="I869" t="s">
        <v>75</v>
      </c>
      <c r="J869" t="s">
        <v>46</v>
      </c>
      <c r="K869" t="s">
        <v>281</v>
      </c>
      <c r="L869" t="s">
        <v>76</v>
      </c>
      <c r="M869" t="s">
        <v>1602</v>
      </c>
      <c r="N869">
        <v>0.57999999999999996</v>
      </c>
      <c r="O869" t="s">
        <v>50</v>
      </c>
      <c r="P869" t="s">
        <v>87</v>
      </c>
      <c r="Q869" t="s">
        <v>695</v>
      </c>
      <c r="R869" t="s">
        <v>1603</v>
      </c>
      <c r="S869">
        <v>39503</v>
      </c>
      <c r="T869" s="3">
        <v>42142</v>
      </c>
      <c r="U869" s="3">
        <v>42142</v>
      </c>
      <c r="V869">
        <v>481.03199999999998</v>
      </c>
      <c r="W869">
        <v>15</v>
      </c>
      <c r="X869">
        <v>172.22</v>
      </c>
      <c r="Y869">
        <v>87485</v>
      </c>
    </row>
    <row r="870" spans="1:25" x14ac:dyDescent="0.3">
      <c r="A870">
        <v>25409</v>
      </c>
      <c r="B870" t="s">
        <v>42</v>
      </c>
      <c r="C870">
        <v>0.03</v>
      </c>
      <c r="D870">
        <v>124.49</v>
      </c>
      <c r="E870">
        <v>51.94</v>
      </c>
      <c r="F870">
        <v>1554</v>
      </c>
      <c r="G870" t="s">
        <v>1601</v>
      </c>
      <c r="H870" t="s">
        <v>56</v>
      </c>
      <c r="I870" t="s">
        <v>139</v>
      </c>
      <c r="J870" t="s">
        <v>58</v>
      </c>
      <c r="K870" t="s">
        <v>176</v>
      </c>
      <c r="L870" t="s">
        <v>146</v>
      </c>
      <c r="M870" t="s">
        <v>486</v>
      </c>
      <c r="N870">
        <v>0.63</v>
      </c>
      <c r="O870" t="s">
        <v>50</v>
      </c>
      <c r="P870" t="s">
        <v>87</v>
      </c>
      <c r="Q870" t="s">
        <v>695</v>
      </c>
      <c r="R870" t="s">
        <v>1603</v>
      </c>
      <c r="S870">
        <v>39503</v>
      </c>
      <c r="T870" s="3">
        <v>42048</v>
      </c>
      <c r="U870" s="3">
        <v>42049</v>
      </c>
      <c r="V870">
        <v>-4.0180000000000007</v>
      </c>
      <c r="W870">
        <v>7</v>
      </c>
      <c r="X870">
        <v>894.88</v>
      </c>
      <c r="Y870">
        <v>87487</v>
      </c>
    </row>
    <row r="871" spans="1:25" x14ac:dyDescent="0.3">
      <c r="A871">
        <v>18294</v>
      </c>
      <c r="B871" t="s">
        <v>54</v>
      </c>
      <c r="C871">
        <v>0.06</v>
      </c>
      <c r="D871">
        <v>2.89</v>
      </c>
      <c r="E871">
        <v>0.99</v>
      </c>
      <c r="F871">
        <v>1556</v>
      </c>
      <c r="G871" t="s">
        <v>1604</v>
      </c>
      <c r="H871" t="s">
        <v>66</v>
      </c>
      <c r="I871" t="s">
        <v>139</v>
      </c>
      <c r="J871" t="s">
        <v>46</v>
      </c>
      <c r="K871" t="s">
        <v>159</v>
      </c>
      <c r="L871" t="s">
        <v>76</v>
      </c>
      <c r="M871" t="s">
        <v>1605</v>
      </c>
      <c r="N871">
        <v>0.38</v>
      </c>
      <c r="O871" t="s">
        <v>50</v>
      </c>
      <c r="P871" t="s">
        <v>87</v>
      </c>
      <c r="Q871" t="s">
        <v>161</v>
      </c>
      <c r="R871" t="s">
        <v>1478</v>
      </c>
      <c r="S871">
        <v>22304</v>
      </c>
      <c r="T871" s="3">
        <v>42156</v>
      </c>
      <c r="U871" s="3">
        <v>42158</v>
      </c>
      <c r="V871">
        <v>-2.0097</v>
      </c>
      <c r="W871">
        <v>6</v>
      </c>
      <c r="X871">
        <v>16.670000000000002</v>
      </c>
      <c r="Y871">
        <v>87425</v>
      </c>
    </row>
    <row r="872" spans="1:25" x14ac:dyDescent="0.3">
      <c r="A872">
        <v>18295</v>
      </c>
      <c r="B872" t="s">
        <v>54</v>
      </c>
      <c r="C872">
        <v>0.08</v>
      </c>
      <c r="D872">
        <v>22.84</v>
      </c>
      <c r="E872">
        <v>11.54</v>
      </c>
      <c r="F872">
        <v>1556</v>
      </c>
      <c r="G872" t="s">
        <v>1604</v>
      </c>
      <c r="H872" t="s">
        <v>66</v>
      </c>
      <c r="I872" t="s">
        <v>139</v>
      </c>
      <c r="J872" t="s">
        <v>46</v>
      </c>
      <c r="K872" t="s">
        <v>118</v>
      </c>
      <c r="L872" t="s">
        <v>76</v>
      </c>
      <c r="M872" t="s">
        <v>251</v>
      </c>
      <c r="N872">
        <v>0.39</v>
      </c>
      <c r="O872" t="s">
        <v>50</v>
      </c>
      <c r="P872" t="s">
        <v>87</v>
      </c>
      <c r="Q872" t="s">
        <v>161</v>
      </c>
      <c r="R872" t="s">
        <v>1478</v>
      </c>
      <c r="S872">
        <v>22304</v>
      </c>
      <c r="T872" s="3">
        <v>42156</v>
      </c>
      <c r="U872" s="3">
        <v>42158</v>
      </c>
      <c r="V872">
        <v>-477.37200000000007</v>
      </c>
      <c r="W872">
        <v>9</v>
      </c>
      <c r="X872">
        <v>195.16</v>
      </c>
      <c r="Y872">
        <v>87425</v>
      </c>
    </row>
    <row r="873" spans="1:25" x14ac:dyDescent="0.3">
      <c r="A873">
        <v>18511</v>
      </c>
      <c r="B873" t="s">
        <v>131</v>
      </c>
      <c r="C873">
        <v>0.09</v>
      </c>
      <c r="D873">
        <v>60.98</v>
      </c>
      <c r="E873">
        <v>49</v>
      </c>
      <c r="F873">
        <v>1557</v>
      </c>
      <c r="G873" t="s">
        <v>1606</v>
      </c>
      <c r="H873" t="s">
        <v>66</v>
      </c>
      <c r="I873" t="s">
        <v>139</v>
      </c>
      <c r="J873" t="s">
        <v>46</v>
      </c>
      <c r="K873" t="s">
        <v>281</v>
      </c>
      <c r="L873" t="s">
        <v>260</v>
      </c>
      <c r="M873" t="s">
        <v>1607</v>
      </c>
      <c r="N873">
        <v>0.59</v>
      </c>
      <c r="O873" t="s">
        <v>50</v>
      </c>
      <c r="P873" t="s">
        <v>87</v>
      </c>
      <c r="Q873" t="s">
        <v>161</v>
      </c>
      <c r="R873" t="s">
        <v>1608</v>
      </c>
      <c r="S873">
        <v>22003</v>
      </c>
      <c r="T873" s="3">
        <v>42088</v>
      </c>
      <c r="U873" s="3">
        <v>42096</v>
      </c>
      <c r="V873">
        <v>-954.75800000000004</v>
      </c>
      <c r="W873">
        <v>15</v>
      </c>
      <c r="X873">
        <v>879.62</v>
      </c>
      <c r="Y873">
        <v>87426</v>
      </c>
    </row>
    <row r="874" spans="1:25" x14ac:dyDescent="0.3">
      <c r="A874">
        <v>18512</v>
      </c>
      <c r="B874" t="s">
        <v>131</v>
      </c>
      <c r="C874">
        <v>0.05</v>
      </c>
      <c r="D874">
        <v>29.89</v>
      </c>
      <c r="E874">
        <v>1.99</v>
      </c>
      <c r="F874">
        <v>1557</v>
      </c>
      <c r="G874" t="s">
        <v>1606</v>
      </c>
      <c r="H874" t="s">
        <v>66</v>
      </c>
      <c r="I874" t="s">
        <v>139</v>
      </c>
      <c r="J874" t="s">
        <v>102</v>
      </c>
      <c r="K874" t="s">
        <v>204</v>
      </c>
      <c r="L874" t="s">
        <v>68</v>
      </c>
      <c r="M874" t="s">
        <v>1335</v>
      </c>
      <c r="N874">
        <v>0.5</v>
      </c>
      <c r="O874" t="s">
        <v>50</v>
      </c>
      <c r="P874" t="s">
        <v>87</v>
      </c>
      <c r="Q874" t="s">
        <v>161</v>
      </c>
      <c r="R874" t="s">
        <v>1608</v>
      </c>
      <c r="S874">
        <v>22003</v>
      </c>
      <c r="T874" s="3">
        <v>42088</v>
      </c>
      <c r="U874" s="3">
        <v>42090</v>
      </c>
      <c r="V874">
        <v>219.4734</v>
      </c>
      <c r="W874">
        <v>12</v>
      </c>
      <c r="X874">
        <v>361.19</v>
      </c>
      <c r="Y874">
        <v>87426</v>
      </c>
    </row>
    <row r="875" spans="1:25" x14ac:dyDescent="0.3">
      <c r="A875">
        <v>26229</v>
      </c>
      <c r="B875" t="s">
        <v>64</v>
      </c>
      <c r="C875">
        <v>0.1</v>
      </c>
      <c r="D875">
        <v>226.67</v>
      </c>
      <c r="E875">
        <v>28.16</v>
      </c>
      <c r="F875">
        <v>1559</v>
      </c>
      <c r="G875" t="s">
        <v>1609</v>
      </c>
      <c r="H875" t="s">
        <v>56</v>
      </c>
      <c r="I875" t="s">
        <v>139</v>
      </c>
      <c r="J875" t="s">
        <v>58</v>
      </c>
      <c r="K875" t="s">
        <v>59</v>
      </c>
      <c r="L875" t="s">
        <v>60</v>
      </c>
      <c r="M875" t="s">
        <v>1610</v>
      </c>
      <c r="N875">
        <v>0.59</v>
      </c>
      <c r="O875" t="s">
        <v>50</v>
      </c>
      <c r="P875" t="s">
        <v>87</v>
      </c>
      <c r="Q875" t="s">
        <v>161</v>
      </c>
      <c r="R875" t="s">
        <v>1611</v>
      </c>
      <c r="S875">
        <v>24060</v>
      </c>
      <c r="T875" s="3">
        <v>42109</v>
      </c>
      <c r="U875" s="3">
        <v>42111</v>
      </c>
      <c r="V875">
        <v>-390.76800000000003</v>
      </c>
      <c r="W875">
        <v>5</v>
      </c>
      <c r="X875">
        <v>1088.26</v>
      </c>
      <c r="Y875">
        <v>87424</v>
      </c>
    </row>
    <row r="876" spans="1:25" x14ac:dyDescent="0.3">
      <c r="A876">
        <v>19130</v>
      </c>
      <c r="B876" t="s">
        <v>42</v>
      </c>
      <c r="C876">
        <v>0.02</v>
      </c>
      <c r="D876">
        <v>11.34</v>
      </c>
      <c r="E876">
        <v>11.25</v>
      </c>
      <c r="F876">
        <v>1561</v>
      </c>
      <c r="G876" t="s">
        <v>1612</v>
      </c>
      <c r="H876" t="s">
        <v>66</v>
      </c>
      <c r="I876" t="s">
        <v>45</v>
      </c>
      <c r="J876" t="s">
        <v>46</v>
      </c>
      <c r="K876" t="s">
        <v>118</v>
      </c>
      <c r="L876" t="s">
        <v>76</v>
      </c>
      <c r="M876" t="s">
        <v>1613</v>
      </c>
      <c r="N876">
        <v>0.36</v>
      </c>
      <c r="O876" t="s">
        <v>50</v>
      </c>
      <c r="P876" t="s">
        <v>78</v>
      </c>
      <c r="Q876" t="s">
        <v>155</v>
      </c>
      <c r="R876" t="s">
        <v>1468</v>
      </c>
      <c r="S876">
        <v>76063</v>
      </c>
      <c r="T876" s="3">
        <v>42064</v>
      </c>
      <c r="U876" s="3">
        <v>42065</v>
      </c>
      <c r="V876">
        <v>-155.21</v>
      </c>
      <c r="W876">
        <v>9</v>
      </c>
      <c r="X876">
        <v>105.75</v>
      </c>
      <c r="Y876">
        <v>88093</v>
      </c>
    </row>
    <row r="877" spans="1:25" x14ac:dyDescent="0.3">
      <c r="A877">
        <v>19208</v>
      </c>
      <c r="B877" t="s">
        <v>64</v>
      </c>
      <c r="C877">
        <v>0.05</v>
      </c>
      <c r="D877">
        <v>12.2</v>
      </c>
      <c r="E877">
        <v>6.02</v>
      </c>
      <c r="F877">
        <v>1561</v>
      </c>
      <c r="G877" t="s">
        <v>1612</v>
      </c>
      <c r="H877" t="s">
        <v>66</v>
      </c>
      <c r="I877" t="s">
        <v>45</v>
      </c>
      <c r="J877" t="s">
        <v>58</v>
      </c>
      <c r="K877" t="s">
        <v>67</v>
      </c>
      <c r="L877" t="s">
        <v>68</v>
      </c>
      <c r="M877" t="s">
        <v>1436</v>
      </c>
      <c r="N877">
        <v>0.43</v>
      </c>
      <c r="O877" t="s">
        <v>50</v>
      </c>
      <c r="P877" t="s">
        <v>78</v>
      </c>
      <c r="Q877" t="s">
        <v>155</v>
      </c>
      <c r="R877" t="s">
        <v>1468</v>
      </c>
      <c r="S877">
        <v>76063</v>
      </c>
      <c r="T877" s="3">
        <v>42107</v>
      </c>
      <c r="U877" s="3">
        <v>42108</v>
      </c>
      <c r="V877">
        <v>-6.6420000000000003</v>
      </c>
      <c r="W877">
        <v>5</v>
      </c>
      <c r="X877">
        <v>63.93</v>
      </c>
      <c r="Y877">
        <v>88094</v>
      </c>
    </row>
    <row r="878" spans="1:25" x14ac:dyDescent="0.3">
      <c r="A878">
        <v>20464</v>
      </c>
      <c r="B878" t="s">
        <v>73</v>
      </c>
      <c r="C878">
        <v>7.0000000000000007E-2</v>
      </c>
      <c r="D878">
        <v>20.95</v>
      </c>
      <c r="E878">
        <v>5.99</v>
      </c>
      <c r="F878">
        <v>1574</v>
      </c>
      <c r="G878" t="s">
        <v>1614</v>
      </c>
      <c r="H878" t="s">
        <v>66</v>
      </c>
      <c r="I878" t="s">
        <v>139</v>
      </c>
      <c r="J878" t="s">
        <v>102</v>
      </c>
      <c r="K878" t="s">
        <v>204</v>
      </c>
      <c r="L878" t="s">
        <v>76</v>
      </c>
      <c r="M878" t="s">
        <v>1615</v>
      </c>
      <c r="N878">
        <v>0.65</v>
      </c>
      <c r="O878" t="s">
        <v>50</v>
      </c>
      <c r="P878" t="s">
        <v>87</v>
      </c>
      <c r="Q878" t="s">
        <v>346</v>
      </c>
      <c r="R878" t="s">
        <v>1616</v>
      </c>
      <c r="S878">
        <v>28314</v>
      </c>
      <c r="T878" s="3">
        <v>42044</v>
      </c>
      <c r="U878" s="3">
        <v>42045</v>
      </c>
      <c r="V878">
        <v>27.233999999999998</v>
      </c>
      <c r="W878">
        <v>19</v>
      </c>
      <c r="X878">
        <v>391.4</v>
      </c>
      <c r="Y878">
        <v>86966</v>
      </c>
    </row>
    <row r="879" spans="1:25" x14ac:dyDescent="0.3">
      <c r="A879">
        <v>22127</v>
      </c>
      <c r="B879" t="s">
        <v>131</v>
      </c>
      <c r="C879">
        <v>0.1</v>
      </c>
      <c r="D879">
        <v>11.58</v>
      </c>
      <c r="E879">
        <v>6.97</v>
      </c>
      <c r="F879">
        <v>1580</v>
      </c>
      <c r="G879" t="s">
        <v>1617</v>
      </c>
      <c r="H879" t="s">
        <v>66</v>
      </c>
      <c r="I879" t="s">
        <v>45</v>
      </c>
      <c r="J879" t="s">
        <v>46</v>
      </c>
      <c r="K879" t="s">
        <v>94</v>
      </c>
      <c r="L879" t="s">
        <v>76</v>
      </c>
      <c r="M879" t="s">
        <v>710</v>
      </c>
      <c r="N879">
        <v>0.35</v>
      </c>
      <c r="O879" t="s">
        <v>50</v>
      </c>
      <c r="P879" t="s">
        <v>70</v>
      </c>
      <c r="Q879" t="s">
        <v>212</v>
      </c>
      <c r="R879" t="s">
        <v>1618</v>
      </c>
      <c r="S879">
        <v>4901</v>
      </c>
      <c r="T879" s="3">
        <v>42051</v>
      </c>
      <c r="U879" s="3">
        <v>42055</v>
      </c>
      <c r="V879">
        <v>-8.3979999999999997</v>
      </c>
      <c r="W879">
        <v>1</v>
      </c>
      <c r="X879">
        <v>14.53</v>
      </c>
      <c r="Y879">
        <v>90934</v>
      </c>
    </row>
    <row r="880" spans="1:25" x14ac:dyDescent="0.3">
      <c r="A880">
        <v>25013</v>
      </c>
      <c r="B880" t="s">
        <v>73</v>
      </c>
      <c r="C880">
        <v>0.03</v>
      </c>
      <c r="D880">
        <v>19.04</v>
      </c>
      <c r="E880">
        <v>6.38</v>
      </c>
      <c r="F880">
        <v>1590</v>
      </c>
      <c r="G880" t="s">
        <v>1619</v>
      </c>
      <c r="H880" t="s">
        <v>44</v>
      </c>
      <c r="I880" t="s">
        <v>45</v>
      </c>
      <c r="J880" t="s">
        <v>58</v>
      </c>
      <c r="K880" t="s">
        <v>67</v>
      </c>
      <c r="L880" t="s">
        <v>76</v>
      </c>
      <c r="M880" t="s">
        <v>1620</v>
      </c>
      <c r="N880">
        <v>0.56000000000000005</v>
      </c>
      <c r="O880" t="s">
        <v>50</v>
      </c>
      <c r="P880" t="s">
        <v>70</v>
      </c>
      <c r="Q880" t="s">
        <v>178</v>
      </c>
      <c r="R880" t="s">
        <v>1621</v>
      </c>
      <c r="S880">
        <v>44094</v>
      </c>
      <c r="T880" s="3">
        <v>42098</v>
      </c>
      <c r="U880" s="3">
        <v>42098</v>
      </c>
      <c r="V880">
        <v>83.793599999999998</v>
      </c>
      <c r="W880">
        <v>7</v>
      </c>
      <c r="X880">
        <v>144.03</v>
      </c>
      <c r="Y880">
        <v>86668</v>
      </c>
    </row>
    <row r="881" spans="1:25" x14ac:dyDescent="0.3">
      <c r="A881">
        <v>25011</v>
      </c>
      <c r="B881" t="s">
        <v>73</v>
      </c>
      <c r="C881">
        <v>0.02</v>
      </c>
      <c r="D881">
        <v>5.53</v>
      </c>
      <c r="E881">
        <v>6.98</v>
      </c>
      <c r="F881">
        <v>1593</v>
      </c>
      <c r="G881" t="s">
        <v>1622</v>
      </c>
      <c r="H881" t="s">
        <v>66</v>
      </c>
      <c r="I881" t="s">
        <v>45</v>
      </c>
      <c r="J881" t="s">
        <v>46</v>
      </c>
      <c r="K881" t="s">
        <v>134</v>
      </c>
      <c r="L881" t="s">
        <v>76</v>
      </c>
      <c r="M881" t="s">
        <v>1623</v>
      </c>
      <c r="N881">
        <v>0.39</v>
      </c>
      <c r="O881" t="s">
        <v>50</v>
      </c>
      <c r="P881" t="s">
        <v>78</v>
      </c>
      <c r="Q881" t="s">
        <v>328</v>
      </c>
      <c r="R881" t="s">
        <v>329</v>
      </c>
      <c r="S881">
        <v>74006</v>
      </c>
      <c r="T881" s="3">
        <v>42098</v>
      </c>
      <c r="U881" s="3">
        <v>42100</v>
      </c>
      <c r="V881">
        <v>-77.823719999999994</v>
      </c>
      <c r="W881">
        <v>8</v>
      </c>
      <c r="X881">
        <v>48.81</v>
      </c>
      <c r="Y881">
        <v>86668</v>
      </c>
    </row>
    <row r="882" spans="1:25" x14ac:dyDescent="0.3">
      <c r="A882">
        <v>21059</v>
      </c>
      <c r="B882" t="s">
        <v>42</v>
      </c>
      <c r="C882">
        <v>0.01</v>
      </c>
      <c r="D882">
        <v>500.98</v>
      </c>
      <c r="E882">
        <v>26</v>
      </c>
      <c r="F882">
        <v>1595</v>
      </c>
      <c r="G882" t="s">
        <v>1624</v>
      </c>
      <c r="H882" t="s">
        <v>56</v>
      </c>
      <c r="I882" t="s">
        <v>45</v>
      </c>
      <c r="J882" t="s">
        <v>58</v>
      </c>
      <c r="K882" t="s">
        <v>59</v>
      </c>
      <c r="L882" t="s">
        <v>60</v>
      </c>
      <c r="M882" t="s">
        <v>61</v>
      </c>
      <c r="N882">
        <v>0.6</v>
      </c>
      <c r="O882" t="s">
        <v>50</v>
      </c>
      <c r="P882" t="s">
        <v>70</v>
      </c>
      <c r="Q882" t="s">
        <v>672</v>
      </c>
      <c r="R882" t="s">
        <v>1625</v>
      </c>
      <c r="S882">
        <v>25705</v>
      </c>
      <c r="T882" s="3">
        <v>42135</v>
      </c>
      <c r="U882" s="3">
        <v>42136</v>
      </c>
      <c r="V882">
        <v>5078.5379999999996</v>
      </c>
      <c r="W882">
        <v>14</v>
      </c>
      <c r="X882">
        <v>7360.2</v>
      </c>
      <c r="Y882">
        <v>90796</v>
      </c>
    </row>
    <row r="883" spans="1:25" x14ac:dyDescent="0.3">
      <c r="A883">
        <v>21060</v>
      </c>
      <c r="B883" t="s">
        <v>42</v>
      </c>
      <c r="C883">
        <v>0.08</v>
      </c>
      <c r="D883">
        <v>9.77</v>
      </c>
      <c r="E883">
        <v>6.02</v>
      </c>
      <c r="F883">
        <v>1595</v>
      </c>
      <c r="G883" t="s">
        <v>1624</v>
      </c>
      <c r="H883" t="s">
        <v>66</v>
      </c>
      <c r="I883" t="s">
        <v>45</v>
      </c>
      <c r="J883" t="s">
        <v>58</v>
      </c>
      <c r="K883" t="s">
        <v>67</v>
      </c>
      <c r="L883" t="s">
        <v>111</v>
      </c>
      <c r="M883" t="s">
        <v>1626</v>
      </c>
      <c r="N883">
        <v>0.48</v>
      </c>
      <c r="O883" t="s">
        <v>50</v>
      </c>
      <c r="P883" t="s">
        <v>70</v>
      </c>
      <c r="Q883" t="s">
        <v>672</v>
      </c>
      <c r="R883" t="s">
        <v>1625</v>
      </c>
      <c r="S883">
        <v>25705</v>
      </c>
      <c r="T883" s="3">
        <v>42135</v>
      </c>
      <c r="U883" s="3">
        <v>42136</v>
      </c>
      <c r="V883">
        <v>23.276000000000003</v>
      </c>
      <c r="W883">
        <v>9</v>
      </c>
      <c r="X883">
        <v>89.06</v>
      </c>
      <c r="Y883">
        <v>90796</v>
      </c>
    </row>
    <row r="884" spans="1:25" x14ac:dyDescent="0.3">
      <c r="A884">
        <v>21061</v>
      </c>
      <c r="B884" t="s">
        <v>42</v>
      </c>
      <c r="C884">
        <v>0.09</v>
      </c>
      <c r="D884">
        <v>3.28</v>
      </c>
      <c r="E884">
        <v>0.98</v>
      </c>
      <c r="F884">
        <v>1595</v>
      </c>
      <c r="G884" t="s">
        <v>1624</v>
      </c>
      <c r="H884" t="s">
        <v>66</v>
      </c>
      <c r="I884" t="s">
        <v>45</v>
      </c>
      <c r="J884" t="s">
        <v>46</v>
      </c>
      <c r="K884" t="s">
        <v>47</v>
      </c>
      <c r="L884" t="s">
        <v>48</v>
      </c>
      <c r="M884" t="s">
        <v>1627</v>
      </c>
      <c r="N884">
        <v>0.59</v>
      </c>
      <c r="O884" t="s">
        <v>50</v>
      </c>
      <c r="P884" t="s">
        <v>70</v>
      </c>
      <c r="Q884" t="s">
        <v>672</v>
      </c>
      <c r="R884" t="s">
        <v>1625</v>
      </c>
      <c r="S884">
        <v>25705</v>
      </c>
      <c r="T884" s="3">
        <v>42135</v>
      </c>
      <c r="U884" s="3">
        <v>42137</v>
      </c>
      <c r="V884">
        <v>17.754000000000001</v>
      </c>
      <c r="W884">
        <v>42</v>
      </c>
      <c r="X884">
        <v>134.97</v>
      </c>
      <c r="Y884">
        <v>90796</v>
      </c>
    </row>
    <row r="885" spans="1:25" x14ac:dyDescent="0.3">
      <c r="A885">
        <v>21928</v>
      </c>
      <c r="B885" t="s">
        <v>64</v>
      </c>
      <c r="C885">
        <v>0.1</v>
      </c>
      <c r="D885">
        <v>9.11</v>
      </c>
      <c r="E885">
        <v>2.15</v>
      </c>
      <c r="F885">
        <v>1602</v>
      </c>
      <c r="G885" t="s">
        <v>1628</v>
      </c>
      <c r="H885" t="s">
        <v>66</v>
      </c>
      <c r="I885" t="s">
        <v>57</v>
      </c>
      <c r="J885" t="s">
        <v>46</v>
      </c>
      <c r="K885" t="s">
        <v>118</v>
      </c>
      <c r="L885" t="s">
        <v>48</v>
      </c>
      <c r="M885" t="s">
        <v>1282</v>
      </c>
      <c r="N885">
        <v>0.4</v>
      </c>
      <c r="O885" t="s">
        <v>50</v>
      </c>
      <c r="P885" t="s">
        <v>70</v>
      </c>
      <c r="Q885" t="s">
        <v>439</v>
      </c>
      <c r="R885" t="s">
        <v>1629</v>
      </c>
      <c r="S885">
        <v>20601</v>
      </c>
      <c r="T885" s="3">
        <v>42104</v>
      </c>
      <c r="U885" s="3">
        <v>42106</v>
      </c>
      <c r="V885">
        <v>-3.9312</v>
      </c>
      <c r="W885">
        <v>2</v>
      </c>
      <c r="X885">
        <v>17.420000000000002</v>
      </c>
      <c r="Y885">
        <v>89680</v>
      </c>
    </row>
    <row r="886" spans="1:25" x14ac:dyDescent="0.3">
      <c r="A886">
        <v>23533</v>
      </c>
      <c r="B886" t="s">
        <v>64</v>
      </c>
      <c r="C886">
        <v>0.09</v>
      </c>
      <c r="D886">
        <v>2.1800000000000002</v>
      </c>
      <c r="E886">
        <v>0.78</v>
      </c>
      <c r="F886">
        <v>1603</v>
      </c>
      <c r="G886" t="s">
        <v>1630</v>
      </c>
      <c r="H886" t="s">
        <v>66</v>
      </c>
      <c r="I886" t="s">
        <v>75</v>
      </c>
      <c r="J886" t="s">
        <v>46</v>
      </c>
      <c r="K886" t="s">
        <v>91</v>
      </c>
      <c r="L886" t="s">
        <v>48</v>
      </c>
      <c r="M886" t="s">
        <v>1631</v>
      </c>
      <c r="N886">
        <v>0.52</v>
      </c>
      <c r="O886" t="s">
        <v>50</v>
      </c>
      <c r="P886" t="s">
        <v>70</v>
      </c>
      <c r="Q886" t="s">
        <v>96</v>
      </c>
      <c r="R886" t="s">
        <v>1632</v>
      </c>
      <c r="S886">
        <v>11598</v>
      </c>
      <c r="T886" s="3">
        <v>42020</v>
      </c>
      <c r="U886" s="3">
        <v>42022</v>
      </c>
      <c r="V886">
        <v>2.4548000000000001</v>
      </c>
      <c r="W886">
        <v>9</v>
      </c>
      <c r="X886">
        <v>19.12</v>
      </c>
      <c r="Y886">
        <v>89679</v>
      </c>
    </row>
    <row r="887" spans="1:25" x14ac:dyDescent="0.3">
      <c r="A887">
        <v>23534</v>
      </c>
      <c r="B887" t="s">
        <v>64</v>
      </c>
      <c r="C887">
        <v>0.05</v>
      </c>
      <c r="D887">
        <v>179.29</v>
      </c>
      <c r="E887">
        <v>29.21</v>
      </c>
      <c r="F887">
        <v>1603</v>
      </c>
      <c r="G887" t="s">
        <v>1630</v>
      </c>
      <c r="H887" t="s">
        <v>56</v>
      </c>
      <c r="I887" t="s">
        <v>75</v>
      </c>
      <c r="J887" t="s">
        <v>58</v>
      </c>
      <c r="K887" t="s">
        <v>176</v>
      </c>
      <c r="L887" t="s">
        <v>146</v>
      </c>
      <c r="M887" t="s">
        <v>653</v>
      </c>
      <c r="N887">
        <v>0.76</v>
      </c>
      <c r="O887" t="s">
        <v>50</v>
      </c>
      <c r="P887" t="s">
        <v>70</v>
      </c>
      <c r="Q887" t="s">
        <v>96</v>
      </c>
      <c r="R887" t="s">
        <v>1632</v>
      </c>
      <c r="S887">
        <v>11598</v>
      </c>
      <c r="T887" s="3">
        <v>42020</v>
      </c>
      <c r="U887" s="3">
        <v>42022</v>
      </c>
      <c r="V887">
        <v>-537.27977732000011</v>
      </c>
      <c r="W887">
        <v>1</v>
      </c>
      <c r="X887">
        <v>186.64</v>
      </c>
      <c r="Y887">
        <v>89679</v>
      </c>
    </row>
    <row r="888" spans="1:25" x14ac:dyDescent="0.3">
      <c r="A888">
        <v>18450</v>
      </c>
      <c r="B888" t="s">
        <v>73</v>
      </c>
      <c r="C888">
        <v>0.05</v>
      </c>
      <c r="D888">
        <v>1.98</v>
      </c>
      <c r="E888">
        <v>4.7699999999999996</v>
      </c>
      <c r="F888">
        <v>1606</v>
      </c>
      <c r="G888" t="s">
        <v>1633</v>
      </c>
      <c r="H888" t="s">
        <v>66</v>
      </c>
      <c r="I888" t="s">
        <v>57</v>
      </c>
      <c r="J888" t="s">
        <v>46</v>
      </c>
      <c r="K888" t="s">
        <v>134</v>
      </c>
      <c r="L888" t="s">
        <v>76</v>
      </c>
      <c r="M888" t="s">
        <v>1634</v>
      </c>
      <c r="N888">
        <v>0.4</v>
      </c>
      <c r="O888" t="s">
        <v>50</v>
      </c>
      <c r="P888" t="s">
        <v>70</v>
      </c>
      <c r="Q888" t="s">
        <v>96</v>
      </c>
      <c r="R888" t="s">
        <v>1635</v>
      </c>
      <c r="S888">
        <v>11010</v>
      </c>
      <c r="T888" s="3">
        <v>42011</v>
      </c>
      <c r="U888" s="3">
        <v>42012</v>
      </c>
      <c r="V888">
        <v>-14.359820000000001</v>
      </c>
      <c r="W888">
        <v>1</v>
      </c>
      <c r="X888">
        <v>3.53</v>
      </c>
      <c r="Y888">
        <v>87993</v>
      </c>
    </row>
    <row r="889" spans="1:25" x14ac:dyDescent="0.3">
      <c r="A889">
        <v>18451</v>
      </c>
      <c r="B889" t="s">
        <v>73</v>
      </c>
      <c r="C889">
        <v>7.0000000000000007E-2</v>
      </c>
      <c r="D889">
        <v>699.99</v>
      </c>
      <c r="E889">
        <v>24.49</v>
      </c>
      <c r="F889">
        <v>1606</v>
      </c>
      <c r="G889" t="s">
        <v>1633</v>
      </c>
      <c r="H889" t="s">
        <v>44</v>
      </c>
      <c r="I889" t="s">
        <v>57</v>
      </c>
      <c r="J889" t="s">
        <v>102</v>
      </c>
      <c r="K889" t="s">
        <v>611</v>
      </c>
      <c r="L889" t="s">
        <v>260</v>
      </c>
      <c r="M889" t="s">
        <v>612</v>
      </c>
      <c r="N889">
        <v>0.41</v>
      </c>
      <c r="O889" t="s">
        <v>50</v>
      </c>
      <c r="P889" t="s">
        <v>70</v>
      </c>
      <c r="Q889" t="s">
        <v>96</v>
      </c>
      <c r="R889" t="s">
        <v>1635</v>
      </c>
      <c r="S889">
        <v>11010</v>
      </c>
      <c r="T889" s="3">
        <v>42011</v>
      </c>
      <c r="U889" s="3">
        <v>42012</v>
      </c>
      <c r="V889">
        <v>-2870.2775999999994</v>
      </c>
      <c r="W889">
        <v>1</v>
      </c>
      <c r="X889">
        <v>706.56</v>
      </c>
      <c r="Y889">
        <v>87993</v>
      </c>
    </row>
    <row r="890" spans="1:25" x14ac:dyDescent="0.3">
      <c r="A890">
        <v>18452</v>
      </c>
      <c r="B890" t="s">
        <v>73</v>
      </c>
      <c r="C890">
        <v>7.0000000000000007E-2</v>
      </c>
      <c r="D890">
        <v>6783.02</v>
      </c>
      <c r="E890">
        <v>24.49</v>
      </c>
      <c r="F890">
        <v>1606</v>
      </c>
      <c r="G890" t="s">
        <v>1633</v>
      </c>
      <c r="H890" t="s">
        <v>66</v>
      </c>
      <c r="I890" t="s">
        <v>57</v>
      </c>
      <c r="J890" t="s">
        <v>102</v>
      </c>
      <c r="K890" t="s">
        <v>110</v>
      </c>
      <c r="L890" t="s">
        <v>260</v>
      </c>
      <c r="M890" t="s">
        <v>1301</v>
      </c>
      <c r="N890">
        <v>0.39</v>
      </c>
      <c r="O890" t="s">
        <v>50</v>
      </c>
      <c r="P890" t="s">
        <v>70</v>
      </c>
      <c r="Q890" t="s">
        <v>96</v>
      </c>
      <c r="R890" t="s">
        <v>1635</v>
      </c>
      <c r="S890">
        <v>11010</v>
      </c>
      <c r="T890" s="3">
        <v>42011</v>
      </c>
      <c r="U890" s="3">
        <v>42012</v>
      </c>
      <c r="V890">
        <v>77.983599999997679</v>
      </c>
      <c r="W890">
        <v>2</v>
      </c>
      <c r="X890">
        <v>13121.07</v>
      </c>
      <c r="Y890">
        <v>87993</v>
      </c>
    </row>
    <row r="891" spans="1:25" x14ac:dyDescent="0.3">
      <c r="A891">
        <v>22921</v>
      </c>
      <c r="B891" t="s">
        <v>54</v>
      </c>
      <c r="C891">
        <v>0.01</v>
      </c>
      <c r="D891">
        <v>15.16</v>
      </c>
      <c r="E891">
        <v>15.09</v>
      </c>
      <c r="F891">
        <v>1607</v>
      </c>
      <c r="G891" t="s">
        <v>1636</v>
      </c>
      <c r="H891" t="s">
        <v>66</v>
      </c>
      <c r="I891" t="s">
        <v>57</v>
      </c>
      <c r="J891" t="s">
        <v>46</v>
      </c>
      <c r="K891" t="s">
        <v>134</v>
      </c>
      <c r="L891" t="s">
        <v>76</v>
      </c>
      <c r="M891" t="s">
        <v>1637</v>
      </c>
      <c r="N891">
        <v>0.39</v>
      </c>
      <c r="O891" t="s">
        <v>50</v>
      </c>
      <c r="P891" t="s">
        <v>70</v>
      </c>
      <c r="Q891" t="s">
        <v>96</v>
      </c>
      <c r="R891" t="s">
        <v>1638</v>
      </c>
      <c r="S891">
        <v>11520</v>
      </c>
      <c r="T891" s="3">
        <v>42109</v>
      </c>
      <c r="U891" s="3">
        <v>42109</v>
      </c>
      <c r="V891">
        <v>-200.85899999999998</v>
      </c>
      <c r="W891">
        <v>7</v>
      </c>
      <c r="X891">
        <v>110.93</v>
      </c>
      <c r="Y891">
        <v>87994</v>
      </c>
    </row>
    <row r="892" spans="1:25" x14ac:dyDescent="0.3">
      <c r="A892">
        <v>24951</v>
      </c>
      <c r="B892" t="s">
        <v>131</v>
      </c>
      <c r="C892">
        <v>0.1</v>
      </c>
      <c r="D892">
        <v>5.68</v>
      </c>
      <c r="E892">
        <v>3.6</v>
      </c>
      <c r="F892">
        <v>1607</v>
      </c>
      <c r="G892" t="s">
        <v>1636</v>
      </c>
      <c r="H892" t="s">
        <v>44</v>
      </c>
      <c r="I892" t="s">
        <v>57</v>
      </c>
      <c r="J892" t="s">
        <v>46</v>
      </c>
      <c r="K892" t="s">
        <v>198</v>
      </c>
      <c r="L892" t="s">
        <v>68</v>
      </c>
      <c r="M892" t="s">
        <v>1639</v>
      </c>
      <c r="N892">
        <v>0.56000000000000005</v>
      </c>
      <c r="O892" t="s">
        <v>50</v>
      </c>
      <c r="P892" t="s">
        <v>70</v>
      </c>
      <c r="Q892" t="s">
        <v>96</v>
      </c>
      <c r="R892" t="s">
        <v>1638</v>
      </c>
      <c r="S892">
        <v>11520</v>
      </c>
      <c r="T892" s="3">
        <v>42041</v>
      </c>
      <c r="U892" s="3">
        <v>42045</v>
      </c>
      <c r="V892">
        <v>-33.2956</v>
      </c>
      <c r="W892">
        <v>21</v>
      </c>
      <c r="X892">
        <v>118.35</v>
      </c>
      <c r="Y892">
        <v>87995</v>
      </c>
    </row>
    <row r="893" spans="1:25" x14ac:dyDescent="0.3">
      <c r="A893">
        <v>22682</v>
      </c>
      <c r="B893" t="s">
        <v>42</v>
      </c>
      <c r="C893">
        <v>0.03</v>
      </c>
      <c r="D893">
        <v>2.16</v>
      </c>
      <c r="E893">
        <v>6.05</v>
      </c>
      <c r="F893">
        <v>1609</v>
      </c>
      <c r="G893" t="s">
        <v>1640</v>
      </c>
      <c r="H893" t="s">
        <v>66</v>
      </c>
      <c r="I893" t="s">
        <v>139</v>
      </c>
      <c r="J893" t="s">
        <v>46</v>
      </c>
      <c r="K893" t="s">
        <v>134</v>
      </c>
      <c r="L893" t="s">
        <v>76</v>
      </c>
      <c r="M893" t="s">
        <v>1560</v>
      </c>
      <c r="N893">
        <v>0.37</v>
      </c>
      <c r="O893" t="s">
        <v>50</v>
      </c>
      <c r="P893" t="s">
        <v>51</v>
      </c>
      <c r="Q893" t="s">
        <v>62</v>
      </c>
      <c r="R893" t="s">
        <v>1641</v>
      </c>
      <c r="S893">
        <v>95823</v>
      </c>
      <c r="T893" s="3">
        <v>42135</v>
      </c>
      <c r="U893" s="3">
        <v>42136</v>
      </c>
      <c r="V893">
        <v>-90.585499999999996</v>
      </c>
      <c r="W893">
        <v>7</v>
      </c>
      <c r="X893">
        <v>17.309999999999999</v>
      </c>
      <c r="Y893">
        <v>87824</v>
      </c>
    </row>
    <row r="894" spans="1:25" x14ac:dyDescent="0.3">
      <c r="A894">
        <v>22683</v>
      </c>
      <c r="B894" t="s">
        <v>42</v>
      </c>
      <c r="C894">
        <v>0.03</v>
      </c>
      <c r="D894">
        <v>9.7100000000000009</v>
      </c>
      <c r="E894">
        <v>9.4499999999999993</v>
      </c>
      <c r="F894">
        <v>1609</v>
      </c>
      <c r="G894" t="s">
        <v>1640</v>
      </c>
      <c r="H894" t="s">
        <v>66</v>
      </c>
      <c r="I894" t="s">
        <v>139</v>
      </c>
      <c r="J894" t="s">
        <v>46</v>
      </c>
      <c r="K894" t="s">
        <v>165</v>
      </c>
      <c r="L894" t="s">
        <v>76</v>
      </c>
      <c r="M894" t="s">
        <v>534</v>
      </c>
      <c r="N894">
        <v>0.6</v>
      </c>
      <c r="O894" t="s">
        <v>50</v>
      </c>
      <c r="P894" t="s">
        <v>51</v>
      </c>
      <c r="Q894" t="s">
        <v>62</v>
      </c>
      <c r="R894" t="s">
        <v>1641</v>
      </c>
      <c r="S894">
        <v>95823</v>
      </c>
      <c r="T894" s="3">
        <v>42135</v>
      </c>
      <c r="U894" s="3">
        <v>42135</v>
      </c>
      <c r="V894">
        <v>-36.9</v>
      </c>
      <c r="W894">
        <v>2</v>
      </c>
      <c r="X894">
        <v>23.56</v>
      </c>
      <c r="Y894">
        <v>87824</v>
      </c>
    </row>
    <row r="895" spans="1:25" x14ac:dyDescent="0.3">
      <c r="A895">
        <v>18394</v>
      </c>
      <c r="B895" t="s">
        <v>131</v>
      </c>
      <c r="C895">
        <v>0.06</v>
      </c>
      <c r="D895">
        <v>40.97</v>
      </c>
      <c r="E895">
        <v>1.99</v>
      </c>
      <c r="F895">
        <v>1614</v>
      </c>
      <c r="G895" t="s">
        <v>1642</v>
      </c>
      <c r="H895" t="s">
        <v>66</v>
      </c>
      <c r="I895" t="s">
        <v>139</v>
      </c>
      <c r="J895" t="s">
        <v>102</v>
      </c>
      <c r="K895" t="s">
        <v>204</v>
      </c>
      <c r="L895" t="s">
        <v>68</v>
      </c>
      <c r="M895" t="s">
        <v>1643</v>
      </c>
      <c r="N895">
        <v>0.42</v>
      </c>
      <c r="O895" t="s">
        <v>50</v>
      </c>
      <c r="P895" t="s">
        <v>70</v>
      </c>
      <c r="Q895" t="s">
        <v>217</v>
      </c>
      <c r="R895" t="s">
        <v>1644</v>
      </c>
      <c r="S895">
        <v>1748</v>
      </c>
      <c r="T895" s="3">
        <v>42102</v>
      </c>
      <c r="U895" s="3">
        <v>42106</v>
      </c>
      <c r="V895">
        <v>341.19809999999995</v>
      </c>
      <c r="W895">
        <v>12</v>
      </c>
      <c r="X895">
        <v>494.49</v>
      </c>
      <c r="Y895">
        <v>87823</v>
      </c>
    </row>
    <row r="896" spans="1:25" x14ac:dyDescent="0.3">
      <c r="A896">
        <v>19501</v>
      </c>
      <c r="B896" t="s">
        <v>42</v>
      </c>
      <c r="C896">
        <v>0.09</v>
      </c>
      <c r="D896">
        <v>12.88</v>
      </c>
      <c r="E896">
        <v>4.59</v>
      </c>
      <c r="F896">
        <v>1618</v>
      </c>
      <c r="G896" t="s">
        <v>1645</v>
      </c>
      <c r="H896" t="s">
        <v>66</v>
      </c>
      <c r="I896" t="s">
        <v>139</v>
      </c>
      <c r="J896" t="s">
        <v>46</v>
      </c>
      <c r="K896" t="s">
        <v>198</v>
      </c>
      <c r="L896" t="s">
        <v>48</v>
      </c>
      <c r="M896" t="s">
        <v>1646</v>
      </c>
      <c r="N896">
        <v>0.82</v>
      </c>
      <c r="O896" t="s">
        <v>50</v>
      </c>
      <c r="P896" t="s">
        <v>78</v>
      </c>
      <c r="Q896" t="s">
        <v>727</v>
      </c>
      <c r="R896" t="s">
        <v>1647</v>
      </c>
      <c r="S896">
        <v>46322</v>
      </c>
      <c r="T896" s="3">
        <v>42100</v>
      </c>
      <c r="U896" s="3">
        <v>42100</v>
      </c>
      <c r="V896">
        <v>-175.13</v>
      </c>
      <c r="W896">
        <v>13</v>
      </c>
      <c r="X896">
        <v>158.13</v>
      </c>
      <c r="Y896">
        <v>90248</v>
      </c>
    </row>
    <row r="897" spans="1:25" x14ac:dyDescent="0.3">
      <c r="A897">
        <v>19502</v>
      </c>
      <c r="B897" t="s">
        <v>42</v>
      </c>
      <c r="C897">
        <v>0.02</v>
      </c>
      <c r="D897">
        <v>45.99</v>
      </c>
      <c r="E897">
        <v>4.99</v>
      </c>
      <c r="F897">
        <v>1620</v>
      </c>
      <c r="G897" t="s">
        <v>1648</v>
      </c>
      <c r="H897" t="s">
        <v>44</v>
      </c>
      <c r="I897" t="s">
        <v>139</v>
      </c>
      <c r="J897" t="s">
        <v>102</v>
      </c>
      <c r="K897" t="s">
        <v>103</v>
      </c>
      <c r="L897" t="s">
        <v>76</v>
      </c>
      <c r="M897" t="s">
        <v>1649</v>
      </c>
      <c r="N897">
        <v>0.56999999999999995</v>
      </c>
      <c r="O897" t="s">
        <v>50</v>
      </c>
      <c r="P897" t="s">
        <v>70</v>
      </c>
      <c r="Q897" t="s">
        <v>258</v>
      </c>
      <c r="R897" t="s">
        <v>1235</v>
      </c>
      <c r="S897">
        <v>17602</v>
      </c>
      <c r="T897" s="3">
        <v>42100</v>
      </c>
      <c r="U897" s="3">
        <v>42101</v>
      </c>
      <c r="V897">
        <v>3.96</v>
      </c>
      <c r="W897">
        <v>4</v>
      </c>
      <c r="X897">
        <v>163.01</v>
      </c>
      <c r="Y897">
        <v>90248</v>
      </c>
    </row>
    <row r="898" spans="1:25" x14ac:dyDescent="0.3">
      <c r="A898">
        <v>23750</v>
      </c>
      <c r="B898" t="s">
        <v>42</v>
      </c>
      <c r="C898">
        <v>0.06</v>
      </c>
      <c r="D898">
        <v>15.01</v>
      </c>
      <c r="E898">
        <v>8.4</v>
      </c>
      <c r="F898">
        <v>1623</v>
      </c>
      <c r="G898" t="s">
        <v>1650</v>
      </c>
      <c r="H898" t="s">
        <v>66</v>
      </c>
      <c r="I898" t="s">
        <v>75</v>
      </c>
      <c r="J898" t="s">
        <v>46</v>
      </c>
      <c r="K898" t="s">
        <v>134</v>
      </c>
      <c r="L898" t="s">
        <v>76</v>
      </c>
      <c r="M898" t="s">
        <v>1651</v>
      </c>
      <c r="N898">
        <v>0.39</v>
      </c>
      <c r="O898" t="s">
        <v>50</v>
      </c>
      <c r="P898" t="s">
        <v>78</v>
      </c>
      <c r="Q898" t="s">
        <v>727</v>
      </c>
      <c r="R898" t="s">
        <v>1652</v>
      </c>
      <c r="S898">
        <v>46375</v>
      </c>
      <c r="T898" s="3">
        <v>42148</v>
      </c>
      <c r="U898" s="3">
        <v>42150</v>
      </c>
      <c r="V898">
        <v>1.6169000000000011</v>
      </c>
      <c r="W898">
        <v>22</v>
      </c>
      <c r="X898">
        <v>333.04</v>
      </c>
      <c r="Y898">
        <v>87611</v>
      </c>
    </row>
    <row r="899" spans="1:25" x14ac:dyDescent="0.3">
      <c r="A899">
        <v>23751</v>
      </c>
      <c r="B899" t="s">
        <v>42</v>
      </c>
      <c r="C899">
        <v>0.09</v>
      </c>
      <c r="D899">
        <v>40.479999999999997</v>
      </c>
      <c r="E899">
        <v>19.989999999999998</v>
      </c>
      <c r="F899">
        <v>1623</v>
      </c>
      <c r="G899" t="s">
        <v>1650</v>
      </c>
      <c r="H899" t="s">
        <v>66</v>
      </c>
      <c r="I899" t="s">
        <v>75</v>
      </c>
      <c r="J899" t="s">
        <v>102</v>
      </c>
      <c r="K899" t="s">
        <v>204</v>
      </c>
      <c r="L899" t="s">
        <v>76</v>
      </c>
      <c r="M899" t="s">
        <v>854</v>
      </c>
      <c r="N899">
        <v>0.77</v>
      </c>
      <c r="O899" t="s">
        <v>50</v>
      </c>
      <c r="P899" t="s">
        <v>78</v>
      </c>
      <c r="Q899" t="s">
        <v>727</v>
      </c>
      <c r="R899" t="s">
        <v>1652</v>
      </c>
      <c r="S899">
        <v>46375</v>
      </c>
      <c r="T899" s="3">
        <v>42148</v>
      </c>
      <c r="U899" s="3">
        <v>42150</v>
      </c>
      <c r="V899">
        <v>65.394000000000062</v>
      </c>
      <c r="W899">
        <v>12</v>
      </c>
      <c r="X899">
        <v>472.44</v>
      </c>
      <c r="Y899">
        <v>87611</v>
      </c>
    </row>
    <row r="900" spans="1:25" x14ac:dyDescent="0.3">
      <c r="A900">
        <v>23752</v>
      </c>
      <c r="B900" t="s">
        <v>42</v>
      </c>
      <c r="C900">
        <v>0.05</v>
      </c>
      <c r="D900">
        <v>12.28</v>
      </c>
      <c r="E900">
        <v>6.13</v>
      </c>
      <c r="F900">
        <v>1623</v>
      </c>
      <c r="G900" t="s">
        <v>1650</v>
      </c>
      <c r="H900" t="s">
        <v>66</v>
      </c>
      <c r="I900" t="s">
        <v>75</v>
      </c>
      <c r="J900" t="s">
        <v>46</v>
      </c>
      <c r="K900" t="s">
        <v>165</v>
      </c>
      <c r="L900" t="s">
        <v>76</v>
      </c>
      <c r="M900" t="s">
        <v>1485</v>
      </c>
      <c r="N900">
        <v>0.56999999999999995</v>
      </c>
      <c r="O900" t="s">
        <v>50</v>
      </c>
      <c r="P900" t="s">
        <v>78</v>
      </c>
      <c r="Q900" t="s">
        <v>727</v>
      </c>
      <c r="R900" t="s">
        <v>1652</v>
      </c>
      <c r="S900">
        <v>46375</v>
      </c>
      <c r="T900" s="3">
        <v>42148</v>
      </c>
      <c r="U900" s="3">
        <v>42149</v>
      </c>
      <c r="V900">
        <v>1.3360000000000003</v>
      </c>
      <c r="W900">
        <v>1</v>
      </c>
      <c r="X900">
        <v>18.73</v>
      </c>
      <c r="Y900">
        <v>87611</v>
      </c>
    </row>
    <row r="901" spans="1:25" x14ac:dyDescent="0.3">
      <c r="A901">
        <v>21145</v>
      </c>
      <c r="B901" t="s">
        <v>73</v>
      </c>
      <c r="C901">
        <v>0.08</v>
      </c>
      <c r="D901">
        <v>213.45</v>
      </c>
      <c r="E901">
        <v>14.7</v>
      </c>
      <c r="F901">
        <v>1625</v>
      </c>
      <c r="G901" t="s">
        <v>1653</v>
      </c>
      <c r="H901" t="s">
        <v>56</v>
      </c>
      <c r="I901" t="s">
        <v>57</v>
      </c>
      <c r="J901" t="s">
        <v>102</v>
      </c>
      <c r="K901" t="s">
        <v>110</v>
      </c>
      <c r="L901" t="s">
        <v>60</v>
      </c>
      <c r="M901" t="s">
        <v>315</v>
      </c>
      <c r="N901">
        <v>0.59</v>
      </c>
      <c r="O901" t="s">
        <v>50</v>
      </c>
      <c r="P901" t="s">
        <v>70</v>
      </c>
      <c r="Q901" t="s">
        <v>96</v>
      </c>
      <c r="R901" t="s">
        <v>1654</v>
      </c>
      <c r="S901">
        <v>11542</v>
      </c>
      <c r="T901" s="3">
        <v>42090</v>
      </c>
      <c r="U901" s="3">
        <v>42092</v>
      </c>
      <c r="V901">
        <v>1674.7541999999999</v>
      </c>
      <c r="W901">
        <v>12</v>
      </c>
      <c r="X901">
        <v>2427.1799999999998</v>
      </c>
      <c r="Y901">
        <v>90600</v>
      </c>
    </row>
    <row r="902" spans="1:25" x14ac:dyDescent="0.3">
      <c r="A902">
        <v>21146</v>
      </c>
      <c r="B902" t="s">
        <v>73</v>
      </c>
      <c r="C902">
        <v>0.1</v>
      </c>
      <c r="D902">
        <v>55.98</v>
      </c>
      <c r="E902">
        <v>13.88</v>
      </c>
      <c r="F902">
        <v>1625</v>
      </c>
      <c r="G902" t="s">
        <v>1653</v>
      </c>
      <c r="H902" t="s">
        <v>66</v>
      </c>
      <c r="I902" t="s">
        <v>57</v>
      </c>
      <c r="J902" t="s">
        <v>46</v>
      </c>
      <c r="K902" t="s">
        <v>118</v>
      </c>
      <c r="L902" t="s">
        <v>76</v>
      </c>
      <c r="M902" t="s">
        <v>1655</v>
      </c>
      <c r="N902">
        <v>0.36</v>
      </c>
      <c r="O902" t="s">
        <v>50</v>
      </c>
      <c r="P902" t="s">
        <v>70</v>
      </c>
      <c r="Q902" t="s">
        <v>96</v>
      </c>
      <c r="R902" t="s">
        <v>1654</v>
      </c>
      <c r="S902">
        <v>11542</v>
      </c>
      <c r="T902" s="3">
        <v>42090</v>
      </c>
      <c r="U902" s="3">
        <v>42092</v>
      </c>
      <c r="V902">
        <v>300.04649999999998</v>
      </c>
      <c r="W902">
        <v>8</v>
      </c>
      <c r="X902">
        <v>434.85</v>
      </c>
      <c r="Y902">
        <v>90600</v>
      </c>
    </row>
    <row r="903" spans="1:25" x14ac:dyDescent="0.3">
      <c r="A903">
        <v>21147</v>
      </c>
      <c r="B903" t="s">
        <v>73</v>
      </c>
      <c r="C903">
        <v>0</v>
      </c>
      <c r="D903">
        <v>16.059999999999999</v>
      </c>
      <c r="E903">
        <v>8.34</v>
      </c>
      <c r="F903">
        <v>1625</v>
      </c>
      <c r="G903" t="s">
        <v>1653</v>
      </c>
      <c r="H903" t="s">
        <v>66</v>
      </c>
      <c r="I903" t="s">
        <v>57</v>
      </c>
      <c r="J903" t="s">
        <v>46</v>
      </c>
      <c r="K903" t="s">
        <v>165</v>
      </c>
      <c r="L903" t="s">
        <v>76</v>
      </c>
      <c r="M903" t="s">
        <v>1656</v>
      </c>
      <c r="N903">
        <v>0.59</v>
      </c>
      <c r="O903" t="s">
        <v>50</v>
      </c>
      <c r="P903" t="s">
        <v>70</v>
      </c>
      <c r="Q903" t="s">
        <v>96</v>
      </c>
      <c r="R903" t="s">
        <v>1654</v>
      </c>
      <c r="S903">
        <v>11542</v>
      </c>
      <c r="T903" s="3">
        <v>42090</v>
      </c>
      <c r="U903" s="3">
        <v>42091</v>
      </c>
      <c r="V903">
        <v>-28.09</v>
      </c>
      <c r="W903">
        <v>1</v>
      </c>
      <c r="X903">
        <v>19.16</v>
      </c>
      <c r="Y903">
        <v>90600</v>
      </c>
    </row>
    <row r="904" spans="1:25" x14ac:dyDescent="0.3">
      <c r="A904">
        <v>21270</v>
      </c>
      <c r="B904" t="s">
        <v>73</v>
      </c>
      <c r="C904">
        <v>0</v>
      </c>
      <c r="D904">
        <v>209.37</v>
      </c>
      <c r="E904">
        <v>69</v>
      </c>
      <c r="F904">
        <v>1625</v>
      </c>
      <c r="G904" t="s">
        <v>1653</v>
      </c>
      <c r="H904" t="s">
        <v>66</v>
      </c>
      <c r="I904" t="s">
        <v>57</v>
      </c>
      <c r="J904" t="s">
        <v>58</v>
      </c>
      <c r="K904" t="s">
        <v>176</v>
      </c>
      <c r="L904" t="s">
        <v>260</v>
      </c>
      <c r="M904" t="s">
        <v>1657</v>
      </c>
      <c r="N904">
        <v>0.79</v>
      </c>
      <c r="O904" t="s">
        <v>50</v>
      </c>
      <c r="P904" t="s">
        <v>70</v>
      </c>
      <c r="Q904" t="s">
        <v>96</v>
      </c>
      <c r="R904" t="s">
        <v>1654</v>
      </c>
      <c r="S904">
        <v>11542</v>
      </c>
      <c r="T904" s="3">
        <v>42051</v>
      </c>
      <c r="U904" s="3">
        <v>42053</v>
      </c>
      <c r="V904">
        <v>-263.1119290800001</v>
      </c>
      <c r="W904">
        <v>11</v>
      </c>
      <c r="X904">
        <v>1959.88</v>
      </c>
      <c r="Y904">
        <v>90601</v>
      </c>
    </row>
    <row r="905" spans="1:25" x14ac:dyDescent="0.3">
      <c r="A905">
        <v>23604</v>
      </c>
      <c r="B905" t="s">
        <v>42</v>
      </c>
      <c r="C905">
        <v>0.06</v>
      </c>
      <c r="D905">
        <v>43.57</v>
      </c>
      <c r="E905">
        <v>16.36</v>
      </c>
      <c r="F905">
        <v>1627</v>
      </c>
      <c r="G905" t="s">
        <v>1658</v>
      </c>
      <c r="H905" t="s">
        <v>66</v>
      </c>
      <c r="I905" t="s">
        <v>45</v>
      </c>
      <c r="J905" t="s">
        <v>46</v>
      </c>
      <c r="K905" t="s">
        <v>165</v>
      </c>
      <c r="L905" t="s">
        <v>76</v>
      </c>
      <c r="M905" t="s">
        <v>1659</v>
      </c>
      <c r="N905">
        <v>0.55000000000000004</v>
      </c>
      <c r="O905" t="s">
        <v>50</v>
      </c>
      <c r="P905" t="s">
        <v>87</v>
      </c>
      <c r="Q905" t="s">
        <v>268</v>
      </c>
      <c r="R905" t="s">
        <v>1660</v>
      </c>
      <c r="S905">
        <v>37743</v>
      </c>
      <c r="T905" s="3">
        <v>42152</v>
      </c>
      <c r="U905" s="3">
        <v>42154</v>
      </c>
      <c r="V905">
        <v>-38.808</v>
      </c>
      <c r="W905">
        <v>17</v>
      </c>
      <c r="X905">
        <v>710.16</v>
      </c>
      <c r="Y905">
        <v>90602</v>
      </c>
    </row>
    <row r="906" spans="1:25" x14ac:dyDescent="0.3">
      <c r="A906">
        <v>19769</v>
      </c>
      <c r="B906" t="s">
        <v>42</v>
      </c>
      <c r="C906">
        <v>0.08</v>
      </c>
      <c r="D906">
        <v>8.09</v>
      </c>
      <c r="E906">
        <v>7.96</v>
      </c>
      <c r="F906">
        <v>1632</v>
      </c>
      <c r="G906" t="s">
        <v>1661</v>
      </c>
      <c r="H906" t="s">
        <v>44</v>
      </c>
      <c r="I906" t="s">
        <v>57</v>
      </c>
      <c r="J906" t="s">
        <v>58</v>
      </c>
      <c r="K906" t="s">
        <v>67</v>
      </c>
      <c r="L906" t="s">
        <v>76</v>
      </c>
      <c r="M906" t="s">
        <v>181</v>
      </c>
      <c r="N906">
        <v>0.49</v>
      </c>
      <c r="O906" t="s">
        <v>50</v>
      </c>
      <c r="P906" t="s">
        <v>87</v>
      </c>
      <c r="Q906" t="s">
        <v>695</v>
      </c>
      <c r="R906" t="s">
        <v>1662</v>
      </c>
      <c r="S906">
        <v>39401</v>
      </c>
      <c r="T906" s="3">
        <v>42019</v>
      </c>
      <c r="U906" s="3">
        <v>42020</v>
      </c>
      <c r="V906">
        <v>15.984</v>
      </c>
      <c r="W906">
        <v>6</v>
      </c>
      <c r="X906">
        <v>48.25</v>
      </c>
      <c r="Y906">
        <v>90530</v>
      </c>
    </row>
    <row r="907" spans="1:25" x14ac:dyDescent="0.3">
      <c r="A907">
        <v>20359</v>
      </c>
      <c r="B907" t="s">
        <v>42</v>
      </c>
      <c r="C907">
        <v>0.02</v>
      </c>
      <c r="D907">
        <v>25.99</v>
      </c>
      <c r="E907">
        <v>5.37</v>
      </c>
      <c r="F907">
        <v>1632</v>
      </c>
      <c r="G907" t="s">
        <v>1661</v>
      </c>
      <c r="H907" t="s">
        <v>66</v>
      </c>
      <c r="I907" t="s">
        <v>57</v>
      </c>
      <c r="J907" t="s">
        <v>46</v>
      </c>
      <c r="K907" t="s">
        <v>47</v>
      </c>
      <c r="L907" t="s">
        <v>76</v>
      </c>
      <c r="M907" t="s">
        <v>1663</v>
      </c>
      <c r="N907">
        <v>0.56000000000000005</v>
      </c>
      <c r="O907" t="s">
        <v>50</v>
      </c>
      <c r="P907" t="s">
        <v>87</v>
      </c>
      <c r="Q907" t="s">
        <v>695</v>
      </c>
      <c r="R907" t="s">
        <v>1662</v>
      </c>
      <c r="S907">
        <v>39401</v>
      </c>
      <c r="T907" s="3">
        <v>42109</v>
      </c>
      <c r="U907" s="3">
        <v>42111</v>
      </c>
      <c r="V907">
        <v>-88.158000000000001</v>
      </c>
      <c r="W907">
        <v>9</v>
      </c>
      <c r="X907">
        <v>243.24</v>
      </c>
      <c r="Y907">
        <v>90533</v>
      </c>
    </row>
    <row r="908" spans="1:25" x14ac:dyDescent="0.3">
      <c r="A908">
        <v>24786</v>
      </c>
      <c r="B908" t="s">
        <v>54</v>
      </c>
      <c r="C908">
        <v>0.03</v>
      </c>
      <c r="D908">
        <v>5.98</v>
      </c>
      <c r="E908">
        <v>3.85</v>
      </c>
      <c r="F908">
        <v>1633</v>
      </c>
      <c r="G908" t="s">
        <v>1664</v>
      </c>
      <c r="H908" t="s">
        <v>66</v>
      </c>
      <c r="I908" t="s">
        <v>57</v>
      </c>
      <c r="J908" t="s">
        <v>102</v>
      </c>
      <c r="K908" t="s">
        <v>204</v>
      </c>
      <c r="L908" t="s">
        <v>68</v>
      </c>
      <c r="M908" t="s">
        <v>1161</v>
      </c>
      <c r="N908">
        <v>0.68</v>
      </c>
      <c r="O908" t="s">
        <v>50</v>
      </c>
      <c r="P908" t="s">
        <v>87</v>
      </c>
      <c r="Q908" t="s">
        <v>695</v>
      </c>
      <c r="R908" t="s">
        <v>1665</v>
      </c>
      <c r="S908">
        <v>38637</v>
      </c>
      <c r="T908" s="3">
        <v>42045</v>
      </c>
      <c r="U908" s="3">
        <v>42047</v>
      </c>
      <c r="V908">
        <v>-76.106800000000007</v>
      </c>
      <c r="W908">
        <v>6</v>
      </c>
      <c r="X908">
        <v>38.54</v>
      </c>
      <c r="Y908">
        <v>90531</v>
      </c>
    </row>
    <row r="909" spans="1:25" x14ac:dyDescent="0.3">
      <c r="A909">
        <v>26340</v>
      </c>
      <c r="B909" t="s">
        <v>54</v>
      </c>
      <c r="C909">
        <v>0.08</v>
      </c>
      <c r="D909">
        <v>100.97</v>
      </c>
      <c r="E909">
        <v>14</v>
      </c>
      <c r="F909">
        <v>1634</v>
      </c>
      <c r="G909" t="s">
        <v>1666</v>
      </c>
      <c r="H909" t="s">
        <v>56</v>
      </c>
      <c r="I909" t="s">
        <v>57</v>
      </c>
      <c r="J909" t="s">
        <v>102</v>
      </c>
      <c r="K909" t="s">
        <v>110</v>
      </c>
      <c r="L909" t="s">
        <v>60</v>
      </c>
      <c r="M909" t="s">
        <v>1667</v>
      </c>
      <c r="N909">
        <v>0.37</v>
      </c>
      <c r="O909" t="s">
        <v>50</v>
      </c>
      <c r="P909" t="s">
        <v>87</v>
      </c>
      <c r="Q909" t="s">
        <v>695</v>
      </c>
      <c r="R909" t="s">
        <v>1668</v>
      </c>
      <c r="S909">
        <v>39212</v>
      </c>
      <c r="T909" s="3">
        <v>42103</v>
      </c>
      <c r="U909" s="3">
        <v>42104</v>
      </c>
      <c r="V909">
        <v>-73.494119999999938</v>
      </c>
      <c r="W909">
        <v>15</v>
      </c>
      <c r="X909">
        <v>1483.16</v>
      </c>
      <c r="Y909">
        <v>90532</v>
      </c>
    </row>
    <row r="910" spans="1:25" x14ac:dyDescent="0.3">
      <c r="A910">
        <v>19144</v>
      </c>
      <c r="B910" t="s">
        <v>64</v>
      </c>
      <c r="C910">
        <v>0.08</v>
      </c>
      <c r="D910">
        <v>115.99</v>
      </c>
      <c r="E910">
        <v>56.14</v>
      </c>
      <c r="F910">
        <v>1636</v>
      </c>
      <c r="G910" t="s">
        <v>1669</v>
      </c>
      <c r="H910" t="s">
        <v>56</v>
      </c>
      <c r="I910" t="s">
        <v>57</v>
      </c>
      <c r="J910" t="s">
        <v>102</v>
      </c>
      <c r="K910" t="s">
        <v>110</v>
      </c>
      <c r="L910" t="s">
        <v>60</v>
      </c>
      <c r="M910" t="s">
        <v>1379</v>
      </c>
      <c r="N910">
        <v>0.4</v>
      </c>
      <c r="O910" t="s">
        <v>50</v>
      </c>
      <c r="P910" t="s">
        <v>51</v>
      </c>
      <c r="Q910" t="s">
        <v>62</v>
      </c>
      <c r="R910" t="s">
        <v>1670</v>
      </c>
      <c r="S910">
        <v>93905</v>
      </c>
      <c r="T910" s="3">
        <v>42018</v>
      </c>
      <c r="U910" s="3">
        <v>42020</v>
      </c>
      <c r="V910">
        <v>-272.860884</v>
      </c>
      <c r="W910">
        <v>5</v>
      </c>
      <c r="X910">
        <v>562.92999999999995</v>
      </c>
      <c r="Y910">
        <v>89704</v>
      </c>
    </row>
    <row r="911" spans="1:25" x14ac:dyDescent="0.3">
      <c r="A911">
        <v>19145</v>
      </c>
      <c r="B911" t="s">
        <v>64</v>
      </c>
      <c r="C911">
        <v>0.08</v>
      </c>
      <c r="D911">
        <v>4.28</v>
      </c>
      <c r="E911">
        <v>0.94</v>
      </c>
      <c r="F911">
        <v>1636</v>
      </c>
      <c r="G911" t="s">
        <v>1669</v>
      </c>
      <c r="H911" t="s">
        <v>66</v>
      </c>
      <c r="I911" t="s">
        <v>57</v>
      </c>
      <c r="J911" t="s">
        <v>46</v>
      </c>
      <c r="K911" t="s">
        <v>47</v>
      </c>
      <c r="L911" t="s">
        <v>48</v>
      </c>
      <c r="M911" t="s">
        <v>1671</v>
      </c>
      <c r="N911">
        <v>0.56000000000000005</v>
      </c>
      <c r="O911" t="s">
        <v>50</v>
      </c>
      <c r="P911" t="s">
        <v>51</v>
      </c>
      <c r="Q911" t="s">
        <v>62</v>
      </c>
      <c r="R911" t="s">
        <v>1670</v>
      </c>
      <c r="S911">
        <v>93905</v>
      </c>
      <c r="T911" s="3">
        <v>42018</v>
      </c>
      <c r="U911" s="3">
        <v>42021</v>
      </c>
      <c r="V911">
        <v>10.5792</v>
      </c>
      <c r="W911">
        <v>7</v>
      </c>
      <c r="X911">
        <v>29.18</v>
      </c>
      <c r="Y911">
        <v>89704</v>
      </c>
    </row>
    <row r="912" spans="1:25" x14ac:dyDescent="0.3">
      <c r="A912">
        <v>20869</v>
      </c>
      <c r="B912" t="s">
        <v>42</v>
      </c>
      <c r="C912">
        <v>0.04</v>
      </c>
      <c r="D912">
        <v>136.97999999999999</v>
      </c>
      <c r="E912">
        <v>24.49</v>
      </c>
      <c r="F912">
        <v>1636</v>
      </c>
      <c r="G912" t="s">
        <v>1669</v>
      </c>
      <c r="H912" t="s">
        <v>44</v>
      </c>
      <c r="I912" t="s">
        <v>57</v>
      </c>
      <c r="J912" t="s">
        <v>58</v>
      </c>
      <c r="K912" t="s">
        <v>67</v>
      </c>
      <c r="L912" t="s">
        <v>260</v>
      </c>
      <c r="M912" t="s">
        <v>1672</v>
      </c>
      <c r="N912">
        <v>0.59</v>
      </c>
      <c r="O912" t="s">
        <v>50</v>
      </c>
      <c r="P912" t="s">
        <v>51</v>
      </c>
      <c r="Q912" t="s">
        <v>62</v>
      </c>
      <c r="R912" t="s">
        <v>1670</v>
      </c>
      <c r="S912">
        <v>93905</v>
      </c>
      <c r="T912" s="3">
        <v>42016</v>
      </c>
      <c r="U912" s="3">
        <v>42018</v>
      </c>
      <c r="V912">
        <v>1127.5497</v>
      </c>
      <c r="W912">
        <v>12</v>
      </c>
      <c r="X912">
        <v>1634.13</v>
      </c>
      <c r="Y912">
        <v>89706</v>
      </c>
    </row>
    <row r="913" spans="1:25" x14ac:dyDescent="0.3">
      <c r="A913">
        <v>26109</v>
      </c>
      <c r="B913" t="s">
        <v>64</v>
      </c>
      <c r="C913">
        <v>0.08</v>
      </c>
      <c r="D913">
        <v>55.48</v>
      </c>
      <c r="E913">
        <v>6.79</v>
      </c>
      <c r="F913">
        <v>1639</v>
      </c>
      <c r="G913" t="s">
        <v>1673</v>
      </c>
      <c r="H913" t="s">
        <v>66</v>
      </c>
      <c r="I913" t="s">
        <v>57</v>
      </c>
      <c r="J913" t="s">
        <v>46</v>
      </c>
      <c r="K913" t="s">
        <v>118</v>
      </c>
      <c r="L913" t="s">
        <v>76</v>
      </c>
      <c r="M913" t="s">
        <v>1674</v>
      </c>
      <c r="N913">
        <v>0.37</v>
      </c>
      <c r="O913" t="s">
        <v>50</v>
      </c>
      <c r="P913" t="s">
        <v>70</v>
      </c>
      <c r="Q913" t="s">
        <v>252</v>
      </c>
      <c r="R913" t="s">
        <v>1675</v>
      </c>
      <c r="S913">
        <v>6901</v>
      </c>
      <c r="T913" s="3">
        <v>42061</v>
      </c>
      <c r="U913" s="3">
        <v>42063</v>
      </c>
      <c r="V913">
        <v>147.75659999999999</v>
      </c>
      <c r="W913">
        <v>4</v>
      </c>
      <c r="X913">
        <v>214.14</v>
      </c>
      <c r="Y913">
        <v>89705</v>
      </c>
    </row>
    <row r="914" spans="1:25" x14ac:dyDescent="0.3">
      <c r="A914">
        <v>18274</v>
      </c>
      <c r="B914" t="s">
        <v>131</v>
      </c>
      <c r="C914">
        <v>0.09</v>
      </c>
      <c r="D914">
        <v>107.53</v>
      </c>
      <c r="E914">
        <v>5.81</v>
      </c>
      <c r="F914">
        <v>1644</v>
      </c>
      <c r="G914" t="s">
        <v>1676</v>
      </c>
      <c r="H914" t="s">
        <v>66</v>
      </c>
      <c r="I914" t="s">
        <v>75</v>
      </c>
      <c r="J914" t="s">
        <v>58</v>
      </c>
      <c r="K914" t="s">
        <v>67</v>
      </c>
      <c r="L914" t="s">
        <v>111</v>
      </c>
      <c r="M914" t="s">
        <v>1677</v>
      </c>
      <c r="N914">
        <v>0.65</v>
      </c>
      <c r="O914" t="s">
        <v>50</v>
      </c>
      <c r="P914" t="s">
        <v>78</v>
      </c>
      <c r="Q914" t="s">
        <v>155</v>
      </c>
      <c r="R914" t="s">
        <v>1678</v>
      </c>
      <c r="S914">
        <v>77546</v>
      </c>
      <c r="T914" s="3">
        <v>42169</v>
      </c>
      <c r="U914" s="3">
        <v>42171</v>
      </c>
      <c r="V914">
        <v>69.545100000000005</v>
      </c>
      <c r="W914">
        <v>1</v>
      </c>
      <c r="X914">
        <v>100.79</v>
      </c>
      <c r="Y914">
        <v>87342</v>
      </c>
    </row>
    <row r="915" spans="1:25" x14ac:dyDescent="0.3">
      <c r="A915">
        <v>24265</v>
      </c>
      <c r="B915" t="s">
        <v>54</v>
      </c>
      <c r="C915">
        <v>0.06</v>
      </c>
      <c r="D915">
        <v>3.29</v>
      </c>
      <c r="E915">
        <v>1.35</v>
      </c>
      <c r="F915">
        <v>1646</v>
      </c>
      <c r="G915" t="s">
        <v>1679</v>
      </c>
      <c r="H915" t="s">
        <v>66</v>
      </c>
      <c r="I915" t="s">
        <v>75</v>
      </c>
      <c r="J915" t="s">
        <v>46</v>
      </c>
      <c r="K915" t="s">
        <v>91</v>
      </c>
      <c r="L915" t="s">
        <v>48</v>
      </c>
      <c r="M915" t="s">
        <v>320</v>
      </c>
      <c r="N915">
        <v>0.4</v>
      </c>
      <c r="O915" t="s">
        <v>50</v>
      </c>
      <c r="P915" t="s">
        <v>70</v>
      </c>
      <c r="Q915" t="s">
        <v>96</v>
      </c>
      <c r="R915" t="s">
        <v>1680</v>
      </c>
      <c r="S915">
        <v>11714</v>
      </c>
      <c r="T915" s="3">
        <v>42078</v>
      </c>
      <c r="U915" s="3">
        <v>42080</v>
      </c>
      <c r="V915">
        <v>8.5299999999999994</v>
      </c>
      <c r="W915">
        <v>11</v>
      </c>
      <c r="X915">
        <v>35.97</v>
      </c>
      <c r="Y915">
        <v>90932</v>
      </c>
    </row>
    <row r="916" spans="1:25" x14ac:dyDescent="0.3">
      <c r="A916">
        <v>21947</v>
      </c>
      <c r="B916" t="s">
        <v>64</v>
      </c>
      <c r="C916">
        <v>0.08</v>
      </c>
      <c r="D916">
        <v>46.89</v>
      </c>
      <c r="E916">
        <v>5.0999999999999996</v>
      </c>
      <c r="F916">
        <v>1648</v>
      </c>
      <c r="G916" t="s">
        <v>1681</v>
      </c>
      <c r="H916" t="s">
        <v>66</v>
      </c>
      <c r="I916" t="s">
        <v>45</v>
      </c>
      <c r="J916" t="s">
        <v>46</v>
      </c>
      <c r="K916" t="s">
        <v>281</v>
      </c>
      <c r="L916" t="s">
        <v>111</v>
      </c>
      <c r="M916" t="s">
        <v>1369</v>
      </c>
      <c r="N916">
        <v>0.46</v>
      </c>
      <c r="O916" t="s">
        <v>50</v>
      </c>
      <c r="P916" t="s">
        <v>78</v>
      </c>
      <c r="Q916" t="s">
        <v>202</v>
      </c>
      <c r="R916" t="s">
        <v>1682</v>
      </c>
      <c r="S916">
        <v>60098</v>
      </c>
      <c r="T916" s="3">
        <v>42088</v>
      </c>
      <c r="U916" s="3">
        <v>42090</v>
      </c>
      <c r="V916">
        <v>507.63299999999998</v>
      </c>
      <c r="W916">
        <v>17</v>
      </c>
      <c r="X916">
        <v>735.7</v>
      </c>
      <c r="Y916">
        <v>91043</v>
      </c>
    </row>
    <row r="917" spans="1:25" x14ac:dyDescent="0.3">
      <c r="A917">
        <v>21948</v>
      </c>
      <c r="B917" t="s">
        <v>64</v>
      </c>
      <c r="C917">
        <v>0.05</v>
      </c>
      <c r="D917">
        <v>12.98</v>
      </c>
      <c r="E917">
        <v>3.14</v>
      </c>
      <c r="F917">
        <v>1648</v>
      </c>
      <c r="G917" t="s">
        <v>1681</v>
      </c>
      <c r="H917" t="s">
        <v>66</v>
      </c>
      <c r="I917" t="s">
        <v>45</v>
      </c>
      <c r="J917" t="s">
        <v>46</v>
      </c>
      <c r="K917" t="s">
        <v>198</v>
      </c>
      <c r="L917" t="s">
        <v>68</v>
      </c>
      <c r="M917" t="s">
        <v>199</v>
      </c>
      <c r="N917">
        <v>0.6</v>
      </c>
      <c r="O917" t="s">
        <v>50</v>
      </c>
      <c r="P917" t="s">
        <v>78</v>
      </c>
      <c r="Q917" t="s">
        <v>202</v>
      </c>
      <c r="R917" t="s">
        <v>1682</v>
      </c>
      <c r="S917">
        <v>60098</v>
      </c>
      <c r="T917" s="3">
        <v>42088</v>
      </c>
      <c r="U917" s="3">
        <v>42088</v>
      </c>
      <c r="V917">
        <v>38.229999999999997</v>
      </c>
      <c r="W917">
        <v>18</v>
      </c>
      <c r="X917">
        <v>225.59</v>
      </c>
      <c r="Y917">
        <v>91043</v>
      </c>
    </row>
    <row r="918" spans="1:25" x14ac:dyDescent="0.3">
      <c r="A918">
        <v>20603</v>
      </c>
      <c r="B918" t="s">
        <v>64</v>
      </c>
      <c r="C918">
        <v>0.03</v>
      </c>
      <c r="D918">
        <v>48.58</v>
      </c>
      <c r="E918">
        <v>3.99</v>
      </c>
      <c r="F918">
        <v>1649</v>
      </c>
      <c r="G918" t="s">
        <v>1683</v>
      </c>
      <c r="H918" t="s">
        <v>44</v>
      </c>
      <c r="I918" t="s">
        <v>45</v>
      </c>
      <c r="J918" t="s">
        <v>46</v>
      </c>
      <c r="K918" t="s">
        <v>281</v>
      </c>
      <c r="L918" t="s">
        <v>76</v>
      </c>
      <c r="M918" t="s">
        <v>1684</v>
      </c>
      <c r="N918">
        <v>0.56000000000000005</v>
      </c>
      <c r="O918" t="s">
        <v>50</v>
      </c>
      <c r="P918" t="s">
        <v>70</v>
      </c>
      <c r="Q918" t="s">
        <v>96</v>
      </c>
      <c r="R918" t="s">
        <v>1632</v>
      </c>
      <c r="S918">
        <v>11598</v>
      </c>
      <c r="T918" s="3">
        <v>42059</v>
      </c>
      <c r="U918" s="3">
        <v>42061</v>
      </c>
      <c r="V918">
        <v>100.13279999999999</v>
      </c>
      <c r="W918">
        <v>3</v>
      </c>
      <c r="X918">
        <v>145.12</v>
      </c>
      <c r="Y918">
        <v>91041</v>
      </c>
    </row>
    <row r="919" spans="1:25" x14ac:dyDescent="0.3">
      <c r="A919">
        <v>24016</v>
      </c>
      <c r="B919" t="s">
        <v>42</v>
      </c>
      <c r="C919">
        <v>0.05</v>
      </c>
      <c r="D919">
        <v>6.48</v>
      </c>
      <c r="E919">
        <v>2.74</v>
      </c>
      <c r="F919">
        <v>1650</v>
      </c>
      <c r="G919" t="s">
        <v>1685</v>
      </c>
      <c r="H919" t="s">
        <v>66</v>
      </c>
      <c r="I919" t="s">
        <v>45</v>
      </c>
      <c r="J919" t="s">
        <v>102</v>
      </c>
      <c r="K919" t="s">
        <v>204</v>
      </c>
      <c r="L919" t="s">
        <v>68</v>
      </c>
      <c r="M919" t="s">
        <v>1686</v>
      </c>
      <c r="N919">
        <v>0.71</v>
      </c>
      <c r="O919" t="s">
        <v>50</v>
      </c>
      <c r="P919" t="s">
        <v>87</v>
      </c>
      <c r="Q919" t="s">
        <v>346</v>
      </c>
      <c r="R919" t="s">
        <v>1687</v>
      </c>
      <c r="S919">
        <v>27203</v>
      </c>
      <c r="T919" s="3">
        <v>42133</v>
      </c>
      <c r="U919" s="3">
        <v>42133</v>
      </c>
      <c r="V919">
        <v>15.096</v>
      </c>
      <c r="W919">
        <v>15</v>
      </c>
      <c r="X919">
        <v>94.27</v>
      </c>
      <c r="Y919">
        <v>91042</v>
      </c>
    </row>
    <row r="920" spans="1:25" x14ac:dyDescent="0.3">
      <c r="A920">
        <v>24017</v>
      </c>
      <c r="B920" t="s">
        <v>42</v>
      </c>
      <c r="C920">
        <v>0.09</v>
      </c>
      <c r="D920">
        <v>12.53</v>
      </c>
      <c r="E920">
        <v>0.5</v>
      </c>
      <c r="F920">
        <v>1650</v>
      </c>
      <c r="G920" t="s">
        <v>1685</v>
      </c>
      <c r="H920" t="s">
        <v>66</v>
      </c>
      <c r="I920" t="s">
        <v>45</v>
      </c>
      <c r="J920" t="s">
        <v>46</v>
      </c>
      <c r="K920" t="s">
        <v>159</v>
      </c>
      <c r="L920" t="s">
        <v>76</v>
      </c>
      <c r="M920" t="s">
        <v>1688</v>
      </c>
      <c r="N920">
        <v>0.38</v>
      </c>
      <c r="O920" t="s">
        <v>50</v>
      </c>
      <c r="P920" t="s">
        <v>87</v>
      </c>
      <c r="Q920" t="s">
        <v>346</v>
      </c>
      <c r="R920" t="s">
        <v>1687</v>
      </c>
      <c r="S920">
        <v>27203</v>
      </c>
      <c r="T920" s="3">
        <v>42133</v>
      </c>
      <c r="U920" s="3">
        <v>42134</v>
      </c>
      <c r="V920">
        <v>14.912399999999998</v>
      </c>
      <c r="W920">
        <v>7</v>
      </c>
      <c r="X920">
        <v>82.21</v>
      </c>
      <c r="Y920">
        <v>91042</v>
      </c>
    </row>
    <row r="921" spans="1:25" x14ac:dyDescent="0.3">
      <c r="A921">
        <v>24019</v>
      </c>
      <c r="B921" t="s">
        <v>42</v>
      </c>
      <c r="C921">
        <v>0.08</v>
      </c>
      <c r="D921">
        <v>65.989999999999995</v>
      </c>
      <c r="E921">
        <v>8.99</v>
      </c>
      <c r="F921">
        <v>1650</v>
      </c>
      <c r="G921" t="s">
        <v>1685</v>
      </c>
      <c r="H921" t="s">
        <v>44</v>
      </c>
      <c r="I921" t="s">
        <v>45</v>
      </c>
      <c r="J921" t="s">
        <v>102</v>
      </c>
      <c r="K921" t="s">
        <v>103</v>
      </c>
      <c r="L921" t="s">
        <v>76</v>
      </c>
      <c r="M921" t="s">
        <v>1689</v>
      </c>
      <c r="N921">
        <v>0.55000000000000004</v>
      </c>
      <c r="O921" t="s">
        <v>50</v>
      </c>
      <c r="P921" t="s">
        <v>87</v>
      </c>
      <c r="Q921" t="s">
        <v>346</v>
      </c>
      <c r="R921" t="s">
        <v>1687</v>
      </c>
      <c r="S921">
        <v>27203</v>
      </c>
      <c r="T921" s="3">
        <v>42133</v>
      </c>
      <c r="U921" s="3">
        <v>42135</v>
      </c>
      <c r="V921">
        <v>-135.226</v>
      </c>
      <c r="W921">
        <v>8</v>
      </c>
      <c r="X921">
        <v>417.47</v>
      </c>
      <c r="Y921">
        <v>91042</v>
      </c>
    </row>
    <row r="922" spans="1:25" x14ac:dyDescent="0.3">
      <c r="A922">
        <v>19251</v>
      </c>
      <c r="B922" t="s">
        <v>54</v>
      </c>
      <c r="C922">
        <v>0</v>
      </c>
      <c r="D922">
        <v>101.41</v>
      </c>
      <c r="E922">
        <v>35</v>
      </c>
      <c r="F922">
        <v>1653</v>
      </c>
      <c r="G922" t="s">
        <v>1690</v>
      </c>
      <c r="H922" t="s">
        <v>44</v>
      </c>
      <c r="I922" t="s">
        <v>45</v>
      </c>
      <c r="J922" t="s">
        <v>46</v>
      </c>
      <c r="K922" t="s">
        <v>165</v>
      </c>
      <c r="L922" t="s">
        <v>260</v>
      </c>
      <c r="M922" t="s">
        <v>884</v>
      </c>
      <c r="N922">
        <v>0.82</v>
      </c>
      <c r="O922" t="s">
        <v>50</v>
      </c>
      <c r="P922" t="s">
        <v>51</v>
      </c>
      <c r="Q922" t="s">
        <v>62</v>
      </c>
      <c r="R922" t="s">
        <v>1691</v>
      </c>
      <c r="S922">
        <v>91360</v>
      </c>
      <c r="T922" s="3">
        <v>42028</v>
      </c>
      <c r="U922" s="3">
        <v>42029</v>
      </c>
      <c r="V922">
        <v>-457.73</v>
      </c>
      <c r="W922">
        <v>10</v>
      </c>
      <c r="X922">
        <v>1104.32</v>
      </c>
      <c r="Y922">
        <v>89885</v>
      </c>
    </row>
    <row r="923" spans="1:25" x14ac:dyDescent="0.3">
      <c r="A923">
        <v>19252</v>
      </c>
      <c r="B923" t="s">
        <v>54</v>
      </c>
      <c r="C923">
        <v>0.1</v>
      </c>
      <c r="D923">
        <v>95.99</v>
      </c>
      <c r="E923">
        <v>4.9000000000000004</v>
      </c>
      <c r="F923">
        <v>1653</v>
      </c>
      <c r="G923" t="s">
        <v>1690</v>
      </c>
      <c r="H923" t="s">
        <v>66</v>
      </c>
      <c r="I923" t="s">
        <v>45</v>
      </c>
      <c r="J923" t="s">
        <v>102</v>
      </c>
      <c r="K923" t="s">
        <v>103</v>
      </c>
      <c r="L923" t="s">
        <v>76</v>
      </c>
      <c r="M923" t="s">
        <v>278</v>
      </c>
      <c r="N923">
        <v>0.56000000000000005</v>
      </c>
      <c r="O923" t="s">
        <v>50</v>
      </c>
      <c r="P923" t="s">
        <v>51</v>
      </c>
      <c r="Q923" t="s">
        <v>62</v>
      </c>
      <c r="R923" t="s">
        <v>1691</v>
      </c>
      <c r="S923">
        <v>91360</v>
      </c>
      <c r="T923" s="3">
        <v>42028</v>
      </c>
      <c r="U923" s="3">
        <v>42029</v>
      </c>
      <c r="V923">
        <v>-268.66399999999999</v>
      </c>
      <c r="W923">
        <v>2</v>
      </c>
      <c r="X923">
        <v>149.80000000000001</v>
      </c>
      <c r="Y923">
        <v>89885</v>
      </c>
    </row>
    <row r="924" spans="1:25" x14ac:dyDescent="0.3">
      <c r="A924">
        <v>24187</v>
      </c>
      <c r="B924" t="s">
        <v>42</v>
      </c>
      <c r="C924">
        <v>0.1</v>
      </c>
      <c r="D924">
        <v>3.6</v>
      </c>
      <c r="E924">
        <v>2.2000000000000002</v>
      </c>
      <c r="F924">
        <v>1665</v>
      </c>
      <c r="G924" t="s">
        <v>1692</v>
      </c>
      <c r="H924" t="s">
        <v>66</v>
      </c>
      <c r="I924" t="s">
        <v>139</v>
      </c>
      <c r="J924" t="s">
        <v>46</v>
      </c>
      <c r="K924" t="s">
        <v>118</v>
      </c>
      <c r="L924" t="s">
        <v>48</v>
      </c>
      <c r="M924" t="s">
        <v>1693</v>
      </c>
      <c r="N924">
        <v>0.39</v>
      </c>
      <c r="O924" t="s">
        <v>50</v>
      </c>
      <c r="P924" t="s">
        <v>51</v>
      </c>
      <c r="Q924" t="s">
        <v>62</v>
      </c>
      <c r="R924" t="s">
        <v>1694</v>
      </c>
      <c r="S924">
        <v>92653</v>
      </c>
      <c r="T924" s="3">
        <v>42061</v>
      </c>
      <c r="U924" s="3">
        <v>42062</v>
      </c>
      <c r="V924">
        <v>-8.2799999999999994</v>
      </c>
      <c r="W924">
        <v>2</v>
      </c>
      <c r="X924">
        <v>6.97</v>
      </c>
      <c r="Y924">
        <v>90678</v>
      </c>
    </row>
    <row r="925" spans="1:25" x14ac:dyDescent="0.3">
      <c r="A925">
        <v>21491</v>
      </c>
      <c r="B925" t="s">
        <v>131</v>
      </c>
      <c r="C925">
        <v>0.03</v>
      </c>
      <c r="D925">
        <v>35.409999999999997</v>
      </c>
      <c r="E925">
        <v>1.99</v>
      </c>
      <c r="F925">
        <v>1670</v>
      </c>
      <c r="G925" t="s">
        <v>1695</v>
      </c>
      <c r="H925" t="s">
        <v>66</v>
      </c>
      <c r="I925" t="s">
        <v>75</v>
      </c>
      <c r="J925" t="s">
        <v>102</v>
      </c>
      <c r="K925" t="s">
        <v>204</v>
      </c>
      <c r="L925" t="s">
        <v>68</v>
      </c>
      <c r="M925" t="s">
        <v>1696</v>
      </c>
      <c r="N925">
        <v>0.43</v>
      </c>
      <c r="O925" t="s">
        <v>50</v>
      </c>
      <c r="P925" t="s">
        <v>87</v>
      </c>
      <c r="Q925" t="s">
        <v>161</v>
      </c>
      <c r="R925" t="s">
        <v>1611</v>
      </c>
      <c r="S925">
        <v>24060</v>
      </c>
      <c r="T925" s="3">
        <v>42118</v>
      </c>
      <c r="U925" s="3">
        <v>42120</v>
      </c>
      <c r="V925">
        <v>1912.4219999999998</v>
      </c>
      <c r="W925">
        <v>10</v>
      </c>
      <c r="X925">
        <v>367.52</v>
      </c>
      <c r="Y925">
        <v>86722</v>
      </c>
    </row>
    <row r="926" spans="1:25" x14ac:dyDescent="0.3">
      <c r="A926">
        <v>21492</v>
      </c>
      <c r="B926" t="s">
        <v>131</v>
      </c>
      <c r="C926">
        <v>0</v>
      </c>
      <c r="D926">
        <v>142.86000000000001</v>
      </c>
      <c r="E926">
        <v>19.989999999999998</v>
      </c>
      <c r="F926">
        <v>1670</v>
      </c>
      <c r="G926" t="s">
        <v>1695</v>
      </c>
      <c r="H926" t="s">
        <v>66</v>
      </c>
      <c r="I926" t="s">
        <v>75</v>
      </c>
      <c r="J926" t="s">
        <v>46</v>
      </c>
      <c r="K926" t="s">
        <v>165</v>
      </c>
      <c r="L926" t="s">
        <v>76</v>
      </c>
      <c r="M926" t="s">
        <v>1697</v>
      </c>
      <c r="N926">
        <v>0.56000000000000005</v>
      </c>
      <c r="O926" t="s">
        <v>50</v>
      </c>
      <c r="P926" t="s">
        <v>87</v>
      </c>
      <c r="Q926" t="s">
        <v>161</v>
      </c>
      <c r="R926" t="s">
        <v>1611</v>
      </c>
      <c r="S926">
        <v>24060</v>
      </c>
      <c r="T926" s="3">
        <v>42118</v>
      </c>
      <c r="U926" s="3">
        <v>42127</v>
      </c>
      <c r="V926">
        <v>-739.32600000000002</v>
      </c>
      <c r="W926">
        <v>11</v>
      </c>
      <c r="X926">
        <v>1576.35</v>
      </c>
      <c r="Y926">
        <v>86722</v>
      </c>
    </row>
    <row r="927" spans="1:25" x14ac:dyDescent="0.3">
      <c r="A927">
        <v>23578</v>
      </c>
      <c r="B927" t="s">
        <v>131</v>
      </c>
      <c r="C927">
        <v>0.1</v>
      </c>
      <c r="D927">
        <v>4.13</v>
      </c>
      <c r="E927">
        <v>0.99</v>
      </c>
      <c r="F927">
        <v>1671</v>
      </c>
      <c r="G927" t="s">
        <v>1698</v>
      </c>
      <c r="H927" t="s">
        <v>66</v>
      </c>
      <c r="I927" t="s">
        <v>75</v>
      </c>
      <c r="J927" t="s">
        <v>46</v>
      </c>
      <c r="K927" t="s">
        <v>159</v>
      </c>
      <c r="L927" t="s">
        <v>76</v>
      </c>
      <c r="M927" t="s">
        <v>1444</v>
      </c>
      <c r="N927">
        <v>0.39</v>
      </c>
      <c r="O927" t="s">
        <v>50</v>
      </c>
      <c r="P927" t="s">
        <v>87</v>
      </c>
      <c r="Q927" t="s">
        <v>161</v>
      </c>
      <c r="R927" t="s">
        <v>1699</v>
      </c>
      <c r="S927">
        <v>22015</v>
      </c>
      <c r="T927" s="3">
        <v>42044</v>
      </c>
      <c r="U927" s="3">
        <v>42048</v>
      </c>
      <c r="V927">
        <v>-40.53</v>
      </c>
      <c r="W927">
        <v>13</v>
      </c>
      <c r="X927">
        <v>52.16</v>
      </c>
      <c r="Y927">
        <v>86724</v>
      </c>
    </row>
    <row r="928" spans="1:25" x14ac:dyDescent="0.3">
      <c r="A928">
        <v>22007</v>
      </c>
      <c r="B928" t="s">
        <v>64</v>
      </c>
      <c r="C928">
        <v>0.03</v>
      </c>
      <c r="D928">
        <v>223.98</v>
      </c>
      <c r="E928">
        <v>15.01</v>
      </c>
      <c r="F928">
        <v>1671</v>
      </c>
      <c r="G928" t="s">
        <v>1698</v>
      </c>
      <c r="H928" t="s">
        <v>66</v>
      </c>
      <c r="I928" t="s">
        <v>75</v>
      </c>
      <c r="J928" t="s">
        <v>46</v>
      </c>
      <c r="K928" t="s">
        <v>134</v>
      </c>
      <c r="L928" t="s">
        <v>76</v>
      </c>
      <c r="M928" t="s">
        <v>1700</v>
      </c>
      <c r="N928">
        <v>0.38</v>
      </c>
      <c r="O928" t="s">
        <v>50</v>
      </c>
      <c r="P928" t="s">
        <v>87</v>
      </c>
      <c r="Q928" t="s">
        <v>161</v>
      </c>
      <c r="R928" t="s">
        <v>1699</v>
      </c>
      <c r="S928">
        <v>22015</v>
      </c>
      <c r="T928" s="3">
        <v>42136</v>
      </c>
      <c r="U928" s="3">
        <v>42137</v>
      </c>
      <c r="V928">
        <v>0.69599999999999995</v>
      </c>
      <c r="W928">
        <v>21</v>
      </c>
      <c r="X928">
        <v>4881.84</v>
      </c>
      <c r="Y928">
        <v>86725</v>
      </c>
    </row>
    <row r="929" spans="1:25" x14ac:dyDescent="0.3">
      <c r="A929">
        <v>25066</v>
      </c>
      <c r="B929" t="s">
        <v>131</v>
      </c>
      <c r="C929">
        <v>0.02</v>
      </c>
      <c r="D929">
        <v>284.98</v>
      </c>
      <c r="E929">
        <v>69.55</v>
      </c>
      <c r="F929">
        <v>1672</v>
      </c>
      <c r="G929" t="s">
        <v>1701</v>
      </c>
      <c r="H929" t="s">
        <v>56</v>
      </c>
      <c r="I929" t="s">
        <v>75</v>
      </c>
      <c r="J929" t="s">
        <v>58</v>
      </c>
      <c r="K929" t="s">
        <v>59</v>
      </c>
      <c r="L929" t="s">
        <v>60</v>
      </c>
      <c r="M929" t="s">
        <v>1106</v>
      </c>
      <c r="N929">
        <v>0.6</v>
      </c>
      <c r="O929" t="s">
        <v>50</v>
      </c>
      <c r="P929" t="s">
        <v>87</v>
      </c>
      <c r="Q929" t="s">
        <v>161</v>
      </c>
      <c r="R929" t="s">
        <v>1702</v>
      </c>
      <c r="S929">
        <v>22901</v>
      </c>
      <c r="T929" s="3">
        <v>42162</v>
      </c>
      <c r="U929" s="3">
        <v>42167</v>
      </c>
      <c r="V929">
        <v>15.527999999999999</v>
      </c>
      <c r="W929">
        <v>3</v>
      </c>
      <c r="X929">
        <v>926.3</v>
      </c>
      <c r="Y929">
        <v>86723</v>
      </c>
    </row>
    <row r="930" spans="1:25" x14ac:dyDescent="0.3">
      <c r="A930">
        <v>25067</v>
      </c>
      <c r="B930" t="s">
        <v>131</v>
      </c>
      <c r="C930">
        <v>0.08</v>
      </c>
      <c r="D930">
        <v>55.48</v>
      </c>
      <c r="E930">
        <v>14.3</v>
      </c>
      <c r="F930">
        <v>1672</v>
      </c>
      <c r="G930" t="s">
        <v>1701</v>
      </c>
      <c r="H930" t="s">
        <v>66</v>
      </c>
      <c r="I930" t="s">
        <v>75</v>
      </c>
      <c r="J930" t="s">
        <v>46</v>
      </c>
      <c r="K930" t="s">
        <v>118</v>
      </c>
      <c r="L930" t="s">
        <v>76</v>
      </c>
      <c r="M930" t="s">
        <v>119</v>
      </c>
      <c r="N930">
        <v>0.37</v>
      </c>
      <c r="O930" t="s">
        <v>50</v>
      </c>
      <c r="P930" t="s">
        <v>87</v>
      </c>
      <c r="Q930" t="s">
        <v>161</v>
      </c>
      <c r="R930" t="s">
        <v>1702</v>
      </c>
      <c r="S930">
        <v>22901</v>
      </c>
      <c r="T930" s="3">
        <v>42162</v>
      </c>
      <c r="U930" s="3">
        <v>42164</v>
      </c>
      <c r="V930">
        <v>-225.56379999999999</v>
      </c>
      <c r="W930">
        <v>17</v>
      </c>
      <c r="X930">
        <v>942.53</v>
      </c>
      <c r="Y930">
        <v>86723</v>
      </c>
    </row>
    <row r="931" spans="1:25" x14ac:dyDescent="0.3">
      <c r="A931">
        <v>18150</v>
      </c>
      <c r="B931" t="s">
        <v>73</v>
      </c>
      <c r="C931">
        <v>7.0000000000000007E-2</v>
      </c>
      <c r="D931">
        <v>13.73</v>
      </c>
      <c r="E931">
        <v>6.85</v>
      </c>
      <c r="F931">
        <v>1679</v>
      </c>
      <c r="G931" t="s">
        <v>1703</v>
      </c>
      <c r="H931" t="s">
        <v>66</v>
      </c>
      <c r="I931" t="s">
        <v>139</v>
      </c>
      <c r="J931" t="s">
        <v>58</v>
      </c>
      <c r="K931" t="s">
        <v>67</v>
      </c>
      <c r="L931" t="s">
        <v>48</v>
      </c>
      <c r="M931" t="s">
        <v>671</v>
      </c>
      <c r="N931">
        <v>0.54</v>
      </c>
      <c r="O931" t="s">
        <v>50</v>
      </c>
      <c r="P931" t="s">
        <v>70</v>
      </c>
      <c r="Q931" t="s">
        <v>178</v>
      </c>
      <c r="R931" t="s">
        <v>1704</v>
      </c>
      <c r="S931">
        <v>45324</v>
      </c>
      <c r="T931" s="3">
        <v>42083</v>
      </c>
      <c r="U931" s="3">
        <v>42084</v>
      </c>
      <c r="V931">
        <v>-22.72</v>
      </c>
      <c r="W931">
        <v>21</v>
      </c>
      <c r="X931">
        <v>276.64</v>
      </c>
      <c r="Y931">
        <v>86646</v>
      </c>
    </row>
    <row r="932" spans="1:25" x14ac:dyDescent="0.3">
      <c r="A932">
        <v>23524</v>
      </c>
      <c r="B932" t="s">
        <v>131</v>
      </c>
      <c r="C932">
        <v>0.09</v>
      </c>
      <c r="D932">
        <v>30.98</v>
      </c>
      <c r="E932">
        <v>19.510000000000002</v>
      </c>
      <c r="F932">
        <v>1680</v>
      </c>
      <c r="G932" t="s">
        <v>1705</v>
      </c>
      <c r="H932" t="s">
        <v>66</v>
      </c>
      <c r="I932" t="s">
        <v>139</v>
      </c>
      <c r="J932" t="s">
        <v>46</v>
      </c>
      <c r="K932" t="s">
        <v>94</v>
      </c>
      <c r="L932" t="s">
        <v>76</v>
      </c>
      <c r="M932" t="s">
        <v>1706</v>
      </c>
      <c r="N932">
        <v>0.36</v>
      </c>
      <c r="O932" t="s">
        <v>50</v>
      </c>
      <c r="P932" t="s">
        <v>70</v>
      </c>
      <c r="Q932" t="s">
        <v>178</v>
      </c>
      <c r="R932" t="s">
        <v>417</v>
      </c>
      <c r="S932">
        <v>45014</v>
      </c>
      <c r="T932" s="3">
        <v>42127</v>
      </c>
      <c r="U932" s="3">
        <v>42129</v>
      </c>
      <c r="V932">
        <v>-163.53</v>
      </c>
      <c r="W932">
        <v>18</v>
      </c>
      <c r="X932">
        <v>514.62</v>
      </c>
      <c r="Y932">
        <v>86645</v>
      </c>
    </row>
    <row r="933" spans="1:25" x14ac:dyDescent="0.3">
      <c r="A933">
        <v>23525</v>
      </c>
      <c r="B933" t="s">
        <v>131</v>
      </c>
      <c r="C933">
        <v>0.03</v>
      </c>
      <c r="D933">
        <v>49.34</v>
      </c>
      <c r="E933">
        <v>10.25</v>
      </c>
      <c r="F933">
        <v>1680</v>
      </c>
      <c r="G933" t="s">
        <v>1705</v>
      </c>
      <c r="H933" t="s">
        <v>66</v>
      </c>
      <c r="I933" t="s">
        <v>139</v>
      </c>
      <c r="J933" t="s">
        <v>58</v>
      </c>
      <c r="K933" t="s">
        <v>67</v>
      </c>
      <c r="L933" t="s">
        <v>260</v>
      </c>
      <c r="M933" t="s">
        <v>1707</v>
      </c>
      <c r="N933">
        <v>0.56999999999999995</v>
      </c>
      <c r="O933" t="s">
        <v>50</v>
      </c>
      <c r="P933" t="s">
        <v>70</v>
      </c>
      <c r="Q933" t="s">
        <v>178</v>
      </c>
      <c r="R933" t="s">
        <v>417</v>
      </c>
      <c r="S933">
        <v>45014</v>
      </c>
      <c r="T933" s="3">
        <v>42127</v>
      </c>
      <c r="U933" s="3">
        <v>42129</v>
      </c>
      <c r="V933">
        <v>554.77</v>
      </c>
      <c r="W933">
        <v>17</v>
      </c>
      <c r="X933">
        <v>817.32</v>
      </c>
      <c r="Y933">
        <v>86645</v>
      </c>
    </row>
    <row r="934" spans="1:25" x14ac:dyDescent="0.3">
      <c r="A934">
        <v>1976</v>
      </c>
      <c r="B934" t="s">
        <v>54</v>
      </c>
      <c r="C934">
        <v>0.04</v>
      </c>
      <c r="D934">
        <v>6.28</v>
      </c>
      <c r="E934">
        <v>5.41</v>
      </c>
      <c r="F934">
        <v>1682</v>
      </c>
      <c r="G934" t="s">
        <v>1708</v>
      </c>
      <c r="H934" t="s">
        <v>66</v>
      </c>
      <c r="I934" t="s">
        <v>139</v>
      </c>
      <c r="J934" t="s">
        <v>58</v>
      </c>
      <c r="K934" t="s">
        <v>67</v>
      </c>
      <c r="L934" t="s">
        <v>76</v>
      </c>
      <c r="M934" t="s">
        <v>1709</v>
      </c>
      <c r="N934">
        <v>0.53</v>
      </c>
      <c r="O934" t="s">
        <v>50</v>
      </c>
      <c r="P934" t="s">
        <v>78</v>
      </c>
      <c r="Q934" t="s">
        <v>202</v>
      </c>
      <c r="R934" t="s">
        <v>203</v>
      </c>
      <c r="S934">
        <v>60611</v>
      </c>
      <c r="T934" s="3">
        <v>42049</v>
      </c>
      <c r="U934" s="3">
        <v>42051</v>
      </c>
      <c r="V934">
        <v>-38.380000000000003</v>
      </c>
      <c r="W934">
        <v>43</v>
      </c>
      <c r="X934">
        <v>284.48</v>
      </c>
      <c r="Y934">
        <v>14115</v>
      </c>
    </row>
    <row r="935" spans="1:25" x14ac:dyDescent="0.3">
      <c r="A935">
        <v>5358</v>
      </c>
      <c r="B935" t="s">
        <v>54</v>
      </c>
      <c r="C935">
        <v>0.08</v>
      </c>
      <c r="D935">
        <v>4.9800000000000004</v>
      </c>
      <c r="E935">
        <v>4.7</v>
      </c>
      <c r="F935">
        <v>1682</v>
      </c>
      <c r="G935" t="s">
        <v>1708</v>
      </c>
      <c r="H935" t="s">
        <v>66</v>
      </c>
      <c r="I935" t="s">
        <v>139</v>
      </c>
      <c r="J935" t="s">
        <v>46</v>
      </c>
      <c r="K935" t="s">
        <v>118</v>
      </c>
      <c r="L935" t="s">
        <v>76</v>
      </c>
      <c r="M935" t="s">
        <v>1710</v>
      </c>
      <c r="N935">
        <v>0.38</v>
      </c>
      <c r="O935" t="s">
        <v>50</v>
      </c>
      <c r="P935" t="s">
        <v>78</v>
      </c>
      <c r="Q935" t="s">
        <v>202</v>
      </c>
      <c r="R935" t="s">
        <v>203</v>
      </c>
      <c r="S935">
        <v>60611</v>
      </c>
      <c r="T935" s="3">
        <v>42077</v>
      </c>
      <c r="U935" s="3">
        <v>42078</v>
      </c>
      <c r="V935">
        <v>-56.35</v>
      </c>
      <c r="W935">
        <v>47</v>
      </c>
      <c r="X935">
        <v>225.98</v>
      </c>
      <c r="Y935">
        <v>38080</v>
      </c>
    </row>
    <row r="936" spans="1:25" x14ac:dyDescent="0.3">
      <c r="A936">
        <v>19976</v>
      </c>
      <c r="B936" t="s">
        <v>54</v>
      </c>
      <c r="C936">
        <v>0.04</v>
      </c>
      <c r="D936">
        <v>6.28</v>
      </c>
      <c r="E936">
        <v>5.41</v>
      </c>
      <c r="F936">
        <v>1683</v>
      </c>
      <c r="G936" t="s">
        <v>1711</v>
      </c>
      <c r="H936" t="s">
        <v>66</v>
      </c>
      <c r="I936" t="s">
        <v>139</v>
      </c>
      <c r="J936" t="s">
        <v>58</v>
      </c>
      <c r="K936" t="s">
        <v>67</v>
      </c>
      <c r="L936" t="s">
        <v>76</v>
      </c>
      <c r="M936" t="s">
        <v>1709</v>
      </c>
      <c r="N936">
        <v>0.53</v>
      </c>
      <c r="O936" t="s">
        <v>50</v>
      </c>
      <c r="P936" t="s">
        <v>78</v>
      </c>
      <c r="Q936" t="s">
        <v>155</v>
      </c>
      <c r="R936" t="s">
        <v>1712</v>
      </c>
      <c r="S936">
        <v>77301</v>
      </c>
      <c r="T936" s="3">
        <v>42049</v>
      </c>
      <c r="U936" s="3">
        <v>42051</v>
      </c>
      <c r="V936">
        <v>-19.957600000000003</v>
      </c>
      <c r="W936">
        <v>11</v>
      </c>
      <c r="X936">
        <v>72.77</v>
      </c>
      <c r="Y936">
        <v>90612</v>
      </c>
    </row>
    <row r="937" spans="1:25" x14ac:dyDescent="0.3">
      <c r="A937">
        <v>23358</v>
      </c>
      <c r="B937" t="s">
        <v>54</v>
      </c>
      <c r="C937">
        <v>0.08</v>
      </c>
      <c r="D937">
        <v>4.9800000000000004</v>
      </c>
      <c r="E937">
        <v>4.7</v>
      </c>
      <c r="F937">
        <v>1683</v>
      </c>
      <c r="G937" t="s">
        <v>1711</v>
      </c>
      <c r="H937" t="s">
        <v>66</v>
      </c>
      <c r="I937" t="s">
        <v>139</v>
      </c>
      <c r="J937" t="s">
        <v>46</v>
      </c>
      <c r="K937" t="s">
        <v>118</v>
      </c>
      <c r="L937" t="s">
        <v>76</v>
      </c>
      <c r="M937" t="s">
        <v>1710</v>
      </c>
      <c r="N937">
        <v>0.38</v>
      </c>
      <c r="O937" t="s">
        <v>50</v>
      </c>
      <c r="P937" t="s">
        <v>78</v>
      </c>
      <c r="Q937" t="s">
        <v>155</v>
      </c>
      <c r="R937" t="s">
        <v>1712</v>
      </c>
      <c r="S937">
        <v>77301</v>
      </c>
      <c r="T937" s="3">
        <v>42077</v>
      </c>
      <c r="U937" s="3">
        <v>42078</v>
      </c>
      <c r="V937">
        <v>-56.35</v>
      </c>
      <c r="W937">
        <v>12</v>
      </c>
      <c r="X937">
        <v>57.7</v>
      </c>
      <c r="Y937">
        <v>90613</v>
      </c>
    </row>
    <row r="938" spans="1:25" x14ac:dyDescent="0.3">
      <c r="A938">
        <v>19751</v>
      </c>
      <c r="B938" t="s">
        <v>131</v>
      </c>
      <c r="C938">
        <v>0.08</v>
      </c>
      <c r="D938">
        <v>2.08</v>
      </c>
      <c r="E938">
        <v>5.33</v>
      </c>
      <c r="F938">
        <v>1686</v>
      </c>
      <c r="G938" t="s">
        <v>1713</v>
      </c>
      <c r="H938" t="s">
        <v>66</v>
      </c>
      <c r="I938" t="s">
        <v>45</v>
      </c>
      <c r="J938" t="s">
        <v>58</v>
      </c>
      <c r="K938" t="s">
        <v>67</v>
      </c>
      <c r="L938" t="s">
        <v>76</v>
      </c>
      <c r="M938" t="s">
        <v>768</v>
      </c>
      <c r="N938">
        <v>0.43</v>
      </c>
      <c r="O938" t="s">
        <v>50</v>
      </c>
      <c r="P938" t="s">
        <v>78</v>
      </c>
      <c r="Q938" t="s">
        <v>202</v>
      </c>
      <c r="R938" t="s">
        <v>1714</v>
      </c>
      <c r="S938">
        <v>60123</v>
      </c>
      <c r="T938" s="3">
        <v>42066</v>
      </c>
      <c r="U938" s="3">
        <v>42073</v>
      </c>
      <c r="V938">
        <v>-129.01</v>
      </c>
      <c r="W938">
        <v>9</v>
      </c>
      <c r="X938">
        <v>19.670000000000002</v>
      </c>
      <c r="Y938">
        <v>86973</v>
      </c>
    </row>
    <row r="939" spans="1:25" x14ac:dyDescent="0.3">
      <c r="A939">
        <v>25690</v>
      </c>
      <c r="B939" t="s">
        <v>42</v>
      </c>
      <c r="C939">
        <v>0</v>
      </c>
      <c r="D939">
        <v>48.91</v>
      </c>
      <c r="E939">
        <v>35</v>
      </c>
      <c r="F939">
        <v>1689</v>
      </c>
      <c r="G939" t="s">
        <v>1715</v>
      </c>
      <c r="H939" t="s">
        <v>66</v>
      </c>
      <c r="I939" t="s">
        <v>45</v>
      </c>
      <c r="J939" t="s">
        <v>46</v>
      </c>
      <c r="K939" t="s">
        <v>165</v>
      </c>
      <c r="L939" t="s">
        <v>260</v>
      </c>
      <c r="M939" t="s">
        <v>1716</v>
      </c>
      <c r="N939">
        <v>0.83</v>
      </c>
      <c r="O939" t="s">
        <v>50</v>
      </c>
      <c r="P939" t="s">
        <v>78</v>
      </c>
      <c r="Q939" t="s">
        <v>727</v>
      </c>
      <c r="R939" t="s">
        <v>1647</v>
      </c>
      <c r="S939">
        <v>46322</v>
      </c>
      <c r="T939" s="3">
        <v>42087</v>
      </c>
      <c r="U939" s="3">
        <v>42088</v>
      </c>
      <c r="V939">
        <v>-628.38</v>
      </c>
      <c r="W939">
        <v>10</v>
      </c>
      <c r="X939">
        <v>514.79</v>
      </c>
      <c r="Y939">
        <v>91077</v>
      </c>
    </row>
    <row r="940" spans="1:25" x14ac:dyDescent="0.3">
      <c r="A940">
        <v>22798</v>
      </c>
      <c r="B940" t="s">
        <v>131</v>
      </c>
      <c r="C940">
        <v>0.05</v>
      </c>
      <c r="D940">
        <v>115.99</v>
      </c>
      <c r="E940">
        <v>5.26</v>
      </c>
      <c r="F940">
        <v>1690</v>
      </c>
      <c r="G940" t="s">
        <v>1717</v>
      </c>
      <c r="H940" t="s">
        <v>66</v>
      </c>
      <c r="I940" t="s">
        <v>45</v>
      </c>
      <c r="J940" t="s">
        <v>102</v>
      </c>
      <c r="K940" t="s">
        <v>103</v>
      </c>
      <c r="L940" t="s">
        <v>76</v>
      </c>
      <c r="M940" t="s">
        <v>1718</v>
      </c>
      <c r="N940">
        <v>0.56999999999999995</v>
      </c>
      <c r="O940" t="s">
        <v>50</v>
      </c>
      <c r="P940" t="s">
        <v>70</v>
      </c>
      <c r="Q940" t="s">
        <v>258</v>
      </c>
      <c r="R940" t="s">
        <v>1719</v>
      </c>
      <c r="S940">
        <v>17112</v>
      </c>
      <c r="T940" s="3">
        <v>42028</v>
      </c>
      <c r="U940" s="3">
        <v>42032</v>
      </c>
      <c r="V940">
        <v>616.53569999999991</v>
      </c>
      <c r="W940">
        <v>9</v>
      </c>
      <c r="X940">
        <v>893.53</v>
      </c>
      <c r="Y940">
        <v>91076</v>
      </c>
    </row>
    <row r="941" spans="1:25" x14ac:dyDescent="0.3">
      <c r="A941">
        <v>23626</v>
      </c>
      <c r="B941" t="s">
        <v>54</v>
      </c>
      <c r="C941">
        <v>0.09</v>
      </c>
      <c r="D941">
        <v>95.43</v>
      </c>
      <c r="E941">
        <v>19.989999999999998</v>
      </c>
      <c r="F941">
        <v>1690</v>
      </c>
      <c r="G941" t="s">
        <v>1717</v>
      </c>
      <c r="H941" t="s">
        <v>66</v>
      </c>
      <c r="I941" t="s">
        <v>45</v>
      </c>
      <c r="J941" t="s">
        <v>46</v>
      </c>
      <c r="K941" t="s">
        <v>165</v>
      </c>
      <c r="L941" t="s">
        <v>76</v>
      </c>
      <c r="M941" t="s">
        <v>873</v>
      </c>
      <c r="N941">
        <v>0.79</v>
      </c>
      <c r="O941" t="s">
        <v>50</v>
      </c>
      <c r="P941" t="s">
        <v>70</v>
      </c>
      <c r="Q941" t="s">
        <v>258</v>
      </c>
      <c r="R941" t="s">
        <v>1719</v>
      </c>
      <c r="S941">
        <v>17112</v>
      </c>
      <c r="T941" s="3">
        <v>42156</v>
      </c>
      <c r="U941" s="3">
        <v>42157</v>
      </c>
      <c r="V941">
        <v>-143.23500000000001</v>
      </c>
      <c r="W941">
        <v>22</v>
      </c>
      <c r="X941">
        <v>2053.6</v>
      </c>
      <c r="Y941">
        <v>91078</v>
      </c>
    </row>
    <row r="942" spans="1:25" x14ac:dyDescent="0.3">
      <c r="A942">
        <v>19481</v>
      </c>
      <c r="B942" t="s">
        <v>54</v>
      </c>
      <c r="C942">
        <v>0</v>
      </c>
      <c r="D942">
        <v>6.84</v>
      </c>
      <c r="E942">
        <v>8.3699999999999992</v>
      </c>
      <c r="F942">
        <v>1692</v>
      </c>
      <c r="G942" t="s">
        <v>1720</v>
      </c>
      <c r="H942" t="s">
        <v>66</v>
      </c>
      <c r="I942" t="s">
        <v>139</v>
      </c>
      <c r="J942" t="s">
        <v>46</v>
      </c>
      <c r="K942" t="s">
        <v>198</v>
      </c>
      <c r="L942" t="s">
        <v>68</v>
      </c>
      <c r="M942" t="s">
        <v>1721</v>
      </c>
      <c r="N942">
        <v>0.57999999999999996</v>
      </c>
      <c r="O942" t="s">
        <v>50</v>
      </c>
      <c r="P942" t="s">
        <v>78</v>
      </c>
      <c r="Q942" t="s">
        <v>207</v>
      </c>
      <c r="R942" t="s">
        <v>355</v>
      </c>
      <c r="S942">
        <v>67114</v>
      </c>
      <c r="T942" s="3">
        <v>42027</v>
      </c>
      <c r="U942" s="3">
        <v>42028</v>
      </c>
      <c r="V942">
        <v>-123.1816</v>
      </c>
      <c r="W942">
        <v>5</v>
      </c>
      <c r="X942">
        <v>37.89</v>
      </c>
      <c r="Y942">
        <v>90189</v>
      </c>
    </row>
    <row r="943" spans="1:25" x14ac:dyDescent="0.3">
      <c r="A943">
        <v>19482</v>
      </c>
      <c r="B943" t="s">
        <v>54</v>
      </c>
      <c r="C943">
        <v>7.0000000000000007E-2</v>
      </c>
      <c r="D943">
        <v>30.98</v>
      </c>
      <c r="E943">
        <v>5.76</v>
      </c>
      <c r="F943">
        <v>1693</v>
      </c>
      <c r="G943" t="s">
        <v>1722</v>
      </c>
      <c r="H943" t="s">
        <v>66</v>
      </c>
      <c r="I943" t="s">
        <v>139</v>
      </c>
      <c r="J943" t="s">
        <v>46</v>
      </c>
      <c r="K943" t="s">
        <v>118</v>
      </c>
      <c r="L943" t="s">
        <v>76</v>
      </c>
      <c r="M943" t="s">
        <v>1367</v>
      </c>
      <c r="N943">
        <v>0.4</v>
      </c>
      <c r="O943" t="s">
        <v>50</v>
      </c>
      <c r="P943" t="s">
        <v>87</v>
      </c>
      <c r="Q943" t="s">
        <v>161</v>
      </c>
      <c r="R943" t="s">
        <v>1723</v>
      </c>
      <c r="S943">
        <v>20190</v>
      </c>
      <c r="T943" s="3">
        <v>42027</v>
      </c>
      <c r="U943" s="3">
        <v>42029</v>
      </c>
      <c r="V943">
        <v>-28.798000000000002</v>
      </c>
      <c r="W943">
        <v>11</v>
      </c>
      <c r="X943">
        <v>343.79</v>
      </c>
      <c r="Y943">
        <v>90189</v>
      </c>
    </row>
    <row r="944" spans="1:25" x14ac:dyDescent="0.3">
      <c r="A944">
        <v>21262</v>
      </c>
      <c r="B944" t="s">
        <v>131</v>
      </c>
      <c r="C944">
        <v>0.01</v>
      </c>
      <c r="D944">
        <v>15.67</v>
      </c>
      <c r="E944">
        <v>1.39</v>
      </c>
      <c r="F944">
        <v>1693</v>
      </c>
      <c r="G944" t="s">
        <v>1722</v>
      </c>
      <c r="H944" t="s">
        <v>44</v>
      </c>
      <c r="I944" t="s">
        <v>139</v>
      </c>
      <c r="J944" t="s">
        <v>46</v>
      </c>
      <c r="K944" t="s">
        <v>94</v>
      </c>
      <c r="L944" t="s">
        <v>76</v>
      </c>
      <c r="M944" t="s">
        <v>1724</v>
      </c>
      <c r="N944">
        <v>0.38</v>
      </c>
      <c r="O944" t="s">
        <v>50</v>
      </c>
      <c r="P944" t="s">
        <v>87</v>
      </c>
      <c r="Q944" t="s">
        <v>161</v>
      </c>
      <c r="R944" t="s">
        <v>1723</v>
      </c>
      <c r="S944">
        <v>20190</v>
      </c>
      <c r="T944" s="3">
        <v>42135</v>
      </c>
      <c r="U944" s="3">
        <v>42135</v>
      </c>
      <c r="V944">
        <v>-273.98</v>
      </c>
      <c r="W944">
        <v>11</v>
      </c>
      <c r="X944">
        <v>188.09</v>
      </c>
      <c r="Y944">
        <v>90190</v>
      </c>
    </row>
    <row r="945" spans="1:25" x14ac:dyDescent="0.3">
      <c r="A945">
        <v>24941</v>
      </c>
      <c r="B945" t="s">
        <v>73</v>
      </c>
      <c r="C945">
        <v>0</v>
      </c>
      <c r="D945">
        <v>13.43</v>
      </c>
      <c r="E945">
        <v>5.5</v>
      </c>
      <c r="F945">
        <v>1697</v>
      </c>
      <c r="G945" t="s">
        <v>1725</v>
      </c>
      <c r="H945" t="s">
        <v>66</v>
      </c>
      <c r="I945" t="s">
        <v>57</v>
      </c>
      <c r="J945" t="s">
        <v>46</v>
      </c>
      <c r="K945" t="s">
        <v>165</v>
      </c>
      <c r="L945" t="s">
        <v>76</v>
      </c>
      <c r="M945" t="s">
        <v>1726</v>
      </c>
      <c r="N945">
        <v>0.56999999999999995</v>
      </c>
      <c r="O945" t="s">
        <v>50</v>
      </c>
      <c r="P945" t="s">
        <v>87</v>
      </c>
      <c r="Q945" t="s">
        <v>982</v>
      </c>
      <c r="R945" t="s">
        <v>1727</v>
      </c>
      <c r="S945">
        <v>71901</v>
      </c>
      <c r="T945" s="3">
        <v>42020</v>
      </c>
      <c r="U945" s="3">
        <v>42021</v>
      </c>
      <c r="V945">
        <v>-253.77800000000002</v>
      </c>
      <c r="W945">
        <v>9</v>
      </c>
      <c r="X945">
        <v>129.54</v>
      </c>
      <c r="Y945">
        <v>86338</v>
      </c>
    </row>
    <row r="946" spans="1:25" x14ac:dyDescent="0.3">
      <c r="A946">
        <v>18275</v>
      </c>
      <c r="B946" t="s">
        <v>131</v>
      </c>
      <c r="C946">
        <v>0.05</v>
      </c>
      <c r="D946">
        <v>3.98</v>
      </c>
      <c r="E946">
        <v>5.26</v>
      </c>
      <c r="F946">
        <v>1699</v>
      </c>
      <c r="G946" t="s">
        <v>1728</v>
      </c>
      <c r="H946" t="s">
        <v>66</v>
      </c>
      <c r="I946" t="s">
        <v>75</v>
      </c>
      <c r="J946" t="s">
        <v>46</v>
      </c>
      <c r="K946" t="s">
        <v>134</v>
      </c>
      <c r="L946" t="s">
        <v>76</v>
      </c>
      <c r="M946" t="s">
        <v>1729</v>
      </c>
      <c r="N946">
        <v>0.38</v>
      </c>
      <c r="O946" t="s">
        <v>50</v>
      </c>
      <c r="P946" t="s">
        <v>70</v>
      </c>
      <c r="Q946" t="s">
        <v>258</v>
      </c>
      <c r="R946" t="s">
        <v>1730</v>
      </c>
      <c r="S946">
        <v>19057</v>
      </c>
      <c r="T946" s="3">
        <v>42088</v>
      </c>
      <c r="U946" s="3">
        <v>42092</v>
      </c>
      <c r="V946">
        <v>-152.52449999999999</v>
      </c>
      <c r="W946">
        <v>12</v>
      </c>
      <c r="X946">
        <v>49.44</v>
      </c>
      <c r="Y946">
        <v>87345</v>
      </c>
    </row>
    <row r="947" spans="1:25" x14ac:dyDescent="0.3">
      <c r="A947">
        <v>18276</v>
      </c>
      <c r="B947" t="s">
        <v>131</v>
      </c>
      <c r="C947">
        <v>0.01</v>
      </c>
      <c r="D947">
        <v>6.48</v>
      </c>
      <c r="E947">
        <v>5.4</v>
      </c>
      <c r="F947">
        <v>1699</v>
      </c>
      <c r="G947" t="s">
        <v>1728</v>
      </c>
      <c r="H947" t="s">
        <v>66</v>
      </c>
      <c r="I947" t="s">
        <v>75</v>
      </c>
      <c r="J947" t="s">
        <v>46</v>
      </c>
      <c r="K947" t="s">
        <v>118</v>
      </c>
      <c r="L947" t="s">
        <v>76</v>
      </c>
      <c r="M947" t="s">
        <v>1731</v>
      </c>
      <c r="N947">
        <v>0.37</v>
      </c>
      <c r="O947" t="s">
        <v>50</v>
      </c>
      <c r="P947" t="s">
        <v>70</v>
      </c>
      <c r="Q947" t="s">
        <v>258</v>
      </c>
      <c r="R947" t="s">
        <v>1730</v>
      </c>
      <c r="S947">
        <v>19057</v>
      </c>
      <c r="T947" s="3">
        <v>42088</v>
      </c>
      <c r="U947" s="3">
        <v>42088</v>
      </c>
      <c r="V947">
        <v>-18.850000000000001</v>
      </c>
      <c r="W947">
        <v>2</v>
      </c>
      <c r="X947">
        <v>14.29</v>
      </c>
      <c r="Y947">
        <v>87345</v>
      </c>
    </row>
    <row r="948" spans="1:25" x14ac:dyDescent="0.3">
      <c r="A948">
        <v>24158</v>
      </c>
      <c r="B948" t="s">
        <v>73</v>
      </c>
      <c r="C948">
        <v>0.05</v>
      </c>
      <c r="D948">
        <v>14.81</v>
      </c>
      <c r="E948">
        <v>13.32</v>
      </c>
      <c r="F948">
        <v>1702</v>
      </c>
      <c r="G948" t="s">
        <v>1732</v>
      </c>
      <c r="H948" t="s">
        <v>66</v>
      </c>
      <c r="I948" t="s">
        <v>57</v>
      </c>
      <c r="J948" t="s">
        <v>46</v>
      </c>
      <c r="K948" t="s">
        <v>281</v>
      </c>
      <c r="L948" t="s">
        <v>76</v>
      </c>
      <c r="M948" t="s">
        <v>857</v>
      </c>
      <c r="N948">
        <v>0.43</v>
      </c>
      <c r="O948" t="s">
        <v>50</v>
      </c>
      <c r="P948" t="s">
        <v>87</v>
      </c>
      <c r="Q948" t="s">
        <v>695</v>
      </c>
      <c r="R948" t="s">
        <v>1733</v>
      </c>
      <c r="S948">
        <v>39301</v>
      </c>
      <c r="T948" s="3">
        <v>42021</v>
      </c>
      <c r="U948" s="3">
        <v>42024</v>
      </c>
      <c r="V948">
        <v>-220.05200000000002</v>
      </c>
      <c r="W948">
        <v>3</v>
      </c>
      <c r="X948">
        <v>45.28</v>
      </c>
      <c r="Y948">
        <v>90473</v>
      </c>
    </row>
    <row r="949" spans="1:25" x14ac:dyDescent="0.3">
      <c r="A949">
        <v>24159</v>
      </c>
      <c r="B949" t="s">
        <v>73</v>
      </c>
      <c r="C949">
        <v>0.05</v>
      </c>
      <c r="D949">
        <v>4.2</v>
      </c>
      <c r="E949">
        <v>2.2599999999999998</v>
      </c>
      <c r="F949">
        <v>1702</v>
      </c>
      <c r="G949" t="s">
        <v>1732</v>
      </c>
      <c r="H949" t="s">
        <v>44</v>
      </c>
      <c r="I949" t="s">
        <v>57</v>
      </c>
      <c r="J949" t="s">
        <v>46</v>
      </c>
      <c r="K949" t="s">
        <v>118</v>
      </c>
      <c r="L949" t="s">
        <v>48</v>
      </c>
      <c r="M949" t="s">
        <v>1258</v>
      </c>
      <c r="N949">
        <v>0.36</v>
      </c>
      <c r="O949" t="s">
        <v>50</v>
      </c>
      <c r="P949" t="s">
        <v>87</v>
      </c>
      <c r="Q949" t="s">
        <v>695</v>
      </c>
      <c r="R949" t="s">
        <v>1733</v>
      </c>
      <c r="S949">
        <v>39301</v>
      </c>
      <c r="T949" s="3">
        <v>42021</v>
      </c>
      <c r="U949" s="3">
        <v>42023</v>
      </c>
      <c r="V949">
        <v>20.393369999999997</v>
      </c>
      <c r="W949">
        <v>3</v>
      </c>
      <c r="X949">
        <v>13.57</v>
      </c>
      <c r="Y949">
        <v>90473</v>
      </c>
    </row>
    <row r="950" spans="1:25" x14ac:dyDescent="0.3">
      <c r="A950">
        <v>25761</v>
      </c>
      <c r="B950" t="s">
        <v>73</v>
      </c>
      <c r="C950">
        <v>0.05</v>
      </c>
      <c r="D950">
        <v>5.68</v>
      </c>
      <c r="E950">
        <v>1.39</v>
      </c>
      <c r="F950">
        <v>1708</v>
      </c>
      <c r="G950" t="s">
        <v>1734</v>
      </c>
      <c r="H950" t="s">
        <v>66</v>
      </c>
      <c r="I950" t="s">
        <v>75</v>
      </c>
      <c r="J950" t="s">
        <v>46</v>
      </c>
      <c r="K950" t="s">
        <v>94</v>
      </c>
      <c r="L950" t="s">
        <v>76</v>
      </c>
      <c r="M950" t="s">
        <v>1022</v>
      </c>
      <c r="N950">
        <v>0.38</v>
      </c>
      <c r="O950" t="s">
        <v>50</v>
      </c>
      <c r="P950" t="s">
        <v>70</v>
      </c>
      <c r="Q950" t="s">
        <v>178</v>
      </c>
      <c r="R950" t="s">
        <v>1735</v>
      </c>
      <c r="S950">
        <v>44118</v>
      </c>
      <c r="T950" s="3">
        <v>42021</v>
      </c>
      <c r="U950" s="3">
        <v>42022</v>
      </c>
      <c r="V950">
        <v>38.281199999999998</v>
      </c>
      <c r="W950">
        <v>10</v>
      </c>
      <c r="X950">
        <v>55.48</v>
      </c>
      <c r="Y950">
        <v>88781</v>
      </c>
    </row>
    <row r="951" spans="1:25" x14ac:dyDescent="0.3">
      <c r="A951">
        <v>26037</v>
      </c>
      <c r="B951" t="s">
        <v>54</v>
      </c>
      <c r="C951">
        <v>0.03</v>
      </c>
      <c r="D951">
        <v>205.99</v>
      </c>
      <c r="E951">
        <v>3</v>
      </c>
      <c r="F951">
        <v>1708</v>
      </c>
      <c r="G951" t="s">
        <v>1734</v>
      </c>
      <c r="H951" t="s">
        <v>66</v>
      </c>
      <c r="I951" t="s">
        <v>75</v>
      </c>
      <c r="J951" t="s">
        <v>102</v>
      </c>
      <c r="K951" t="s">
        <v>103</v>
      </c>
      <c r="L951" t="s">
        <v>76</v>
      </c>
      <c r="M951" t="s">
        <v>238</v>
      </c>
      <c r="N951">
        <v>0.57999999999999996</v>
      </c>
      <c r="O951" t="s">
        <v>50</v>
      </c>
      <c r="P951" t="s">
        <v>70</v>
      </c>
      <c r="Q951" t="s">
        <v>178</v>
      </c>
      <c r="R951" t="s">
        <v>1735</v>
      </c>
      <c r="S951">
        <v>44118</v>
      </c>
      <c r="T951" s="3">
        <v>42144</v>
      </c>
      <c r="U951" s="3">
        <v>42145</v>
      </c>
      <c r="V951">
        <v>3670.3514999999998</v>
      </c>
      <c r="W951">
        <v>29</v>
      </c>
      <c r="X951">
        <v>5319.35</v>
      </c>
      <c r="Y951">
        <v>88784</v>
      </c>
    </row>
    <row r="952" spans="1:25" x14ac:dyDescent="0.3">
      <c r="A952">
        <v>23822</v>
      </c>
      <c r="B952" t="s">
        <v>54</v>
      </c>
      <c r="C952">
        <v>0.01</v>
      </c>
      <c r="D952">
        <v>14.28</v>
      </c>
      <c r="E952">
        <v>2.99</v>
      </c>
      <c r="F952">
        <v>1709</v>
      </c>
      <c r="G952" t="s">
        <v>1736</v>
      </c>
      <c r="H952" t="s">
        <v>66</v>
      </c>
      <c r="I952" t="s">
        <v>139</v>
      </c>
      <c r="J952" t="s">
        <v>46</v>
      </c>
      <c r="K952" t="s">
        <v>134</v>
      </c>
      <c r="L952" t="s">
        <v>76</v>
      </c>
      <c r="M952" t="s">
        <v>1737</v>
      </c>
      <c r="N952">
        <v>0.39</v>
      </c>
      <c r="O952" t="s">
        <v>50</v>
      </c>
      <c r="P952" t="s">
        <v>70</v>
      </c>
      <c r="Q952" t="s">
        <v>258</v>
      </c>
      <c r="R952" t="s">
        <v>1738</v>
      </c>
      <c r="S952">
        <v>19464</v>
      </c>
      <c r="T952" s="3">
        <v>42025</v>
      </c>
      <c r="U952" s="3">
        <v>42026</v>
      </c>
      <c r="V952">
        <v>21.003500000000003</v>
      </c>
      <c r="W952">
        <v>2</v>
      </c>
      <c r="X952">
        <v>30.44</v>
      </c>
      <c r="Y952">
        <v>88782</v>
      </c>
    </row>
    <row r="953" spans="1:25" x14ac:dyDescent="0.3">
      <c r="A953">
        <v>24577</v>
      </c>
      <c r="B953" t="s">
        <v>73</v>
      </c>
      <c r="C953">
        <v>0.04</v>
      </c>
      <c r="D953">
        <v>95.43</v>
      </c>
      <c r="E953">
        <v>19.989999999999998</v>
      </c>
      <c r="F953">
        <v>1709</v>
      </c>
      <c r="G953" t="s">
        <v>1736</v>
      </c>
      <c r="H953" t="s">
        <v>66</v>
      </c>
      <c r="I953" t="s">
        <v>75</v>
      </c>
      <c r="J953" t="s">
        <v>46</v>
      </c>
      <c r="K953" t="s">
        <v>165</v>
      </c>
      <c r="L953" t="s">
        <v>76</v>
      </c>
      <c r="M953" t="s">
        <v>873</v>
      </c>
      <c r="N953">
        <v>0.79</v>
      </c>
      <c r="O953" t="s">
        <v>50</v>
      </c>
      <c r="P953" t="s">
        <v>70</v>
      </c>
      <c r="Q953" t="s">
        <v>258</v>
      </c>
      <c r="R953" t="s">
        <v>1738</v>
      </c>
      <c r="S953">
        <v>19464</v>
      </c>
      <c r="T953" s="3">
        <v>42134</v>
      </c>
      <c r="U953" s="3">
        <v>42136</v>
      </c>
      <c r="V953">
        <v>13.536000000000016</v>
      </c>
      <c r="W953">
        <v>33</v>
      </c>
      <c r="X953">
        <v>3251.76</v>
      </c>
      <c r="Y953">
        <v>88783</v>
      </c>
    </row>
    <row r="954" spans="1:25" x14ac:dyDescent="0.3">
      <c r="A954">
        <v>19287</v>
      </c>
      <c r="B954" t="s">
        <v>54</v>
      </c>
      <c r="C954">
        <v>7.0000000000000007E-2</v>
      </c>
      <c r="D954">
        <v>7.59</v>
      </c>
      <c r="E954">
        <v>4</v>
      </c>
      <c r="F954">
        <v>1711</v>
      </c>
      <c r="G954" t="s">
        <v>1739</v>
      </c>
      <c r="H954" t="s">
        <v>66</v>
      </c>
      <c r="I954" t="s">
        <v>45</v>
      </c>
      <c r="J954" t="s">
        <v>58</v>
      </c>
      <c r="K954" t="s">
        <v>67</v>
      </c>
      <c r="L954" t="s">
        <v>48</v>
      </c>
      <c r="M954" t="s">
        <v>468</v>
      </c>
      <c r="N954">
        <v>0.42</v>
      </c>
      <c r="O954" t="s">
        <v>50</v>
      </c>
      <c r="P954" t="s">
        <v>87</v>
      </c>
      <c r="Q954" t="s">
        <v>411</v>
      </c>
      <c r="R954" t="s">
        <v>1740</v>
      </c>
      <c r="S954">
        <v>30062</v>
      </c>
      <c r="T954" s="3">
        <v>42079</v>
      </c>
      <c r="U954" s="3">
        <v>42081</v>
      </c>
      <c r="V954">
        <v>-167.048</v>
      </c>
      <c r="W954">
        <v>3</v>
      </c>
      <c r="X954">
        <v>22.48</v>
      </c>
      <c r="Y954">
        <v>87747</v>
      </c>
    </row>
    <row r="955" spans="1:25" x14ac:dyDescent="0.3">
      <c r="A955">
        <v>21655</v>
      </c>
      <c r="B955" t="s">
        <v>131</v>
      </c>
      <c r="C955">
        <v>0.03</v>
      </c>
      <c r="D955">
        <v>11.66</v>
      </c>
      <c r="E955">
        <v>7.95</v>
      </c>
      <c r="F955">
        <v>1712</v>
      </c>
      <c r="G955" t="s">
        <v>1741</v>
      </c>
      <c r="H955" t="s">
        <v>66</v>
      </c>
      <c r="I955" t="s">
        <v>45</v>
      </c>
      <c r="J955" t="s">
        <v>46</v>
      </c>
      <c r="K955" t="s">
        <v>47</v>
      </c>
      <c r="L955" t="s">
        <v>68</v>
      </c>
      <c r="M955" t="s">
        <v>1742</v>
      </c>
      <c r="N955">
        <v>0.57999999999999996</v>
      </c>
      <c r="O955" t="s">
        <v>50</v>
      </c>
      <c r="P955" t="s">
        <v>87</v>
      </c>
      <c r="Q955" t="s">
        <v>411</v>
      </c>
      <c r="R955" t="s">
        <v>1743</v>
      </c>
      <c r="S955">
        <v>30907</v>
      </c>
      <c r="T955" s="3">
        <v>42105</v>
      </c>
      <c r="U955" s="3">
        <v>42114</v>
      </c>
      <c r="V955">
        <v>-31.094000000000001</v>
      </c>
      <c r="W955">
        <v>22</v>
      </c>
      <c r="X955">
        <v>267.32</v>
      </c>
      <c r="Y955">
        <v>87749</v>
      </c>
    </row>
    <row r="956" spans="1:25" x14ac:dyDescent="0.3">
      <c r="A956">
        <v>25078</v>
      </c>
      <c r="B956" t="s">
        <v>42</v>
      </c>
      <c r="C956">
        <v>0.01</v>
      </c>
      <c r="D956">
        <v>23.99</v>
      </c>
      <c r="E956">
        <v>6.3</v>
      </c>
      <c r="F956">
        <v>1713</v>
      </c>
      <c r="G956" t="s">
        <v>1744</v>
      </c>
      <c r="H956" t="s">
        <v>66</v>
      </c>
      <c r="I956" t="s">
        <v>45</v>
      </c>
      <c r="J956" t="s">
        <v>102</v>
      </c>
      <c r="K956" t="s">
        <v>110</v>
      </c>
      <c r="L956" t="s">
        <v>111</v>
      </c>
      <c r="M956" t="s">
        <v>1745</v>
      </c>
      <c r="N956">
        <v>0.38</v>
      </c>
      <c r="O956" t="s">
        <v>50</v>
      </c>
      <c r="P956" t="s">
        <v>87</v>
      </c>
      <c r="Q956" t="s">
        <v>411</v>
      </c>
      <c r="R956" t="s">
        <v>1746</v>
      </c>
      <c r="S956">
        <v>30265</v>
      </c>
      <c r="T956" s="3">
        <v>42153</v>
      </c>
      <c r="U956" s="3">
        <v>42155</v>
      </c>
      <c r="V956">
        <v>-6.202</v>
      </c>
      <c r="W956">
        <v>11</v>
      </c>
      <c r="X956">
        <v>284.39</v>
      </c>
      <c r="Y956">
        <v>87748</v>
      </c>
    </row>
    <row r="957" spans="1:25" x14ac:dyDescent="0.3">
      <c r="A957">
        <v>19884</v>
      </c>
      <c r="B957" t="s">
        <v>131</v>
      </c>
      <c r="C957">
        <v>0.01</v>
      </c>
      <c r="D957">
        <v>300.98</v>
      </c>
      <c r="E957">
        <v>64.73</v>
      </c>
      <c r="F957">
        <v>1718</v>
      </c>
      <c r="G957" t="s">
        <v>1747</v>
      </c>
      <c r="H957" t="s">
        <v>56</v>
      </c>
      <c r="I957" t="s">
        <v>139</v>
      </c>
      <c r="J957" t="s">
        <v>58</v>
      </c>
      <c r="K957" t="s">
        <v>59</v>
      </c>
      <c r="L957" t="s">
        <v>60</v>
      </c>
      <c r="M957" t="s">
        <v>1513</v>
      </c>
      <c r="N957">
        <v>0.56000000000000005</v>
      </c>
      <c r="O957" t="s">
        <v>50</v>
      </c>
      <c r="P957" t="s">
        <v>87</v>
      </c>
      <c r="Q957" t="s">
        <v>346</v>
      </c>
      <c r="R957" t="s">
        <v>1748</v>
      </c>
      <c r="S957">
        <v>27529</v>
      </c>
      <c r="T957" s="3">
        <v>42071</v>
      </c>
      <c r="U957" s="3">
        <v>42078</v>
      </c>
      <c r="V957">
        <v>-48.873999999999995</v>
      </c>
      <c r="W957">
        <v>3</v>
      </c>
      <c r="X957">
        <v>974.14</v>
      </c>
      <c r="Y957">
        <v>90621</v>
      </c>
    </row>
    <row r="958" spans="1:25" x14ac:dyDescent="0.3">
      <c r="A958">
        <v>20619</v>
      </c>
      <c r="B958" t="s">
        <v>73</v>
      </c>
      <c r="C958">
        <v>0.06</v>
      </c>
      <c r="D958">
        <v>16.48</v>
      </c>
      <c r="E958">
        <v>1.99</v>
      </c>
      <c r="F958">
        <v>1719</v>
      </c>
      <c r="G958" t="s">
        <v>1749</v>
      </c>
      <c r="H958" t="s">
        <v>66</v>
      </c>
      <c r="I958" t="s">
        <v>45</v>
      </c>
      <c r="J958" t="s">
        <v>102</v>
      </c>
      <c r="K958" t="s">
        <v>204</v>
      </c>
      <c r="L958" t="s">
        <v>68</v>
      </c>
      <c r="M958" t="s">
        <v>1496</v>
      </c>
      <c r="N958">
        <v>0.42</v>
      </c>
      <c r="O958" t="s">
        <v>50</v>
      </c>
      <c r="P958" t="s">
        <v>87</v>
      </c>
      <c r="Q958" t="s">
        <v>1302</v>
      </c>
      <c r="R958" t="s">
        <v>1750</v>
      </c>
      <c r="S958">
        <v>35473</v>
      </c>
      <c r="T958" s="3">
        <v>42021</v>
      </c>
      <c r="U958" s="3">
        <v>42023</v>
      </c>
      <c r="V958">
        <v>-144.59200000000001</v>
      </c>
      <c r="W958">
        <v>8</v>
      </c>
      <c r="X958">
        <v>128.13</v>
      </c>
      <c r="Y958">
        <v>90786</v>
      </c>
    </row>
    <row r="959" spans="1:25" x14ac:dyDescent="0.3">
      <c r="A959">
        <v>22596</v>
      </c>
      <c r="B959" t="s">
        <v>42</v>
      </c>
      <c r="C959">
        <v>0.04</v>
      </c>
      <c r="D959">
        <v>12.44</v>
      </c>
      <c r="E959">
        <v>6.27</v>
      </c>
      <c r="F959">
        <v>1721</v>
      </c>
      <c r="G959" t="s">
        <v>1751</v>
      </c>
      <c r="H959" t="s">
        <v>66</v>
      </c>
      <c r="I959" t="s">
        <v>45</v>
      </c>
      <c r="J959" t="s">
        <v>46</v>
      </c>
      <c r="K959" t="s">
        <v>165</v>
      </c>
      <c r="L959" t="s">
        <v>111</v>
      </c>
      <c r="M959" t="s">
        <v>1752</v>
      </c>
      <c r="N959">
        <v>0.56999999999999995</v>
      </c>
      <c r="O959" t="s">
        <v>50</v>
      </c>
      <c r="P959" t="s">
        <v>87</v>
      </c>
      <c r="Q959" t="s">
        <v>982</v>
      </c>
      <c r="R959" t="s">
        <v>1753</v>
      </c>
      <c r="S959">
        <v>72401</v>
      </c>
      <c r="T959" s="3">
        <v>42140</v>
      </c>
      <c r="U959" s="3">
        <v>42141</v>
      </c>
      <c r="V959">
        <v>-258.56600000000003</v>
      </c>
      <c r="W959">
        <v>37</v>
      </c>
      <c r="X959">
        <v>464.94</v>
      </c>
      <c r="Y959">
        <v>90787</v>
      </c>
    </row>
    <row r="960" spans="1:25" x14ac:dyDescent="0.3">
      <c r="A960">
        <v>5670</v>
      </c>
      <c r="B960" t="s">
        <v>131</v>
      </c>
      <c r="C960">
        <v>0.1</v>
      </c>
      <c r="D960">
        <v>49.99</v>
      </c>
      <c r="E960">
        <v>19.989999999999998</v>
      </c>
      <c r="F960">
        <v>1723</v>
      </c>
      <c r="G960" t="s">
        <v>1754</v>
      </c>
      <c r="H960" t="s">
        <v>44</v>
      </c>
      <c r="I960" t="s">
        <v>45</v>
      </c>
      <c r="J960" t="s">
        <v>102</v>
      </c>
      <c r="K960" t="s">
        <v>204</v>
      </c>
      <c r="L960" t="s">
        <v>76</v>
      </c>
      <c r="M960" t="s">
        <v>1755</v>
      </c>
      <c r="N960">
        <v>0.45</v>
      </c>
      <c r="O960" t="s">
        <v>50</v>
      </c>
      <c r="P960" t="s">
        <v>51</v>
      </c>
      <c r="Q960" t="s">
        <v>62</v>
      </c>
      <c r="R960" t="s">
        <v>1756</v>
      </c>
      <c r="S960">
        <v>92037</v>
      </c>
      <c r="T960" s="3">
        <v>42035</v>
      </c>
      <c r="U960" s="3">
        <v>42040</v>
      </c>
      <c r="V960">
        <v>13.508000000000003</v>
      </c>
      <c r="W960">
        <v>46</v>
      </c>
      <c r="X960">
        <v>2188.06</v>
      </c>
      <c r="Y960">
        <v>40101</v>
      </c>
    </row>
    <row r="961" spans="1:25" x14ac:dyDescent="0.3">
      <c r="A961">
        <v>6212</v>
      </c>
      <c r="B961" t="s">
        <v>73</v>
      </c>
      <c r="C961">
        <v>0.05</v>
      </c>
      <c r="D961">
        <v>6.68</v>
      </c>
      <c r="E961">
        <v>5.66</v>
      </c>
      <c r="F961">
        <v>1723</v>
      </c>
      <c r="G961" t="s">
        <v>1754</v>
      </c>
      <c r="H961" t="s">
        <v>66</v>
      </c>
      <c r="I961" t="s">
        <v>45</v>
      </c>
      <c r="J961" t="s">
        <v>46</v>
      </c>
      <c r="K961" t="s">
        <v>118</v>
      </c>
      <c r="L961" t="s">
        <v>76</v>
      </c>
      <c r="M961" t="s">
        <v>1188</v>
      </c>
      <c r="N961">
        <v>0.37</v>
      </c>
      <c r="O961" t="s">
        <v>50</v>
      </c>
      <c r="P961" t="s">
        <v>51</v>
      </c>
      <c r="Q961" t="s">
        <v>62</v>
      </c>
      <c r="R961" t="s">
        <v>1756</v>
      </c>
      <c r="S961">
        <v>92037</v>
      </c>
      <c r="T961" s="3">
        <v>42042</v>
      </c>
      <c r="U961" s="3">
        <v>42044</v>
      </c>
      <c r="V961">
        <v>-66.48</v>
      </c>
      <c r="W961">
        <v>46</v>
      </c>
      <c r="X961">
        <v>320.93</v>
      </c>
      <c r="Y961">
        <v>44002</v>
      </c>
    </row>
    <row r="962" spans="1:25" x14ac:dyDescent="0.3">
      <c r="A962">
        <v>6213</v>
      </c>
      <c r="B962" t="s">
        <v>73</v>
      </c>
      <c r="C962">
        <v>0.03</v>
      </c>
      <c r="D962">
        <v>17.7</v>
      </c>
      <c r="E962">
        <v>9.4700000000000006</v>
      </c>
      <c r="F962">
        <v>1723</v>
      </c>
      <c r="G962" t="s">
        <v>1754</v>
      </c>
      <c r="H962" t="s">
        <v>66</v>
      </c>
      <c r="I962" t="s">
        <v>45</v>
      </c>
      <c r="J962" t="s">
        <v>46</v>
      </c>
      <c r="K962" t="s">
        <v>165</v>
      </c>
      <c r="L962" t="s">
        <v>76</v>
      </c>
      <c r="M962" t="s">
        <v>1593</v>
      </c>
      <c r="N962">
        <v>0.59</v>
      </c>
      <c r="O962" t="s">
        <v>50</v>
      </c>
      <c r="P962" t="s">
        <v>51</v>
      </c>
      <c r="Q962" t="s">
        <v>62</v>
      </c>
      <c r="R962" t="s">
        <v>1756</v>
      </c>
      <c r="S962">
        <v>92037</v>
      </c>
      <c r="T962" s="3">
        <v>42042</v>
      </c>
      <c r="U962" s="3">
        <v>42042</v>
      </c>
      <c r="V962">
        <v>-52.33</v>
      </c>
      <c r="W962">
        <v>14</v>
      </c>
      <c r="X962">
        <v>261.85000000000002</v>
      </c>
      <c r="Y962">
        <v>44002</v>
      </c>
    </row>
    <row r="963" spans="1:25" x14ac:dyDescent="0.3">
      <c r="A963">
        <v>4596</v>
      </c>
      <c r="B963" t="s">
        <v>42</v>
      </c>
      <c r="C963">
        <v>0.04</v>
      </c>
      <c r="D963">
        <v>12.44</v>
      </c>
      <c r="E963">
        <v>6.27</v>
      </c>
      <c r="F963">
        <v>1723</v>
      </c>
      <c r="G963" t="s">
        <v>1754</v>
      </c>
      <c r="H963" t="s">
        <v>66</v>
      </c>
      <c r="I963" t="s">
        <v>45</v>
      </c>
      <c r="J963" t="s">
        <v>46</v>
      </c>
      <c r="K963" t="s">
        <v>165</v>
      </c>
      <c r="L963" t="s">
        <v>111</v>
      </c>
      <c r="M963" t="s">
        <v>1752</v>
      </c>
      <c r="N963">
        <v>0.56999999999999995</v>
      </c>
      <c r="O963" t="s">
        <v>50</v>
      </c>
      <c r="P963" t="s">
        <v>51</v>
      </c>
      <c r="Q963" t="s">
        <v>62</v>
      </c>
      <c r="R963" t="s">
        <v>1756</v>
      </c>
      <c r="S963">
        <v>92037</v>
      </c>
      <c r="T963" s="3">
        <v>42140</v>
      </c>
      <c r="U963" s="3">
        <v>42141</v>
      </c>
      <c r="V963">
        <v>-59.06</v>
      </c>
      <c r="W963">
        <v>146</v>
      </c>
      <c r="X963">
        <v>1834.61</v>
      </c>
      <c r="Y963">
        <v>32710</v>
      </c>
    </row>
    <row r="964" spans="1:25" x14ac:dyDescent="0.3">
      <c r="A964">
        <v>18244</v>
      </c>
      <c r="B964" t="s">
        <v>42</v>
      </c>
      <c r="C964">
        <v>0.05</v>
      </c>
      <c r="D964">
        <v>35.99</v>
      </c>
      <c r="E964">
        <v>1.1000000000000001</v>
      </c>
      <c r="F964">
        <v>1725</v>
      </c>
      <c r="G964" t="s">
        <v>1757</v>
      </c>
      <c r="H964" t="s">
        <v>66</v>
      </c>
      <c r="I964" t="s">
        <v>45</v>
      </c>
      <c r="J964" t="s">
        <v>102</v>
      </c>
      <c r="K964" t="s">
        <v>103</v>
      </c>
      <c r="L964" t="s">
        <v>76</v>
      </c>
      <c r="M964" t="s">
        <v>959</v>
      </c>
      <c r="N964">
        <v>0.55000000000000004</v>
      </c>
      <c r="O964" t="s">
        <v>50</v>
      </c>
      <c r="P964" t="s">
        <v>70</v>
      </c>
      <c r="Q964" t="s">
        <v>178</v>
      </c>
      <c r="R964" t="s">
        <v>1758</v>
      </c>
      <c r="S964">
        <v>43026</v>
      </c>
      <c r="T964" s="3">
        <v>42131</v>
      </c>
      <c r="U964" s="3">
        <v>42133</v>
      </c>
      <c r="V964">
        <v>149.166</v>
      </c>
      <c r="W964">
        <v>9</v>
      </c>
      <c r="X964">
        <v>261.56</v>
      </c>
      <c r="Y964">
        <v>87193</v>
      </c>
    </row>
    <row r="965" spans="1:25" x14ac:dyDescent="0.3">
      <c r="A965">
        <v>24872</v>
      </c>
      <c r="B965" t="s">
        <v>54</v>
      </c>
      <c r="C965">
        <v>0.1</v>
      </c>
      <c r="D965">
        <v>14.98</v>
      </c>
      <c r="E965">
        <v>7.69</v>
      </c>
      <c r="F965">
        <v>1727</v>
      </c>
      <c r="G965" t="s">
        <v>1759</v>
      </c>
      <c r="H965" t="s">
        <v>44</v>
      </c>
      <c r="I965" t="s">
        <v>75</v>
      </c>
      <c r="J965" t="s">
        <v>46</v>
      </c>
      <c r="K965" t="s">
        <v>165</v>
      </c>
      <c r="L965" t="s">
        <v>76</v>
      </c>
      <c r="M965" t="s">
        <v>1760</v>
      </c>
      <c r="N965">
        <v>0.56999999999999995</v>
      </c>
      <c r="O965" t="s">
        <v>50</v>
      </c>
      <c r="P965" t="s">
        <v>70</v>
      </c>
      <c r="Q965" t="s">
        <v>178</v>
      </c>
      <c r="R965" t="s">
        <v>1761</v>
      </c>
      <c r="S965">
        <v>44240</v>
      </c>
      <c r="T965" s="3">
        <v>42025</v>
      </c>
      <c r="U965" s="3">
        <v>42027</v>
      </c>
      <c r="V965">
        <v>-76.900000000000006</v>
      </c>
      <c r="W965">
        <v>8</v>
      </c>
      <c r="X965">
        <v>114.81</v>
      </c>
      <c r="Y965">
        <v>87194</v>
      </c>
    </row>
    <row r="966" spans="1:25" x14ac:dyDescent="0.3">
      <c r="A966">
        <v>26066</v>
      </c>
      <c r="B966" t="s">
        <v>42</v>
      </c>
      <c r="C966">
        <v>0.04</v>
      </c>
      <c r="D966">
        <v>55.48</v>
      </c>
      <c r="E966">
        <v>6.79</v>
      </c>
      <c r="F966">
        <v>1728</v>
      </c>
      <c r="G966" t="s">
        <v>1762</v>
      </c>
      <c r="H966" t="s">
        <v>66</v>
      </c>
      <c r="I966" t="s">
        <v>45</v>
      </c>
      <c r="J966" t="s">
        <v>46</v>
      </c>
      <c r="K966" t="s">
        <v>118</v>
      </c>
      <c r="L966" t="s">
        <v>76</v>
      </c>
      <c r="M966" t="s">
        <v>1674</v>
      </c>
      <c r="N966">
        <v>0.37</v>
      </c>
      <c r="O966" t="s">
        <v>50</v>
      </c>
      <c r="P966" t="s">
        <v>70</v>
      </c>
      <c r="Q966" t="s">
        <v>178</v>
      </c>
      <c r="R966" t="s">
        <v>1763</v>
      </c>
      <c r="S966">
        <v>45429</v>
      </c>
      <c r="T966" s="3">
        <v>42057</v>
      </c>
      <c r="U966" s="3">
        <v>42059</v>
      </c>
      <c r="V966">
        <v>376.88490000000002</v>
      </c>
      <c r="W966">
        <v>10</v>
      </c>
      <c r="X966">
        <v>546.21</v>
      </c>
      <c r="Y966">
        <v>87195</v>
      </c>
    </row>
    <row r="967" spans="1:25" x14ac:dyDescent="0.3">
      <c r="A967">
        <v>24545</v>
      </c>
      <c r="B967" t="s">
        <v>42</v>
      </c>
      <c r="C967">
        <v>0.1</v>
      </c>
      <c r="D967">
        <v>65.989999999999995</v>
      </c>
      <c r="E967">
        <v>3.99</v>
      </c>
      <c r="F967">
        <v>1730</v>
      </c>
      <c r="G967" t="s">
        <v>1764</v>
      </c>
      <c r="H967" t="s">
        <v>44</v>
      </c>
      <c r="I967" t="s">
        <v>75</v>
      </c>
      <c r="J967" t="s">
        <v>102</v>
      </c>
      <c r="K967" t="s">
        <v>103</v>
      </c>
      <c r="L967" t="s">
        <v>76</v>
      </c>
      <c r="M967" t="s">
        <v>1077</v>
      </c>
      <c r="N967">
        <v>0.59</v>
      </c>
      <c r="O967" t="s">
        <v>50</v>
      </c>
      <c r="P967" t="s">
        <v>51</v>
      </c>
      <c r="Q967" t="s">
        <v>1765</v>
      </c>
      <c r="R967" t="s">
        <v>1766</v>
      </c>
      <c r="S967">
        <v>83843</v>
      </c>
      <c r="T967" s="3">
        <v>42101</v>
      </c>
      <c r="U967" s="3">
        <v>42103</v>
      </c>
      <c r="V967">
        <v>-88.624800000000008</v>
      </c>
      <c r="W967">
        <v>5</v>
      </c>
      <c r="X967">
        <v>272.86</v>
      </c>
      <c r="Y967">
        <v>90653</v>
      </c>
    </row>
    <row r="968" spans="1:25" x14ac:dyDescent="0.3">
      <c r="A968">
        <v>566</v>
      </c>
      <c r="B968" t="s">
        <v>54</v>
      </c>
      <c r="C968">
        <v>0.02</v>
      </c>
      <c r="D968">
        <v>60.98</v>
      </c>
      <c r="E968">
        <v>49</v>
      </c>
      <c r="F968">
        <v>1733</v>
      </c>
      <c r="G968" t="s">
        <v>1767</v>
      </c>
      <c r="H968" t="s">
        <v>66</v>
      </c>
      <c r="I968" t="s">
        <v>75</v>
      </c>
      <c r="J968" t="s">
        <v>46</v>
      </c>
      <c r="K968" t="s">
        <v>281</v>
      </c>
      <c r="L968" t="s">
        <v>260</v>
      </c>
      <c r="M968" t="s">
        <v>1607</v>
      </c>
      <c r="N968">
        <v>0.59</v>
      </c>
      <c r="O968" t="s">
        <v>50</v>
      </c>
      <c r="P968" t="s">
        <v>70</v>
      </c>
      <c r="Q968" t="s">
        <v>1032</v>
      </c>
      <c r="R968" t="s">
        <v>52</v>
      </c>
      <c r="S968">
        <v>20012</v>
      </c>
      <c r="T968" s="3">
        <v>42098</v>
      </c>
      <c r="U968" s="3">
        <v>42100</v>
      </c>
      <c r="V968">
        <v>-662.52</v>
      </c>
      <c r="W968">
        <v>34</v>
      </c>
      <c r="X968">
        <v>2119.54</v>
      </c>
      <c r="Y968">
        <v>3841</v>
      </c>
    </row>
    <row r="969" spans="1:25" x14ac:dyDescent="0.3">
      <c r="A969">
        <v>567</v>
      </c>
      <c r="B969" t="s">
        <v>54</v>
      </c>
      <c r="C969">
        <v>0.02</v>
      </c>
      <c r="D969">
        <v>1270.99</v>
      </c>
      <c r="E969">
        <v>19.989999999999998</v>
      </c>
      <c r="F969">
        <v>1733</v>
      </c>
      <c r="G969" t="s">
        <v>1767</v>
      </c>
      <c r="H969" t="s">
        <v>66</v>
      </c>
      <c r="I969" t="s">
        <v>75</v>
      </c>
      <c r="J969" t="s">
        <v>46</v>
      </c>
      <c r="K969" t="s">
        <v>134</v>
      </c>
      <c r="L969" t="s">
        <v>76</v>
      </c>
      <c r="M969" t="s">
        <v>655</v>
      </c>
      <c r="N969">
        <v>0.35</v>
      </c>
      <c r="O969" t="s">
        <v>50</v>
      </c>
      <c r="P969" t="s">
        <v>70</v>
      </c>
      <c r="Q969" t="s">
        <v>1032</v>
      </c>
      <c r="R969" t="s">
        <v>52</v>
      </c>
      <c r="S969">
        <v>20012</v>
      </c>
      <c r="T969" s="3">
        <v>42098</v>
      </c>
      <c r="U969" s="3">
        <v>42100</v>
      </c>
      <c r="V969">
        <v>9228.2255999999998</v>
      </c>
      <c r="W969">
        <v>36</v>
      </c>
      <c r="X969">
        <v>45737.33</v>
      </c>
      <c r="Y969">
        <v>3841</v>
      </c>
    </row>
    <row r="970" spans="1:25" x14ac:dyDescent="0.3">
      <c r="A970">
        <v>8389</v>
      </c>
      <c r="B970" t="s">
        <v>42</v>
      </c>
      <c r="C970">
        <v>0.02</v>
      </c>
      <c r="D970">
        <v>30.98</v>
      </c>
      <c r="E970">
        <v>17.079999999999998</v>
      </c>
      <c r="F970">
        <v>1733</v>
      </c>
      <c r="G970" t="s">
        <v>1767</v>
      </c>
      <c r="H970" t="s">
        <v>66</v>
      </c>
      <c r="I970" t="s">
        <v>75</v>
      </c>
      <c r="J970" t="s">
        <v>46</v>
      </c>
      <c r="K970" t="s">
        <v>118</v>
      </c>
      <c r="L970" t="s">
        <v>76</v>
      </c>
      <c r="M970" t="s">
        <v>1768</v>
      </c>
      <c r="N970">
        <v>0.4</v>
      </c>
      <c r="O970" t="s">
        <v>50</v>
      </c>
      <c r="P970" t="s">
        <v>70</v>
      </c>
      <c r="Q970" t="s">
        <v>1032</v>
      </c>
      <c r="R970" t="s">
        <v>52</v>
      </c>
      <c r="S970">
        <v>20012</v>
      </c>
      <c r="T970" s="3">
        <v>42183</v>
      </c>
      <c r="U970" s="3">
        <v>42184</v>
      </c>
      <c r="V970">
        <v>-32.28</v>
      </c>
      <c r="W970">
        <v>13</v>
      </c>
      <c r="X970">
        <v>438.25</v>
      </c>
      <c r="Y970">
        <v>59937</v>
      </c>
    </row>
    <row r="971" spans="1:25" x14ac:dyDescent="0.3">
      <c r="A971">
        <v>18566</v>
      </c>
      <c r="B971" t="s">
        <v>54</v>
      </c>
      <c r="C971">
        <v>0.02</v>
      </c>
      <c r="D971">
        <v>60.98</v>
      </c>
      <c r="E971">
        <v>49</v>
      </c>
      <c r="F971">
        <v>1734</v>
      </c>
      <c r="G971" t="s">
        <v>1769</v>
      </c>
      <c r="H971" t="s">
        <v>66</v>
      </c>
      <c r="I971" t="s">
        <v>75</v>
      </c>
      <c r="J971" t="s">
        <v>46</v>
      </c>
      <c r="K971" t="s">
        <v>281</v>
      </c>
      <c r="L971" t="s">
        <v>260</v>
      </c>
      <c r="M971" t="s">
        <v>1607</v>
      </c>
      <c r="N971">
        <v>0.59</v>
      </c>
      <c r="O971" t="s">
        <v>50</v>
      </c>
      <c r="P971" t="s">
        <v>70</v>
      </c>
      <c r="Q971" t="s">
        <v>96</v>
      </c>
      <c r="R971" t="s">
        <v>1770</v>
      </c>
      <c r="S971">
        <v>10528</v>
      </c>
      <c r="T971" s="3">
        <v>42098</v>
      </c>
      <c r="U971" s="3">
        <v>42100</v>
      </c>
      <c r="V971">
        <v>-596.26800000000003</v>
      </c>
      <c r="W971">
        <v>9</v>
      </c>
      <c r="X971">
        <v>561.05999999999995</v>
      </c>
      <c r="Y971">
        <v>88443</v>
      </c>
    </row>
    <row r="972" spans="1:25" x14ac:dyDescent="0.3">
      <c r="A972">
        <v>18567</v>
      </c>
      <c r="B972" t="s">
        <v>54</v>
      </c>
      <c r="C972">
        <v>0.02</v>
      </c>
      <c r="D972">
        <v>1270.99</v>
      </c>
      <c r="E972">
        <v>19.989999999999998</v>
      </c>
      <c r="F972">
        <v>1734</v>
      </c>
      <c r="G972" t="s">
        <v>1769</v>
      </c>
      <c r="H972" t="s">
        <v>66</v>
      </c>
      <c r="I972" t="s">
        <v>75</v>
      </c>
      <c r="J972" t="s">
        <v>46</v>
      </c>
      <c r="K972" t="s">
        <v>134</v>
      </c>
      <c r="L972" t="s">
        <v>76</v>
      </c>
      <c r="M972" t="s">
        <v>655</v>
      </c>
      <c r="N972">
        <v>0.35</v>
      </c>
      <c r="O972" t="s">
        <v>50</v>
      </c>
      <c r="P972" t="s">
        <v>70</v>
      </c>
      <c r="Q972" t="s">
        <v>96</v>
      </c>
      <c r="R972" t="s">
        <v>1770</v>
      </c>
      <c r="S972">
        <v>10528</v>
      </c>
      <c r="T972" s="3">
        <v>42098</v>
      </c>
      <c r="U972" s="3">
        <v>42100</v>
      </c>
      <c r="V972">
        <v>7889.6876999999995</v>
      </c>
      <c r="W972">
        <v>9</v>
      </c>
      <c r="X972">
        <v>11434.33</v>
      </c>
      <c r="Y972">
        <v>88443</v>
      </c>
    </row>
    <row r="973" spans="1:25" x14ac:dyDescent="0.3">
      <c r="A973">
        <v>18568</v>
      </c>
      <c r="B973" t="s">
        <v>54</v>
      </c>
      <c r="C973">
        <v>0.05</v>
      </c>
      <c r="D973">
        <v>205.99</v>
      </c>
      <c r="E973">
        <v>8.99</v>
      </c>
      <c r="F973">
        <v>1734</v>
      </c>
      <c r="G973" t="s">
        <v>1769</v>
      </c>
      <c r="H973" t="s">
        <v>44</v>
      </c>
      <c r="I973" t="s">
        <v>75</v>
      </c>
      <c r="J973" t="s">
        <v>102</v>
      </c>
      <c r="K973" t="s">
        <v>103</v>
      </c>
      <c r="L973" t="s">
        <v>76</v>
      </c>
      <c r="M973" t="s">
        <v>1566</v>
      </c>
      <c r="N973">
        <v>0.6</v>
      </c>
      <c r="O973" t="s">
        <v>50</v>
      </c>
      <c r="P973" t="s">
        <v>70</v>
      </c>
      <c r="Q973" t="s">
        <v>96</v>
      </c>
      <c r="R973" t="s">
        <v>1770</v>
      </c>
      <c r="S973">
        <v>10528</v>
      </c>
      <c r="T973" s="3">
        <v>42098</v>
      </c>
      <c r="U973" s="3">
        <v>42100</v>
      </c>
      <c r="V973">
        <v>1545.8097600000001</v>
      </c>
      <c r="W973">
        <v>19</v>
      </c>
      <c r="X973">
        <v>3229.24</v>
      </c>
      <c r="Y973">
        <v>88443</v>
      </c>
    </row>
    <row r="974" spans="1:25" x14ac:dyDescent="0.3">
      <c r="A974">
        <v>26389</v>
      </c>
      <c r="B974" t="s">
        <v>42</v>
      </c>
      <c r="C974">
        <v>0.02</v>
      </c>
      <c r="D974">
        <v>30.98</v>
      </c>
      <c r="E974">
        <v>17.079999999999998</v>
      </c>
      <c r="F974">
        <v>1735</v>
      </c>
      <c r="G974" t="s">
        <v>1771</v>
      </c>
      <c r="H974" t="s">
        <v>66</v>
      </c>
      <c r="I974" t="s">
        <v>75</v>
      </c>
      <c r="J974" t="s">
        <v>46</v>
      </c>
      <c r="K974" t="s">
        <v>118</v>
      </c>
      <c r="L974" t="s">
        <v>76</v>
      </c>
      <c r="M974" t="s">
        <v>1768</v>
      </c>
      <c r="N974">
        <v>0.4</v>
      </c>
      <c r="O974" t="s">
        <v>50</v>
      </c>
      <c r="P974" t="s">
        <v>70</v>
      </c>
      <c r="Q974" t="s">
        <v>96</v>
      </c>
      <c r="R974" t="s">
        <v>1772</v>
      </c>
      <c r="S974">
        <v>11550</v>
      </c>
      <c r="T974" s="3">
        <v>42183</v>
      </c>
      <c r="U974" s="3">
        <v>42184</v>
      </c>
      <c r="V974">
        <v>-16.14</v>
      </c>
      <c r="W974">
        <v>3</v>
      </c>
      <c r="X974">
        <v>101.13</v>
      </c>
      <c r="Y974">
        <v>88444</v>
      </c>
    </row>
    <row r="975" spans="1:25" x14ac:dyDescent="0.3">
      <c r="A975">
        <v>18012</v>
      </c>
      <c r="B975" t="s">
        <v>54</v>
      </c>
      <c r="C975">
        <v>0.09</v>
      </c>
      <c r="D975">
        <v>30.93</v>
      </c>
      <c r="E975">
        <v>3.92</v>
      </c>
      <c r="F975">
        <v>1737</v>
      </c>
      <c r="G975" t="s">
        <v>1773</v>
      </c>
      <c r="H975" t="s">
        <v>66</v>
      </c>
      <c r="I975" t="s">
        <v>45</v>
      </c>
      <c r="J975" t="s">
        <v>58</v>
      </c>
      <c r="K975" t="s">
        <v>67</v>
      </c>
      <c r="L975" t="s">
        <v>68</v>
      </c>
      <c r="M975" t="s">
        <v>1774</v>
      </c>
      <c r="N975">
        <v>0.44</v>
      </c>
      <c r="O975" t="s">
        <v>50</v>
      </c>
      <c r="P975" t="s">
        <v>87</v>
      </c>
      <c r="Q975" t="s">
        <v>346</v>
      </c>
      <c r="R975" t="s">
        <v>1748</v>
      </c>
      <c r="S975">
        <v>27529</v>
      </c>
      <c r="T975" s="3">
        <v>42158</v>
      </c>
      <c r="U975" s="3">
        <v>42160</v>
      </c>
      <c r="V975">
        <v>-130.42400000000001</v>
      </c>
      <c r="W975">
        <v>16</v>
      </c>
      <c r="X975">
        <v>451.83</v>
      </c>
      <c r="Y975">
        <v>85866</v>
      </c>
    </row>
    <row r="976" spans="1:25" x14ac:dyDescent="0.3">
      <c r="A976">
        <v>18013</v>
      </c>
      <c r="B976" t="s">
        <v>54</v>
      </c>
      <c r="C976">
        <v>0.03</v>
      </c>
      <c r="D976">
        <v>1.68</v>
      </c>
      <c r="E976">
        <v>0.7</v>
      </c>
      <c r="F976">
        <v>1737</v>
      </c>
      <c r="G976" t="s">
        <v>1773</v>
      </c>
      <c r="H976" t="s">
        <v>44</v>
      </c>
      <c r="I976" t="s">
        <v>45</v>
      </c>
      <c r="J976" t="s">
        <v>46</v>
      </c>
      <c r="K976" t="s">
        <v>47</v>
      </c>
      <c r="L976" t="s">
        <v>48</v>
      </c>
      <c r="M976" t="s">
        <v>1775</v>
      </c>
      <c r="N976">
        <v>0.6</v>
      </c>
      <c r="O976" t="s">
        <v>50</v>
      </c>
      <c r="P976" t="s">
        <v>87</v>
      </c>
      <c r="Q976" t="s">
        <v>346</v>
      </c>
      <c r="R976" t="s">
        <v>1748</v>
      </c>
      <c r="S976">
        <v>27529</v>
      </c>
      <c r="T976" s="3">
        <v>42158</v>
      </c>
      <c r="U976" s="3">
        <v>42160</v>
      </c>
      <c r="V976">
        <v>-106.42100000000001</v>
      </c>
      <c r="W976">
        <v>11</v>
      </c>
      <c r="X976">
        <v>20.239999999999998</v>
      </c>
      <c r="Y976">
        <v>85866</v>
      </c>
    </row>
    <row r="977" spans="1:25" x14ac:dyDescent="0.3">
      <c r="A977">
        <v>18306</v>
      </c>
      <c r="B977" t="s">
        <v>73</v>
      </c>
      <c r="C977">
        <v>0.08</v>
      </c>
      <c r="D977">
        <v>175.99</v>
      </c>
      <c r="E977">
        <v>4.99</v>
      </c>
      <c r="F977">
        <v>1738</v>
      </c>
      <c r="G977" t="s">
        <v>1776</v>
      </c>
      <c r="H977" t="s">
        <v>66</v>
      </c>
      <c r="I977" t="s">
        <v>45</v>
      </c>
      <c r="J977" t="s">
        <v>102</v>
      </c>
      <c r="K977" t="s">
        <v>103</v>
      </c>
      <c r="L977" t="s">
        <v>76</v>
      </c>
      <c r="M977" t="s">
        <v>163</v>
      </c>
      <c r="N977">
        <v>0.59</v>
      </c>
      <c r="O977" t="s">
        <v>50</v>
      </c>
      <c r="P977" t="s">
        <v>87</v>
      </c>
      <c r="Q977" t="s">
        <v>346</v>
      </c>
      <c r="R977" t="s">
        <v>1777</v>
      </c>
      <c r="S977">
        <v>28052</v>
      </c>
      <c r="T977" s="3">
        <v>42091</v>
      </c>
      <c r="U977" s="3">
        <v>42091</v>
      </c>
      <c r="V977">
        <v>-16476.838</v>
      </c>
      <c r="W977">
        <v>10</v>
      </c>
      <c r="X977">
        <v>1486.34</v>
      </c>
      <c r="Y977">
        <v>85865</v>
      </c>
    </row>
    <row r="978" spans="1:25" x14ac:dyDescent="0.3">
      <c r="A978">
        <v>18804</v>
      </c>
      <c r="B978" t="s">
        <v>131</v>
      </c>
      <c r="C978">
        <v>0.04</v>
      </c>
      <c r="D978">
        <v>35.44</v>
      </c>
      <c r="E978">
        <v>19.989999999999998</v>
      </c>
      <c r="F978">
        <v>1738</v>
      </c>
      <c r="G978" t="s">
        <v>1776</v>
      </c>
      <c r="H978" t="s">
        <v>66</v>
      </c>
      <c r="I978" t="s">
        <v>45</v>
      </c>
      <c r="J978" t="s">
        <v>46</v>
      </c>
      <c r="K978" t="s">
        <v>118</v>
      </c>
      <c r="L978" t="s">
        <v>76</v>
      </c>
      <c r="M978" t="s">
        <v>1778</v>
      </c>
      <c r="N978">
        <v>0.38</v>
      </c>
      <c r="O978" t="s">
        <v>50</v>
      </c>
      <c r="P978" t="s">
        <v>87</v>
      </c>
      <c r="Q978" t="s">
        <v>346</v>
      </c>
      <c r="R978" t="s">
        <v>1777</v>
      </c>
      <c r="S978">
        <v>28052</v>
      </c>
      <c r="T978" s="3">
        <v>42169</v>
      </c>
      <c r="U978" s="3">
        <v>42176</v>
      </c>
      <c r="V978">
        <v>-108.27250000000001</v>
      </c>
      <c r="W978">
        <v>11</v>
      </c>
      <c r="X978">
        <v>406.26</v>
      </c>
      <c r="Y978">
        <v>85868</v>
      </c>
    </row>
    <row r="979" spans="1:25" x14ac:dyDescent="0.3">
      <c r="A979">
        <v>22593</v>
      </c>
      <c r="B979" t="s">
        <v>42</v>
      </c>
      <c r="C979">
        <v>0.09</v>
      </c>
      <c r="D979">
        <v>349.45</v>
      </c>
      <c r="E979">
        <v>60</v>
      </c>
      <c r="F979">
        <v>1739</v>
      </c>
      <c r="G979" t="s">
        <v>1779</v>
      </c>
      <c r="H979" t="s">
        <v>56</v>
      </c>
      <c r="I979" t="s">
        <v>45</v>
      </c>
      <c r="J979" t="s">
        <v>58</v>
      </c>
      <c r="K979" t="s">
        <v>176</v>
      </c>
      <c r="L979" t="s">
        <v>60</v>
      </c>
      <c r="M979" t="s">
        <v>1013</v>
      </c>
      <c r="O979" t="s">
        <v>50</v>
      </c>
      <c r="P979" t="s">
        <v>87</v>
      </c>
      <c r="Q979" t="s">
        <v>346</v>
      </c>
      <c r="R979" t="s">
        <v>1780</v>
      </c>
      <c r="S979">
        <v>27534</v>
      </c>
      <c r="T979" s="3">
        <v>42127</v>
      </c>
      <c r="U979" s="3">
        <v>42128</v>
      </c>
      <c r="V979">
        <v>-90.74799999999999</v>
      </c>
      <c r="W979">
        <v>17</v>
      </c>
      <c r="X979">
        <v>5835.41</v>
      </c>
      <c r="Y979">
        <v>85867</v>
      </c>
    </row>
    <row r="980" spans="1:25" x14ac:dyDescent="0.3">
      <c r="A980">
        <v>20591</v>
      </c>
      <c r="B980" t="s">
        <v>73</v>
      </c>
      <c r="C980">
        <v>0</v>
      </c>
      <c r="D980">
        <v>55.99</v>
      </c>
      <c r="E980">
        <v>2.5</v>
      </c>
      <c r="F980">
        <v>1743</v>
      </c>
      <c r="G980" t="s">
        <v>1781</v>
      </c>
      <c r="H980" t="s">
        <v>66</v>
      </c>
      <c r="I980" t="s">
        <v>139</v>
      </c>
      <c r="J980" t="s">
        <v>102</v>
      </c>
      <c r="K980" t="s">
        <v>103</v>
      </c>
      <c r="L980" t="s">
        <v>68</v>
      </c>
      <c r="M980" t="s">
        <v>1782</v>
      </c>
      <c r="N980">
        <v>0.83</v>
      </c>
      <c r="O980" t="s">
        <v>50</v>
      </c>
      <c r="P980" t="s">
        <v>78</v>
      </c>
      <c r="Q980" t="s">
        <v>155</v>
      </c>
      <c r="R980" t="s">
        <v>1678</v>
      </c>
      <c r="S980">
        <v>77546</v>
      </c>
      <c r="T980" s="3">
        <v>42047</v>
      </c>
      <c r="U980" s="3">
        <v>42049</v>
      </c>
      <c r="V980">
        <v>-121.05807999999999</v>
      </c>
      <c r="W980">
        <v>1</v>
      </c>
      <c r="X980">
        <v>52.1</v>
      </c>
      <c r="Y980">
        <v>91025</v>
      </c>
    </row>
    <row r="981" spans="1:25" x14ac:dyDescent="0.3">
      <c r="A981">
        <v>2571</v>
      </c>
      <c r="B981" t="s">
        <v>54</v>
      </c>
      <c r="C981">
        <v>0.02</v>
      </c>
      <c r="D981">
        <v>4.13</v>
      </c>
      <c r="E981">
        <v>6.89</v>
      </c>
      <c r="F981">
        <v>1745</v>
      </c>
      <c r="G981" t="s">
        <v>1783</v>
      </c>
      <c r="H981" t="s">
        <v>66</v>
      </c>
      <c r="I981" t="s">
        <v>57</v>
      </c>
      <c r="J981" t="s">
        <v>46</v>
      </c>
      <c r="K981" t="s">
        <v>159</v>
      </c>
      <c r="L981" t="s">
        <v>76</v>
      </c>
      <c r="M981" t="s">
        <v>1784</v>
      </c>
      <c r="N981">
        <v>0.39</v>
      </c>
      <c r="O981" t="s">
        <v>50</v>
      </c>
      <c r="P981" t="s">
        <v>87</v>
      </c>
      <c r="Q981" t="s">
        <v>411</v>
      </c>
      <c r="R981" t="s">
        <v>604</v>
      </c>
      <c r="S981">
        <v>30305</v>
      </c>
      <c r="T981" s="3">
        <v>42013</v>
      </c>
      <c r="U981" s="3">
        <v>42014</v>
      </c>
      <c r="V981">
        <v>-51.736999999999995</v>
      </c>
      <c r="W981">
        <v>9</v>
      </c>
      <c r="X981">
        <v>45.87</v>
      </c>
      <c r="Y981">
        <v>18561</v>
      </c>
    </row>
    <row r="982" spans="1:25" x14ac:dyDescent="0.3">
      <c r="A982">
        <v>1863</v>
      </c>
      <c r="B982" t="s">
        <v>131</v>
      </c>
      <c r="C982">
        <v>0.04</v>
      </c>
      <c r="D982">
        <v>60.65</v>
      </c>
      <c r="E982">
        <v>12.23</v>
      </c>
      <c r="F982">
        <v>1745</v>
      </c>
      <c r="G982" t="s">
        <v>1783</v>
      </c>
      <c r="H982" t="s">
        <v>66</v>
      </c>
      <c r="I982" t="s">
        <v>57</v>
      </c>
      <c r="J982" t="s">
        <v>58</v>
      </c>
      <c r="K982" t="s">
        <v>67</v>
      </c>
      <c r="L982" t="s">
        <v>111</v>
      </c>
      <c r="M982" t="s">
        <v>1785</v>
      </c>
      <c r="N982">
        <v>0.64</v>
      </c>
      <c r="O982" t="s">
        <v>50</v>
      </c>
      <c r="P982" t="s">
        <v>87</v>
      </c>
      <c r="Q982" t="s">
        <v>411</v>
      </c>
      <c r="R982" t="s">
        <v>604</v>
      </c>
      <c r="S982">
        <v>30305</v>
      </c>
      <c r="T982" s="3">
        <v>42049</v>
      </c>
      <c r="U982" s="3">
        <v>42051</v>
      </c>
      <c r="V982">
        <v>116.50629999999998</v>
      </c>
      <c r="W982">
        <v>4</v>
      </c>
      <c r="X982">
        <v>256.77</v>
      </c>
      <c r="Y982">
        <v>13408</v>
      </c>
    </row>
    <row r="983" spans="1:25" x14ac:dyDescent="0.3">
      <c r="A983">
        <v>1692</v>
      </c>
      <c r="B983" t="s">
        <v>42</v>
      </c>
      <c r="C983">
        <v>0.04</v>
      </c>
      <c r="D983">
        <v>124.49</v>
      </c>
      <c r="E983">
        <v>51.94</v>
      </c>
      <c r="F983">
        <v>1745</v>
      </c>
      <c r="G983" t="s">
        <v>1783</v>
      </c>
      <c r="H983" t="s">
        <v>56</v>
      </c>
      <c r="I983" t="s">
        <v>139</v>
      </c>
      <c r="J983" t="s">
        <v>58</v>
      </c>
      <c r="K983" t="s">
        <v>176</v>
      </c>
      <c r="L983" t="s">
        <v>146</v>
      </c>
      <c r="M983" t="s">
        <v>486</v>
      </c>
      <c r="N983">
        <v>0.63</v>
      </c>
      <c r="O983" t="s">
        <v>50</v>
      </c>
      <c r="P983" t="s">
        <v>87</v>
      </c>
      <c r="Q983" t="s">
        <v>411</v>
      </c>
      <c r="R983" t="s">
        <v>604</v>
      </c>
      <c r="S983">
        <v>30305</v>
      </c>
      <c r="T983" s="3">
        <v>42167</v>
      </c>
      <c r="U983" s="3">
        <v>42169</v>
      </c>
      <c r="V983">
        <v>-247.55157000000003</v>
      </c>
      <c r="W983">
        <v>4</v>
      </c>
      <c r="X983">
        <v>605.82000000000005</v>
      </c>
      <c r="Y983">
        <v>12224</v>
      </c>
    </row>
    <row r="984" spans="1:25" x14ac:dyDescent="0.3">
      <c r="A984">
        <v>1693</v>
      </c>
      <c r="B984" t="s">
        <v>42</v>
      </c>
      <c r="C984">
        <v>0.1</v>
      </c>
      <c r="D984">
        <v>35.99</v>
      </c>
      <c r="E984">
        <v>5</v>
      </c>
      <c r="F984">
        <v>1745</v>
      </c>
      <c r="G984" t="s">
        <v>1783</v>
      </c>
      <c r="H984" t="s">
        <v>66</v>
      </c>
      <c r="I984" t="s">
        <v>139</v>
      </c>
      <c r="J984" t="s">
        <v>102</v>
      </c>
      <c r="K984" t="s">
        <v>103</v>
      </c>
      <c r="L984" t="s">
        <v>48</v>
      </c>
      <c r="M984" t="s">
        <v>1786</v>
      </c>
      <c r="N984">
        <v>0.82</v>
      </c>
      <c r="O984" t="s">
        <v>50</v>
      </c>
      <c r="P984" t="s">
        <v>87</v>
      </c>
      <c r="Q984" t="s">
        <v>411</v>
      </c>
      <c r="R984" t="s">
        <v>604</v>
      </c>
      <c r="S984">
        <v>30305</v>
      </c>
      <c r="T984" s="3">
        <v>42167</v>
      </c>
      <c r="U984" s="3">
        <v>42167</v>
      </c>
      <c r="V984">
        <v>-277.20924000000002</v>
      </c>
      <c r="W984">
        <v>54</v>
      </c>
      <c r="X984">
        <v>1569</v>
      </c>
      <c r="Y984">
        <v>12224</v>
      </c>
    </row>
    <row r="985" spans="1:25" x14ac:dyDescent="0.3">
      <c r="A985">
        <v>19692</v>
      </c>
      <c r="B985" t="s">
        <v>42</v>
      </c>
      <c r="C985">
        <v>0.04</v>
      </c>
      <c r="D985">
        <v>124.49</v>
      </c>
      <c r="E985">
        <v>51.94</v>
      </c>
      <c r="F985">
        <v>1748</v>
      </c>
      <c r="G985" t="s">
        <v>1787</v>
      </c>
      <c r="H985" t="s">
        <v>56</v>
      </c>
      <c r="I985" t="s">
        <v>139</v>
      </c>
      <c r="J985" t="s">
        <v>58</v>
      </c>
      <c r="K985" t="s">
        <v>176</v>
      </c>
      <c r="L985" t="s">
        <v>146</v>
      </c>
      <c r="M985" t="s">
        <v>486</v>
      </c>
      <c r="N985">
        <v>0.63</v>
      </c>
      <c r="O985" t="s">
        <v>50</v>
      </c>
      <c r="P985" t="s">
        <v>78</v>
      </c>
      <c r="Q985" t="s">
        <v>328</v>
      </c>
      <c r="R985" t="s">
        <v>1788</v>
      </c>
      <c r="S985">
        <v>73703</v>
      </c>
      <c r="T985" s="3">
        <v>42167</v>
      </c>
      <c r="U985" s="3">
        <v>42169</v>
      </c>
      <c r="V985">
        <v>-93.06450000000001</v>
      </c>
      <c r="W985">
        <v>1</v>
      </c>
      <c r="X985">
        <v>151.46</v>
      </c>
      <c r="Y985">
        <v>87245</v>
      </c>
    </row>
    <row r="986" spans="1:25" x14ac:dyDescent="0.3">
      <c r="A986">
        <v>20571</v>
      </c>
      <c r="B986" t="s">
        <v>54</v>
      </c>
      <c r="C986">
        <v>0.02</v>
      </c>
      <c r="D986">
        <v>4.13</v>
      </c>
      <c r="E986">
        <v>6.89</v>
      </c>
      <c r="F986">
        <v>1749</v>
      </c>
      <c r="G986" t="s">
        <v>1789</v>
      </c>
      <c r="H986" t="s">
        <v>66</v>
      </c>
      <c r="I986" t="s">
        <v>57</v>
      </c>
      <c r="J986" t="s">
        <v>46</v>
      </c>
      <c r="K986" t="s">
        <v>159</v>
      </c>
      <c r="L986" t="s">
        <v>76</v>
      </c>
      <c r="M986" t="s">
        <v>1784</v>
      </c>
      <c r="N986">
        <v>0.39</v>
      </c>
      <c r="O986" t="s">
        <v>50</v>
      </c>
      <c r="P986" t="s">
        <v>78</v>
      </c>
      <c r="Q986" t="s">
        <v>328</v>
      </c>
      <c r="R986" t="s">
        <v>1790</v>
      </c>
      <c r="S986">
        <v>73505</v>
      </c>
      <c r="T986" s="3">
        <v>42013</v>
      </c>
      <c r="U986" s="3">
        <v>42014</v>
      </c>
      <c r="V986">
        <v>-48.235999999999997</v>
      </c>
      <c r="W986">
        <v>2</v>
      </c>
      <c r="X986">
        <v>10.19</v>
      </c>
      <c r="Y986">
        <v>87243</v>
      </c>
    </row>
    <row r="987" spans="1:25" x14ac:dyDescent="0.3">
      <c r="A987">
        <v>19863</v>
      </c>
      <c r="B987" t="s">
        <v>131</v>
      </c>
      <c r="C987">
        <v>0.04</v>
      </c>
      <c r="D987">
        <v>60.65</v>
      </c>
      <c r="E987">
        <v>12.23</v>
      </c>
      <c r="F987">
        <v>1749</v>
      </c>
      <c r="G987" t="s">
        <v>1789</v>
      </c>
      <c r="H987" t="s">
        <v>66</v>
      </c>
      <c r="I987" t="s">
        <v>57</v>
      </c>
      <c r="J987" t="s">
        <v>58</v>
      </c>
      <c r="K987" t="s">
        <v>67</v>
      </c>
      <c r="L987" t="s">
        <v>111</v>
      </c>
      <c r="M987" t="s">
        <v>1785</v>
      </c>
      <c r="N987">
        <v>0.64</v>
      </c>
      <c r="O987" t="s">
        <v>50</v>
      </c>
      <c r="P987" t="s">
        <v>78</v>
      </c>
      <c r="Q987" t="s">
        <v>328</v>
      </c>
      <c r="R987" t="s">
        <v>1790</v>
      </c>
      <c r="S987">
        <v>73505</v>
      </c>
      <c r="T987" s="3">
        <v>42049</v>
      </c>
      <c r="U987" s="3">
        <v>42051</v>
      </c>
      <c r="V987">
        <v>44.291099999999993</v>
      </c>
      <c r="W987">
        <v>1</v>
      </c>
      <c r="X987">
        <v>64.19</v>
      </c>
      <c r="Y987">
        <v>87244</v>
      </c>
    </row>
    <row r="988" spans="1:25" x14ac:dyDescent="0.3">
      <c r="A988">
        <v>19477</v>
      </c>
      <c r="B988" t="s">
        <v>131</v>
      </c>
      <c r="C988">
        <v>0.04</v>
      </c>
      <c r="D988">
        <v>8.5</v>
      </c>
      <c r="E988">
        <v>1.99</v>
      </c>
      <c r="F988">
        <v>1754</v>
      </c>
      <c r="G988" t="s">
        <v>1791</v>
      </c>
      <c r="H988" t="s">
        <v>66</v>
      </c>
      <c r="I988" t="s">
        <v>139</v>
      </c>
      <c r="J988" t="s">
        <v>102</v>
      </c>
      <c r="K988" t="s">
        <v>204</v>
      </c>
      <c r="L988" t="s">
        <v>68</v>
      </c>
      <c r="M988" t="s">
        <v>871</v>
      </c>
      <c r="N988">
        <v>0.49</v>
      </c>
      <c r="O988" t="s">
        <v>50</v>
      </c>
      <c r="P988" t="s">
        <v>51</v>
      </c>
      <c r="Q988" t="s">
        <v>62</v>
      </c>
      <c r="R988" t="s">
        <v>1792</v>
      </c>
      <c r="S988">
        <v>90503</v>
      </c>
      <c r="T988" s="3">
        <v>42062</v>
      </c>
      <c r="U988" s="3">
        <v>42063</v>
      </c>
      <c r="V988">
        <v>43.275199999999998</v>
      </c>
      <c r="W988">
        <v>14</v>
      </c>
      <c r="X988">
        <v>118.57</v>
      </c>
      <c r="Y988">
        <v>90178</v>
      </c>
    </row>
    <row r="989" spans="1:25" x14ac:dyDescent="0.3">
      <c r="A989">
        <v>19478</v>
      </c>
      <c r="B989" t="s">
        <v>131</v>
      </c>
      <c r="C989">
        <v>0.1</v>
      </c>
      <c r="D989">
        <v>15.99</v>
      </c>
      <c r="E989">
        <v>9.4</v>
      </c>
      <c r="F989">
        <v>1754</v>
      </c>
      <c r="G989" t="s">
        <v>1791</v>
      </c>
      <c r="H989" t="s">
        <v>66</v>
      </c>
      <c r="I989" t="s">
        <v>139</v>
      </c>
      <c r="J989" t="s">
        <v>102</v>
      </c>
      <c r="K989" t="s">
        <v>110</v>
      </c>
      <c r="L989" t="s">
        <v>76</v>
      </c>
      <c r="M989" t="s">
        <v>1793</v>
      </c>
      <c r="N989">
        <v>0.49</v>
      </c>
      <c r="O989" t="s">
        <v>50</v>
      </c>
      <c r="P989" t="s">
        <v>51</v>
      </c>
      <c r="Q989" t="s">
        <v>62</v>
      </c>
      <c r="R989" t="s">
        <v>1792</v>
      </c>
      <c r="S989">
        <v>90503</v>
      </c>
      <c r="T989" s="3">
        <v>42062</v>
      </c>
      <c r="U989" s="3">
        <v>42062</v>
      </c>
      <c r="V989">
        <v>-36.214620000000004</v>
      </c>
      <c r="W989">
        <v>5</v>
      </c>
      <c r="X989">
        <v>79.47</v>
      </c>
      <c r="Y989">
        <v>90178</v>
      </c>
    </row>
    <row r="990" spans="1:25" x14ac:dyDescent="0.3">
      <c r="A990">
        <v>19479</v>
      </c>
      <c r="B990" t="s">
        <v>131</v>
      </c>
      <c r="C990">
        <v>0.09</v>
      </c>
      <c r="D990">
        <v>95.99</v>
      </c>
      <c r="E990">
        <v>8.99</v>
      </c>
      <c r="F990">
        <v>1754</v>
      </c>
      <c r="G990" t="s">
        <v>1791</v>
      </c>
      <c r="H990" t="s">
        <v>66</v>
      </c>
      <c r="I990" t="s">
        <v>139</v>
      </c>
      <c r="J990" t="s">
        <v>102</v>
      </c>
      <c r="K990" t="s">
        <v>103</v>
      </c>
      <c r="L990" t="s">
        <v>76</v>
      </c>
      <c r="M990" t="s">
        <v>1794</v>
      </c>
      <c r="N990">
        <v>0.56999999999999995</v>
      </c>
      <c r="O990" t="s">
        <v>50</v>
      </c>
      <c r="P990" t="s">
        <v>51</v>
      </c>
      <c r="Q990" t="s">
        <v>62</v>
      </c>
      <c r="R990" t="s">
        <v>1792</v>
      </c>
      <c r="S990">
        <v>90503</v>
      </c>
      <c r="T990" s="3">
        <v>42062</v>
      </c>
      <c r="U990" s="3">
        <v>42066</v>
      </c>
      <c r="V990">
        <v>7.032960000000001</v>
      </c>
      <c r="W990">
        <v>8</v>
      </c>
      <c r="X990">
        <v>627.28</v>
      </c>
      <c r="Y990">
        <v>90178</v>
      </c>
    </row>
    <row r="991" spans="1:25" x14ac:dyDescent="0.3">
      <c r="A991">
        <v>25920</v>
      </c>
      <c r="B991" t="s">
        <v>42</v>
      </c>
      <c r="C991">
        <v>0</v>
      </c>
      <c r="D991">
        <v>115.99</v>
      </c>
      <c r="E991">
        <v>5.92</v>
      </c>
      <c r="F991">
        <v>1764</v>
      </c>
      <c r="G991" t="s">
        <v>1795</v>
      </c>
      <c r="H991" t="s">
        <v>66</v>
      </c>
      <c r="I991" t="s">
        <v>139</v>
      </c>
      <c r="J991" t="s">
        <v>102</v>
      </c>
      <c r="K991" t="s">
        <v>103</v>
      </c>
      <c r="L991" t="s">
        <v>76</v>
      </c>
      <c r="M991" t="s">
        <v>1796</v>
      </c>
      <c r="N991">
        <v>0.57999999999999996</v>
      </c>
      <c r="O991" t="s">
        <v>50</v>
      </c>
      <c r="P991" t="s">
        <v>87</v>
      </c>
      <c r="Q991" t="s">
        <v>386</v>
      </c>
      <c r="R991" t="s">
        <v>1797</v>
      </c>
      <c r="S991">
        <v>34698</v>
      </c>
      <c r="T991" s="3">
        <v>42026</v>
      </c>
      <c r="U991" s="3">
        <v>42026</v>
      </c>
      <c r="V991">
        <v>-16.772000000000002</v>
      </c>
      <c r="W991">
        <v>11</v>
      </c>
      <c r="X991">
        <v>1160.42</v>
      </c>
      <c r="Y991">
        <v>89775</v>
      </c>
    </row>
    <row r="992" spans="1:25" x14ac:dyDescent="0.3">
      <c r="A992">
        <v>25608</v>
      </c>
      <c r="B992" t="s">
        <v>42</v>
      </c>
      <c r="C992">
        <v>0.06</v>
      </c>
      <c r="D992">
        <v>19.98</v>
      </c>
      <c r="E992">
        <v>10.49</v>
      </c>
      <c r="F992">
        <v>1764</v>
      </c>
      <c r="G992" t="s">
        <v>1795</v>
      </c>
      <c r="H992" t="s">
        <v>66</v>
      </c>
      <c r="I992" t="s">
        <v>139</v>
      </c>
      <c r="J992" t="s">
        <v>58</v>
      </c>
      <c r="K992" t="s">
        <v>67</v>
      </c>
      <c r="L992" t="s">
        <v>76</v>
      </c>
      <c r="M992" t="s">
        <v>1798</v>
      </c>
      <c r="N992">
        <v>0.49</v>
      </c>
      <c r="O992" t="s">
        <v>50</v>
      </c>
      <c r="P992" t="s">
        <v>87</v>
      </c>
      <c r="Q992" t="s">
        <v>386</v>
      </c>
      <c r="R992" t="s">
        <v>1797</v>
      </c>
      <c r="S992">
        <v>34698</v>
      </c>
      <c r="T992" s="3">
        <v>42064</v>
      </c>
      <c r="U992" s="3">
        <v>42066</v>
      </c>
      <c r="V992">
        <v>514.17719999999997</v>
      </c>
      <c r="W992">
        <v>5</v>
      </c>
      <c r="X992">
        <v>103.37</v>
      </c>
      <c r="Y992">
        <v>89776</v>
      </c>
    </row>
    <row r="993" spans="1:25" x14ac:dyDescent="0.3">
      <c r="A993">
        <v>25609</v>
      </c>
      <c r="B993" t="s">
        <v>42</v>
      </c>
      <c r="C993">
        <v>0.08</v>
      </c>
      <c r="D993">
        <v>1.76</v>
      </c>
      <c r="E993">
        <v>4.8600000000000003</v>
      </c>
      <c r="F993">
        <v>1764</v>
      </c>
      <c r="G993" t="s">
        <v>1795</v>
      </c>
      <c r="H993" t="s">
        <v>66</v>
      </c>
      <c r="I993" t="s">
        <v>139</v>
      </c>
      <c r="J993" t="s">
        <v>58</v>
      </c>
      <c r="K993" t="s">
        <v>67</v>
      </c>
      <c r="L993" t="s">
        <v>76</v>
      </c>
      <c r="M993" t="s">
        <v>1799</v>
      </c>
      <c r="N993">
        <v>0.41</v>
      </c>
      <c r="O993" t="s">
        <v>50</v>
      </c>
      <c r="P993" t="s">
        <v>87</v>
      </c>
      <c r="Q993" t="s">
        <v>386</v>
      </c>
      <c r="R993" t="s">
        <v>1797</v>
      </c>
      <c r="S993">
        <v>34698</v>
      </c>
      <c r="T993" s="3">
        <v>42064</v>
      </c>
      <c r="U993" s="3">
        <v>42065</v>
      </c>
      <c r="V993">
        <v>235.65599999999998</v>
      </c>
      <c r="W993">
        <v>23</v>
      </c>
      <c r="X993">
        <v>40.22</v>
      </c>
      <c r="Y993">
        <v>89776</v>
      </c>
    </row>
    <row r="994" spans="1:25" x14ac:dyDescent="0.3">
      <c r="A994">
        <v>25054</v>
      </c>
      <c r="B994" t="s">
        <v>54</v>
      </c>
      <c r="C994">
        <v>0</v>
      </c>
      <c r="D994">
        <v>5.77</v>
      </c>
      <c r="E994">
        <v>4.97</v>
      </c>
      <c r="F994">
        <v>1765</v>
      </c>
      <c r="G994" t="s">
        <v>1800</v>
      </c>
      <c r="H994" t="s">
        <v>66</v>
      </c>
      <c r="I994" t="s">
        <v>139</v>
      </c>
      <c r="J994" t="s">
        <v>46</v>
      </c>
      <c r="K994" t="s">
        <v>134</v>
      </c>
      <c r="L994" t="s">
        <v>76</v>
      </c>
      <c r="M994" t="s">
        <v>1801</v>
      </c>
      <c r="N994">
        <v>0.35</v>
      </c>
      <c r="O994" t="s">
        <v>50</v>
      </c>
      <c r="P994" t="s">
        <v>78</v>
      </c>
      <c r="Q994" t="s">
        <v>530</v>
      </c>
      <c r="R994" t="s">
        <v>1802</v>
      </c>
      <c r="S994">
        <v>63141</v>
      </c>
      <c r="T994" s="3">
        <v>42128</v>
      </c>
      <c r="U994" s="3">
        <v>42129</v>
      </c>
      <c r="V994">
        <v>3.5581000000000031</v>
      </c>
      <c r="W994">
        <v>8</v>
      </c>
      <c r="X994">
        <v>52.43</v>
      </c>
      <c r="Y994">
        <v>89777</v>
      </c>
    </row>
    <row r="995" spans="1:25" x14ac:dyDescent="0.3">
      <c r="A995">
        <v>20636</v>
      </c>
      <c r="B995" t="s">
        <v>64</v>
      </c>
      <c r="C995">
        <v>0.01</v>
      </c>
      <c r="D995">
        <v>50.98</v>
      </c>
      <c r="E995">
        <v>6.5</v>
      </c>
      <c r="F995">
        <v>1767</v>
      </c>
      <c r="G995" t="s">
        <v>1803</v>
      </c>
      <c r="H995" t="s">
        <v>66</v>
      </c>
      <c r="I995" t="s">
        <v>57</v>
      </c>
      <c r="J995" t="s">
        <v>102</v>
      </c>
      <c r="K995" t="s">
        <v>204</v>
      </c>
      <c r="L995" t="s">
        <v>76</v>
      </c>
      <c r="M995" t="s">
        <v>961</v>
      </c>
      <c r="N995">
        <v>0.73</v>
      </c>
      <c r="O995" t="s">
        <v>50</v>
      </c>
      <c r="P995" t="s">
        <v>87</v>
      </c>
      <c r="Q995" t="s">
        <v>411</v>
      </c>
      <c r="R995" t="s">
        <v>1746</v>
      </c>
      <c r="S995">
        <v>30265</v>
      </c>
      <c r="T995" s="3">
        <v>42089</v>
      </c>
      <c r="U995" s="3">
        <v>42090</v>
      </c>
      <c r="V995">
        <v>5.3396999999999997</v>
      </c>
      <c r="W995">
        <v>16</v>
      </c>
      <c r="X995">
        <v>818.49</v>
      </c>
      <c r="Y995">
        <v>89211</v>
      </c>
    </row>
    <row r="996" spans="1:25" x14ac:dyDescent="0.3">
      <c r="A996">
        <v>24894</v>
      </c>
      <c r="B996" t="s">
        <v>73</v>
      </c>
      <c r="C996">
        <v>7.0000000000000007E-2</v>
      </c>
      <c r="D996">
        <v>60.98</v>
      </c>
      <c r="E996">
        <v>49</v>
      </c>
      <c r="F996">
        <v>1771</v>
      </c>
      <c r="G996" t="s">
        <v>1804</v>
      </c>
      <c r="H996" t="s">
        <v>66</v>
      </c>
      <c r="I996" t="s">
        <v>57</v>
      </c>
      <c r="J996" t="s">
        <v>46</v>
      </c>
      <c r="K996" t="s">
        <v>281</v>
      </c>
      <c r="L996" t="s">
        <v>260</v>
      </c>
      <c r="M996" t="s">
        <v>1607</v>
      </c>
      <c r="N996">
        <v>0.59</v>
      </c>
      <c r="O996" t="s">
        <v>50</v>
      </c>
      <c r="P996" t="s">
        <v>78</v>
      </c>
      <c r="Q996" t="s">
        <v>202</v>
      </c>
      <c r="R996" t="s">
        <v>1638</v>
      </c>
      <c r="S996">
        <v>61032</v>
      </c>
      <c r="T996" s="3">
        <v>42069</v>
      </c>
      <c r="U996" s="3">
        <v>42070</v>
      </c>
      <c r="V996">
        <v>-807.89</v>
      </c>
      <c r="W996">
        <v>7</v>
      </c>
      <c r="X996">
        <v>410.17</v>
      </c>
      <c r="Y996">
        <v>89106</v>
      </c>
    </row>
    <row r="997" spans="1:25" x14ac:dyDescent="0.3">
      <c r="A997">
        <v>19826</v>
      </c>
      <c r="B997" t="s">
        <v>131</v>
      </c>
      <c r="C997">
        <v>0.09</v>
      </c>
      <c r="D997">
        <v>12.95</v>
      </c>
      <c r="E997">
        <v>4.9800000000000004</v>
      </c>
      <c r="F997">
        <v>1775</v>
      </c>
      <c r="G997" t="s">
        <v>1805</v>
      </c>
      <c r="H997" t="s">
        <v>66</v>
      </c>
      <c r="I997" t="s">
        <v>139</v>
      </c>
      <c r="J997" t="s">
        <v>46</v>
      </c>
      <c r="K997" t="s">
        <v>134</v>
      </c>
      <c r="L997" t="s">
        <v>76</v>
      </c>
      <c r="M997" t="s">
        <v>1528</v>
      </c>
      <c r="N997">
        <v>0.4</v>
      </c>
      <c r="O997" t="s">
        <v>50</v>
      </c>
      <c r="P997" t="s">
        <v>78</v>
      </c>
      <c r="Q997" t="s">
        <v>727</v>
      </c>
      <c r="R997" t="s">
        <v>1806</v>
      </c>
      <c r="S997">
        <v>46614</v>
      </c>
      <c r="T997" s="3">
        <v>42169</v>
      </c>
      <c r="U997" s="3">
        <v>42176</v>
      </c>
      <c r="V997">
        <v>123.89175</v>
      </c>
      <c r="W997">
        <v>21</v>
      </c>
      <c r="X997">
        <v>269.54000000000002</v>
      </c>
      <c r="Y997">
        <v>89944</v>
      </c>
    </row>
    <row r="998" spans="1:25" x14ac:dyDescent="0.3">
      <c r="A998">
        <v>20278</v>
      </c>
      <c r="B998" t="s">
        <v>54</v>
      </c>
      <c r="C998">
        <v>0.08</v>
      </c>
      <c r="D998">
        <v>5.78</v>
      </c>
      <c r="E998">
        <v>5.67</v>
      </c>
      <c r="F998">
        <v>1776</v>
      </c>
      <c r="G998" t="s">
        <v>1807</v>
      </c>
      <c r="H998" t="s">
        <v>66</v>
      </c>
      <c r="I998" t="s">
        <v>139</v>
      </c>
      <c r="J998" t="s">
        <v>46</v>
      </c>
      <c r="K998" t="s">
        <v>118</v>
      </c>
      <c r="L998" t="s">
        <v>76</v>
      </c>
      <c r="M998" t="s">
        <v>660</v>
      </c>
      <c r="N998">
        <v>0.36</v>
      </c>
      <c r="O998" t="s">
        <v>50</v>
      </c>
      <c r="P998" t="s">
        <v>78</v>
      </c>
      <c r="Q998" t="s">
        <v>727</v>
      </c>
      <c r="R998" t="s">
        <v>1808</v>
      </c>
      <c r="S998">
        <v>47802</v>
      </c>
      <c r="T998" s="3">
        <v>42039</v>
      </c>
      <c r="U998" s="3">
        <v>42040</v>
      </c>
      <c r="V998">
        <v>-53.898000000000003</v>
      </c>
      <c r="W998">
        <v>19</v>
      </c>
      <c r="X998">
        <v>106.57</v>
      </c>
      <c r="Y998">
        <v>89941</v>
      </c>
    </row>
    <row r="999" spans="1:25" x14ac:dyDescent="0.3">
      <c r="A999">
        <v>20391</v>
      </c>
      <c r="B999" t="s">
        <v>131</v>
      </c>
      <c r="C999">
        <v>7.0000000000000007E-2</v>
      </c>
      <c r="D999">
        <v>5.43</v>
      </c>
      <c r="E999">
        <v>0.95</v>
      </c>
      <c r="F999">
        <v>1777</v>
      </c>
      <c r="G999" t="s">
        <v>1809</v>
      </c>
      <c r="H999" t="s">
        <v>66</v>
      </c>
      <c r="I999" t="s">
        <v>139</v>
      </c>
      <c r="J999" t="s">
        <v>46</v>
      </c>
      <c r="K999" t="s">
        <v>118</v>
      </c>
      <c r="L999" t="s">
        <v>48</v>
      </c>
      <c r="M999" t="s">
        <v>652</v>
      </c>
      <c r="N999">
        <v>0.36</v>
      </c>
      <c r="O999" t="s">
        <v>50</v>
      </c>
      <c r="P999" t="s">
        <v>78</v>
      </c>
      <c r="Q999" t="s">
        <v>727</v>
      </c>
      <c r="R999" t="s">
        <v>1810</v>
      </c>
      <c r="S999">
        <v>46383</v>
      </c>
      <c r="T999" s="3">
        <v>42116</v>
      </c>
      <c r="U999" s="3">
        <v>42120</v>
      </c>
      <c r="V999">
        <v>26.502899999999997</v>
      </c>
      <c r="W999">
        <v>7</v>
      </c>
      <c r="X999">
        <v>38.409999999999997</v>
      </c>
      <c r="Y999">
        <v>89939</v>
      </c>
    </row>
    <row r="1000" spans="1:25" x14ac:dyDescent="0.3">
      <c r="A1000">
        <v>21163</v>
      </c>
      <c r="B1000" t="s">
        <v>131</v>
      </c>
      <c r="C1000">
        <v>0.02</v>
      </c>
      <c r="D1000">
        <v>10.06</v>
      </c>
      <c r="E1000">
        <v>2.06</v>
      </c>
      <c r="F1000">
        <v>1777</v>
      </c>
      <c r="G1000" t="s">
        <v>1809</v>
      </c>
      <c r="H1000" t="s">
        <v>66</v>
      </c>
      <c r="I1000" t="s">
        <v>139</v>
      </c>
      <c r="J1000" t="s">
        <v>46</v>
      </c>
      <c r="K1000" t="s">
        <v>118</v>
      </c>
      <c r="L1000" t="s">
        <v>48</v>
      </c>
      <c r="M1000" t="s">
        <v>304</v>
      </c>
      <c r="N1000">
        <v>0.39</v>
      </c>
      <c r="O1000" t="s">
        <v>50</v>
      </c>
      <c r="P1000" t="s">
        <v>78</v>
      </c>
      <c r="Q1000" t="s">
        <v>727</v>
      </c>
      <c r="R1000" t="s">
        <v>1810</v>
      </c>
      <c r="S1000">
        <v>46383</v>
      </c>
      <c r="T1000" s="3">
        <v>42007</v>
      </c>
      <c r="U1000" s="3">
        <v>42012</v>
      </c>
      <c r="V1000">
        <v>90.624600000000001</v>
      </c>
      <c r="W1000">
        <v>13</v>
      </c>
      <c r="X1000">
        <v>131.34</v>
      </c>
      <c r="Y1000">
        <v>89940</v>
      </c>
    </row>
    <row r="1001" spans="1:25" x14ac:dyDescent="0.3">
      <c r="A1001">
        <v>20600</v>
      </c>
      <c r="B1001" t="s">
        <v>54</v>
      </c>
      <c r="C1001">
        <v>0.03</v>
      </c>
      <c r="D1001">
        <v>19.989999999999998</v>
      </c>
      <c r="E1001">
        <v>11.17</v>
      </c>
      <c r="F1001">
        <v>1777</v>
      </c>
      <c r="G1001" t="s">
        <v>1809</v>
      </c>
      <c r="H1001" t="s">
        <v>66</v>
      </c>
      <c r="I1001" t="s">
        <v>45</v>
      </c>
      <c r="J1001" t="s">
        <v>58</v>
      </c>
      <c r="K1001" t="s">
        <v>67</v>
      </c>
      <c r="L1001" t="s">
        <v>260</v>
      </c>
      <c r="M1001" t="s">
        <v>532</v>
      </c>
      <c r="N1001">
        <v>0.6</v>
      </c>
      <c r="O1001" t="s">
        <v>50</v>
      </c>
      <c r="P1001" t="s">
        <v>78</v>
      </c>
      <c r="Q1001" t="s">
        <v>727</v>
      </c>
      <c r="R1001" t="s">
        <v>1810</v>
      </c>
      <c r="S1001">
        <v>46383</v>
      </c>
      <c r="T1001" s="3">
        <v>42096</v>
      </c>
      <c r="U1001" s="3">
        <v>42097</v>
      </c>
      <c r="V1001">
        <v>-20.876399999999997</v>
      </c>
      <c r="W1001">
        <v>12</v>
      </c>
      <c r="X1001">
        <v>251.61</v>
      </c>
      <c r="Y1001">
        <v>89942</v>
      </c>
    </row>
    <row r="1002" spans="1:25" x14ac:dyDescent="0.3">
      <c r="A1002">
        <v>25498</v>
      </c>
      <c r="B1002" t="s">
        <v>42</v>
      </c>
      <c r="C1002">
        <v>0.06</v>
      </c>
      <c r="D1002">
        <v>13.99</v>
      </c>
      <c r="E1002">
        <v>7.51</v>
      </c>
      <c r="F1002">
        <v>1778</v>
      </c>
      <c r="G1002" t="s">
        <v>1811</v>
      </c>
      <c r="H1002" t="s">
        <v>66</v>
      </c>
      <c r="I1002" t="s">
        <v>139</v>
      </c>
      <c r="J1002" t="s">
        <v>102</v>
      </c>
      <c r="K1002" t="s">
        <v>110</v>
      </c>
      <c r="L1002" t="s">
        <v>111</v>
      </c>
      <c r="M1002" t="s">
        <v>1390</v>
      </c>
      <c r="N1002">
        <v>0.39</v>
      </c>
      <c r="O1002" t="s">
        <v>50</v>
      </c>
      <c r="P1002" t="s">
        <v>78</v>
      </c>
      <c r="Q1002" t="s">
        <v>727</v>
      </c>
      <c r="R1002" t="s">
        <v>1812</v>
      </c>
      <c r="S1002">
        <v>47906</v>
      </c>
      <c r="T1002" s="3">
        <v>42134</v>
      </c>
      <c r="U1002" s="3">
        <v>42136</v>
      </c>
      <c r="V1002">
        <v>6.4832400000000021</v>
      </c>
      <c r="W1002">
        <v>21</v>
      </c>
      <c r="X1002">
        <v>287.99</v>
      </c>
      <c r="Y1002">
        <v>89943</v>
      </c>
    </row>
    <row r="1003" spans="1:25" x14ac:dyDescent="0.3">
      <c r="A1003">
        <v>25499</v>
      </c>
      <c r="B1003" t="s">
        <v>42</v>
      </c>
      <c r="C1003">
        <v>0.06</v>
      </c>
      <c r="D1003">
        <v>15.04</v>
      </c>
      <c r="E1003">
        <v>1.97</v>
      </c>
      <c r="F1003">
        <v>1778</v>
      </c>
      <c r="G1003" t="s">
        <v>1811</v>
      </c>
      <c r="H1003" t="s">
        <v>66</v>
      </c>
      <c r="I1003" t="s">
        <v>139</v>
      </c>
      <c r="J1003" t="s">
        <v>46</v>
      </c>
      <c r="K1003" t="s">
        <v>118</v>
      </c>
      <c r="L1003" t="s">
        <v>48</v>
      </c>
      <c r="M1003" t="s">
        <v>683</v>
      </c>
      <c r="N1003">
        <v>0.39</v>
      </c>
      <c r="O1003" t="s">
        <v>50</v>
      </c>
      <c r="P1003" t="s">
        <v>78</v>
      </c>
      <c r="Q1003" t="s">
        <v>727</v>
      </c>
      <c r="R1003" t="s">
        <v>1812</v>
      </c>
      <c r="S1003">
        <v>47906</v>
      </c>
      <c r="T1003" s="3">
        <v>42134</v>
      </c>
      <c r="U1003" s="3">
        <v>42134</v>
      </c>
      <c r="V1003">
        <v>2.3320000000000003</v>
      </c>
      <c r="W1003">
        <v>3</v>
      </c>
      <c r="X1003">
        <v>46.86</v>
      </c>
      <c r="Y1003">
        <v>89943</v>
      </c>
    </row>
    <row r="1004" spans="1:25" x14ac:dyDescent="0.3">
      <c r="A1004">
        <v>19237</v>
      </c>
      <c r="B1004" t="s">
        <v>42</v>
      </c>
      <c r="C1004">
        <v>0</v>
      </c>
      <c r="D1004">
        <v>55.48</v>
      </c>
      <c r="E1004">
        <v>14.3</v>
      </c>
      <c r="F1004">
        <v>1781</v>
      </c>
      <c r="G1004" t="s">
        <v>1813</v>
      </c>
      <c r="H1004" t="s">
        <v>66</v>
      </c>
      <c r="I1004" t="s">
        <v>45</v>
      </c>
      <c r="J1004" t="s">
        <v>46</v>
      </c>
      <c r="K1004" t="s">
        <v>118</v>
      </c>
      <c r="L1004" t="s">
        <v>76</v>
      </c>
      <c r="M1004" t="s">
        <v>119</v>
      </c>
      <c r="N1004">
        <v>0.37</v>
      </c>
      <c r="O1004" t="s">
        <v>50</v>
      </c>
      <c r="P1004" t="s">
        <v>51</v>
      </c>
      <c r="Q1004" t="s">
        <v>62</v>
      </c>
      <c r="R1004" t="s">
        <v>1814</v>
      </c>
      <c r="S1004">
        <v>94070</v>
      </c>
      <c r="T1004" s="3">
        <v>42167</v>
      </c>
      <c r="U1004" s="3">
        <v>42169</v>
      </c>
      <c r="V1004">
        <v>454.44779999999997</v>
      </c>
      <c r="W1004">
        <v>11</v>
      </c>
      <c r="X1004">
        <v>658.62</v>
      </c>
      <c r="Y1004">
        <v>89857</v>
      </c>
    </row>
    <row r="1005" spans="1:25" x14ac:dyDescent="0.3">
      <c r="A1005">
        <v>19419</v>
      </c>
      <c r="B1005" t="s">
        <v>131</v>
      </c>
      <c r="C1005">
        <v>0.03</v>
      </c>
      <c r="D1005">
        <v>5.08</v>
      </c>
      <c r="E1005">
        <v>2.0299999999999998</v>
      </c>
      <c r="F1005">
        <v>1781</v>
      </c>
      <c r="G1005" t="s">
        <v>1813</v>
      </c>
      <c r="H1005" t="s">
        <v>66</v>
      </c>
      <c r="I1005" t="s">
        <v>57</v>
      </c>
      <c r="J1005" t="s">
        <v>58</v>
      </c>
      <c r="K1005" t="s">
        <v>67</v>
      </c>
      <c r="L1005" t="s">
        <v>48</v>
      </c>
      <c r="M1005" t="s">
        <v>1815</v>
      </c>
      <c r="N1005">
        <v>0.51</v>
      </c>
      <c r="O1005" t="s">
        <v>50</v>
      </c>
      <c r="P1005" t="s">
        <v>51</v>
      </c>
      <c r="Q1005" t="s">
        <v>62</v>
      </c>
      <c r="R1005" t="s">
        <v>1814</v>
      </c>
      <c r="S1005">
        <v>94070</v>
      </c>
      <c r="T1005" s="3">
        <v>42011</v>
      </c>
      <c r="U1005" s="3">
        <v>42016</v>
      </c>
      <c r="V1005">
        <v>15.1524</v>
      </c>
      <c r="W1005">
        <v>4</v>
      </c>
      <c r="X1005">
        <v>21.96</v>
      </c>
      <c r="Y1005">
        <v>89858</v>
      </c>
    </row>
    <row r="1006" spans="1:25" x14ac:dyDescent="0.3">
      <c r="A1006">
        <v>21283</v>
      </c>
      <c r="B1006" t="s">
        <v>42</v>
      </c>
      <c r="C1006">
        <v>0.03</v>
      </c>
      <c r="D1006">
        <v>3.28</v>
      </c>
      <c r="E1006">
        <v>3.97</v>
      </c>
      <c r="F1006">
        <v>1782</v>
      </c>
      <c r="G1006" t="s">
        <v>1816</v>
      </c>
      <c r="H1006" t="s">
        <v>66</v>
      </c>
      <c r="I1006" t="s">
        <v>57</v>
      </c>
      <c r="J1006" t="s">
        <v>46</v>
      </c>
      <c r="K1006" t="s">
        <v>47</v>
      </c>
      <c r="L1006" t="s">
        <v>48</v>
      </c>
      <c r="M1006" t="s">
        <v>1817</v>
      </c>
      <c r="N1006">
        <v>0.56000000000000005</v>
      </c>
      <c r="O1006" t="s">
        <v>50</v>
      </c>
      <c r="P1006" t="s">
        <v>51</v>
      </c>
      <c r="Q1006" t="s">
        <v>62</v>
      </c>
      <c r="R1006" t="s">
        <v>1818</v>
      </c>
      <c r="S1006">
        <v>92672</v>
      </c>
      <c r="T1006" s="3">
        <v>42010</v>
      </c>
      <c r="U1006" s="3">
        <v>42012</v>
      </c>
      <c r="V1006">
        <v>-90.755600000000001</v>
      </c>
      <c r="W1006">
        <v>7</v>
      </c>
      <c r="X1006">
        <v>24.57</v>
      </c>
      <c r="Y1006">
        <v>89856</v>
      </c>
    </row>
    <row r="1007" spans="1:25" x14ac:dyDescent="0.3">
      <c r="A1007">
        <v>23966</v>
      </c>
      <c r="B1007" t="s">
        <v>64</v>
      </c>
      <c r="C1007">
        <v>0.04</v>
      </c>
      <c r="D1007">
        <v>205.99</v>
      </c>
      <c r="E1007">
        <v>8.99</v>
      </c>
      <c r="F1007">
        <v>1788</v>
      </c>
      <c r="G1007" t="s">
        <v>1819</v>
      </c>
      <c r="H1007" t="s">
        <v>66</v>
      </c>
      <c r="I1007" t="s">
        <v>139</v>
      </c>
      <c r="J1007" t="s">
        <v>102</v>
      </c>
      <c r="K1007" t="s">
        <v>103</v>
      </c>
      <c r="L1007" t="s">
        <v>76</v>
      </c>
      <c r="M1007" t="s">
        <v>132</v>
      </c>
      <c r="N1007">
        <v>0.56000000000000005</v>
      </c>
      <c r="O1007" t="s">
        <v>50</v>
      </c>
      <c r="P1007" t="s">
        <v>87</v>
      </c>
      <c r="Q1007" t="s">
        <v>411</v>
      </c>
      <c r="R1007" t="s">
        <v>1682</v>
      </c>
      <c r="S1007">
        <v>30188</v>
      </c>
      <c r="T1007" s="3">
        <v>42025</v>
      </c>
      <c r="U1007" s="3">
        <v>42026</v>
      </c>
      <c r="V1007">
        <v>960.98400000000004</v>
      </c>
      <c r="W1007">
        <v>6</v>
      </c>
      <c r="X1007">
        <v>1008.53</v>
      </c>
      <c r="Y1007">
        <v>88256</v>
      </c>
    </row>
    <row r="1008" spans="1:25" x14ac:dyDescent="0.3">
      <c r="A1008">
        <v>21284</v>
      </c>
      <c r="B1008" t="s">
        <v>64</v>
      </c>
      <c r="C1008">
        <v>0.04</v>
      </c>
      <c r="D1008">
        <v>880.98</v>
      </c>
      <c r="E1008">
        <v>44.55</v>
      </c>
      <c r="F1008">
        <v>1793</v>
      </c>
      <c r="G1008" t="s">
        <v>1820</v>
      </c>
      <c r="H1008" t="s">
        <v>56</v>
      </c>
      <c r="I1008" t="s">
        <v>57</v>
      </c>
      <c r="J1008" t="s">
        <v>58</v>
      </c>
      <c r="K1008" t="s">
        <v>215</v>
      </c>
      <c r="L1008" t="s">
        <v>146</v>
      </c>
      <c r="M1008" t="s">
        <v>793</v>
      </c>
      <c r="N1008">
        <v>0.62</v>
      </c>
      <c r="O1008" t="s">
        <v>50</v>
      </c>
      <c r="P1008" t="s">
        <v>78</v>
      </c>
      <c r="Q1008" t="s">
        <v>202</v>
      </c>
      <c r="R1008" t="s">
        <v>1821</v>
      </c>
      <c r="S1008">
        <v>61401</v>
      </c>
      <c r="T1008" s="3">
        <v>42010</v>
      </c>
      <c r="U1008" s="3">
        <v>42011</v>
      </c>
      <c r="V1008">
        <v>-13706.464</v>
      </c>
      <c r="W1008">
        <v>8</v>
      </c>
      <c r="X1008">
        <v>6968.9</v>
      </c>
      <c r="Y1008">
        <v>87853</v>
      </c>
    </row>
    <row r="1009" spans="1:25" x14ac:dyDescent="0.3">
      <c r="A1009">
        <v>22986</v>
      </c>
      <c r="B1009" t="s">
        <v>64</v>
      </c>
      <c r="C1009">
        <v>0.04</v>
      </c>
      <c r="D1009">
        <v>3.68</v>
      </c>
      <c r="E1009">
        <v>1.32</v>
      </c>
      <c r="F1009">
        <v>1802</v>
      </c>
      <c r="G1009" t="s">
        <v>1822</v>
      </c>
      <c r="H1009" t="s">
        <v>66</v>
      </c>
      <c r="I1009" t="s">
        <v>45</v>
      </c>
      <c r="J1009" t="s">
        <v>46</v>
      </c>
      <c r="K1009" t="s">
        <v>198</v>
      </c>
      <c r="L1009" t="s">
        <v>48</v>
      </c>
      <c r="M1009" t="s">
        <v>863</v>
      </c>
      <c r="N1009">
        <v>0.83</v>
      </c>
      <c r="O1009" t="s">
        <v>50</v>
      </c>
      <c r="P1009" t="s">
        <v>87</v>
      </c>
      <c r="Q1009" t="s">
        <v>386</v>
      </c>
      <c r="R1009" t="s">
        <v>1797</v>
      </c>
      <c r="S1009">
        <v>34698</v>
      </c>
      <c r="T1009" s="3">
        <v>42156</v>
      </c>
      <c r="U1009" s="3">
        <v>42157</v>
      </c>
      <c r="V1009">
        <v>300.92579999999998</v>
      </c>
      <c r="W1009">
        <v>11</v>
      </c>
      <c r="X1009">
        <v>41.29</v>
      </c>
      <c r="Y1009">
        <v>91543</v>
      </c>
    </row>
    <row r="1010" spans="1:25" x14ac:dyDescent="0.3">
      <c r="A1010">
        <v>18901</v>
      </c>
      <c r="B1010" t="s">
        <v>73</v>
      </c>
      <c r="C1010">
        <v>0.01</v>
      </c>
      <c r="D1010">
        <v>8.1199999999999992</v>
      </c>
      <c r="E1010">
        <v>2.83</v>
      </c>
      <c r="F1010">
        <v>1808</v>
      </c>
      <c r="G1010" t="s">
        <v>1823</v>
      </c>
      <c r="H1010" t="s">
        <v>44</v>
      </c>
      <c r="I1010" t="s">
        <v>57</v>
      </c>
      <c r="J1010" t="s">
        <v>102</v>
      </c>
      <c r="K1010" t="s">
        <v>204</v>
      </c>
      <c r="L1010" t="s">
        <v>68</v>
      </c>
      <c r="M1010" t="s">
        <v>851</v>
      </c>
      <c r="N1010">
        <v>0.77</v>
      </c>
      <c r="O1010" t="s">
        <v>50</v>
      </c>
      <c r="P1010" t="s">
        <v>70</v>
      </c>
      <c r="Q1010" t="s">
        <v>672</v>
      </c>
      <c r="R1010" t="s">
        <v>1824</v>
      </c>
      <c r="S1010">
        <v>26101</v>
      </c>
      <c r="T1010" s="3">
        <v>42080</v>
      </c>
      <c r="U1010" s="3">
        <v>42081</v>
      </c>
      <c r="V1010">
        <v>-40.76</v>
      </c>
      <c r="W1010">
        <v>10</v>
      </c>
      <c r="X1010">
        <v>88.64</v>
      </c>
      <c r="Y1010">
        <v>89251</v>
      </c>
    </row>
    <row r="1011" spans="1:25" x14ac:dyDescent="0.3">
      <c r="A1011">
        <v>21746</v>
      </c>
      <c r="B1011" t="s">
        <v>54</v>
      </c>
      <c r="C1011">
        <v>0.09</v>
      </c>
      <c r="D1011">
        <v>77.510000000000005</v>
      </c>
      <c r="E1011">
        <v>4</v>
      </c>
      <c r="F1011">
        <v>1814</v>
      </c>
      <c r="G1011" t="s">
        <v>1825</v>
      </c>
      <c r="H1011" t="s">
        <v>44</v>
      </c>
      <c r="I1011" t="s">
        <v>57</v>
      </c>
      <c r="J1011" t="s">
        <v>102</v>
      </c>
      <c r="K1011" t="s">
        <v>204</v>
      </c>
      <c r="L1011" t="s">
        <v>76</v>
      </c>
      <c r="M1011" t="s">
        <v>1826</v>
      </c>
      <c r="N1011">
        <v>0.76</v>
      </c>
      <c r="O1011" t="s">
        <v>50</v>
      </c>
      <c r="P1011" t="s">
        <v>87</v>
      </c>
      <c r="Q1011" t="s">
        <v>695</v>
      </c>
      <c r="R1011" t="s">
        <v>1827</v>
      </c>
      <c r="S1011">
        <v>38654</v>
      </c>
      <c r="T1011" s="3">
        <v>42147</v>
      </c>
      <c r="U1011" s="3">
        <v>42149</v>
      </c>
      <c r="V1011">
        <v>-986.52399999999989</v>
      </c>
      <c r="W1011">
        <v>17</v>
      </c>
      <c r="X1011">
        <v>1300.54</v>
      </c>
      <c r="Y1011">
        <v>90524</v>
      </c>
    </row>
    <row r="1012" spans="1:25" x14ac:dyDescent="0.3">
      <c r="A1012">
        <v>21747</v>
      </c>
      <c r="B1012" t="s">
        <v>54</v>
      </c>
      <c r="C1012">
        <v>0</v>
      </c>
      <c r="D1012">
        <v>2.88</v>
      </c>
      <c r="E1012">
        <v>0.7</v>
      </c>
      <c r="F1012">
        <v>1814</v>
      </c>
      <c r="G1012" t="s">
        <v>1825</v>
      </c>
      <c r="H1012" t="s">
        <v>66</v>
      </c>
      <c r="I1012" t="s">
        <v>57</v>
      </c>
      <c r="J1012" t="s">
        <v>46</v>
      </c>
      <c r="K1012" t="s">
        <v>47</v>
      </c>
      <c r="L1012" t="s">
        <v>48</v>
      </c>
      <c r="M1012" t="s">
        <v>389</v>
      </c>
      <c r="N1012">
        <v>0.56000000000000005</v>
      </c>
      <c r="O1012" t="s">
        <v>50</v>
      </c>
      <c r="P1012" t="s">
        <v>87</v>
      </c>
      <c r="Q1012" t="s">
        <v>695</v>
      </c>
      <c r="R1012" t="s">
        <v>1827</v>
      </c>
      <c r="S1012">
        <v>38654</v>
      </c>
      <c r="T1012" s="3">
        <v>42147</v>
      </c>
      <c r="U1012" s="3">
        <v>42149</v>
      </c>
      <c r="V1012">
        <v>-141.666</v>
      </c>
      <c r="W1012">
        <v>13</v>
      </c>
      <c r="X1012">
        <v>38.06</v>
      </c>
      <c r="Y1012">
        <v>90524</v>
      </c>
    </row>
    <row r="1013" spans="1:25" x14ac:dyDescent="0.3">
      <c r="A1013">
        <v>24463</v>
      </c>
      <c r="B1013" t="s">
        <v>73</v>
      </c>
      <c r="C1013">
        <v>0.06</v>
      </c>
      <c r="D1013">
        <v>90.97</v>
      </c>
      <c r="E1013">
        <v>14</v>
      </c>
      <c r="F1013">
        <v>1815</v>
      </c>
      <c r="G1013" t="s">
        <v>1828</v>
      </c>
      <c r="H1013" t="s">
        <v>56</v>
      </c>
      <c r="I1013" t="s">
        <v>57</v>
      </c>
      <c r="J1013" t="s">
        <v>102</v>
      </c>
      <c r="K1013" t="s">
        <v>110</v>
      </c>
      <c r="L1013" t="s">
        <v>60</v>
      </c>
      <c r="M1013" t="s">
        <v>1829</v>
      </c>
      <c r="N1013">
        <v>0.36</v>
      </c>
      <c r="O1013" t="s">
        <v>50</v>
      </c>
      <c r="P1013" t="s">
        <v>87</v>
      </c>
      <c r="Q1013" t="s">
        <v>695</v>
      </c>
      <c r="R1013" t="s">
        <v>1830</v>
      </c>
      <c r="S1013">
        <v>39208</v>
      </c>
      <c r="T1013" s="3">
        <v>42046</v>
      </c>
      <c r="U1013" s="3">
        <v>42047</v>
      </c>
      <c r="V1013">
        <v>47.334000000000003</v>
      </c>
      <c r="W1013">
        <v>14</v>
      </c>
      <c r="X1013">
        <v>1263.3499999999999</v>
      </c>
      <c r="Y1013">
        <v>90525</v>
      </c>
    </row>
    <row r="1014" spans="1:25" x14ac:dyDescent="0.3">
      <c r="A1014">
        <v>22843</v>
      </c>
      <c r="B1014" t="s">
        <v>131</v>
      </c>
      <c r="C1014">
        <v>0.01</v>
      </c>
      <c r="D1014">
        <v>10.48</v>
      </c>
      <c r="E1014">
        <v>2.89</v>
      </c>
      <c r="F1014">
        <v>1816</v>
      </c>
      <c r="G1014" t="s">
        <v>1831</v>
      </c>
      <c r="H1014" t="s">
        <v>66</v>
      </c>
      <c r="I1014" t="s">
        <v>139</v>
      </c>
      <c r="J1014" t="s">
        <v>46</v>
      </c>
      <c r="K1014" t="s">
        <v>47</v>
      </c>
      <c r="L1014" t="s">
        <v>68</v>
      </c>
      <c r="M1014" t="s">
        <v>1832</v>
      </c>
      <c r="N1014">
        <v>0.6</v>
      </c>
      <c r="O1014" t="s">
        <v>50</v>
      </c>
      <c r="P1014" t="s">
        <v>78</v>
      </c>
      <c r="Q1014" t="s">
        <v>324</v>
      </c>
      <c r="R1014" t="s">
        <v>179</v>
      </c>
      <c r="S1014">
        <v>48187</v>
      </c>
      <c r="T1014" s="3">
        <v>42040</v>
      </c>
      <c r="U1014" s="3">
        <v>42042</v>
      </c>
      <c r="V1014">
        <v>60.561599999999999</v>
      </c>
      <c r="W1014">
        <v>19</v>
      </c>
      <c r="X1014">
        <v>202.38</v>
      </c>
      <c r="Y1014">
        <v>85990</v>
      </c>
    </row>
    <row r="1015" spans="1:25" x14ac:dyDescent="0.3">
      <c r="A1015">
        <v>24622</v>
      </c>
      <c r="B1015" t="s">
        <v>54</v>
      </c>
      <c r="C1015">
        <v>0.06</v>
      </c>
      <c r="D1015">
        <v>17.98</v>
      </c>
      <c r="E1015">
        <v>8.51</v>
      </c>
      <c r="F1015">
        <v>1818</v>
      </c>
      <c r="G1015" t="s">
        <v>1833</v>
      </c>
      <c r="H1015" t="s">
        <v>66</v>
      </c>
      <c r="I1015" t="s">
        <v>139</v>
      </c>
      <c r="J1015" t="s">
        <v>102</v>
      </c>
      <c r="K1015" t="s">
        <v>110</v>
      </c>
      <c r="L1015" t="s">
        <v>111</v>
      </c>
      <c r="M1015" t="s">
        <v>129</v>
      </c>
      <c r="N1015">
        <v>0.4</v>
      </c>
      <c r="O1015" t="s">
        <v>50</v>
      </c>
      <c r="P1015" t="s">
        <v>78</v>
      </c>
      <c r="Q1015" t="s">
        <v>324</v>
      </c>
      <c r="R1015" t="s">
        <v>1834</v>
      </c>
      <c r="S1015">
        <v>48126</v>
      </c>
      <c r="T1015" s="3">
        <v>42109</v>
      </c>
      <c r="U1015" s="3">
        <v>42111</v>
      </c>
      <c r="V1015">
        <v>-47.243088</v>
      </c>
      <c r="W1015">
        <v>3</v>
      </c>
      <c r="X1015">
        <v>56.38</v>
      </c>
      <c r="Y1015">
        <v>85991</v>
      </c>
    </row>
    <row r="1016" spans="1:25" x14ac:dyDescent="0.3">
      <c r="A1016">
        <v>24623</v>
      </c>
      <c r="B1016" t="s">
        <v>54</v>
      </c>
      <c r="C1016">
        <v>0.1</v>
      </c>
      <c r="D1016">
        <v>9.99</v>
      </c>
      <c r="E1016">
        <v>4.78</v>
      </c>
      <c r="F1016">
        <v>1818</v>
      </c>
      <c r="G1016" t="s">
        <v>1833</v>
      </c>
      <c r="H1016" t="s">
        <v>44</v>
      </c>
      <c r="I1016" t="s">
        <v>139</v>
      </c>
      <c r="J1016" t="s">
        <v>46</v>
      </c>
      <c r="K1016" t="s">
        <v>118</v>
      </c>
      <c r="L1016" t="s">
        <v>76</v>
      </c>
      <c r="M1016" t="s">
        <v>1835</v>
      </c>
      <c r="N1016">
        <v>0.4</v>
      </c>
      <c r="O1016" t="s">
        <v>50</v>
      </c>
      <c r="P1016" t="s">
        <v>78</v>
      </c>
      <c r="Q1016" t="s">
        <v>324</v>
      </c>
      <c r="R1016" t="s">
        <v>1834</v>
      </c>
      <c r="S1016">
        <v>48126</v>
      </c>
      <c r="T1016" s="3">
        <v>42109</v>
      </c>
      <c r="U1016" s="3">
        <v>42112</v>
      </c>
      <c r="V1016">
        <v>9.1539999999999999</v>
      </c>
      <c r="W1016">
        <v>12</v>
      </c>
      <c r="X1016">
        <v>119.13</v>
      </c>
      <c r="Y1016">
        <v>85991</v>
      </c>
    </row>
    <row r="1017" spans="1:25" x14ac:dyDescent="0.3">
      <c r="A1017">
        <v>4843</v>
      </c>
      <c r="B1017" t="s">
        <v>131</v>
      </c>
      <c r="C1017">
        <v>0.01</v>
      </c>
      <c r="D1017">
        <v>10.48</v>
      </c>
      <c r="E1017">
        <v>2.89</v>
      </c>
      <c r="F1017">
        <v>1821</v>
      </c>
      <c r="G1017" t="s">
        <v>1836</v>
      </c>
      <c r="H1017" t="s">
        <v>66</v>
      </c>
      <c r="I1017" t="s">
        <v>139</v>
      </c>
      <c r="J1017" t="s">
        <v>46</v>
      </c>
      <c r="K1017" t="s">
        <v>47</v>
      </c>
      <c r="L1017" t="s">
        <v>68</v>
      </c>
      <c r="M1017" t="s">
        <v>1832</v>
      </c>
      <c r="N1017">
        <v>0.6</v>
      </c>
      <c r="O1017" t="s">
        <v>50</v>
      </c>
      <c r="P1017" t="s">
        <v>70</v>
      </c>
      <c r="Q1017" t="s">
        <v>96</v>
      </c>
      <c r="R1017" t="s">
        <v>115</v>
      </c>
      <c r="S1017">
        <v>10177</v>
      </c>
      <c r="T1017" s="3">
        <v>42040</v>
      </c>
      <c r="U1017" s="3">
        <v>42042</v>
      </c>
      <c r="V1017">
        <v>40.92</v>
      </c>
      <c r="W1017">
        <v>76</v>
      </c>
      <c r="X1017">
        <v>809.51</v>
      </c>
      <c r="Y1017">
        <v>34435</v>
      </c>
    </row>
    <row r="1018" spans="1:25" x14ac:dyDescent="0.3">
      <c r="A1018">
        <v>6621</v>
      </c>
      <c r="B1018" t="s">
        <v>54</v>
      </c>
      <c r="C1018">
        <v>7.0000000000000007E-2</v>
      </c>
      <c r="D1018">
        <v>18.649999999999999</v>
      </c>
      <c r="E1018">
        <v>3.77</v>
      </c>
      <c r="F1018">
        <v>1821</v>
      </c>
      <c r="G1018" t="s">
        <v>1836</v>
      </c>
      <c r="H1018" t="s">
        <v>66</v>
      </c>
      <c r="I1018" t="s">
        <v>139</v>
      </c>
      <c r="J1018" t="s">
        <v>58</v>
      </c>
      <c r="K1018" t="s">
        <v>67</v>
      </c>
      <c r="L1018" t="s">
        <v>68</v>
      </c>
      <c r="M1018" t="s">
        <v>1837</v>
      </c>
      <c r="N1018">
        <v>0.39</v>
      </c>
      <c r="O1018" t="s">
        <v>50</v>
      </c>
      <c r="P1018" t="s">
        <v>70</v>
      </c>
      <c r="Q1018" t="s">
        <v>96</v>
      </c>
      <c r="R1018" t="s">
        <v>115</v>
      </c>
      <c r="S1018">
        <v>10177</v>
      </c>
      <c r="T1018" s="3">
        <v>42109</v>
      </c>
      <c r="U1018" s="3">
        <v>42110</v>
      </c>
      <c r="V1018">
        <v>149.72</v>
      </c>
      <c r="W1018">
        <v>34</v>
      </c>
      <c r="X1018">
        <v>643.64</v>
      </c>
      <c r="Y1018">
        <v>47108</v>
      </c>
    </row>
    <row r="1019" spans="1:25" x14ac:dyDescent="0.3">
      <c r="A1019">
        <v>6622</v>
      </c>
      <c r="B1019" t="s">
        <v>54</v>
      </c>
      <c r="C1019">
        <v>0.06</v>
      </c>
      <c r="D1019">
        <v>17.98</v>
      </c>
      <c r="E1019">
        <v>8.51</v>
      </c>
      <c r="F1019">
        <v>1821</v>
      </c>
      <c r="G1019" t="s">
        <v>1836</v>
      </c>
      <c r="H1019" t="s">
        <v>66</v>
      </c>
      <c r="I1019" t="s">
        <v>139</v>
      </c>
      <c r="J1019" t="s">
        <v>102</v>
      </c>
      <c r="K1019" t="s">
        <v>110</v>
      </c>
      <c r="L1019" t="s">
        <v>111</v>
      </c>
      <c r="M1019" t="s">
        <v>129</v>
      </c>
      <c r="N1019">
        <v>0.4</v>
      </c>
      <c r="O1019" t="s">
        <v>50</v>
      </c>
      <c r="P1019" t="s">
        <v>70</v>
      </c>
      <c r="Q1019" t="s">
        <v>96</v>
      </c>
      <c r="R1019" t="s">
        <v>115</v>
      </c>
      <c r="S1019">
        <v>10177</v>
      </c>
      <c r="T1019" s="3">
        <v>42109</v>
      </c>
      <c r="U1019" s="3">
        <v>42111</v>
      </c>
      <c r="V1019">
        <v>-52.492319999999999</v>
      </c>
      <c r="W1019">
        <v>13</v>
      </c>
      <c r="X1019">
        <v>244.31</v>
      </c>
      <c r="Y1019">
        <v>47108</v>
      </c>
    </row>
    <row r="1020" spans="1:25" x14ac:dyDescent="0.3">
      <c r="A1020">
        <v>6623</v>
      </c>
      <c r="B1020" t="s">
        <v>54</v>
      </c>
      <c r="C1020">
        <v>0.1</v>
      </c>
      <c r="D1020">
        <v>9.99</v>
      </c>
      <c r="E1020">
        <v>4.78</v>
      </c>
      <c r="F1020">
        <v>1821</v>
      </c>
      <c r="G1020" t="s">
        <v>1836</v>
      </c>
      <c r="H1020" t="s">
        <v>44</v>
      </c>
      <c r="I1020" t="s">
        <v>139</v>
      </c>
      <c r="J1020" t="s">
        <v>46</v>
      </c>
      <c r="K1020" t="s">
        <v>118</v>
      </c>
      <c r="L1020" t="s">
        <v>76</v>
      </c>
      <c r="M1020" t="s">
        <v>1835</v>
      </c>
      <c r="N1020">
        <v>0.4</v>
      </c>
      <c r="O1020" t="s">
        <v>50</v>
      </c>
      <c r="P1020" t="s">
        <v>70</v>
      </c>
      <c r="Q1020" t="s">
        <v>96</v>
      </c>
      <c r="R1020" t="s">
        <v>115</v>
      </c>
      <c r="S1020">
        <v>10177</v>
      </c>
      <c r="T1020" s="3">
        <v>42109</v>
      </c>
      <c r="U1020" s="3">
        <v>42112</v>
      </c>
      <c r="V1020">
        <v>7.9599999999999991</v>
      </c>
      <c r="W1020">
        <v>47</v>
      </c>
      <c r="X1020">
        <v>466.58</v>
      </c>
      <c r="Y1020">
        <v>47108</v>
      </c>
    </row>
    <row r="1021" spans="1:25" x14ac:dyDescent="0.3">
      <c r="A1021">
        <v>6624</v>
      </c>
      <c r="B1021" t="s">
        <v>54</v>
      </c>
      <c r="C1021">
        <v>0.08</v>
      </c>
      <c r="D1021">
        <v>175.99</v>
      </c>
      <c r="E1021">
        <v>8.99</v>
      </c>
      <c r="F1021">
        <v>1821</v>
      </c>
      <c r="G1021" t="s">
        <v>1836</v>
      </c>
      <c r="H1021" t="s">
        <v>44</v>
      </c>
      <c r="I1021" t="s">
        <v>139</v>
      </c>
      <c r="J1021" t="s">
        <v>102</v>
      </c>
      <c r="K1021" t="s">
        <v>103</v>
      </c>
      <c r="L1021" t="s">
        <v>76</v>
      </c>
      <c r="M1021" t="s">
        <v>192</v>
      </c>
      <c r="N1021">
        <v>0.56999999999999995</v>
      </c>
      <c r="O1021" t="s">
        <v>50</v>
      </c>
      <c r="P1021" t="s">
        <v>70</v>
      </c>
      <c r="Q1021" t="s">
        <v>96</v>
      </c>
      <c r="R1021" t="s">
        <v>115</v>
      </c>
      <c r="S1021">
        <v>10177</v>
      </c>
      <c r="T1021" s="3">
        <v>42109</v>
      </c>
      <c r="U1021" s="3">
        <v>42110</v>
      </c>
      <c r="V1021">
        <v>-459.08280000000002</v>
      </c>
      <c r="W1021">
        <v>16</v>
      </c>
      <c r="X1021">
        <v>2290.69</v>
      </c>
      <c r="Y1021">
        <v>47108</v>
      </c>
    </row>
    <row r="1022" spans="1:25" x14ac:dyDescent="0.3">
      <c r="A1022">
        <v>19596</v>
      </c>
      <c r="B1022" t="s">
        <v>73</v>
      </c>
      <c r="C1022">
        <v>0.1</v>
      </c>
      <c r="D1022">
        <v>52.99</v>
      </c>
      <c r="E1022">
        <v>19.989999999999998</v>
      </c>
      <c r="F1022">
        <v>1826</v>
      </c>
      <c r="G1022" t="s">
        <v>1838</v>
      </c>
      <c r="H1022" t="s">
        <v>44</v>
      </c>
      <c r="I1022" t="s">
        <v>45</v>
      </c>
      <c r="J1022" t="s">
        <v>46</v>
      </c>
      <c r="K1022" t="s">
        <v>165</v>
      </c>
      <c r="L1022" t="s">
        <v>76</v>
      </c>
      <c r="M1022" t="s">
        <v>1839</v>
      </c>
      <c r="N1022">
        <v>0.81</v>
      </c>
      <c r="O1022" t="s">
        <v>50</v>
      </c>
      <c r="P1022" t="s">
        <v>78</v>
      </c>
      <c r="Q1022" t="s">
        <v>354</v>
      </c>
      <c r="R1022" t="s">
        <v>1840</v>
      </c>
      <c r="S1022">
        <v>52722</v>
      </c>
      <c r="T1022" s="3">
        <v>42112</v>
      </c>
      <c r="U1022" s="3">
        <v>42113</v>
      </c>
      <c r="V1022">
        <v>-517.16999999999996</v>
      </c>
      <c r="W1022">
        <v>7</v>
      </c>
      <c r="X1022">
        <v>337.59</v>
      </c>
      <c r="Y1022">
        <v>86958</v>
      </c>
    </row>
    <row r="1023" spans="1:25" x14ac:dyDescent="0.3">
      <c r="A1023">
        <v>18199</v>
      </c>
      <c r="B1023" t="s">
        <v>73</v>
      </c>
      <c r="C1023">
        <v>0</v>
      </c>
      <c r="D1023">
        <v>9.27</v>
      </c>
      <c r="E1023">
        <v>4.3899999999999997</v>
      </c>
      <c r="F1023">
        <v>1826</v>
      </c>
      <c r="G1023" t="s">
        <v>1838</v>
      </c>
      <c r="H1023" t="s">
        <v>66</v>
      </c>
      <c r="I1023" t="s">
        <v>45</v>
      </c>
      <c r="J1023" t="s">
        <v>46</v>
      </c>
      <c r="K1023" t="s">
        <v>118</v>
      </c>
      <c r="L1023" t="s">
        <v>48</v>
      </c>
      <c r="M1023" t="s">
        <v>1841</v>
      </c>
      <c r="N1023">
        <v>0.38</v>
      </c>
      <c r="O1023" t="s">
        <v>50</v>
      </c>
      <c r="P1023" t="s">
        <v>78</v>
      </c>
      <c r="Q1023" t="s">
        <v>354</v>
      </c>
      <c r="R1023" t="s">
        <v>1840</v>
      </c>
      <c r="S1023">
        <v>52722</v>
      </c>
      <c r="T1023" s="3">
        <v>42136</v>
      </c>
      <c r="U1023" s="3">
        <v>42138</v>
      </c>
      <c r="V1023">
        <v>-7.61</v>
      </c>
      <c r="W1023">
        <v>1</v>
      </c>
      <c r="X1023">
        <v>10.65</v>
      </c>
      <c r="Y1023">
        <v>86959</v>
      </c>
    </row>
    <row r="1024" spans="1:25" x14ac:dyDescent="0.3">
      <c r="A1024">
        <v>20551</v>
      </c>
      <c r="B1024" t="s">
        <v>54</v>
      </c>
      <c r="C1024">
        <v>0</v>
      </c>
      <c r="D1024">
        <v>5.98</v>
      </c>
      <c r="E1024">
        <v>0.96</v>
      </c>
      <c r="F1024">
        <v>1827</v>
      </c>
      <c r="G1024" t="s">
        <v>1842</v>
      </c>
      <c r="H1024" t="s">
        <v>66</v>
      </c>
      <c r="I1024" t="s">
        <v>45</v>
      </c>
      <c r="J1024" t="s">
        <v>46</v>
      </c>
      <c r="K1024" t="s">
        <v>47</v>
      </c>
      <c r="L1024" t="s">
        <v>48</v>
      </c>
      <c r="M1024" t="s">
        <v>1843</v>
      </c>
      <c r="N1024">
        <v>0.6</v>
      </c>
      <c r="O1024" t="s">
        <v>50</v>
      </c>
      <c r="P1024" t="s">
        <v>78</v>
      </c>
      <c r="Q1024" t="s">
        <v>354</v>
      </c>
      <c r="R1024" t="s">
        <v>174</v>
      </c>
      <c r="S1024">
        <v>52601</v>
      </c>
      <c r="T1024" s="3">
        <v>42054</v>
      </c>
      <c r="U1024" s="3">
        <v>42055</v>
      </c>
      <c r="V1024">
        <v>38.039699999999996</v>
      </c>
      <c r="W1024">
        <v>9</v>
      </c>
      <c r="X1024">
        <v>55.13</v>
      </c>
      <c r="Y1024">
        <v>86956</v>
      </c>
    </row>
    <row r="1025" spans="1:25" x14ac:dyDescent="0.3">
      <c r="A1025">
        <v>19597</v>
      </c>
      <c r="B1025" t="s">
        <v>73</v>
      </c>
      <c r="C1025">
        <v>7.0000000000000007E-2</v>
      </c>
      <c r="D1025">
        <v>100.98</v>
      </c>
      <c r="E1025">
        <v>57.38</v>
      </c>
      <c r="F1025">
        <v>1827</v>
      </c>
      <c r="G1025" t="s">
        <v>1842</v>
      </c>
      <c r="H1025" t="s">
        <v>56</v>
      </c>
      <c r="I1025" t="s">
        <v>45</v>
      </c>
      <c r="J1025" t="s">
        <v>58</v>
      </c>
      <c r="K1025" t="s">
        <v>215</v>
      </c>
      <c r="L1025" t="s">
        <v>146</v>
      </c>
      <c r="M1025" t="s">
        <v>1844</v>
      </c>
      <c r="N1025">
        <v>0.78</v>
      </c>
      <c r="O1025" t="s">
        <v>50</v>
      </c>
      <c r="P1025" t="s">
        <v>78</v>
      </c>
      <c r="Q1025" t="s">
        <v>354</v>
      </c>
      <c r="R1025" t="s">
        <v>174</v>
      </c>
      <c r="S1025">
        <v>52601</v>
      </c>
      <c r="T1025" s="3">
        <v>42112</v>
      </c>
      <c r="U1025" s="3">
        <v>42115</v>
      </c>
      <c r="V1025">
        <v>-429.86</v>
      </c>
      <c r="W1025">
        <v>2</v>
      </c>
      <c r="X1025">
        <v>215.32</v>
      </c>
      <c r="Y1025">
        <v>86958</v>
      </c>
    </row>
    <row r="1026" spans="1:25" x14ac:dyDescent="0.3">
      <c r="A1026">
        <v>19598</v>
      </c>
      <c r="B1026" t="s">
        <v>73</v>
      </c>
      <c r="C1026">
        <v>0.03</v>
      </c>
      <c r="D1026">
        <v>85.99</v>
      </c>
      <c r="E1026">
        <v>0.99</v>
      </c>
      <c r="F1026">
        <v>1827</v>
      </c>
      <c r="G1026" t="s">
        <v>1842</v>
      </c>
      <c r="H1026" t="s">
        <v>66</v>
      </c>
      <c r="I1026" t="s">
        <v>45</v>
      </c>
      <c r="J1026" t="s">
        <v>102</v>
      </c>
      <c r="K1026" t="s">
        <v>103</v>
      </c>
      <c r="L1026" t="s">
        <v>48</v>
      </c>
      <c r="M1026" t="s">
        <v>441</v>
      </c>
      <c r="N1026">
        <v>0.55000000000000004</v>
      </c>
      <c r="O1026" t="s">
        <v>50</v>
      </c>
      <c r="P1026" t="s">
        <v>78</v>
      </c>
      <c r="Q1026" t="s">
        <v>354</v>
      </c>
      <c r="R1026" t="s">
        <v>174</v>
      </c>
      <c r="S1026">
        <v>52601</v>
      </c>
      <c r="T1026" s="3">
        <v>42112</v>
      </c>
      <c r="U1026" s="3">
        <v>42114</v>
      </c>
      <c r="V1026">
        <v>264.16649999999998</v>
      </c>
      <c r="W1026">
        <v>5</v>
      </c>
      <c r="X1026">
        <v>382.85</v>
      </c>
      <c r="Y1026">
        <v>86958</v>
      </c>
    </row>
    <row r="1027" spans="1:25" x14ac:dyDescent="0.3">
      <c r="A1027">
        <v>20553</v>
      </c>
      <c r="B1027" t="s">
        <v>54</v>
      </c>
      <c r="C1027">
        <v>0.02</v>
      </c>
      <c r="D1027">
        <v>5.98</v>
      </c>
      <c r="E1027">
        <v>5.46</v>
      </c>
      <c r="F1027">
        <v>1828</v>
      </c>
      <c r="G1027" t="s">
        <v>1845</v>
      </c>
      <c r="H1027" t="s">
        <v>66</v>
      </c>
      <c r="I1027" t="s">
        <v>45</v>
      </c>
      <c r="J1027" t="s">
        <v>46</v>
      </c>
      <c r="K1027" t="s">
        <v>118</v>
      </c>
      <c r="L1027" t="s">
        <v>76</v>
      </c>
      <c r="M1027" t="s">
        <v>1075</v>
      </c>
      <c r="N1027">
        <v>0.36</v>
      </c>
      <c r="O1027" t="s">
        <v>50</v>
      </c>
      <c r="P1027" t="s">
        <v>78</v>
      </c>
      <c r="Q1027" t="s">
        <v>354</v>
      </c>
      <c r="R1027" t="s">
        <v>1846</v>
      </c>
      <c r="S1027">
        <v>50613</v>
      </c>
      <c r="T1027" s="3">
        <v>42054</v>
      </c>
      <c r="U1027" s="3">
        <v>42055</v>
      </c>
      <c r="V1027">
        <v>-47.12</v>
      </c>
      <c r="W1027">
        <v>7</v>
      </c>
      <c r="X1027">
        <v>44.8</v>
      </c>
      <c r="Y1027">
        <v>86956</v>
      </c>
    </row>
    <row r="1028" spans="1:25" x14ac:dyDescent="0.3">
      <c r="A1028">
        <v>21383</v>
      </c>
      <c r="B1028" t="s">
        <v>131</v>
      </c>
      <c r="C1028">
        <v>0.05</v>
      </c>
      <c r="D1028">
        <v>7.1</v>
      </c>
      <c r="E1028">
        <v>6.05</v>
      </c>
      <c r="F1028">
        <v>1828</v>
      </c>
      <c r="G1028" t="s">
        <v>1845</v>
      </c>
      <c r="H1028" t="s">
        <v>66</v>
      </c>
      <c r="I1028" t="s">
        <v>45</v>
      </c>
      <c r="J1028" t="s">
        <v>46</v>
      </c>
      <c r="K1028" t="s">
        <v>134</v>
      </c>
      <c r="L1028" t="s">
        <v>76</v>
      </c>
      <c r="M1028" t="s">
        <v>675</v>
      </c>
      <c r="N1028">
        <v>0.39</v>
      </c>
      <c r="O1028" t="s">
        <v>50</v>
      </c>
      <c r="P1028" t="s">
        <v>78</v>
      </c>
      <c r="Q1028" t="s">
        <v>354</v>
      </c>
      <c r="R1028" t="s">
        <v>1846</v>
      </c>
      <c r="S1028">
        <v>50613</v>
      </c>
      <c r="T1028" s="3">
        <v>42010</v>
      </c>
      <c r="U1028" s="3">
        <v>42010</v>
      </c>
      <c r="V1028">
        <v>-101.24600000000001</v>
      </c>
      <c r="W1028">
        <v>14</v>
      </c>
      <c r="X1028">
        <v>100.99</v>
      </c>
      <c r="Y1028">
        <v>86960</v>
      </c>
    </row>
    <row r="1029" spans="1:25" x14ac:dyDescent="0.3">
      <c r="A1029">
        <v>21384</v>
      </c>
      <c r="B1029" t="s">
        <v>131</v>
      </c>
      <c r="C1029">
        <v>0.04</v>
      </c>
      <c r="D1029">
        <v>20.95</v>
      </c>
      <c r="E1029">
        <v>4</v>
      </c>
      <c r="F1029">
        <v>1828</v>
      </c>
      <c r="G1029" t="s">
        <v>1845</v>
      </c>
      <c r="H1029" t="s">
        <v>66</v>
      </c>
      <c r="I1029" t="s">
        <v>45</v>
      </c>
      <c r="J1029" t="s">
        <v>102</v>
      </c>
      <c r="K1029" t="s">
        <v>204</v>
      </c>
      <c r="L1029" t="s">
        <v>76</v>
      </c>
      <c r="M1029" t="s">
        <v>1615</v>
      </c>
      <c r="N1029">
        <v>0.6</v>
      </c>
      <c r="O1029" t="s">
        <v>50</v>
      </c>
      <c r="P1029" t="s">
        <v>78</v>
      </c>
      <c r="Q1029" t="s">
        <v>354</v>
      </c>
      <c r="R1029" t="s">
        <v>1846</v>
      </c>
      <c r="S1029">
        <v>50613</v>
      </c>
      <c r="T1029" s="3">
        <v>42010</v>
      </c>
      <c r="U1029" s="3">
        <v>42015</v>
      </c>
      <c r="V1029">
        <v>-1.88</v>
      </c>
      <c r="W1029">
        <v>7</v>
      </c>
      <c r="X1029">
        <v>142.06</v>
      </c>
      <c r="Y1029">
        <v>86960</v>
      </c>
    </row>
    <row r="1030" spans="1:25" x14ac:dyDescent="0.3">
      <c r="A1030">
        <v>23430</v>
      </c>
      <c r="B1030" t="s">
        <v>64</v>
      </c>
      <c r="C1030">
        <v>0.01</v>
      </c>
      <c r="D1030">
        <v>10.64</v>
      </c>
      <c r="E1030">
        <v>5.16</v>
      </c>
      <c r="F1030">
        <v>1829</v>
      </c>
      <c r="G1030" t="s">
        <v>1847</v>
      </c>
      <c r="H1030" t="s">
        <v>44</v>
      </c>
      <c r="I1030" t="s">
        <v>45</v>
      </c>
      <c r="J1030" t="s">
        <v>58</v>
      </c>
      <c r="K1030" t="s">
        <v>67</v>
      </c>
      <c r="L1030" t="s">
        <v>76</v>
      </c>
      <c r="M1030" t="s">
        <v>875</v>
      </c>
      <c r="N1030">
        <v>0.56999999999999995</v>
      </c>
      <c r="O1030" t="s">
        <v>50</v>
      </c>
      <c r="P1030" t="s">
        <v>78</v>
      </c>
      <c r="Q1030" t="s">
        <v>354</v>
      </c>
      <c r="R1030" t="s">
        <v>1848</v>
      </c>
      <c r="S1030">
        <v>52402</v>
      </c>
      <c r="T1030" s="3">
        <v>42088</v>
      </c>
      <c r="U1030" s="3">
        <v>42090</v>
      </c>
      <c r="V1030">
        <v>-11.69</v>
      </c>
      <c r="W1030">
        <v>5</v>
      </c>
      <c r="X1030">
        <v>58.52</v>
      </c>
      <c r="Y1030">
        <v>86957</v>
      </c>
    </row>
    <row r="1031" spans="1:25" x14ac:dyDescent="0.3">
      <c r="A1031">
        <v>21385</v>
      </c>
      <c r="B1031" t="s">
        <v>131</v>
      </c>
      <c r="C1031">
        <v>0.05</v>
      </c>
      <c r="D1031">
        <v>39.06</v>
      </c>
      <c r="E1031">
        <v>10.55</v>
      </c>
      <c r="F1031">
        <v>1829</v>
      </c>
      <c r="G1031" t="s">
        <v>1847</v>
      </c>
      <c r="H1031" t="s">
        <v>66</v>
      </c>
      <c r="I1031" t="s">
        <v>45</v>
      </c>
      <c r="J1031" t="s">
        <v>46</v>
      </c>
      <c r="K1031" t="s">
        <v>134</v>
      </c>
      <c r="L1031" t="s">
        <v>76</v>
      </c>
      <c r="M1031" t="s">
        <v>1156</v>
      </c>
      <c r="N1031">
        <v>0.37</v>
      </c>
      <c r="O1031" t="s">
        <v>50</v>
      </c>
      <c r="P1031" t="s">
        <v>78</v>
      </c>
      <c r="Q1031" t="s">
        <v>354</v>
      </c>
      <c r="R1031" t="s">
        <v>1848</v>
      </c>
      <c r="S1031">
        <v>52402</v>
      </c>
      <c r="T1031" s="3">
        <v>42010</v>
      </c>
      <c r="U1031" s="3">
        <v>42017</v>
      </c>
      <c r="V1031">
        <v>250.98059999999998</v>
      </c>
      <c r="W1031">
        <v>9</v>
      </c>
      <c r="X1031">
        <v>363.74</v>
      </c>
      <c r="Y1031">
        <v>86960</v>
      </c>
    </row>
    <row r="1032" spans="1:25" x14ac:dyDescent="0.3">
      <c r="A1032">
        <v>21386</v>
      </c>
      <c r="B1032" t="s">
        <v>131</v>
      </c>
      <c r="C1032">
        <v>0.04</v>
      </c>
      <c r="D1032">
        <v>3.52</v>
      </c>
      <c r="E1032">
        <v>6.83</v>
      </c>
      <c r="F1032">
        <v>1829</v>
      </c>
      <c r="G1032" t="s">
        <v>1847</v>
      </c>
      <c r="H1032" t="s">
        <v>66</v>
      </c>
      <c r="I1032" t="s">
        <v>45</v>
      </c>
      <c r="J1032" t="s">
        <v>46</v>
      </c>
      <c r="K1032" t="s">
        <v>134</v>
      </c>
      <c r="L1032" t="s">
        <v>76</v>
      </c>
      <c r="M1032" t="s">
        <v>1849</v>
      </c>
      <c r="N1032">
        <v>0.38</v>
      </c>
      <c r="O1032" t="s">
        <v>50</v>
      </c>
      <c r="P1032" t="s">
        <v>78</v>
      </c>
      <c r="Q1032" t="s">
        <v>354</v>
      </c>
      <c r="R1032" t="s">
        <v>1848</v>
      </c>
      <c r="S1032">
        <v>52402</v>
      </c>
      <c r="T1032" s="3">
        <v>42010</v>
      </c>
      <c r="U1032" s="3">
        <v>42019</v>
      </c>
      <c r="V1032">
        <v>-57.753</v>
      </c>
      <c r="W1032">
        <v>4</v>
      </c>
      <c r="X1032">
        <v>15.93</v>
      </c>
      <c r="Y1032">
        <v>86960</v>
      </c>
    </row>
    <row r="1033" spans="1:25" x14ac:dyDescent="0.3">
      <c r="A1033">
        <v>21387</v>
      </c>
      <c r="B1033" t="s">
        <v>131</v>
      </c>
      <c r="C1033">
        <v>0.02</v>
      </c>
      <c r="D1033">
        <v>15.51</v>
      </c>
      <c r="E1033">
        <v>17.78</v>
      </c>
      <c r="F1033">
        <v>1829</v>
      </c>
      <c r="G1033" t="s">
        <v>1847</v>
      </c>
      <c r="H1033" t="s">
        <v>66</v>
      </c>
      <c r="I1033" t="s">
        <v>45</v>
      </c>
      <c r="J1033" t="s">
        <v>46</v>
      </c>
      <c r="K1033" t="s">
        <v>165</v>
      </c>
      <c r="L1033" t="s">
        <v>76</v>
      </c>
      <c r="M1033" t="s">
        <v>715</v>
      </c>
      <c r="N1033">
        <v>0.59</v>
      </c>
      <c r="O1033" t="s">
        <v>50</v>
      </c>
      <c r="P1033" t="s">
        <v>78</v>
      </c>
      <c r="Q1033" t="s">
        <v>354</v>
      </c>
      <c r="R1033" t="s">
        <v>1848</v>
      </c>
      <c r="S1033">
        <v>52402</v>
      </c>
      <c r="T1033" s="3">
        <v>42010</v>
      </c>
      <c r="U1033" s="3">
        <v>42017</v>
      </c>
      <c r="V1033">
        <v>-47.97</v>
      </c>
      <c r="W1033">
        <v>1</v>
      </c>
      <c r="X1033">
        <v>21.28</v>
      </c>
      <c r="Y1033">
        <v>86960</v>
      </c>
    </row>
    <row r="1034" spans="1:25" x14ac:dyDescent="0.3">
      <c r="A1034">
        <v>23589</v>
      </c>
      <c r="B1034" t="s">
        <v>42</v>
      </c>
      <c r="C1034">
        <v>0.01</v>
      </c>
      <c r="D1034">
        <v>155.99</v>
      </c>
      <c r="E1034">
        <v>8.99</v>
      </c>
      <c r="F1034">
        <v>1836</v>
      </c>
      <c r="G1034" t="s">
        <v>1850</v>
      </c>
      <c r="H1034" t="s">
        <v>44</v>
      </c>
      <c r="I1034" t="s">
        <v>45</v>
      </c>
      <c r="J1034" t="s">
        <v>102</v>
      </c>
      <c r="K1034" t="s">
        <v>103</v>
      </c>
      <c r="L1034" t="s">
        <v>76</v>
      </c>
      <c r="M1034" t="s">
        <v>1020</v>
      </c>
      <c r="N1034">
        <v>0.57999999999999996</v>
      </c>
      <c r="O1034" t="s">
        <v>50</v>
      </c>
      <c r="P1034" t="s">
        <v>51</v>
      </c>
      <c r="Q1034" t="s">
        <v>62</v>
      </c>
      <c r="R1034" t="s">
        <v>300</v>
      </c>
      <c r="S1034">
        <v>94110</v>
      </c>
      <c r="T1034" s="3">
        <v>42113</v>
      </c>
      <c r="U1034" s="3">
        <v>42114</v>
      </c>
      <c r="V1034">
        <v>-219.07908</v>
      </c>
      <c r="W1034">
        <v>5</v>
      </c>
      <c r="X1034">
        <v>675.83</v>
      </c>
      <c r="Y1034">
        <v>86600</v>
      </c>
    </row>
    <row r="1035" spans="1:25" x14ac:dyDescent="0.3">
      <c r="A1035">
        <v>23590</v>
      </c>
      <c r="B1035" t="s">
        <v>42</v>
      </c>
      <c r="C1035">
        <v>0.01</v>
      </c>
      <c r="D1035">
        <v>5.98</v>
      </c>
      <c r="E1035">
        <v>5.46</v>
      </c>
      <c r="F1035">
        <v>1837</v>
      </c>
      <c r="G1035" t="s">
        <v>1851</v>
      </c>
      <c r="H1035" t="s">
        <v>66</v>
      </c>
      <c r="I1035" t="s">
        <v>45</v>
      </c>
      <c r="J1035" t="s">
        <v>46</v>
      </c>
      <c r="K1035" t="s">
        <v>118</v>
      </c>
      <c r="L1035" t="s">
        <v>76</v>
      </c>
      <c r="M1035" t="s">
        <v>1075</v>
      </c>
      <c r="N1035">
        <v>0.36</v>
      </c>
      <c r="O1035" t="s">
        <v>50</v>
      </c>
      <c r="P1035" t="s">
        <v>51</v>
      </c>
      <c r="Q1035" t="s">
        <v>62</v>
      </c>
      <c r="R1035" t="s">
        <v>63</v>
      </c>
      <c r="S1035">
        <v>91776</v>
      </c>
      <c r="T1035" s="3">
        <v>42113</v>
      </c>
      <c r="U1035" s="3">
        <v>42115</v>
      </c>
      <c r="V1035">
        <v>-18.878399999999999</v>
      </c>
      <c r="W1035">
        <v>4</v>
      </c>
      <c r="X1035">
        <v>28</v>
      </c>
      <c r="Y1035">
        <v>86600</v>
      </c>
    </row>
    <row r="1036" spans="1:25" x14ac:dyDescent="0.3">
      <c r="A1036">
        <v>18141</v>
      </c>
      <c r="B1036" t="s">
        <v>54</v>
      </c>
      <c r="C1036">
        <v>7.0000000000000007E-2</v>
      </c>
      <c r="D1036">
        <v>40.98</v>
      </c>
      <c r="E1036">
        <v>2.99</v>
      </c>
      <c r="F1036">
        <v>1840</v>
      </c>
      <c r="G1036" t="s">
        <v>1852</v>
      </c>
      <c r="H1036" t="s">
        <v>66</v>
      </c>
      <c r="I1036" t="s">
        <v>57</v>
      </c>
      <c r="J1036" t="s">
        <v>46</v>
      </c>
      <c r="K1036" t="s">
        <v>134</v>
      </c>
      <c r="L1036" t="s">
        <v>76</v>
      </c>
      <c r="M1036" t="s">
        <v>1090</v>
      </c>
      <c r="N1036">
        <v>0.36</v>
      </c>
      <c r="O1036" t="s">
        <v>50</v>
      </c>
      <c r="P1036" t="s">
        <v>70</v>
      </c>
      <c r="Q1036" t="s">
        <v>217</v>
      </c>
      <c r="R1036" t="s">
        <v>1853</v>
      </c>
      <c r="S1036">
        <v>1469</v>
      </c>
      <c r="T1036" s="3">
        <v>42093</v>
      </c>
      <c r="U1036" s="3">
        <v>42095</v>
      </c>
      <c r="V1036">
        <v>369.20519999999999</v>
      </c>
      <c r="W1036">
        <v>13</v>
      </c>
      <c r="X1036">
        <v>535.08000000000004</v>
      </c>
      <c r="Y1036">
        <v>86599</v>
      </c>
    </row>
    <row r="1037" spans="1:25" x14ac:dyDescent="0.3">
      <c r="A1037">
        <v>19139</v>
      </c>
      <c r="B1037" t="s">
        <v>42</v>
      </c>
      <c r="C1037">
        <v>0.09</v>
      </c>
      <c r="D1037">
        <v>35.99</v>
      </c>
      <c r="E1037">
        <v>1.1000000000000001</v>
      </c>
      <c r="F1037">
        <v>1849</v>
      </c>
      <c r="G1037" t="s">
        <v>1854</v>
      </c>
      <c r="H1037" t="s">
        <v>66</v>
      </c>
      <c r="I1037" t="s">
        <v>139</v>
      </c>
      <c r="J1037" t="s">
        <v>102</v>
      </c>
      <c r="K1037" t="s">
        <v>103</v>
      </c>
      <c r="L1037" t="s">
        <v>76</v>
      </c>
      <c r="M1037" t="s">
        <v>959</v>
      </c>
      <c r="N1037">
        <v>0.55000000000000004</v>
      </c>
      <c r="O1037" t="s">
        <v>50</v>
      </c>
      <c r="P1037" t="s">
        <v>87</v>
      </c>
      <c r="Q1037" t="s">
        <v>1302</v>
      </c>
      <c r="R1037" t="s">
        <v>1855</v>
      </c>
      <c r="S1037">
        <v>36330</v>
      </c>
      <c r="T1037" s="3">
        <v>42095</v>
      </c>
      <c r="U1037" s="3">
        <v>42097</v>
      </c>
      <c r="V1037">
        <v>19.350000000000001</v>
      </c>
      <c r="W1037">
        <v>8</v>
      </c>
      <c r="X1037">
        <v>222.71</v>
      </c>
      <c r="Y1037">
        <v>89697</v>
      </c>
    </row>
    <row r="1038" spans="1:25" x14ac:dyDescent="0.3">
      <c r="A1038">
        <v>19140</v>
      </c>
      <c r="B1038" t="s">
        <v>42</v>
      </c>
      <c r="C1038">
        <v>0.01</v>
      </c>
      <c r="D1038">
        <v>125.99</v>
      </c>
      <c r="E1038">
        <v>2.5</v>
      </c>
      <c r="F1038">
        <v>1849</v>
      </c>
      <c r="G1038" t="s">
        <v>1854</v>
      </c>
      <c r="H1038" t="s">
        <v>66</v>
      </c>
      <c r="I1038" t="s">
        <v>139</v>
      </c>
      <c r="J1038" t="s">
        <v>102</v>
      </c>
      <c r="K1038" t="s">
        <v>103</v>
      </c>
      <c r="L1038" t="s">
        <v>76</v>
      </c>
      <c r="M1038" t="s">
        <v>1172</v>
      </c>
      <c r="N1038">
        <v>0.6</v>
      </c>
      <c r="O1038" t="s">
        <v>50</v>
      </c>
      <c r="P1038" t="s">
        <v>87</v>
      </c>
      <c r="Q1038" t="s">
        <v>1302</v>
      </c>
      <c r="R1038" t="s">
        <v>1855</v>
      </c>
      <c r="S1038">
        <v>36330</v>
      </c>
      <c r="T1038" s="3">
        <v>42095</v>
      </c>
      <c r="U1038" s="3">
        <v>42096</v>
      </c>
      <c r="V1038">
        <v>-967.83399999999995</v>
      </c>
      <c r="W1038">
        <v>2</v>
      </c>
      <c r="X1038">
        <v>220.52</v>
      </c>
      <c r="Y1038">
        <v>89697</v>
      </c>
    </row>
    <row r="1039" spans="1:25" x14ac:dyDescent="0.3">
      <c r="A1039">
        <v>19141</v>
      </c>
      <c r="B1039" t="s">
        <v>54</v>
      </c>
      <c r="C1039">
        <v>0.06</v>
      </c>
      <c r="D1039">
        <v>6.48</v>
      </c>
      <c r="E1039">
        <v>5.14</v>
      </c>
      <c r="F1039">
        <v>1852</v>
      </c>
      <c r="G1039" t="s">
        <v>1856</v>
      </c>
      <c r="H1039" t="s">
        <v>44</v>
      </c>
      <c r="I1039" t="s">
        <v>57</v>
      </c>
      <c r="J1039" t="s">
        <v>46</v>
      </c>
      <c r="K1039" t="s">
        <v>118</v>
      </c>
      <c r="L1039" t="s">
        <v>76</v>
      </c>
      <c r="M1039" t="s">
        <v>962</v>
      </c>
      <c r="N1039">
        <v>0.37</v>
      </c>
      <c r="O1039" t="s">
        <v>50</v>
      </c>
      <c r="P1039" t="s">
        <v>51</v>
      </c>
      <c r="Q1039" t="s">
        <v>62</v>
      </c>
      <c r="R1039" t="s">
        <v>1857</v>
      </c>
      <c r="S1039">
        <v>92008</v>
      </c>
      <c r="T1039" s="3">
        <v>42082</v>
      </c>
      <c r="U1039" s="3">
        <v>42084</v>
      </c>
      <c r="V1039">
        <v>-28.45</v>
      </c>
      <c r="W1039">
        <v>10</v>
      </c>
      <c r="X1039">
        <v>68.34</v>
      </c>
      <c r="Y1039">
        <v>86847</v>
      </c>
    </row>
    <row r="1040" spans="1:25" x14ac:dyDescent="0.3">
      <c r="A1040">
        <v>19142</v>
      </c>
      <c r="B1040" t="s">
        <v>54</v>
      </c>
      <c r="C1040">
        <v>0.02</v>
      </c>
      <c r="D1040">
        <v>30.73</v>
      </c>
      <c r="E1040">
        <v>4</v>
      </c>
      <c r="F1040">
        <v>1854</v>
      </c>
      <c r="G1040" t="s">
        <v>1858</v>
      </c>
      <c r="H1040" t="s">
        <v>66</v>
      </c>
      <c r="I1040" t="s">
        <v>57</v>
      </c>
      <c r="J1040" t="s">
        <v>102</v>
      </c>
      <c r="K1040" t="s">
        <v>204</v>
      </c>
      <c r="L1040" t="s">
        <v>76</v>
      </c>
      <c r="M1040" t="s">
        <v>312</v>
      </c>
      <c r="N1040">
        <v>0.75</v>
      </c>
      <c r="O1040" t="s">
        <v>50</v>
      </c>
      <c r="P1040" t="s">
        <v>70</v>
      </c>
      <c r="Q1040" t="s">
        <v>252</v>
      </c>
      <c r="R1040" t="s">
        <v>711</v>
      </c>
      <c r="S1040">
        <v>6478</v>
      </c>
      <c r="T1040" s="3">
        <v>42082</v>
      </c>
      <c r="U1040" s="3">
        <v>42085</v>
      </c>
      <c r="V1040">
        <v>72.78</v>
      </c>
      <c r="W1040">
        <v>16</v>
      </c>
      <c r="X1040">
        <v>522.22</v>
      </c>
      <c r="Y1040">
        <v>86847</v>
      </c>
    </row>
    <row r="1041" spans="1:25" x14ac:dyDescent="0.3">
      <c r="A1041">
        <v>20036</v>
      </c>
      <c r="B1041" t="s">
        <v>64</v>
      </c>
      <c r="C1041">
        <v>0.09</v>
      </c>
      <c r="D1041">
        <v>5.98</v>
      </c>
      <c r="E1041">
        <v>1.49</v>
      </c>
      <c r="F1041">
        <v>1860</v>
      </c>
      <c r="G1041" t="s">
        <v>1859</v>
      </c>
      <c r="H1041" t="s">
        <v>66</v>
      </c>
      <c r="I1041" t="s">
        <v>57</v>
      </c>
      <c r="J1041" t="s">
        <v>46</v>
      </c>
      <c r="K1041" t="s">
        <v>134</v>
      </c>
      <c r="L1041" t="s">
        <v>76</v>
      </c>
      <c r="M1041" t="s">
        <v>1044</v>
      </c>
      <c r="N1041">
        <v>0.39</v>
      </c>
      <c r="O1041" t="s">
        <v>50</v>
      </c>
      <c r="P1041" t="s">
        <v>70</v>
      </c>
      <c r="Q1041" t="s">
        <v>217</v>
      </c>
      <c r="R1041" t="s">
        <v>1860</v>
      </c>
      <c r="S1041">
        <v>1570</v>
      </c>
      <c r="T1041" s="3">
        <v>42170</v>
      </c>
      <c r="U1041" s="3">
        <v>42172</v>
      </c>
      <c r="V1041">
        <v>13.2294</v>
      </c>
      <c r="W1041">
        <v>5</v>
      </c>
      <c r="X1041">
        <v>28.01</v>
      </c>
      <c r="Y1041">
        <v>86846</v>
      </c>
    </row>
    <row r="1042" spans="1:25" x14ac:dyDescent="0.3">
      <c r="A1042">
        <v>18879</v>
      </c>
      <c r="B1042" t="s">
        <v>54</v>
      </c>
      <c r="C1042">
        <v>0.08</v>
      </c>
      <c r="D1042">
        <v>8.09</v>
      </c>
      <c r="E1042">
        <v>7.96</v>
      </c>
      <c r="F1042">
        <v>1869</v>
      </c>
      <c r="G1042" t="s">
        <v>1861</v>
      </c>
      <c r="H1042" t="s">
        <v>66</v>
      </c>
      <c r="I1042" t="s">
        <v>139</v>
      </c>
      <c r="J1042" t="s">
        <v>58</v>
      </c>
      <c r="K1042" t="s">
        <v>67</v>
      </c>
      <c r="L1042" t="s">
        <v>76</v>
      </c>
      <c r="M1042" t="s">
        <v>181</v>
      </c>
      <c r="N1042">
        <v>0.49</v>
      </c>
      <c r="O1042" t="s">
        <v>50</v>
      </c>
      <c r="P1042" t="s">
        <v>51</v>
      </c>
      <c r="Q1042" t="s">
        <v>390</v>
      </c>
      <c r="R1042" t="s">
        <v>1862</v>
      </c>
      <c r="S1042">
        <v>88310</v>
      </c>
      <c r="T1042" s="3">
        <v>42127</v>
      </c>
      <c r="U1042" s="3">
        <v>42128</v>
      </c>
      <c r="V1042">
        <v>-88.82</v>
      </c>
      <c r="W1042">
        <v>10</v>
      </c>
      <c r="X1042">
        <v>80.349999999999994</v>
      </c>
      <c r="Y1042">
        <v>89209</v>
      </c>
    </row>
    <row r="1043" spans="1:25" x14ac:dyDescent="0.3">
      <c r="A1043">
        <v>19415</v>
      </c>
      <c r="B1043" t="s">
        <v>73</v>
      </c>
      <c r="C1043">
        <v>0.03</v>
      </c>
      <c r="D1043">
        <v>90.48</v>
      </c>
      <c r="E1043">
        <v>19.989999999999998</v>
      </c>
      <c r="F1043">
        <v>1873</v>
      </c>
      <c r="G1043" t="s">
        <v>1863</v>
      </c>
      <c r="H1043" t="s">
        <v>66</v>
      </c>
      <c r="I1043" t="s">
        <v>45</v>
      </c>
      <c r="J1043" t="s">
        <v>46</v>
      </c>
      <c r="K1043" t="s">
        <v>94</v>
      </c>
      <c r="L1043" t="s">
        <v>76</v>
      </c>
      <c r="M1043" t="s">
        <v>1864</v>
      </c>
      <c r="N1043">
        <v>0.4</v>
      </c>
      <c r="O1043" t="s">
        <v>50</v>
      </c>
      <c r="P1043" t="s">
        <v>87</v>
      </c>
      <c r="Q1043" t="s">
        <v>386</v>
      </c>
      <c r="R1043" t="s">
        <v>1865</v>
      </c>
      <c r="S1043">
        <v>33403</v>
      </c>
      <c r="T1043" s="3">
        <v>42021</v>
      </c>
      <c r="U1043" s="3">
        <v>42023</v>
      </c>
      <c r="V1043">
        <v>15.353999999999999</v>
      </c>
      <c r="W1043">
        <v>1</v>
      </c>
      <c r="X1043">
        <v>99.69</v>
      </c>
      <c r="Y1043">
        <v>90099</v>
      </c>
    </row>
    <row r="1044" spans="1:25" x14ac:dyDescent="0.3">
      <c r="A1044">
        <v>19416</v>
      </c>
      <c r="B1044" t="s">
        <v>73</v>
      </c>
      <c r="C1044">
        <v>0.06</v>
      </c>
      <c r="D1044">
        <v>22.84</v>
      </c>
      <c r="E1044">
        <v>8.18</v>
      </c>
      <c r="F1044">
        <v>1873</v>
      </c>
      <c r="G1044" t="s">
        <v>1863</v>
      </c>
      <c r="H1044" t="s">
        <v>66</v>
      </c>
      <c r="I1044" t="s">
        <v>45</v>
      </c>
      <c r="J1044" t="s">
        <v>46</v>
      </c>
      <c r="K1044" t="s">
        <v>118</v>
      </c>
      <c r="L1044" t="s">
        <v>76</v>
      </c>
      <c r="M1044" t="s">
        <v>1866</v>
      </c>
      <c r="N1044">
        <v>0.39</v>
      </c>
      <c r="O1044" t="s">
        <v>50</v>
      </c>
      <c r="P1044" t="s">
        <v>87</v>
      </c>
      <c r="Q1044" t="s">
        <v>386</v>
      </c>
      <c r="R1044" t="s">
        <v>1865</v>
      </c>
      <c r="S1044">
        <v>33403</v>
      </c>
      <c r="T1044" s="3">
        <v>42021</v>
      </c>
      <c r="U1044" s="3">
        <v>42021</v>
      </c>
      <c r="V1044">
        <v>-357.92399999999998</v>
      </c>
      <c r="W1044">
        <v>7</v>
      </c>
      <c r="X1044">
        <v>152.49</v>
      </c>
      <c r="Y1044">
        <v>90099</v>
      </c>
    </row>
    <row r="1045" spans="1:25" x14ac:dyDescent="0.3">
      <c r="A1045">
        <v>20844</v>
      </c>
      <c r="B1045" t="s">
        <v>64</v>
      </c>
      <c r="C1045">
        <v>0.09</v>
      </c>
      <c r="D1045">
        <v>95.99</v>
      </c>
      <c r="E1045">
        <v>4.9000000000000004</v>
      </c>
      <c r="F1045">
        <v>1875</v>
      </c>
      <c r="G1045" t="s">
        <v>1867</v>
      </c>
      <c r="H1045" t="s">
        <v>66</v>
      </c>
      <c r="I1045" t="s">
        <v>139</v>
      </c>
      <c r="J1045" t="s">
        <v>102</v>
      </c>
      <c r="K1045" t="s">
        <v>103</v>
      </c>
      <c r="L1045" t="s">
        <v>76</v>
      </c>
      <c r="M1045" t="s">
        <v>278</v>
      </c>
      <c r="N1045">
        <v>0.56000000000000005</v>
      </c>
      <c r="O1045" t="s">
        <v>50</v>
      </c>
      <c r="P1045" t="s">
        <v>87</v>
      </c>
      <c r="Q1045" t="s">
        <v>161</v>
      </c>
      <c r="R1045" t="s">
        <v>1868</v>
      </c>
      <c r="S1045">
        <v>23320</v>
      </c>
      <c r="T1045" s="3">
        <v>42033</v>
      </c>
      <c r="U1045" s="3">
        <v>42035</v>
      </c>
      <c r="V1045">
        <v>34.302</v>
      </c>
      <c r="W1045">
        <v>4</v>
      </c>
      <c r="X1045">
        <v>320.75</v>
      </c>
      <c r="Y1045">
        <v>90899</v>
      </c>
    </row>
    <row r="1046" spans="1:25" x14ac:dyDescent="0.3">
      <c r="A1046">
        <v>18284</v>
      </c>
      <c r="B1046" t="s">
        <v>54</v>
      </c>
      <c r="C1046">
        <v>0.09</v>
      </c>
      <c r="D1046">
        <v>5.78</v>
      </c>
      <c r="E1046">
        <v>5.67</v>
      </c>
      <c r="F1046">
        <v>1882</v>
      </c>
      <c r="G1046" t="s">
        <v>1869</v>
      </c>
      <c r="H1046" t="s">
        <v>66</v>
      </c>
      <c r="I1046" t="s">
        <v>57</v>
      </c>
      <c r="J1046" t="s">
        <v>46</v>
      </c>
      <c r="K1046" t="s">
        <v>118</v>
      </c>
      <c r="L1046" t="s">
        <v>76</v>
      </c>
      <c r="M1046" t="s">
        <v>660</v>
      </c>
      <c r="N1046">
        <v>0.36</v>
      </c>
      <c r="O1046" t="s">
        <v>50</v>
      </c>
      <c r="P1046" t="s">
        <v>70</v>
      </c>
      <c r="Q1046" t="s">
        <v>71</v>
      </c>
      <c r="R1046" t="s">
        <v>1870</v>
      </c>
      <c r="S1046">
        <v>7036</v>
      </c>
      <c r="T1046" s="3">
        <v>42064</v>
      </c>
      <c r="U1046" s="3">
        <v>42066</v>
      </c>
      <c r="V1046">
        <v>-7.96</v>
      </c>
      <c r="W1046">
        <v>1</v>
      </c>
      <c r="X1046">
        <v>11.35</v>
      </c>
      <c r="Y1046">
        <v>87378</v>
      </c>
    </row>
    <row r="1047" spans="1:25" x14ac:dyDescent="0.3">
      <c r="A1047">
        <v>18283</v>
      </c>
      <c r="B1047" t="s">
        <v>54</v>
      </c>
      <c r="C1047">
        <v>0.05</v>
      </c>
      <c r="D1047">
        <v>535.64</v>
      </c>
      <c r="E1047">
        <v>14.7</v>
      </c>
      <c r="F1047">
        <v>1885</v>
      </c>
      <c r="G1047" t="s">
        <v>1871</v>
      </c>
      <c r="H1047" t="s">
        <v>56</v>
      </c>
      <c r="I1047" t="s">
        <v>57</v>
      </c>
      <c r="J1047" t="s">
        <v>102</v>
      </c>
      <c r="K1047" t="s">
        <v>110</v>
      </c>
      <c r="L1047" t="s">
        <v>60</v>
      </c>
      <c r="M1047" t="s">
        <v>1872</v>
      </c>
      <c r="N1047">
        <v>0.59</v>
      </c>
      <c r="O1047" t="s">
        <v>50</v>
      </c>
      <c r="P1047" t="s">
        <v>70</v>
      </c>
      <c r="Q1047" t="s">
        <v>493</v>
      </c>
      <c r="R1047" t="s">
        <v>1873</v>
      </c>
      <c r="S1047">
        <v>2806</v>
      </c>
      <c r="T1047" s="3">
        <v>42064</v>
      </c>
      <c r="U1047" s="3">
        <v>42066</v>
      </c>
      <c r="V1047">
        <v>4407.4399999999996</v>
      </c>
      <c r="W1047">
        <v>15</v>
      </c>
      <c r="X1047">
        <v>7029.1</v>
      </c>
      <c r="Y1047">
        <v>87378</v>
      </c>
    </row>
    <row r="1048" spans="1:25" x14ac:dyDescent="0.3">
      <c r="A1048">
        <v>19918</v>
      </c>
      <c r="B1048" t="s">
        <v>131</v>
      </c>
      <c r="C1048">
        <v>0.09</v>
      </c>
      <c r="D1048">
        <v>78.8</v>
      </c>
      <c r="E1048">
        <v>35</v>
      </c>
      <c r="F1048">
        <v>1889</v>
      </c>
      <c r="G1048" t="s">
        <v>1874</v>
      </c>
      <c r="H1048" t="s">
        <v>66</v>
      </c>
      <c r="I1048" t="s">
        <v>57</v>
      </c>
      <c r="J1048" t="s">
        <v>46</v>
      </c>
      <c r="K1048" t="s">
        <v>165</v>
      </c>
      <c r="L1048" t="s">
        <v>260</v>
      </c>
      <c r="M1048" t="s">
        <v>1875</v>
      </c>
      <c r="N1048">
        <v>0.83</v>
      </c>
      <c r="O1048" t="s">
        <v>50</v>
      </c>
      <c r="P1048" t="s">
        <v>70</v>
      </c>
      <c r="Q1048" t="s">
        <v>178</v>
      </c>
      <c r="R1048" t="s">
        <v>1763</v>
      </c>
      <c r="S1048">
        <v>45429</v>
      </c>
      <c r="T1048" s="3">
        <v>42111</v>
      </c>
      <c r="U1048" s="3">
        <v>42115</v>
      </c>
      <c r="V1048">
        <v>-1025.0172</v>
      </c>
      <c r="W1048">
        <v>14</v>
      </c>
      <c r="X1048">
        <v>1059.3800000000001</v>
      </c>
      <c r="Y1048">
        <v>90631</v>
      </c>
    </row>
    <row r="1049" spans="1:25" x14ac:dyDescent="0.3">
      <c r="A1049">
        <v>23886</v>
      </c>
      <c r="B1049" t="s">
        <v>54</v>
      </c>
      <c r="C1049">
        <v>0.03</v>
      </c>
      <c r="D1049">
        <v>320.64</v>
      </c>
      <c r="E1049">
        <v>29.2</v>
      </c>
      <c r="F1049">
        <v>1891</v>
      </c>
      <c r="G1049" t="s">
        <v>1876</v>
      </c>
      <c r="H1049" t="s">
        <v>56</v>
      </c>
      <c r="I1049" t="s">
        <v>57</v>
      </c>
      <c r="J1049" t="s">
        <v>58</v>
      </c>
      <c r="K1049" t="s">
        <v>176</v>
      </c>
      <c r="L1049" t="s">
        <v>146</v>
      </c>
      <c r="M1049" t="s">
        <v>1877</v>
      </c>
      <c r="N1049">
        <v>0.66</v>
      </c>
      <c r="O1049" t="s">
        <v>50</v>
      </c>
      <c r="P1049" t="s">
        <v>70</v>
      </c>
      <c r="Q1049" t="s">
        <v>178</v>
      </c>
      <c r="R1049" t="s">
        <v>1878</v>
      </c>
      <c r="S1049">
        <v>45801</v>
      </c>
      <c r="T1049" s="3">
        <v>42099</v>
      </c>
      <c r="U1049" s="3">
        <v>42101</v>
      </c>
      <c r="V1049">
        <v>429.75435600000003</v>
      </c>
      <c r="W1049">
        <v>7</v>
      </c>
      <c r="X1049">
        <v>2233.46</v>
      </c>
      <c r="Y1049">
        <v>90630</v>
      </c>
    </row>
    <row r="1050" spans="1:25" x14ac:dyDescent="0.3">
      <c r="A1050">
        <v>22858</v>
      </c>
      <c r="B1050" t="s">
        <v>131</v>
      </c>
      <c r="C1050">
        <v>0.03</v>
      </c>
      <c r="D1050">
        <v>180.98</v>
      </c>
      <c r="E1050">
        <v>26.2</v>
      </c>
      <c r="F1050">
        <v>1893</v>
      </c>
      <c r="G1050" t="s">
        <v>1879</v>
      </c>
      <c r="H1050" t="s">
        <v>56</v>
      </c>
      <c r="I1050" t="s">
        <v>139</v>
      </c>
      <c r="J1050" t="s">
        <v>58</v>
      </c>
      <c r="K1050" t="s">
        <v>59</v>
      </c>
      <c r="L1050" t="s">
        <v>60</v>
      </c>
      <c r="M1050" t="s">
        <v>265</v>
      </c>
      <c r="N1050">
        <v>0.59</v>
      </c>
      <c r="O1050" t="s">
        <v>50</v>
      </c>
      <c r="P1050" t="s">
        <v>78</v>
      </c>
      <c r="Q1050" t="s">
        <v>530</v>
      </c>
      <c r="R1050" t="s">
        <v>1880</v>
      </c>
      <c r="S1050">
        <v>63119</v>
      </c>
      <c r="T1050" s="3">
        <v>42120</v>
      </c>
      <c r="U1050" s="3">
        <v>42124</v>
      </c>
      <c r="V1050">
        <v>588.54</v>
      </c>
      <c r="W1050">
        <v>5</v>
      </c>
      <c r="X1050">
        <v>928.92</v>
      </c>
      <c r="Y1050">
        <v>91262</v>
      </c>
    </row>
    <row r="1051" spans="1:25" x14ac:dyDescent="0.3">
      <c r="A1051">
        <v>23260</v>
      </c>
      <c r="B1051" t="s">
        <v>64</v>
      </c>
      <c r="C1051">
        <v>0</v>
      </c>
      <c r="D1051">
        <v>300.98</v>
      </c>
      <c r="E1051">
        <v>164.73</v>
      </c>
      <c r="F1051">
        <v>1894</v>
      </c>
      <c r="G1051" t="s">
        <v>1881</v>
      </c>
      <c r="H1051" t="s">
        <v>56</v>
      </c>
      <c r="I1051" t="s">
        <v>57</v>
      </c>
      <c r="J1051" t="s">
        <v>58</v>
      </c>
      <c r="K1051" t="s">
        <v>59</v>
      </c>
      <c r="L1051" t="s">
        <v>60</v>
      </c>
      <c r="M1051" t="s">
        <v>1513</v>
      </c>
      <c r="N1051">
        <v>0.56000000000000005</v>
      </c>
      <c r="O1051" t="s">
        <v>50</v>
      </c>
      <c r="P1051" t="s">
        <v>78</v>
      </c>
      <c r="Q1051" t="s">
        <v>1882</v>
      </c>
      <c r="R1051" t="s">
        <v>1883</v>
      </c>
      <c r="S1051">
        <v>54915</v>
      </c>
      <c r="T1051" s="3">
        <v>42059</v>
      </c>
      <c r="U1051" s="3">
        <v>42060</v>
      </c>
      <c r="V1051">
        <v>2653.2914999999998</v>
      </c>
      <c r="W1051">
        <v>12</v>
      </c>
      <c r="X1051">
        <v>3845.35</v>
      </c>
      <c r="Y1051">
        <v>91261</v>
      </c>
    </row>
    <row r="1052" spans="1:25" x14ac:dyDescent="0.3">
      <c r="A1052">
        <v>23261</v>
      </c>
      <c r="B1052" t="s">
        <v>64</v>
      </c>
      <c r="C1052">
        <v>0.09</v>
      </c>
      <c r="D1052">
        <v>2.94</v>
      </c>
      <c r="E1052">
        <v>0.96</v>
      </c>
      <c r="F1052">
        <v>1894</v>
      </c>
      <c r="G1052" t="s">
        <v>1881</v>
      </c>
      <c r="H1052" t="s">
        <v>66</v>
      </c>
      <c r="I1052" t="s">
        <v>57</v>
      </c>
      <c r="J1052" t="s">
        <v>46</v>
      </c>
      <c r="K1052" t="s">
        <v>47</v>
      </c>
      <c r="L1052" t="s">
        <v>48</v>
      </c>
      <c r="M1052" t="s">
        <v>623</v>
      </c>
      <c r="N1052">
        <v>0.57999999999999996</v>
      </c>
      <c r="O1052" t="s">
        <v>50</v>
      </c>
      <c r="P1052" t="s">
        <v>78</v>
      </c>
      <c r="Q1052" t="s">
        <v>1882</v>
      </c>
      <c r="R1052" t="s">
        <v>1883</v>
      </c>
      <c r="S1052">
        <v>54915</v>
      </c>
      <c r="T1052" s="3">
        <v>42059</v>
      </c>
      <c r="U1052" s="3">
        <v>42061</v>
      </c>
      <c r="V1052">
        <v>-1.84</v>
      </c>
      <c r="W1052">
        <v>1</v>
      </c>
      <c r="X1052">
        <v>3.77</v>
      </c>
      <c r="Y1052">
        <v>91261</v>
      </c>
    </row>
    <row r="1053" spans="1:25" x14ac:dyDescent="0.3">
      <c r="A1053">
        <v>23237</v>
      </c>
      <c r="B1053" t="s">
        <v>42</v>
      </c>
      <c r="C1053">
        <v>0.01</v>
      </c>
      <c r="D1053">
        <v>26.17</v>
      </c>
      <c r="E1053">
        <v>1.39</v>
      </c>
      <c r="F1053">
        <v>1894</v>
      </c>
      <c r="G1053" t="s">
        <v>1881</v>
      </c>
      <c r="H1053" t="s">
        <v>66</v>
      </c>
      <c r="I1053" t="s">
        <v>139</v>
      </c>
      <c r="J1053" t="s">
        <v>46</v>
      </c>
      <c r="K1053" t="s">
        <v>94</v>
      </c>
      <c r="L1053" t="s">
        <v>76</v>
      </c>
      <c r="M1053" t="s">
        <v>1884</v>
      </c>
      <c r="N1053">
        <v>0.38</v>
      </c>
      <c r="O1053" t="s">
        <v>50</v>
      </c>
      <c r="P1053" t="s">
        <v>78</v>
      </c>
      <c r="Q1053" t="s">
        <v>1882</v>
      </c>
      <c r="R1053" t="s">
        <v>1883</v>
      </c>
      <c r="S1053">
        <v>54915</v>
      </c>
      <c r="T1053" s="3">
        <v>42081</v>
      </c>
      <c r="U1053" s="3">
        <v>42082</v>
      </c>
      <c r="V1053">
        <v>237.04259999999999</v>
      </c>
      <c r="W1053">
        <v>13</v>
      </c>
      <c r="X1053">
        <v>343.54</v>
      </c>
      <c r="Y1053">
        <v>91263</v>
      </c>
    </row>
    <row r="1054" spans="1:25" x14ac:dyDescent="0.3">
      <c r="A1054">
        <v>19048</v>
      </c>
      <c r="B1054" t="s">
        <v>131</v>
      </c>
      <c r="C1054">
        <v>7.0000000000000007E-2</v>
      </c>
      <c r="D1054">
        <v>172.99</v>
      </c>
      <c r="E1054">
        <v>19.989999999999998</v>
      </c>
      <c r="F1054">
        <v>1906</v>
      </c>
      <c r="G1054" t="s">
        <v>1885</v>
      </c>
      <c r="H1054" t="s">
        <v>66</v>
      </c>
      <c r="I1054" t="s">
        <v>45</v>
      </c>
      <c r="J1054" t="s">
        <v>46</v>
      </c>
      <c r="K1054" t="s">
        <v>134</v>
      </c>
      <c r="L1054" t="s">
        <v>76</v>
      </c>
      <c r="M1054" t="s">
        <v>1886</v>
      </c>
      <c r="N1054">
        <v>0.39</v>
      </c>
      <c r="O1054" t="s">
        <v>50</v>
      </c>
      <c r="P1054" t="s">
        <v>70</v>
      </c>
      <c r="Q1054" t="s">
        <v>178</v>
      </c>
      <c r="R1054" t="s">
        <v>1878</v>
      </c>
      <c r="S1054">
        <v>45801</v>
      </c>
      <c r="T1054" s="3">
        <v>42141</v>
      </c>
      <c r="U1054" s="3">
        <v>42141</v>
      </c>
      <c r="V1054">
        <v>2502.6851999999999</v>
      </c>
      <c r="W1054">
        <v>22</v>
      </c>
      <c r="X1054">
        <v>3627.08</v>
      </c>
      <c r="Y1054">
        <v>86500</v>
      </c>
    </row>
    <row r="1055" spans="1:25" x14ac:dyDescent="0.3">
      <c r="A1055">
        <v>19049</v>
      </c>
      <c r="B1055" t="s">
        <v>131</v>
      </c>
      <c r="C1055">
        <v>0.09</v>
      </c>
      <c r="D1055">
        <v>7.64</v>
      </c>
      <c r="E1055">
        <v>1.39</v>
      </c>
      <c r="F1055">
        <v>1907</v>
      </c>
      <c r="G1055" t="s">
        <v>1887</v>
      </c>
      <c r="H1055" t="s">
        <v>66</v>
      </c>
      <c r="I1055" t="s">
        <v>45</v>
      </c>
      <c r="J1055" t="s">
        <v>46</v>
      </c>
      <c r="K1055" t="s">
        <v>94</v>
      </c>
      <c r="L1055" t="s">
        <v>76</v>
      </c>
      <c r="M1055" t="s">
        <v>1263</v>
      </c>
      <c r="N1055">
        <v>0.36</v>
      </c>
      <c r="O1055" t="s">
        <v>50</v>
      </c>
      <c r="P1055" t="s">
        <v>70</v>
      </c>
      <c r="Q1055" t="s">
        <v>178</v>
      </c>
      <c r="R1055" t="s">
        <v>1888</v>
      </c>
      <c r="S1055">
        <v>44052</v>
      </c>
      <c r="T1055" s="3">
        <v>42141</v>
      </c>
      <c r="U1055" s="3">
        <v>42150</v>
      </c>
      <c r="V1055">
        <v>0.68800000000000017</v>
      </c>
      <c r="W1055">
        <v>1</v>
      </c>
      <c r="X1055">
        <v>8.34</v>
      </c>
      <c r="Y1055">
        <v>86500</v>
      </c>
    </row>
    <row r="1056" spans="1:25" x14ac:dyDescent="0.3">
      <c r="A1056">
        <v>23812</v>
      </c>
      <c r="B1056" t="s">
        <v>54</v>
      </c>
      <c r="C1056">
        <v>0.02</v>
      </c>
      <c r="D1056">
        <v>29.17</v>
      </c>
      <c r="E1056">
        <v>6.27</v>
      </c>
      <c r="F1056">
        <v>1910</v>
      </c>
      <c r="G1056" t="s">
        <v>1889</v>
      </c>
      <c r="H1056" t="s">
        <v>66</v>
      </c>
      <c r="I1056" t="s">
        <v>57</v>
      </c>
      <c r="J1056" t="s">
        <v>46</v>
      </c>
      <c r="K1056" t="s">
        <v>134</v>
      </c>
      <c r="L1056" t="s">
        <v>76</v>
      </c>
      <c r="M1056" t="s">
        <v>549</v>
      </c>
      <c r="N1056">
        <v>0.37</v>
      </c>
      <c r="O1056" t="s">
        <v>50</v>
      </c>
      <c r="P1056" t="s">
        <v>87</v>
      </c>
      <c r="Q1056" t="s">
        <v>411</v>
      </c>
      <c r="R1056" t="s">
        <v>1890</v>
      </c>
      <c r="S1056">
        <v>30269</v>
      </c>
      <c r="T1056" s="3">
        <v>42005</v>
      </c>
      <c r="U1056" s="3">
        <v>42006</v>
      </c>
      <c r="V1056">
        <v>36.905999999999999</v>
      </c>
      <c r="W1056">
        <v>2</v>
      </c>
      <c r="X1056">
        <v>63.32</v>
      </c>
      <c r="Y1056">
        <v>91371</v>
      </c>
    </row>
    <row r="1057" spans="1:25" x14ac:dyDescent="0.3">
      <c r="A1057">
        <v>18962</v>
      </c>
      <c r="B1057" t="s">
        <v>64</v>
      </c>
      <c r="C1057">
        <v>0.03</v>
      </c>
      <c r="D1057">
        <v>11.99</v>
      </c>
      <c r="E1057">
        <v>5.99</v>
      </c>
      <c r="F1057">
        <v>1916</v>
      </c>
      <c r="G1057" t="s">
        <v>1891</v>
      </c>
      <c r="H1057" t="s">
        <v>66</v>
      </c>
      <c r="I1057" t="s">
        <v>57</v>
      </c>
      <c r="J1057" t="s">
        <v>102</v>
      </c>
      <c r="K1057" t="s">
        <v>110</v>
      </c>
      <c r="L1057" t="s">
        <v>111</v>
      </c>
      <c r="M1057" t="s">
        <v>1892</v>
      </c>
      <c r="N1057">
        <v>0.36</v>
      </c>
      <c r="O1057" t="s">
        <v>50</v>
      </c>
      <c r="P1057" t="s">
        <v>87</v>
      </c>
      <c r="Q1057" t="s">
        <v>982</v>
      </c>
      <c r="R1057" t="s">
        <v>1893</v>
      </c>
      <c r="S1057">
        <v>72209</v>
      </c>
      <c r="T1057" s="3">
        <v>42062</v>
      </c>
      <c r="U1057" s="3">
        <v>42063</v>
      </c>
      <c r="V1057">
        <v>-216.02980000000002</v>
      </c>
      <c r="W1057">
        <v>7</v>
      </c>
      <c r="X1057">
        <v>83.72</v>
      </c>
      <c r="Y1057">
        <v>85893</v>
      </c>
    </row>
    <row r="1058" spans="1:25" x14ac:dyDescent="0.3">
      <c r="A1058">
        <v>18016</v>
      </c>
      <c r="B1058" t="s">
        <v>42</v>
      </c>
      <c r="C1058">
        <v>0.01</v>
      </c>
      <c r="D1058">
        <v>125.99</v>
      </c>
      <c r="E1058">
        <v>8.99</v>
      </c>
      <c r="F1058">
        <v>1916</v>
      </c>
      <c r="G1058" t="s">
        <v>1891</v>
      </c>
      <c r="H1058" t="s">
        <v>66</v>
      </c>
      <c r="I1058" t="s">
        <v>57</v>
      </c>
      <c r="J1058" t="s">
        <v>102</v>
      </c>
      <c r="K1058" t="s">
        <v>103</v>
      </c>
      <c r="L1058" t="s">
        <v>76</v>
      </c>
      <c r="M1058" t="s">
        <v>880</v>
      </c>
      <c r="N1058">
        <v>0.55000000000000004</v>
      </c>
      <c r="O1058" t="s">
        <v>50</v>
      </c>
      <c r="P1058" t="s">
        <v>87</v>
      </c>
      <c r="Q1058" t="s">
        <v>982</v>
      </c>
      <c r="R1058" t="s">
        <v>1893</v>
      </c>
      <c r="S1058">
        <v>72209</v>
      </c>
      <c r="T1058" s="3">
        <v>42110</v>
      </c>
      <c r="U1058" s="3">
        <v>42112</v>
      </c>
      <c r="V1058">
        <v>-45.471999999999994</v>
      </c>
      <c r="W1058">
        <v>9</v>
      </c>
      <c r="X1058">
        <v>1011.44</v>
      </c>
      <c r="Y1058">
        <v>85895</v>
      </c>
    </row>
    <row r="1059" spans="1:25" x14ac:dyDescent="0.3">
      <c r="A1059">
        <v>21000</v>
      </c>
      <c r="B1059" t="s">
        <v>73</v>
      </c>
      <c r="C1059">
        <v>0.08</v>
      </c>
      <c r="D1059">
        <v>18.7</v>
      </c>
      <c r="E1059">
        <v>8.99</v>
      </c>
      <c r="F1059">
        <v>1917</v>
      </c>
      <c r="G1059" t="s">
        <v>1894</v>
      </c>
      <c r="H1059" t="s">
        <v>66</v>
      </c>
      <c r="I1059" t="s">
        <v>57</v>
      </c>
      <c r="J1059" t="s">
        <v>58</v>
      </c>
      <c r="K1059" t="s">
        <v>67</v>
      </c>
      <c r="L1059" t="s">
        <v>68</v>
      </c>
      <c r="M1059" t="s">
        <v>1895</v>
      </c>
      <c r="N1059">
        <v>0.47</v>
      </c>
      <c r="O1059" t="s">
        <v>50</v>
      </c>
      <c r="P1059" t="s">
        <v>87</v>
      </c>
      <c r="Q1059" t="s">
        <v>982</v>
      </c>
      <c r="R1059" t="s">
        <v>1896</v>
      </c>
      <c r="S1059">
        <v>72113</v>
      </c>
      <c r="T1059" s="3">
        <v>42090</v>
      </c>
      <c r="U1059" s="3">
        <v>42091</v>
      </c>
      <c r="V1059">
        <v>16.136400000000002</v>
      </c>
      <c r="W1059">
        <v>7</v>
      </c>
      <c r="X1059">
        <v>132.22999999999999</v>
      </c>
      <c r="Y1059">
        <v>85894</v>
      </c>
    </row>
    <row r="1060" spans="1:25" x14ac:dyDescent="0.3">
      <c r="A1060">
        <v>19967</v>
      </c>
      <c r="B1060" t="s">
        <v>42</v>
      </c>
      <c r="C1060">
        <v>0.08</v>
      </c>
      <c r="D1060">
        <v>22.23</v>
      </c>
      <c r="E1060">
        <v>3.63</v>
      </c>
      <c r="F1060">
        <v>1917</v>
      </c>
      <c r="G1060" t="s">
        <v>1894</v>
      </c>
      <c r="H1060" t="s">
        <v>66</v>
      </c>
      <c r="I1060" t="s">
        <v>57</v>
      </c>
      <c r="J1060" t="s">
        <v>58</v>
      </c>
      <c r="K1060" t="s">
        <v>67</v>
      </c>
      <c r="L1060" t="s">
        <v>68</v>
      </c>
      <c r="M1060" t="s">
        <v>1897</v>
      </c>
      <c r="N1060">
        <v>0.52</v>
      </c>
      <c r="O1060" t="s">
        <v>50</v>
      </c>
      <c r="P1060" t="s">
        <v>87</v>
      </c>
      <c r="Q1060" t="s">
        <v>982</v>
      </c>
      <c r="R1060" t="s">
        <v>1896</v>
      </c>
      <c r="S1060">
        <v>72113</v>
      </c>
      <c r="T1060" s="3">
        <v>42064</v>
      </c>
      <c r="U1060" s="3">
        <v>42066</v>
      </c>
      <c r="V1060">
        <v>-29.61</v>
      </c>
      <c r="W1060">
        <v>10</v>
      </c>
      <c r="X1060">
        <v>210.33</v>
      </c>
      <c r="Y1060">
        <v>85897</v>
      </c>
    </row>
    <row r="1061" spans="1:25" x14ac:dyDescent="0.3">
      <c r="A1061">
        <v>22246</v>
      </c>
      <c r="B1061" t="s">
        <v>131</v>
      </c>
      <c r="C1061">
        <v>0.1</v>
      </c>
      <c r="D1061">
        <v>10.44</v>
      </c>
      <c r="E1061">
        <v>5.75</v>
      </c>
      <c r="F1061">
        <v>1918</v>
      </c>
      <c r="G1061" t="s">
        <v>1898</v>
      </c>
      <c r="H1061" t="s">
        <v>44</v>
      </c>
      <c r="I1061" t="s">
        <v>57</v>
      </c>
      <c r="J1061" t="s">
        <v>46</v>
      </c>
      <c r="K1061" t="s">
        <v>134</v>
      </c>
      <c r="L1061" t="s">
        <v>76</v>
      </c>
      <c r="M1061" t="s">
        <v>1899</v>
      </c>
      <c r="N1061">
        <v>0.39</v>
      </c>
      <c r="O1061" t="s">
        <v>50</v>
      </c>
      <c r="P1061" t="s">
        <v>87</v>
      </c>
      <c r="Q1061" t="s">
        <v>982</v>
      </c>
      <c r="R1061" t="s">
        <v>1900</v>
      </c>
      <c r="S1061">
        <v>72450</v>
      </c>
      <c r="T1061" s="3">
        <v>42098</v>
      </c>
      <c r="U1061" s="3">
        <v>42105</v>
      </c>
      <c r="V1061">
        <v>125.72399999999999</v>
      </c>
      <c r="W1061">
        <v>17</v>
      </c>
      <c r="X1061">
        <v>168.04</v>
      </c>
      <c r="Y1061">
        <v>85898</v>
      </c>
    </row>
    <row r="1062" spans="1:25" x14ac:dyDescent="0.3">
      <c r="A1062">
        <v>24971</v>
      </c>
      <c r="B1062" t="s">
        <v>42</v>
      </c>
      <c r="C1062">
        <v>0</v>
      </c>
      <c r="D1062">
        <v>195.99</v>
      </c>
      <c r="E1062">
        <v>8.99</v>
      </c>
      <c r="F1062">
        <v>1919</v>
      </c>
      <c r="G1062" t="s">
        <v>1901</v>
      </c>
      <c r="H1062" t="s">
        <v>66</v>
      </c>
      <c r="I1062" t="s">
        <v>57</v>
      </c>
      <c r="J1062" t="s">
        <v>102</v>
      </c>
      <c r="K1062" t="s">
        <v>103</v>
      </c>
      <c r="L1062" t="s">
        <v>76</v>
      </c>
      <c r="M1062" t="s">
        <v>758</v>
      </c>
      <c r="N1062">
        <v>0.6</v>
      </c>
      <c r="O1062" t="s">
        <v>50</v>
      </c>
      <c r="P1062" t="s">
        <v>87</v>
      </c>
      <c r="Q1062" t="s">
        <v>982</v>
      </c>
      <c r="R1062" t="s">
        <v>1902</v>
      </c>
      <c r="S1062">
        <v>71603</v>
      </c>
      <c r="T1062" s="3">
        <v>42059</v>
      </c>
      <c r="U1062" s="3">
        <v>42060</v>
      </c>
      <c r="V1062">
        <v>114.88199999999999</v>
      </c>
      <c r="W1062">
        <v>5</v>
      </c>
      <c r="X1062">
        <v>882.93</v>
      </c>
      <c r="Y1062">
        <v>85896</v>
      </c>
    </row>
    <row r="1063" spans="1:25" x14ac:dyDescent="0.3">
      <c r="A1063">
        <v>21563</v>
      </c>
      <c r="B1063" t="s">
        <v>42</v>
      </c>
      <c r="C1063">
        <v>0.02</v>
      </c>
      <c r="D1063">
        <v>259.70999999999998</v>
      </c>
      <c r="E1063">
        <v>66.67</v>
      </c>
      <c r="F1063">
        <v>1927</v>
      </c>
      <c r="G1063" t="s">
        <v>1903</v>
      </c>
      <c r="H1063" t="s">
        <v>56</v>
      </c>
      <c r="I1063" t="s">
        <v>57</v>
      </c>
      <c r="J1063" t="s">
        <v>58</v>
      </c>
      <c r="K1063" t="s">
        <v>176</v>
      </c>
      <c r="L1063" t="s">
        <v>146</v>
      </c>
      <c r="M1063" t="s">
        <v>366</v>
      </c>
      <c r="N1063">
        <v>0.65</v>
      </c>
      <c r="O1063" t="s">
        <v>50</v>
      </c>
      <c r="P1063" t="s">
        <v>87</v>
      </c>
      <c r="Q1063" t="s">
        <v>956</v>
      </c>
      <c r="R1063" t="s">
        <v>1600</v>
      </c>
      <c r="S1063">
        <v>29611</v>
      </c>
      <c r="T1063" s="3">
        <v>42041</v>
      </c>
      <c r="U1063" s="3">
        <v>42041</v>
      </c>
      <c r="V1063">
        <v>-14.448</v>
      </c>
      <c r="W1063">
        <v>8</v>
      </c>
      <c r="X1063">
        <v>1757.15</v>
      </c>
      <c r="Y1063">
        <v>88579</v>
      </c>
    </row>
    <row r="1064" spans="1:25" x14ac:dyDescent="0.3">
      <c r="A1064">
        <v>22686</v>
      </c>
      <c r="B1064" t="s">
        <v>54</v>
      </c>
      <c r="C1064">
        <v>0.1</v>
      </c>
      <c r="D1064">
        <v>1889.99</v>
      </c>
      <c r="E1064">
        <v>19.989999999999998</v>
      </c>
      <c r="F1064">
        <v>1928</v>
      </c>
      <c r="G1064" t="s">
        <v>1904</v>
      </c>
      <c r="H1064" t="s">
        <v>66</v>
      </c>
      <c r="I1064" t="s">
        <v>57</v>
      </c>
      <c r="J1064" t="s">
        <v>46</v>
      </c>
      <c r="K1064" t="s">
        <v>134</v>
      </c>
      <c r="L1064" t="s">
        <v>76</v>
      </c>
      <c r="M1064" t="s">
        <v>1905</v>
      </c>
      <c r="N1064">
        <v>0.36</v>
      </c>
      <c r="O1064" t="s">
        <v>50</v>
      </c>
      <c r="P1064" t="s">
        <v>87</v>
      </c>
      <c r="Q1064" t="s">
        <v>956</v>
      </c>
      <c r="R1064" t="s">
        <v>1906</v>
      </c>
      <c r="S1064">
        <v>29651</v>
      </c>
      <c r="T1064" s="3">
        <v>42025</v>
      </c>
      <c r="U1064" s="3">
        <v>42025</v>
      </c>
      <c r="V1064">
        <v>-42.545999999999999</v>
      </c>
      <c r="W1064">
        <v>1</v>
      </c>
      <c r="X1064">
        <v>1786.04</v>
      </c>
      <c r="Y1064">
        <v>88580</v>
      </c>
    </row>
    <row r="1065" spans="1:25" x14ac:dyDescent="0.3">
      <c r="A1065">
        <v>18159</v>
      </c>
      <c r="B1065" t="s">
        <v>131</v>
      </c>
      <c r="C1065">
        <v>0.06</v>
      </c>
      <c r="D1065">
        <v>3.58</v>
      </c>
      <c r="E1065">
        <v>1.63</v>
      </c>
      <c r="F1065">
        <v>1933</v>
      </c>
      <c r="G1065" t="s">
        <v>1907</v>
      </c>
      <c r="H1065" t="s">
        <v>66</v>
      </c>
      <c r="I1065" t="s">
        <v>45</v>
      </c>
      <c r="J1065" t="s">
        <v>46</v>
      </c>
      <c r="K1065" t="s">
        <v>91</v>
      </c>
      <c r="L1065" t="s">
        <v>48</v>
      </c>
      <c r="M1065" t="s">
        <v>92</v>
      </c>
      <c r="N1065">
        <v>0.36</v>
      </c>
      <c r="O1065" t="s">
        <v>50</v>
      </c>
      <c r="P1065" t="s">
        <v>78</v>
      </c>
      <c r="Q1065" t="s">
        <v>155</v>
      </c>
      <c r="R1065" t="s">
        <v>1908</v>
      </c>
      <c r="S1065">
        <v>75043</v>
      </c>
      <c r="T1065" s="3">
        <v>42113</v>
      </c>
      <c r="U1065" s="3">
        <v>42117</v>
      </c>
      <c r="V1065">
        <v>14</v>
      </c>
      <c r="W1065">
        <v>10</v>
      </c>
      <c r="X1065">
        <v>34.76</v>
      </c>
      <c r="Y1065">
        <v>86687</v>
      </c>
    </row>
    <row r="1066" spans="1:25" x14ac:dyDescent="0.3">
      <c r="A1066">
        <v>19697</v>
      </c>
      <c r="B1066" t="s">
        <v>131</v>
      </c>
      <c r="C1066">
        <v>0.04</v>
      </c>
      <c r="D1066">
        <v>180.98</v>
      </c>
      <c r="E1066">
        <v>30</v>
      </c>
      <c r="F1066">
        <v>1934</v>
      </c>
      <c r="G1066" t="s">
        <v>1909</v>
      </c>
      <c r="H1066" t="s">
        <v>56</v>
      </c>
      <c r="I1066" t="s">
        <v>57</v>
      </c>
      <c r="J1066" t="s">
        <v>58</v>
      </c>
      <c r="K1066" t="s">
        <v>59</v>
      </c>
      <c r="L1066" t="s">
        <v>60</v>
      </c>
      <c r="M1066" t="s">
        <v>1910</v>
      </c>
      <c r="N1066">
        <v>0.69</v>
      </c>
      <c r="O1066" t="s">
        <v>50</v>
      </c>
      <c r="P1066" t="s">
        <v>78</v>
      </c>
      <c r="Q1066" t="s">
        <v>155</v>
      </c>
      <c r="R1066" t="s">
        <v>907</v>
      </c>
      <c r="S1066">
        <v>78626</v>
      </c>
      <c r="T1066" s="3">
        <v>42154</v>
      </c>
      <c r="U1066" s="3">
        <v>42154</v>
      </c>
      <c r="V1066">
        <v>52.988000000000056</v>
      </c>
      <c r="W1066">
        <v>3</v>
      </c>
      <c r="X1066">
        <v>561.65</v>
      </c>
      <c r="Y1066">
        <v>86688</v>
      </c>
    </row>
    <row r="1067" spans="1:25" x14ac:dyDescent="0.3">
      <c r="A1067">
        <v>19780</v>
      </c>
      <c r="B1067" t="s">
        <v>64</v>
      </c>
      <c r="C1067">
        <v>0.01</v>
      </c>
      <c r="D1067">
        <v>42.98</v>
      </c>
      <c r="E1067">
        <v>4.62</v>
      </c>
      <c r="F1067">
        <v>1935</v>
      </c>
      <c r="G1067" t="s">
        <v>1911</v>
      </c>
      <c r="H1067" t="s">
        <v>44</v>
      </c>
      <c r="I1067" t="s">
        <v>45</v>
      </c>
      <c r="J1067" t="s">
        <v>46</v>
      </c>
      <c r="K1067" t="s">
        <v>281</v>
      </c>
      <c r="L1067" t="s">
        <v>76</v>
      </c>
      <c r="M1067" t="s">
        <v>1912</v>
      </c>
      <c r="N1067">
        <v>0.56000000000000005</v>
      </c>
      <c r="O1067" t="s">
        <v>50</v>
      </c>
      <c r="P1067" t="s">
        <v>78</v>
      </c>
      <c r="Q1067" t="s">
        <v>155</v>
      </c>
      <c r="R1067" t="s">
        <v>1913</v>
      </c>
      <c r="S1067">
        <v>75051</v>
      </c>
      <c r="T1067" s="3">
        <v>42102</v>
      </c>
      <c r="U1067" s="3">
        <v>42104</v>
      </c>
      <c r="V1067">
        <v>285.47370000000001</v>
      </c>
      <c r="W1067">
        <v>9</v>
      </c>
      <c r="X1067">
        <v>413.73</v>
      </c>
      <c r="Y1067">
        <v>86686</v>
      </c>
    </row>
    <row r="1068" spans="1:25" x14ac:dyDescent="0.3">
      <c r="A1068">
        <v>19698</v>
      </c>
      <c r="B1068" t="s">
        <v>131</v>
      </c>
      <c r="C1068">
        <v>0.06</v>
      </c>
      <c r="D1068">
        <v>3.25</v>
      </c>
      <c r="E1068">
        <v>49</v>
      </c>
      <c r="F1068">
        <v>1935</v>
      </c>
      <c r="G1068" t="s">
        <v>1911</v>
      </c>
      <c r="H1068" t="s">
        <v>66</v>
      </c>
      <c r="I1068" t="s">
        <v>57</v>
      </c>
      <c r="J1068" t="s">
        <v>46</v>
      </c>
      <c r="K1068" t="s">
        <v>281</v>
      </c>
      <c r="L1068" t="s">
        <v>260</v>
      </c>
      <c r="M1068" t="s">
        <v>1914</v>
      </c>
      <c r="N1068">
        <v>0.56000000000000005</v>
      </c>
      <c r="O1068" t="s">
        <v>50</v>
      </c>
      <c r="P1068" t="s">
        <v>78</v>
      </c>
      <c r="Q1068" t="s">
        <v>155</v>
      </c>
      <c r="R1068" t="s">
        <v>1913</v>
      </c>
      <c r="S1068">
        <v>75051</v>
      </c>
      <c r="T1068" s="3">
        <v>42154</v>
      </c>
      <c r="U1068" s="3">
        <v>42160</v>
      </c>
      <c r="V1068">
        <v>10.50800000000001</v>
      </c>
      <c r="W1068">
        <v>2</v>
      </c>
      <c r="X1068">
        <v>55.6</v>
      </c>
      <c r="Y1068">
        <v>86688</v>
      </c>
    </row>
    <row r="1069" spans="1:25" x14ac:dyDescent="0.3">
      <c r="A1069">
        <v>19699</v>
      </c>
      <c r="B1069" t="s">
        <v>131</v>
      </c>
      <c r="C1069">
        <v>0.01</v>
      </c>
      <c r="D1069">
        <v>110.98</v>
      </c>
      <c r="E1069">
        <v>13.99</v>
      </c>
      <c r="F1069">
        <v>1935</v>
      </c>
      <c r="G1069" t="s">
        <v>1911</v>
      </c>
      <c r="H1069" t="s">
        <v>66</v>
      </c>
      <c r="I1069" t="s">
        <v>57</v>
      </c>
      <c r="J1069" t="s">
        <v>58</v>
      </c>
      <c r="K1069" t="s">
        <v>67</v>
      </c>
      <c r="L1069" t="s">
        <v>111</v>
      </c>
      <c r="M1069" t="s">
        <v>1915</v>
      </c>
      <c r="N1069">
        <v>0.69</v>
      </c>
      <c r="O1069" t="s">
        <v>50</v>
      </c>
      <c r="P1069" t="s">
        <v>78</v>
      </c>
      <c r="Q1069" t="s">
        <v>155</v>
      </c>
      <c r="R1069" t="s">
        <v>1913</v>
      </c>
      <c r="S1069">
        <v>75051</v>
      </c>
      <c r="T1069" s="3">
        <v>42154</v>
      </c>
      <c r="U1069" s="3">
        <v>42159</v>
      </c>
      <c r="V1069">
        <v>1448.7309</v>
      </c>
      <c r="W1069">
        <v>19</v>
      </c>
      <c r="X1069">
        <v>2099.61</v>
      </c>
      <c r="Y1069">
        <v>86688</v>
      </c>
    </row>
    <row r="1070" spans="1:25" x14ac:dyDescent="0.3">
      <c r="A1070">
        <v>19700</v>
      </c>
      <c r="B1070" t="s">
        <v>131</v>
      </c>
      <c r="C1070">
        <v>0.05</v>
      </c>
      <c r="D1070">
        <v>3.95</v>
      </c>
      <c r="E1070">
        <v>2</v>
      </c>
      <c r="F1070">
        <v>1935</v>
      </c>
      <c r="G1070" t="s">
        <v>1911</v>
      </c>
      <c r="H1070" t="s">
        <v>44</v>
      </c>
      <c r="I1070" t="s">
        <v>57</v>
      </c>
      <c r="J1070" t="s">
        <v>46</v>
      </c>
      <c r="K1070" t="s">
        <v>91</v>
      </c>
      <c r="L1070" t="s">
        <v>48</v>
      </c>
      <c r="M1070" t="s">
        <v>1377</v>
      </c>
      <c r="N1070">
        <v>0.53</v>
      </c>
      <c r="O1070" t="s">
        <v>50</v>
      </c>
      <c r="P1070" t="s">
        <v>78</v>
      </c>
      <c r="Q1070" t="s">
        <v>155</v>
      </c>
      <c r="R1070" t="s">
        <v>1913</v>
      </c>
      <c r="S1070">
        <v>75051</v>
      </c>
      <c r="T1070" s="3">
        <v>42154</v>
      </c>
      <c r="U1070" s="3">
        <v>42162</v>
      </c>
      <c r="V1070">
        <v>1.0040000000000004</v>
      </c>
      <c r="W1070">
        <v>23</v>
      </c>
      <c r="X1070">
        <v>96.6</v>
      </c>
      <c r="Y1070">
        <v>86688</v>
      </c>
    </row>
    <row r="1071" spans="1:25" x14ac:dyDescent="0.3">
      <c r="A1071">
        <v>23551</v>
      </c>
      <c r="B1071" t="s">
        <v>73</v>
      </c>
      <c r="C1071">
        <v>0.1</v>
      </c>
      <c r="D1071">
        <v>152.47999999999999</v>
      </c>
      <c r="E1071">
        <v>4</v>
      </c>
      <c r="F1071">
        <v>1938</v>
      </c>
      <c r="G1071" t="s">
        <v>1916</v>
      </c>
      <c r="H1071" t="s">
        <v>44</v>
      </c>
      <c r="I1071" t="s">
        <v>45</v>
      </c>
      <c r="J1071" t="s">
        <v>102</v>
      </c>
      <c r="K1071" t="s">
        <v>204</v>
      </c>
      <c r="L1071" t="s">
        <v>76</v>
      </c>
      <c r="M1071" t="s">
        <v>633</v>
      </c>
      <c r="N1071">
        <v>0.79</v>
      </c>
      <c r="O1071" t="s">
        <v>50</v>
      </c>
      <c r="P1071" t="s">
        <v>78</v>
      </c>
      <c r="Q1071" t="s">
        <v>207</v>
      </c>
      <c r="R1071" t="s">
        <v>1917</v>
      </c>
      <c r="S1071">
        <v>66801</v>
      </c>
      <c r="T1071" s="3">
        <v>42085</v>
      </c>
      <c r="U1071" s="3">
        <v>42086</v>
      </c>
      <c r="V1071">
        <v>-521.09</v>
      </c>
      <c r="W1071">
        <v>4</v>
      </c>
      <c r="X1071">
        <v>558.16999999999996</v>
      </c>
      <c r="Y1071">
        <v>88870</v>
      </c>
    </row>
    <row r="1072" spans="1:25" x14ac:dyDescent="0.3">
      <c r="A1072">
        <v>23550</v>
      </c>
      <c r="B1072" t="s">
        <v>73</v>
      </c>
      <c r="C1072">
        <v>0.08</v>
      </c>
      <c r="D1072">
        <v>6.84</v>
      </c>
      <c r="E1072">
        <v>8.3699999999999992</v>
      </c>
      <c r="F1072">
        <v>1940</v>
      </c>
      <c r="G1072" t="s">
        <v>1918</v>
      </c>
      <c r="H1072" t="s">
        <v>66</v>
      </c>
      <c r="I1072" t="s">
        <v>45</v>
      </c>
      <c r="J1072" t="s">
        <v>46</v>
      </c>
      <c r="K1072" t="s">
        <v>198</v>
      </c>
      <c r="L1072" t="s">
        <v>68</v>
      </c>
      <c r="M1072" t="s">
        <v>1721</v>
      </c>
      <c r="N1072">
        <v>0.57999999999999996</v>
      </c>
      <c r="O1072" t="s">
        <v>50</v>
      </c>
      <c r="P1072" t="s">
        <v>51</v>
      </c>
      <c r="Q1072" t="s">
        <v>236</v>
      </c>
      <c r="R1072" t="s">
        <v>1919</v>
      </c>
      <c r="S1072">
        <v>84020</v>
      </c>
      <c r="T1072" s="3">
        <v>42085</v>
      </c>
      <c r="U1072" s="3">
        <v>42087</v>
      </c>
      <c r="V1072">
        <v>-29.49</v>
      </c>
      <c r="W1072">
        <v>1</v>
      </c>
      <c r="X1072">
        <v>8.39</v>
      </c>
      <c r="Y1072">
        <v>88870</v>
      </c>
    </row>
    <row r="1073" spans="1:25" x14ac:dyDescent="0.3">
      <c r="A1073">
        <v>25531</v>
      </c>
      <c r="B1073" t="s">
        <v>131</v>
      </c>
      <c r="C1073">
        <v>0</v>
      </c>
      <c r="D1073">
        <v>78.650000000000006</v>
      </c>
      <c r="E1073">
        <v>13.99</v>
      </c>
      <c r="F1073">
        <v>1940</v>
      </c>
      <c r="G1073" t="s">
        <v>1918</v>
      </c>
      <c r="H1073" t="s">
        <v>66</v>
      </c>
      <c r="I1073" t="s">
        <v>45</v>
      </c>
      <c r="J1073" t="s">
        <v>46</v>
      </c>
      <c r="K1073" t="s">
        <v>281</v>
      </c>
      <c r="L1073" t="s">
        <v>111</v>
      </c>
      <c r="M1073" t="s">
        <v>1920</v>
      </c>
      <c r="N1073">
        <v>0.52</v>
      </c>
      <c r="O1073" t="s">
        <v>50</v>
      </c>
      <c r="P1073" t="s">
        <v>51</v>
      </c>
      <c r="Q1073" t="s">
        <v>236</v>
      </c>
      <c r="R1073" t="s">
        <v>1919</v>
      </c>
      <c r="S1073">
        <v>84020</v>
      </c>
      <c r="T1073" s="3">
        <v>42113</v>
      </c>
      <c r="U1073" s="3">
        <v>42120</v>
      </c>
      <c r="V1073">
        <v>386.00669999999991</v>
      </c>
      <c r="W1073">
        <v>7</v>
      </c>
      <c r="X1073">
        <v>559.42999999999995</v>
      </c>
      <c r="Y1073">
        <v>88871</v>
      </c>
    </row>
    <row r="1074" spans="1:25" x14ac:dyDescent="0.3">
      <c r="A1074">
        <v>25532</v>
      </c>
      <c r="B1074" t="s">
        <v>131</v>
      </c>
      <c r="C1074">
        <v>0.08</v>
      </c>
      <c r="D1074">
        <v>122.99</v>
      </c>
      <c r="E1074">
        <v>70.2</v>
      </c>
      <c r="F1074">
        <v>1940</v>
      </c>
      <c r="G1074" t="s">
        <v>1918</v>
      </c>
      <c r="H1074" t="s">
        <v>56</v>
      </c>
      <c r="I1074" t="s">
        <v>45</v>
      </c>
      <c r="J1074" t="s">
        <v>58</v>
      </c>
      <c r="K1074" t="s">
        <v>59</v>
      </c>
      <c r="L1074" t="s">
        <v>60</v>
      </c>
      <c r="M1074" t="s">
        <v>171</v>
      </c>
      <c r="N1074">
        <v>0.74</v>
      </c>
      <c r="O1074" t="s">
        <v>50</v>
      </c>
      <c r="P1074" t="s">
        <v>51</v>
      </c>
      <c r="Q1074" t="s">
        <v>236</v>
      </c>
      <c r="R1074" t="s">
        <v>1919</v>
      </c>
      <c r="S1074">
        <v>84020</v>
      </c>
      <c r="T1074" s="3">
        <v>42113</v>
      </c>
      <c r="U1074" s="3">
        <v>42118</v>
      </c>
      <c r="V1074">
        <v>-1867.97</v>
      </c>
      <c r="W1074">
        <v>10</v>
      </c>
      <c r="X1074">
        <v>1216.52</v>
      </c>
      <c r="Y1074">
        <v>88871</v>
      </c>
    </row>
    <row r="1075" spans="1:25" x14ac:dyDescent="0.3">
      <c r="A1075">
        <v>20371</v>
      </c>
      <c r="B1075" t="s">
        <v>73</v>
      </c>
      <c r="C1075">
        <v>0.08</v>
      </c>
      <c r="D1075">
        <v>90.98</v>
      </c>
      <c r="E1075">
        <v>56.2</v>
      </c>
      <c r="F1075">
        <v>1946</v>
      </c>
      <c r="G1075" t="s">
        <v>1921</v>
      </c>
      <c r="H1075" t="s">
        <v>66</v>
      </c>
      <c r="I1075" t="s">
        <v>139</v>
      </c>
      <c r="J1075" t="s">
        <v>58</v>
      </c>
      <c r="K1075" t="s">
        <v>67</v>
      </c>
      <c r="L1075" t="s">
        <v>111</v>
      </c>
      <c r="M1075" t="s">
        <v>1085</v>
      </c>
      <c r="N1075">
        <v>0.74</v>
      </c>
      <c r="O1075" t="s">
        <v>50</v>
      </c>
      <c r="P1075" t="s">
        <v>70</v>
      </c>
      <c r="Q1075" t="s">
        <v>258</v>
      </c>
      <c r="R1075" t="s">
        <v>1922</v>
      </c>
      <c r="S1075">
        <v>15228</v>
      </c>
      <c r="T1075" s="3">
        <v>42030</v>
      </c>
      <c r="U1075" s="3">
        <v>42032</v>
      </c>
      <c r="V1075">
        <v>-1920.9336000000001</v>
      </c>
      <c r="W1075">
        <v>12</v>
      </c>
      <c r="X1075">
        <v>1058.3599999999999</v>
      </c>
      <c r="Y1075">
        <v>86331</v>
      </c>
    </row>
    <row r="1076" spans="1:25" x14ac:dyDescent="0.3">
      <c r="A1076">
        <v>20372</v>
      </c>
      <c r="B1076" t="s">
        <v>73</v>
      </c>
      <c r="C1076">
        <v>7.0000000000000007E-2</v>
      </c>
      <c r="D1076">
        <v>5.98</v>
      </c>
      <c r="E1076">
        <v>5.35</v>
      </c>
      <c r="F1076">
        <v>1946</v>
      </c>
      <c r="G1076" t="s">
        <v>1921</v>
      </c>
      <c r="H1076" t="s">
        <v>66</v>
      </c>
      <c r="I1076" t="s">
        <v>139</v>
      </c>
      <c r="J1076" t="s">
        <v>46</v>
      </c>
      <c r="K1076" t="s">
        <v>118</v>
      </c>
      <c r="L1076" t="s">
        <v>76</v>
      </c>
      <c r="M1076" t="s">
        <v>1461</v>
      </c>
      <c r="N1076">
        <v>0.4</v>
      </c>
      <c r="O1076" t="s">
        <v>50</v>
      </c>
      <c r="P1076" t="s">
        <v>70</v>
      </c>
      <c r="Q1076" t="s">
        <v>258</v>
      </c>
      <c r="R1076" t="s">
        <v>1922</v>
      </c>
      <c r="S1076">
        <v>15228</v>
      </c>
      <c r="T1076" s="3">
        <v>42030</v>
      </c>
      <c r="U1076" s="3">
        <v>42032</v>
      </c>
      <c r="V1076">
        <v>-37.175200000000004</v>
      </c>
      <c r="W1076">
        <v>3</v>
      </c>
      <c r="X1076">
        <v>18.309999999999999</v>
      </c>
      <c r="Y1076">
        <v>86331</v>
      </c>
    </row>
    <row r="1077" spans="1:25" x14ac:dyDescent="0.3">
      <c r="A1077">
        <v>21762</v>
      </c>
      <c r="B1077" t="s">
        <v>131</v>
      </c>
      <c r="C1077">
        <v>0.05</v>
      </c>
      <c r="D1077">
        <v>424.21</v>
      </c>
      <c r="E1077">
        <v>110.2</v>
      </c>
      <c r="F1077">
        <v>1949</v>
      </c>
      <c r="G1077" t="s">
        <v>1923</v>
      </c>
      <c r="H1077" t="s">
        <v>56</v>
      </c>
      <c r="I1077" t="s">
        <v>75</v>
      </c>
      <c r="J1077" t="s">
        <v>58</v>
      </c>
      <c r="K1077" t="s">
        <v>176</v>
      </c>
      <c r="L1077" t="s">
        <v>146</v>
      </c>
      <c r="M1077" t="s">
        <v>1924</v>
      </c>
      <c r="N1077">
        <v>0.67</v>
      </c>
      <c r="O1077" t="s">
        <v>50</v>
      </c>
      <c r="P1077" t="s">
        <v>51</v>
      </c>
      <c r="Q1077" t="s">
        <v>107</v>
      </c>
      <c r="R1077" t="s">
        <v>1925</v>
      </c>
      <c r="S1077">
        <v>59715</v>
      </c>
      <c r="T1077" s="3">
        <v>42036</v>
      </c>
      <c r="U1077" s="3">
        <v>42040</v>
      </c>
      <c r="V1077">
        <v>-213.40280000000001</v>
      </c>
      <c r="W1077">
        <v>12</v>
      </c>
      <c r="X1077">
        <v>4935.22</v>
      </c>
      <c r="Y1077">
        <v>90415</v>
      </c>
    </row>
    <row r="1078" spans="1:25" x14ac:dyDescent="0.3">
      <c r="A1078">
        <v>24793</v>
      </c>
      <c r="B1078" t="s">
        <v>54</v>
      </c>
      <c r="C1078">
        <v>0.01</v>
      </c>
      <c r="D1078">
        <v>6.68</v>
      </c>
      <c r="E1078">
        <v>4.91</v>
      </c>
      <c r="F1078">
        <v>1950</v>
      </c>
      <c r="G1078" t="s">
        <v>1926</v>
      </c>
      <c r="H1078" t="s">
        <v>66</v>
      </c>
      <c r="I1078" t="s">
        <v>75</v>
      </c>
      <c r="J1078" t="s">
        <v>46</v>
      </c>
      <c r="K1078" t="s">
        <v>118</v>
      </c>
      <c r="L1078" t="s">
        <v>76</v>
      </c>
      <c r="M1078" t="s">
        <v>1927</v>
      </c>
      <c r="N1078">
        <v>0.37</v>
      </c>
      <c r="O1078" t="s">
        <v>50</v>
      </c>
      <c r="P1078" t="s">
        <v>51</v>
      </c>
      <c r="Q1078" t="s">
        <v>107</v>
      </c>
      <c r="R1078" t="s">
        <v>1928</v>
      </c>
      <c r="S1078">
        <v>59750</v>
      </c>
      <c r="T1078" s="3">
        <v>42010</v>
      </c>
      <c r="U1078" s="3">
        <v>42012</v>
      </c>
      <c r="V1078">
        <v>-15.48</v>
      </c>
      <c r="W1078">
        <v>7</v>
      </c>
      <c r="X1078">
        <v>51.03</v>
      </c>
      <c r="Y1078">
        <v>90414</v>
      </c>
    </row>
    <row r="1079" spans="1:25" x14ac:dyDescent="0.3">
      <c r="A1079">
        <v>23378</v>
      </c>
      <c r="B1079" t="s">
        <v>42</v>
      </c>
      <c r="C1079">
        <v>0.09</v>
      </c>
      <c r="D1079">
        <v>40.98</v>
      </c>
      <c r="E1079">
        <v>6.5</v>
      </c>
      <c r="F1079">
        <v>1956</v>
      </c>
      <c r="G1079" t="s">
        <v>1929</v>
      </c>
      <c r="H1079" t="s">
        <v>66</v>
      </c>
      <c r="I1079" t="s">
        <v>139</v>
      </c>
      <c r="J1079" t="s">
        <v>102</v>
      </c>
      <c r="K1079" t="s">
        <v>204</v>
      </c>
      <c r="L1079" t="s">
        <v>76</v>
      </c>
      <c r="M1079" t="s">
        <v>1294</v>
      </c>
      <c r="N1079">
        <v>0.74</v>
      </c>
      <c r="O1079" t="s">
        <v>50</v>
      </c>
      <c r="P1079" t="s">
        <v>51</v>
      </c>
      <c r="Q1079" t="s">
        <v>279</v>
      </c>
      <c r="R1079" t="s">
        <v>361</v>
      </c>
      <c r="S1079">
        <v>80027</v>
      </c>
      <c r="T1079" s="3">
        <v>42174</v>
      </c>
      <c r="U1079" s="3">
        <v>42176</v>
      </c>
      <c r="V1079">
        <v>-50.244999999999997</v>
      </c>
      <c r="W1079">
        <v>19</v>
      </c>
      <c r="X1079">
        <v>746.91</v>
      </c>
      <c r="Y1079">
        <v>89820</v>
      </c>
    </row>
    <row r="1080" spans="1:25" x14ac:dyDescent="0.3">
      <c r="A1080">
        <v>21638</v>
      </c>
      <c r="B1080" t="s">
        <v>42</v>
      </c>
      <c r="C1080">
        <v>0.09</v>
      </c>
      <c r="D1080">
        <v>77.510000000000005</v>
      </c>
      <c r="E1080">
        <v>4</v>
      </c>
      <c r="F1080">
        <v>1957</v>
      </c>
      <c r="G1080" t="s">
        <v>1930</v>
      </c>
      <c r="H1080" t="s">
        <v>66</v>
      </c>
      <c r="I1080" t="s">
        <v>139</v>
      </c>
      <c r="J1080" t="s">
        <v>102</v>
      </c>
      <c r="K1080" t="s">
        <v>204</v>
      </c>
      <c r="L1080" t="s">
        <v>76</v>
      </c>
      <c r="M1080" t="s">
        <v>1826</v>
      </c>
      <c r="N1080">
        <v>0.76</v>
      </c>
      <c r="O1080" t="s">
        <v>50</v>
      </c>
      <c r="P1080" t="s">
        <v>78</v>
      </c>
      <c r="Q1080" t="s">
        <v>530</v>
      </c>
      <c r="R1080" t="s">
        <v>1588</v>
      </c>
      <c r="S1080">
        <v>63130</v>
      </c>
      <c r="T1080" s="3">
        <v>42101</v>
      </c>
      <c r="U1080" s="3">
        <v>42103</v>
      </c>
      <c r="V1080">
        <v>-387.1044</v>
      </c>
      <c r="W1080">
        <v>1</v>
      </c>
      <c r="X1080">
        <v>77.47</v>
      </c>
      <c r="Y1080">
        <v>89818</v>
      </c>
    </row>
    <row r="1081" spans="1:25" x14ac:dyDescent="0.3">
      <c r="A1081">
        <v>24640</v>
      </c>
      <c r="B1081" t="s">
        <v>131</v>
      </c>
      <c r="C1081">
        <v>0.09</v>
      </c>
      <c r="D1081">
        <v>30.98</v>
      </c>
      <c r="E1081">
        <v>6.5</v>
      </c>
      <c r="F1081">
        <v>1958</v>
      </c>
      <c r="G1081" t="s">
        <v>1931</v>
      </c>
      <c r="H1081" t="s">
        <v>44</v>
      </c>
      <c r="I1081" t="s">
        <v>139</v>
      </c>
      <c r="J1081" t="s">
        <v>102</v>
      </c>
      <c r="K1081" t="s">
        <v>204</v>
      </c>
      <c r="L1081" t="s">
        <v>76</v>
      </c>
      <c r="M1081" t="s">
        <v>1932</v>
      </c>
      <c r="N1081">
        <v>0.64</v>
      </c>
      <c r="O1081" t="s">
        <v>50</v>
      </c>
      <c r="P1081" t="s">
        <v>51</v>
      </c>
      <c r="Q1081" t="s">
        <v>127</v>
      </c>
      <c r="R1081" t="s">
        <v>930</v>
      </c>
      <c r="S1081">
        <v>97068</v>
      </c>
      <c r="T1081" s="3">
        <v>42173</v>
      </c>
      <c r="U1081" s="3">
        <v>42177</v>
      </c>
      <c r="V1081">
        <v>-55.97</v>
      </c>
      <c r="W1081">
        <v>7</v>
      </c>
      <c r="X1081">
        <v>204.34</v>
      </c>
      <c r="Y1081">
        <v>89819</v>
      </c>
    </row>
    <row r="1082" spans="1:25" x14ac:dyDescent="0.3">
      <c r="A1082">
        <v>3956</v>
      </c>
      <c r="B1082" t="s">
        <v>64</v>
      </c>
      <c r="C1082">
        <v>0</v>
      </c>
      <c r="D1082">
        <v>20.28</v>
      </c>
      <c r="E1082">
        <v>14.39</v>
      </c>
      <c r="F1082">
        <v>1959</v>
      </c>
      <c r="G1082" t="s">
        <v>1933</v>
      </c>
      <c r="H1082" t="s">
        <v>66</v>
      </c>
      <c r="I1082" t="s">
        <v>45</v>
      </c>
      <c r="J1082" t="s">
        <v>58</v>
      </c>
      <c r="K1082" t="s">
        <v>67</v>
      </c>
      <c r="L1082" t="s">
        <v>76</v>
      </c>
      <c r="M1082" t="s">
        <v>1934</v>
      </c>
      <c r="N1082">
        <v>0.47</v>
      </c>
      <c r="O1082" t="s">
        <v>50</v>
      </c>
      <c r="P1082" t="s">
        <v>87</v>
      </c>
      <c r="Q1082" t="s">
        <v>386</v>
      </c>
      <c r="R1082" t="s">
        <v>471</v>
      </c>
      <c r="S1082">
        <v>33916</v>
      </c>
      <c r="T1082" s="3">
        <v>42026</v>
      </c>
      <c r="U1082" s="3">
        <v>42026</v>
      </c>
      <c r="V1082">
        <v>-66.247299999999996</v>
      </c>
      <c r="W1082">
        <v>9</v>
      </c>
      <c r="X1082">
        <v>206.04</v>
      </c>
      <c r="Y1082">
        <v>28225</v>
      </c>
    </row>
    <row r="1083" spans="1:25" x14ac:dyDescent="0.3">
      <c r="A1083">
        <v>3684</v>
      </c>
      <c r="B1083" t="s">
        <v>131</v>
      </c>
      <c r="C1083">
        <v>0.02</v>
      </c>
      <c r="D1083">
        <v>9.99</v>
      </c>
      <c r="E1083">
        <v>11.59</v>
      </c>
      <c r="F1083">
        <v>1959</v>
      </c>
      <c r="G1083" t="s">
        <v>1933</v>
      </c>
      <c r="H1083" t="s">
        <v>66</v>
      </c>
      <c r="I1083" t="s">
        <v>57</v>
      </c>
      <c r="J1083" t="s">
        <v>46</v>
      </c>
      <c r="K1083" t="s">
        <v>118</v>
      </c>
      <c r="L1083" t="s">
        <v>76</v>
      </c>
      <c r="M1083" t="s">
        <v>1935</v>
      </c>
      <c r="N1083">
        <v>0.4</v>
      </c>
      <c r="O1083" t="s">
        <v>50</v>
      </c>
      <c r="P1083" t="s">
        <v>87</v>
      </c>
      <c r="Q1083" t="s">
        <v>386</v>
      </c>
      <c r="R1083" t="s">
        <v>471</v>
      </c>
      <c r="S1083">
        <v>33916</v>
      </c>
      <c r="T1083" s="3">
        <v>42112</v>
      </c>
      <c r="U1083" s="3">
        <v>42121</v>
      </c>
      <c r="V1083">
        <v>-171.15770000000001</v>
      </c>
      <c r="W1083">
        <v>43</v>
      </c>
      <c r="X1083">
        <v>475.42</v>
      </c>
      <c r="Y1083">
        <v>26342</v>
      </c>
    </row>
    <row r="1084" spans="1:25" x14ac:dyDescent="0.3">
      <c r="A1084">
        <v>3685</v>
      </c>
      <c r="B1084" t="s">
        <v>131</v>
      </c>
      <c r="C1084">
        <v>0.02</v>
      </c>
      <c r="D1084">
        <v>48.04</v>
      </c>
      <c r="E1084">
        <v>5.79</v>
      </c>
      <c r="F1084">
        <v>1959</v>
      </c>
      <c r="G1084" t="s">
        <v>1933</v>
      </c>
      <c r="H1084" t="s">
        <v>66</v>
      </c>
      <c r="I1084" t="s">
        <v>57</v>
      </c>
      <c r="J1084" t="s">
        <v>46</v>
      </c>
      <c r="K1084" t="s">
        <v>118</v>
      </c>
      <c r="L1084" t="s">
        <v>76</v>
      </c>
      <c r="M1084" t="s">
        <v>888</v>
      </c>
      <c r="N1084">
        <v>0.37</v>
      </c>
      <c r="O1084" t="s">
        <v>50</v>
      </c>
      <c r="P1084" t="s">
        <v>87</v>
      </c>
      <c r="Q1084" t="s">
        <v>386</v>
      </c>
      <c r="R1084" t="s">
        <v>471</v>
      </c>
      <c r="S1084">
        <v>33916</v>
      </c>
      <c r="T1084" s="3">
        <v>42112</v>
      </c>
      <c r="U1084" s="3">
        <v>42117</v>
      </c>
      <c r="V1084">
        <v>624.23900000000003</v>
      </c>
      <c r="W1084">
        <v>74</v>
      </c>
      <c r="X1084">
        <v>3598.82</v>
      </c>
      <c r="Y1084">
        <v>26342</v>
      </c>
    </row>
    <row r="1085" spans="1:25" x14ac:dyDescent="0.3">
      <c r="A1085">
        <v>3686</v>
      </c>
      <c r="B1085" t="s">
        <v>131</v>
      </c>
      <c r="C1085">
        <v>0.04</v>
      </c>
      <c r="D1085">
        <v>6.68</v>
      </c>
      <c r="E1085">
        <v>4.91</v>
      </c>
      <c r="F1085">
        <v>1959</v>
      </c>
      <c r="G1085" t="s">
        <v>1933</v>
      </c>
      <c r="H1085" t="s">
        <v>66</v>
      </c>
      <c r="I1085" t="s">
        <v>57</v>
      </c>
      <c r="J1085" t="s">
        <v>46</v>
      </c>
      <c r="K1085" t="s">
        <v>118</v>
      </c>
      <c r="L1085" t="s">
        <v>76</v>
      </c>
      <c r="M1085" t="s">
        <v>1927</v>
      </c>
      <c r="N1085">
        <v>0.37</v>
      </c>
      <c r="O1085" t="s">
        <v>50</v>
      </c>
      <c r="P1085" t="s">
        <v>87</v>
      </c>
      <c r="Q1085" t="s">
        <v>386</v>
      </c>
      <c r="R1085" t="s">
        <v>471</v>
      </c>
      <c r="S1085">
        <v>33916</v>
      </c>
      <c r="T1085" s="3">
        <v>42112</v>
      </c>
      <c r="U1085" s="3">
        <v>42119</v>
      </c>
      <c r="V1085">
        <v>-14.3241</v>
      </c>
      <c r="W1085">
        <v>5</v>
      </c>
      <c r="X1085">
        <v>41.22</v>
      </c>
      <c r="Y1085">
        <v>26342</v>
      </c>
    </row>
    <row r="1086" spans="1:25" x14ac:dyDescent="0.3">
      <c r="A1086">
        <v>21685</v>
      </c>
      <c r="B1086" t="s">
        <v>131</v>
      </c>
      <c r="C1086">
        <v>0.02</v>
      </c>
      <c r="D1086">
        <v>48.04</v>
      </c>
      <c r="E1086">
        <v>5.79</v>
      </c>
      <c r="F1086">
        <v>1962</v>
      </c>
      <c r="G1086" t="s">
        <v>1936</v>
      </c>
      <c r="H1086" t="s">
        <v>66</v>
      </c>
      <c r="I1086" t="s">
        <v>57</v>
      </c>
      <c r="J1086" t="s">
        <v>46</v>
      </c>
      <c r="K1086" t="s">
        <v>118</v>
      </c>
      <c r="L1086" t="s">
        <v>76</v>
      </c>
      <c r="M1086" t="s">
        <v>888</v>
      </c>
      <c r="N1086">
        <v>0.37</v>
      </c>
      <c r="O1086" t="s">
        <v>50</v>
      </c>
      <c r="P1086" t="s">
        <v>78</v>
      </c>
      <c r="Q1086" t="s">
        <v>324</v>
      </c>
      <c r="R1086" t="s">
        <v>1937</v>
      </c>
      <c r="S1086">
        <v>48601</v>
      </c>
      <c r="T1086" s="3">
        <v>42112</v>
      </c>
      <c r="U1086" s="3">
        <v>42117</v>
      </c>
      <c r="V1086">
        <v>604.01909999999998</v>
      </c>
      <c r="W1086">
        <v>18</v>
      </c>
      <c r="X1086">
        <v>875.39</v>
      </c>
      <c r="Y1086">
        <v>88857</v>
      </c>
    </row>
    <row r="1087" spans="1:25" x14ac:dyDescent="0.3">
      <c r="A1087">
        <v>21686</v>
      </c>
      <c r="B1087" t="s">
        <v>131</v>
      </c>
      <c r="C1087">
        <v>0.04</v>
      </c>
      <c r="D1087">
        <v>6.68</v>
      </c>
      <c r="E1087">
        <v>4.91</v>
      </c>
      <c r="F1087">
        <v>1962</v>
      </c>
      <c r="G1087" t="s">
        <v>1936</v>
      </c>
      <c r="H1087" t="s">
        <v>66</v>
      </c>
      <c r="I1087" t="s">
        <v>57</v>
      </c>
      <c r="J1087" t="s">
        <v>46</v>
      </c>
      <c r="K1087" t="s">
        <v>118</v>
      </c>
      <c r="L1087" t="s">
        <v>76</v>
      </c>
      <c r="M1087" t="s">
        <v>1927</v>
      </c>
      <c r="N1087">
        <v>0.37</v>
      </c>
      <c r="O1087" t="s">
        <v>50</v>
      </c>
      <c r="P1087" t="s">
        <v>78</v>
      </c>
      <c r="Q1087" t="s">
        <v>324</v>
      </c>
      <c r="R1087" t="s">
        <v>1937</v>
      </c>
      <c r="S1087">
        <v>48601</v>
      </c>
      <c r="T1087" s="3">
        <v>42112</v>
      </c>
      <c r="U1087" s="3">
        <v>42119</v>
      </c>
      <c r="V1087">
        <v>-11.631599999999999</v>
      </c>
      <c r="W1087">
        <v>1</v>
      </c>
      <c r="X1087">
        <v>8.24</v>
      </c>
      <c r="Y1087">
        <v>88857</v>
      </c>
    </row>
    <row r="1088" spans="1:25" x14ac:dyDescent="0.3">
      <c r="A1088">
        <v>22488</v>
      </c>
      <c r="B1088" t="s">
        <v>73</v>
      </c>
      <c r="C1088">
        <v>0.01</v>
      </c>
      <c r="D1088">
        <v>78.650000000000006</v>
      </c>
      <c r="E1088">
        <v>13.99</v>
      </c>
      <c r="F1088">
        <v>1967</v>
      </c>
      <c r="G1088" t="s">
        <v>1938</v>
      </c>
      <c r="H1088" t="s">
        <v>44</v>
      </c>
      <c r="I1088" t="s">
        <v>75</v>
      </c>
      <c r="J1088" t="s">
        <v>46</v>
      </c>
      <c r="K1088" t="s">
        <v>281</v>
      </c>
      <c r="L1088" t="s">
        <v>111</v>
      </c>
      <c r="M1088" t="s">
        <v>1920</v>
      </c>
      <c r="N1088">
        <v>0.52</v>
      </c>
      <c r="O1088" t="s">
        <v>50</v>
      </c>
      <c r="P1088" t="s">
        <v>78</v>
      </c>
      <c r="Q1088" t="s">
        <v>354</v>
      </c>
      <c r="R1088" t="s">
        <v>1597</v>
      </c>
      <c r="S1088">
        <v>52732</v>
      </c>
      <c r="T1088" s="3">
        <v>42081</v>
      </c>
      <c r="U1088" s="3">
        <v>42082</v>
      </c>
      <c r="V1088">
        <v>442.36589999999995</v>
      </c>
      <c r="W1088">
        <v>8</v>
      </c>
      <c r="X1088">
        <v>641.11</v>
      </c>
      <c r="Y1088">
        <v>89456</v>
      </c>
    </row>
    <row r="1089" spans="1:25" x14ac:dyDescent="0.3">
      <c r="A1089">
        <v>26220</v>
      </c>
      <c r="B1089" t="s">
        <v>73</v>
      </c>
      <c r="C1089">
        <v>0.02</v>
      </c>
      <c r="D1089">
        <v>11.58</v>
      </c>
      <c r="E1089">
        <v>5.72</v>
      </c>
      <c r="F1089">
        <v>1971</v>
      </c>
      <c r="G1089" t="s">
        <v>1939</v>
      </c>
      <c r="H1089" t="s">
        <v>66</v>
      </c>
      <c r="I1089" t="s">
        <v>45</v>
      </c>
      <c r="J1089" t="s">
        <v>46</v>
      </c>
      <c r="K1089" t="s">
        <v>94</v>
      </c>
      <c r="L1089" t="s">
        <v>76</v>
      </c>
      <c r="M1089" t="s">
        <v>710</v>
      </c>
      <c r="N1089">
        <v>0.35</v>
      </c>
      <c r="O1089" t="s">
        <v>50</v>
      </c>
      <c r="P1089" t="s">
        <v>87</v>
      </c>
      <c r="Q1089" t="s">
        <v>695</v>
      </c>
      <c r="R1089" t="s">
        <v>1940</v>
      </c>
      <c r="S1089">
        <v>38801</v>
      </c>
      <c r="T1089" s="3">
        <v>42022</v>
      </c>
      <c r="U1089" s="3">
        <v>42023</v>
      </c>
      <c r="V1089">
        <v>-259.75599999999997</v>
      </c>
      <c r="W1089">
        <v>3</v>
      </c>
      <c r="X1089">
        <v>35.479999999999997</v>
      </c>
      <c r="Y1089">
        <v>91550</v>
      </c>
    </row>
    <row r="1090" spans="1:25" x14ac:dyDescent="0.3">
      <c r="A1090">
        <v>26223</v>
      </c>
      <c r="B1090" t="s">
        <v>73</v>
      </c>
      <c r="C1090">
        <v>0.05</v>
      </c>
      <c r="D1090">
        <v>350.99</v>
      </c>
      <c r="E1090">
        <v>39</v>
      </c>
      <c r="F1090">
        <v>1972</v>
      </c>
      <c r="G1090" t="s">
        <v>1941</v>
      </c>
      <c r="H1090" t="s">
        <v>56</v>
      </c>
      <c r="I1090" t="s">
        <v>45</v>
      </c>
      <c r="J1090" t="s">
        <v>58</v>
      </c>
      <c r="K1090" t="s">
        <v>59</v>
      </c>
      <c r="L1090" t="s">
        <v>60</v>
      </c>
      <c r="M1090" t="s">
        <v>1293</v>
      </c>
      <c r="N1090">
        <v>0.55000000000000004</v>
      </c>
      <c r="O1090" t="s">
        <v>50</v>
      </c>
      <c r="P1090" t="s">
        <v>70</v>
      </c>
      <c r="Q1090" t="s">
        <v>258</v>
      </c>
      <c r="R1090" t="s">
        <v>1942</v>
      </c>
      <c r="S1090">
        <v>19090</v>
      </c>
      <c r="T1090" s="3">
        <v>42022</v>
      </c>
      <c r="U1090" s="3">
        <v>42024</v>
      </c>
      <c r="V1090">
        <v>1469.7275999999999</v>
      </c>
      <c r="W1090">
        <v>6</v>
      </c>
      <c r="X1090">
        <v>2130.04</v>
      </c>
      <c r="Y1090">
        <v>91550</v>
      </c>
    </row>
    <row r="1091" spans="1:25" x14ac:dyDescent="0.3">
      <c r="A1091">
        <v>26224</v>
      </c>
      <c r="B1091" t="s">
        <v>73</v>
      </c>
      <c r="C1091">
        <v>0.04</v>
      </c>
      <c r="D1091">
        <v>15.99</v>
      </c>
      <c r="E1091">
        <v>9.4</v>
      </c>
      <c r="F1091">
        <v>1972</v>
      </c>
      <c r="G1091" t="s">
        <v>1941</v>
      </c>
      <c r="H1091" t="s">
        <v>44</v>
      </c>
      <c r="I1091" t="s">
        <v>45</v>
      </c>
      <c r="J1091" t="s">
        <v>102</v>
      </c>
      <c r="K1091" t="s">
        <v>110</v>
      </c>
      <c r="L1091" t="s">
        <v>76</v>
      </c>
      <c r="M1091" t="s">
        <v>1793</v>
      </c>
      <c r="N1091">
        <v>0.49</v>
      </c>
      <c r="O1091" t="s">
        <v>50</v>
      </c>
      <c r="P1091" t="s">
        <v>70</v>
      </c>
      <c r="Q1091" t="s">
        <v>258</v>
      </c>
      <c r="R1091" t="s">
        <v>1942</v>
      </c>
      <c r="S1091">
        <v>19090</v>
      </c>
      <c r="T1091" s="3">
        <v>42022</v>
      </c>
      <c r="U1091" s="3">
        <v>42024</v>
      </c>
      <c r="V1091">
        <v>-83.553060000000002</v>
      </c>
      <c r="W1091">
        <v>5</v>
      </c>
      <c r="X1091">
        <v>82.8</v>
      </c>
      <c r="Y1091">
        <v>91550</v>
      </c>
    </row>
    <row r="1092" spans="1:25" x14ac:dyDescent="0.3">
      <c r="A1092">
        <v>18795</v>
      </c>
      <c r="B1092" t="s">
        <v>73</v>
      </c>
      <c r="C1092">
        <v>0.09</v>
      </c>
      <c r="D1092">
        <v>20.48</v>
      </c>
      <c r="E1092">
        <v>6.32</v>
      </c>
      <c r="F1092">
        <v>1974</v>
      </c>
      <c r="G1092" t="s">
        <v>1943</v>
      </c>
      <c r="H1092" t="s">
        <v>66</v>
      </c>
      <c r="I1092" t="s">
        <v>139</v>
      </c>
      <c r="J1092" t="s">
        <v>46</v>
      </c>
      <c r="K1092" t="s">
        <v>281</v>
      </c>
      <c r="L1092" t="s">
        <v>76</v>
      </c>
      <c r="M1092" t="s">
        <v>1944</v>
      </c>
      <c r="N1092">
        <v>0.57999999999999996</v>
      </c>
      <c r="O1092" t="s">
        <v>50</v>
      </c>
      <c r="P1092" t="s">
        <v>78</v>
      </c>
      <c r="Q1092" t="s">
        <v>324</v>
      </c>
      <c r="R1092" t="s">
        <v>1945</v>
      </c>
      <c r="S1092">
        <v>48127</v>
      </c>
      <c r="T1092" s="3">
        <v>42144</v>
      </c>
      <c r="U1092" s="3">
        <v>42145</v>
      </c>
      <c r="V1092">
        <v>-16.89</v>
      </c>
      <c r="W1092">
        <v>5</v>
      </c>
      <c r="X1092">
        <v>99.02</v>
      </c>
      <c r="Y1092">
        <v>89040</v>
      </c>
    </row>
    <row r="1093" spans="1:25" x14ac:dyDescent="0.3">
      <c r="A1093">
        <v>18796</v>
      </c>
      <c r="B1093" t="s">
        <v>73</v>
      </c>
      <c r="C1093">
        <v>0.06</v>
      </c>
      <c r="D1093">
        <v>15.67</v>
      </c>
      <c r="E1093">
        <v>1.39</v>
      </c>
      <c r="F1093">
        <v>1974</v>
      </c>
      <c r="G1093" t="s">
        <v>1943</v>
      </c>
      <c r="H1093" t="s">
        <v>66</v>
      </c>
      <c r="I1093" t="s">
        <v>139</v>
      </c>
      <c r="J1093" t="s">
        <v>46</v>
      </c>
      <c r="K1093" t="s">
        <v>94</v>
      </c>
      <c r="L1093" t="s">
        <v>76</v>
      </c>
      <c r="M1093" t="s">
        <v>1724</v>
      </c>
      <c r="N1093">
        <v>0.38</v>
      </c>
      <c r="O1093" t="s">
        <v>50</v>
      </c>
      <c r="P1093" t="s">
        <v>78</v>
      </c>
      <c r="Q1093" t="s">
        <v>324</v>
      </c>
      <c r="R1093" t="s">
        <v>1945</v>
      </c>
      <c r="S1093">
        <v>48127</v>
      </c>
      <c r="T1093" s="3">
        <v>42144</v>
      </c>
      <c r="U1093" s="3">
        <v>42145</v>
      </c>
      <c r="V1093">
        <v>25.51</v>
      </c>
      <c r="W1093">
        <v>3</v>
      </c>
      <c r="X1093">
        <v>46.4</v>
      </c>
      <c r="Y1093">
        <v>89040</v>
      </c>
    </row>
    <row r="1094" spans="1:25" x14ac:dyDescent="0.3">
      <c r="A1094">
        <v>25731</v>
      </c>
      <c r="B1094" t="s">
        <v>64</v>
      </c>
      <c r="C1094">
        <v>0.05</v>
      </c>
      <c r="D1094">
        <v>70.98</v>
      </c>
      <c r="E1094">
        <v>46.74</v>
      </c>
      <c r="F1094">
        <v>1976</v>
      </c>
      <c r="G1094" t="s">
        <v>1946</v>
      </c>
      <c r="H1094" t="s">
        <v>56</v>
      </c>
      <c r="I1094" t="s">
        <v>139</v>
      </c>
      <c r="J1094" t="s">
        <v>58</v>
      </c>
      <c r="K1094" t="s">
        <v>215</v>
      </c>
      <c r="L1094" t="s">
        <v>146</v>
      </c>
      <c r="M1094" t="s">
        <v>891</v>
      </c>
      <c r="N1094">
        <v>0.56000000000000005</v>
      </c>
      <c r="O1094" t="s">
        <v>50</v>
      </c>
      <c r="P1094" t="s">
        <v>78</v>
      </c>
      <c r="Q1094" t="s">
        <v>324</v>
      </c>
      <c r="R1094" t="s">
        <v>1947</v>
      </c>
      <c r="S1094">
        <v>48823</v>
      </c>
      <c r="T1094" s="3">
        <v>42014</v>
      </c>
      <c r="U1094" s="3">
        <v>42015</v>
      </c>
      <c r="V1094">
        <v>-850.65239999999994</v>
      </c>
      <c r="W1094">
        <v>8</v>
      </c>
      <c r="X1094">
        <v>551.51</v>
      </c>
      <c r="Y1094">
        <v>89039</v>
      </c>
    </row>
    <row r="1095" spans="1:25" x14ac:dyDescent="0.3">
      <c r="A1095">
        <v>25732</v>
      </c>
      <c r="B1095" t="s">
        <v>64</v>
      </c>
      <c r="C1095">
        <v>0.05</v>
      </c>
      <c r="D1095">
        <v>11.55</v>
      </c>
      <c r="E1095">
        <v>2.36</v>
      </c>
      <c r="F1095">
        <v>1976</v>
      </c>
      <c r="G1095" t="s">
        <v>1946</v>
      </c>
      <c r="H1095" t="s">
        <v>66</v>
      </c>
      <c r="I1095" t="s">
        <v>139</v>
      </c>
      <c r="J1095" t="s">
        <v>46</v>
      </c>
      <c r="K1095" t="s">
        <v>47</v>
      </c>
      <c r="L1095" t="s">
        <v>48</v>
      </c>
      <c r="M1095" t="s">
        <v>336</v>
      </c>
      <c r="N1095">
        <v>0.55000000000000004</v>
      </c>
      <c r="O1095" t="s">
        <v>50</v>
      </c>
      <c r="P1095" t="s">
        <v>78</v>
      </c>
      <c r="Q1095" t="s">
        <v>324</v>
      </c>
      <c r="R1095" t="s">
        <v>1947</v>
      </c>
      <c r="S1095">
        <v>48823</v>
      </c>
      <c r="T1095" s="3">
        <v>42014</v>
      </c>
      <c r="U1095" s="3">
        <v>42016</v>
      </c>
      <c r="V1095">
        <v>98.525099999999981</v>
      </c>
      <c r="W1095">
        <v>12</v>
      </c>
      <c r="X1095">
        <v>142.79</v>
      </c>
      <c r="Y1095">
        <v>89039</v>
      </c>
    </row>
    <row r="1096" spans="1:25" x14ac:dyDescent="0.3">
      <c r="A1096">
        <v>24887</v>
      </c>
      <c r="B1096" t="s">
        <v>64</v>
      </c>
      <c r="C1096">
        <v>0.06</v>
      </c>
      <c r="D1096">
        <v>40.99</v>
      </c>
      <c r="E1096">
        <v>17.48</v>
      </c>
      <c r="F1096">
        <v>1976</v>
      </c>
      <c r="G1096" t="s">
        <v>1946</v>
      </c>
      <c r="H1096" t="s">
        <v>66</v>
      </c>
      <c r="I1096" t="s">
        <v>139</v>
      </c>
      <c r="J1096" t="s">
        <v>46</v>
      </c>
      <c r="K1096" t="s">
        <v>118</v>
      </c>
      <c r="L1096" t="s">
        <v>76</v>
      </c>
      <c r="M1096" t="s">
        <v>1130</v>
      </c>
      <c r="N1096">
        <v>0.36</v>
      </c>
      <c r="O1096" t="s">
        <v>50</v>
      </c>
      <c r="P1096" t="s">
        <v>78</v>
      </c>
      <c r="Q1096" t="s">
        <v>324</v>
      </c>
      <c r="R1096" t="s">
        <v>1947</v>
      </c>
      <c r="S1096">
        <v>48823</v>
      </c>
      <c r="T1096" s="3">
        <v>42086</v>
      </c>
      <c r="U1096" s="3">
        <v>42088</v>
      </c>
      <c r="V1096">
        <v>214.23</v>
      </c>
      <c r="W1096">
        <v>14</v>
      </c>
      <c r="X1096">
        <v>585.08000000000004</v>
      </c>
      <c r="Y1096">
        <v>89041</v>
      </c>
    </row>
    <row r="1097" spans="1:25" x14ac:dyDescent="0.3">
      <c r="A1097">
        <v>21692</v>
      </c>
      <c r="B1097" t="s">
        <v>54</v>
      </c>
      <c r="C1097">
        <v>0.05</v>
      </c>
      <c r="D1097">
        <v>20.99</v>
      </c>
      <c r="E1097">
        <v>3.3</v>
      </c>
      <c r="F1097">
        <v>1979</v>
      </c>
      <c r="G1097" t="s">
        <v>1948</v>
      </c>
      <c r="H1097" t="s">
        <v>66</v>
      </c>
      <c r="I1097" t="s">
        <v>45</v>
      </c>
      <c r="J1097" t="s">
        <v>102</v>
      </c>
      <c r="K1097" t="s">
        <v>103</v>
      </c>
      <c r="L1097" t="s">
        <v>68</v>
      </c>
      <c r="M1097" t="s">
        <v>919</v>
      </c>
      <c r="N1097">
        <v>0.81</v>
      </c>
      <c r="O1097" t="s">
        <v>50</v>
      </c>
      <c r="P1097" t="s">
        <v>51</v>
      </c>
      <c r="Q1097" t="s">
        <v>279</v>
      </c>
      <c r="R1097" t="s">
        <v>1949</v>
      </c>
      <c r="S1097">
        <v>80122</v>
      </c>
      <c r="T1097" s="3">
        <v>42129</v>
      </c>
      <c r="U1097" s="3">
        <v>42130</v>
      </c>
      <c r="V1097">
        <v>21.883400000000023</v>
      </c>
      <c r="W1097">
        <v>4</v>
      </c>
      <c r="X1097">
        <v>72.75</v>
      </c>
      <c r="Y1097">
        <v>87757</v>
      </c>
    </row>
    <row r="1098" spans="1:25" x14ac:dyDescent="0.3">
      <c r="A1098">
        <v>24935</v>
      </c>
      <c r="B1098" t="s">
        <v>54</v>
      </c>
      <c r="C1098">
        <v>0.1</v>
      </c>
      <c r="D1098">
        <v>7.37</v>
      </c>
      <c r="E1098">
        <v>5.53</v>
      </c>
      <c r="F1098">
        <v>1984</v>
      </c>
      <c r="G1098" t="s">
        <v>1950</v>
      </c>
      <c r="H1098" t="s">
        <v>66</v>
      </c>
      <c r="I1098" t="s">
        <v>139</v>
      </c>
      <c r="J1098" t="s">
        <v>102</v>
      </c>
      <c r="K1098" t="s">
        <v>204</v>
      </c>
      <c r="L1098" t="s">
        <v>68</v>
      </c>
      <c r="M1098" t="s">
        <v>330</v>
      </c>
      <c r="N1098">
        <v>0.69</v>
      </c>
      <c r="O1098" t="s">
        <v>50</v>
      </c>
      <c r="P1098" t="s">
        <v>87</v>
      </c>
      <c r="Q1098" t="s">
        <v>956</v>
      </c>
      <c r="R1098" t="s">
        <v>957</v>
      </c>
      <c r="S1098">
        <v>29915</v>
      </c>
      <c r="T1098" s="3">
        <v>42140</v>
      </c>
      <c r="U1098" s="3">
        <v>42140</v>
      </c>
      <c r="V1098">
        <v>290.202</v>
      </c>
      <c r="W1098">
        <v>38</v>
      </c>
      <c r="X1098">
        <v>269.33</v>
      </c>
      <c r="Y1098">
        <v>91258</v>
      </c>
    </row>
    <row r="1099" spans="1:25" x14ac:dyDescent="0.3">
      <c r="A1099">
        <v>20568</v>
      </c>
      <c r="B1099" t="s">
        <v>54</v>
      </c>
      <c r="C1099">
        <v>0.01</v>
      </c>
      <c r="D1099">
        <v>15.31</v>
      </c>
      <c r="E1099">
        <v>8.7799999999999994</v>
      </c>
      <c r="F1099">
        <v>1986</v>
      </c>
      <c r="G1099" t="s">
        <v>1951</v>
      </c>
      <c r="H1099" t="s">
        <v>66</v>
      </c>
      <c r="I1099" t="s">
        <v>57</v>
      </c>
      <c r="J1099" t="s">
        <v>46</v>
      </c>
      <c r="K1099" t="s">
        <v>165</v>
      </c>
      <c r="L1099" t="s">
        <v>76</v>
      </c>
      <c r="M1099" t="s">
        <v>1952</v>
      </c>
      <c r="N1099">
        <v>0.56999999999999995</v>
      </c>
      <c r="O1099" t="s">
        <v>50</v>
      </c>
      <c r="P1099" t="s">
        <v>78</v>
      </c>
      <c r="Q1099" t="s">
        <v>155</v>
      </c>
      <c r="R1099" t="s">
        <v>1953</v>
      </c>
      <c r="S1099">
        <v>79701</v>
      </c>
      <c r="T1099" s="3">
        <v>42130</v>
      </c>
      <c r="U1099" s="3">
        <v>42131</v>
      </c>
      <c r="V1099">
        <v>12.146000000000008</v>
      </c>
      <c r="W1099">
        <v>23</v>
      </c>
      <c r="X1099">
        <v>377</v>
      </c>
      <c r="Y1099">
        <v>90888</v>
      </c>
    </row>
    <row r="1100" spans="1:25" x14ac:dyDescent="0.3">
      <c r="A1100">
        <v>20569</v>
      </c>
      <c r="B1100" t="s">
        <v>54</v>
      </c>
      <c r="C1100">
        <v>0.05</v>
      </c>
      <c r="D1100">
        <v>7.99</v>
      </c>
      <c r="E1100">
        <v>5.03</v>
      </c>
      <c r="F1100">
        <v>1986</v>
      </c>
      <c r="G1100" t="s">
        <v>1951</v>
      </c>
      <c r="H1100" t="s">
        <v>44</v>
      </c>
      <c r="I1100" t="s">
        <v>57</v>
      </c>
      <c r="J1100" t="s">
        <v>102</v>
      </c>
      <c r="K1100" t="s">
        <v>103</v>
      </c>
      <c r="L1100" t="s">
        <v>111</v>
      </c>
      <c r="M1100" t="s">
        <v>454</v>
      </c>
      <c r="N1100">
        <v>0.6</v>
      </c>
      <c r="O1100" t="s">
        <v>50</v>
      </c>
      <c r="P1100" t="s">
        <v>78</v>
      </c>
      <c r="Q1100" t="s">
        <v>155</v>
      </c>
      <c r="R1100" t="s">
        <v>1953</v>
      </c>
      <c r="S1100">
        <v>79701</v>
      </c>
      <c r="T1100" s="3">
        <v>42130</v>
      </c>
      <c r="U1100" s="3">
        <v>42132</v>
      </c>
      <c r="V1100">
        <v>5.6870000000000083</v>
      </c>
      <c r="W1100">
        <v>4</v>
      </c>
      <c r="X1100">
        <v>42.99</v>
      </c>
      <c r="Y1100">
        <v>90888</v>
      </c>
    </row>
    <row r="1101" spans="1:25" x14ac:dyDescent="0.3">
      <c r="A1101">
        <v>19336</v>
      </c>
      <c r="B1101" t="s">
        <v>42</v>
      </c>
      <c r="C1101">
        <v>0.05</v>
      </c>
      <c r="D1101">
        <v>20.98</v>
      </c>
      <c r="E1101">
        <v>21.2</v>
      </c>
      <c r="F1101">
        <v>1988</v>
      </c>
      <c r="G1101" t="s">
        <v>1954</v>
      </c>
      <c r="H1101" t="s">
        <v>66</v>
      </c>
      <c r="I1101" t="s">
        <v>57</v>
      </c>
      <c r="J1101" t="s">
        <v>58</v>
      </c>
      <c r="K1101" t="s">
        <v>67</v>
      </c>
      <c r="L1101" t="s">
        <v>111</v>
      </c>
      <c r="M1101" t="s">
        <v>1955</v>
      </c>
      <c r="N1101">
        <v>0.78</v>
      </c>
      <c r="O1101" t="s">
        <v>50</v>
      </c>
      <c r="P1101" t="s">
        <v>51</v>
      </c>
      <c r="Q1101" t="s">
        <v>236</v>
      </c>
      <c r="R1101" t="s">
        <v>1919</v>
      </c>
      <c r="S1101">
        <v>84020</v>
      </c>
      <c r="T1101" s="3">
        <v>42007</v>
      </c>
      <c r="U1101" s="3">
        <v>42008</v>
      </c>
      <c r="V1101">
        <v>-181.102</v>
      </c>
      <c r="W1101">
        <v>3</v>
      </c>
      <c r="X1101">
        <v>65.69</v>
      </c>
      <c r="Y1101">
        <v>89999</v>
      </c>
    </row>
    <row r="1102" spans="1:25" x14ac:dyDescent="0.3">
      <c r="A1102">
        <v>22600</v>
      </c>
      <c r="B1102" t="s">
        <v>54</v>
      </c>
      <c r="C1102">
        <v>0.04</v>
      </c>
      <c r="D1102">
        <v>355.98</v>
      </c>
      <c r="E1102">
        <v>58.92</v>
      </c>
      <c r="F1102">
        <v>1989</v>
      </c>
      <c r="G1102" t="s">
        <v>1956</v>
      </c>
      <c r="H1102" t="s">
        <v>56</v>
      </c>
      <c r="I1102" t="s">
        <v>57</v>
      </c>
      <c r="J1102" t="s">
        <v>58</v>
      </c>
      <c r="K1102" t="s">
        <v>59</v>
      </c>
      <c r="L1102" t="s">
        <v>60</v>
      </c>
      <c r="M1102" t="s">
        <v>1318</v>
      </c>
      <c r="N1102">
        <v>0.64</v>
      </c>
      <c r="O1102" t="s">
        <v>50</v>
      </c>
      <c r="P1102" t="s">
        <v>51</v>
      </c>
      <c r="Q1102" t="s">
        <v>236</v>
      </c>
      <c r="R1102" t="s">
        <v>1957</v>
      </c>
      <c r="S1102">
        <v>84117</v>
      </c>
      <c r="T1102" s="3">
        <v>42025</v>
      </c>
      <c r="U1102" s="3">
        <v>42026</v>
      </c>
      <c r="V1102">
        <v>882.93000000000006</v>
      </c>
      <c r="W1102">
        <v>8</v>
      </c>
      <c r="X1102">
        <v>2748.21</v>
      </c>
      <c r="Y1102">
        <v>90000</v>
      </c>
    </row>
    <row r="1103" spans="1:25" x14ac:dyDescent="0.3">
      <c r="A1103">
        <v>22601</v>
      </c>
      <c r="B1103" t="s">
        <v>54</v>
      </c>
      <c r="C1103">
        <v>0.09</v>
      </c>
      <c r="D1103">
        <v>19.98</v>
      </c>
      <c r="E1103">
        <v>8.68</v>
      </c>
      <c r="F1103">
        <v>1989</v>
      </c>
      <c r="G1103" t="s">
        <v>1956</v>
      </c>
      <c r="H1103" t="s">
        <v>66</v>
      </c>
      <c r="I1103" t="s">
        <v>57</v>
      </c>
      <c r="J1103" t="s">
        <v>46</v>
      </c>
      <c r="K1103" t="s">
        <v>118</v>
      </c>
      <c r="L1103" t="s">
        <v>76</v>
      </c>
      <c r="M1103" t="s">
        <v>1247</v>
      </c>
      <c r="N1103">
        <v>0.37</v>
      </c>
      <c r="O1103" t="s">
        <v>50</v>
      </c>
      <c r="P1103" t="s">
        <v>51</v>
      </c>
      <c r="Q1103" t="s">
        <v>236</v>
      </c>
      <c r="R1103" t="s">
        <v>1957</v>
      </c>
      <c r="S1103">
        <v>84117</v>
      </c>
      <c r="T1103" s="3">
        <v>42025</v>
      </c>
      <c r="U1103" s="3">
        <v>42026</v>
      </c>
      <c r="V1103">
        <v>6.6803999999999988</v>
      </c>
      <c r="W1103">
        <v>5</v>
      </c>
      <c r="X1103">
        <v>93.19</v>
      </c>
      <c r="Y1103">
        <v>90000</v>
      </c>
    </row>
    <row r="1104" spans="1:25" x14ac:dyDescent="0.3">
      <c r="A1104">
        <v>20554</v>
      </c>
      <c r="B1104" t="s">
        <v>42</v>
      </c>
      <c r="C1104">
        <v>0.01</v>
      </c>
      <c r="D1104">
        <v>30.98</v>
      </c>
      <c r="E1104">
        <v>6.5</v>
      </c>
      <c r="F1104">
        <v>1989</v>
      </c>
      <c r="G1104" t="s">
        <v>1956</v>
      </c>
      <c r="H1104" t="s">
        <v>66</v>
      </c>
      <c r="I1104" t="s">
        <v>45</v>
      </c>
      <c r="J1104" t="s">
        <v>102</v>
      </c>
      <c r="K1104" t="s">
        <v>204</v>
      </c>
      <c r="L1104" t="s">
        <v>76</v>
      </c>
      <c r="M1104" t="s">
        <v>1932</v>
      </c>
      <c r="N1104">
        <v>0.64</v>
      </c>
      <c r="O1104" t="s">
        <v>50</v>
      </c>
      <c r="P1104" t="s">
        <v>51</v>
      </c>
      <c r="Q1104" t="s">
        <v>236</v>
      </c>
      <c r="R1104" t="s">
        <v>1957</v>
      </c>
      <c r="S1104">
        <v>84117</v>
      </c>
      <c r="T1104" s="3">
        <v>42139</v>
      </c>
      <c r="U1104" s="3">
        <v>42140</v>
      </c>
      <c r="V1104">
        <v>46.29</v>
      </c>
      <c r="W1104">
        <v>11</v>
      </c>
      <c r="X1104">
        <v>363.37</v>
      </c>
      <c r="Y1104">
        <v>90001</v>
      </c>
    </row>
    <row r="1105" spans="1:25" x14ac:dyDescent="0.3">
      <c r="A1105">
        <v>20555</v>
      </c>
      <c r="B1105" t="s">
        <v>42</v>
      </c>
      <c r="C1105">
        <v>0.01</v>
      </c>
      <c r="D1105">
        <v>40.99</v>
      </c>
      <c r="E1105">
        <v>19.989999999999998</v>
      </c>
      <c r="F1105">
        <v>1989</v>
      </c>
      <c r="G1105" t="s">
        <v>1956</v>
      </c>
      <c r="H1105" t="s">
        <v>66</v>
      </c>
      <c r="I1105" t="s">
        <v>45</v>
      </c>
      <c r="J1105" t="s">
        <v>46</v>
      </c>
      <c r="K1105" t="s">
        <v>118</v>
      </c>
      <c r="L1105" t="s">
        <v>76</v>
      </c>
      <c r="M1105" t="s">
        <v>1958</v>
      </c>
      <c r="N1105">
        <v>0.36</v>
      </c>
      <c r="O1105" t="s">
        <v>50</v>
      </c>
      <c r="P1105" t="s">
        <v>51</v>
      </c>
      <c r="Q1105" t="s">
        <v>236</v>
      </c>
      <c r="R1105" t="s">
        <v>1957</v>
      </c>
      <c r="S1105">
        <v>84117</v>
      </c>
      <c r="T1105" s="3">
        <v>42139</v>
      </c>
      <c r="U1105" s="3">
        <v>42142</v>
      </c>
      <c r="V1105">
        <v>177.79</v>
      </c>
      <c r="W1105">
        <v>11</v>
      </c>
      <c r="X1105">
        <v>480.75</v>
      </c>
      <c r="Y1105">
        <v>90001</v>
      </c>
    </row>
    <row r="1106" spans="1:25" x14ac:dyDescent="0.3">
      <c r="A1106">
        <v>21723</v>
      </c>
      <c r="B1106" t="s">
        <v>73</v>
      </c>
      <c r="C1106">
        <v>0.1</v>
      </c>
      <c r="D1106">
        <v>1.6</v>
      </c>
      <c r="E1106">
        <v>1.29</v>
      </c>
      <c r="F1106">
        <v>1989</v>
      </c>
      <c r="G1106" t="s">
        <v>1956</v>
      </c>
      <c r="H1106" t="s">
        <v>66</v>
      </c>
      <c r="I1106" t="s">
        <v>57</v>
      </c>
      <c r="J1106" t="s">
        <v>46</v>
      </c>
      <c r="K1106" t="s">
        <v>47</v>
      </c>
      <c r="L1106" t="s">
        <v>48</v>
      </c>
      <c r="M1106" t="s">
        <v>1959</v>
      </c>
      <c r="N1106">
        <v>0.42</v>
      </c>
      <c r="O1106" t="s">
        <v>50</v>
      </c>
      <c r="P1106" t="s">
        <v>51</v>
      </c>
      <c r="Q1106" t="s">
        <v>236</v>
      </c>
      <c r="R1106" t="s">
        <v>1957</v>
      </c>
      <c r="S1106">
        <v>84117</v>
      </c>
      <c r="T1106" s="3">
        <v>42124</v>
      </c>
      <c r="U1106" s="3">
        <v>42124</v>
      </c>
      <c r="V1106">
        <v>-14.990400000000001</v>
      </c>
      <c r="W1106">
        <v>11</v>
      </c>
      <c r="X1106">
        <v>16.88</v>
      </c>
      <c r="Y1106">
        <v>90003</v>
      </c>
    </row>
    <row r="1107" spans="1:25" x14ac:dyDescent="0.3">
      <c r="A1107">
        <v>25417</v>
      </c>
      <c r="B1107" t="s">
        <v>73</v>
      </c>
      <c r="C1107">
        <v>0</v>
      </c>
      <c r="D1107">
        <v>47.9</v>
      </c>
      <c r="E1107">
        <v>5.86</v>
      </c>
      <c r="F1107">
        <v>1991</v>
      </c>
      <c r="G1107" t="s">
        <v>1960</v>
      </c>
      <c r="H1107" t="s">
        <v>66</v>
      </c>
      <c r="I1107" t="s">
        <v>57</v>
      </c>
      <c r="J1107" t="s">
        <v>46</v>
      </c>
      <c r="K1107" t="s">
        <v>118</v>
      </c>
      <c r="L1107" t="s">
        <v>76</v>
      </c>
      <c r="M1107" t="s">
        <v>1961</v>
      </c>
      <c r="N1107">
        <v>0.37</v>
      </c>
      <c r="O1107" t="s">
        <v>50</v>
      </c>
      <c r="P1107" t="s">
        <v>51</v>
      </c>
      <c r="Q1107" t="s">
        <v>236</v>
      </c>
      <c r="R1107" t="s">
        <v>1962</v>
      </c>
      <c r="S1107">
        <v>84118</v>
      </c>
      <c r="T1107" s="3">
        <v>42057</v>
      </c>
      <c r="U1107" s="3">
        <v>42059</v>
      </c>
      <c r="V1107">
        <v>638.38109999999995</v>
      </c>
      <c r="W1107">
        <v>18</v>
      </c>
      <c r="X1107">
        <v>925.19</v>
      </c>
      <c r="Y1107">
        <v>90002</v>
      </c>
    </row>
    <row r="1108" spans="1:25" x14ac:dyDescent="0.3">
      <c r="A1108">
        <v>19797</v>
      </c>
      <c r="B1108" t="s">
        <v>54</v>
      </c>
      <c r="C1108">
        <v>0.1</v>
      </c>
      <c r="D1108">
        <v>125.99</v>
      </c>
      <c r="E1108">
        <v>8.99</v>
      </c>
      <c r="F1108">
        <v>1997</v>
      </c>
      <c r="G1108" t="s">
        <v>1963</v>
      </c>
      <c r="H1108" t="s">
        <v>66</v>
      </c>
      <c r="I1108" t="s">
        <v>139</v>
      </c>
      <c r="J1108" t="s">
        <v>102</v>
      </c>
      <c r="K1108" t="s">
        <v>103</v>
      </c>
      <c r="L1108" t="s">
        <v>76</v>
      </c>
      <c r="M1108" t="s">
        <v>922</v>
      </c>
      <c r="N1108">
        <v>0.56999999999999995</v>
      </c>
      <c r="O1108" t="s">
        <v>50</v>
      </c>
      <c r="P1108" t="s">
        <v>87</v>
      </c>
      <c r="Q1108" t="s">
        <v>956</v>
      </c>
      <c r="R1108" t="s">
        <v>957</v>
      </c>
      <c r="S1108">
        <v>29915</v>
      </c>
      <c r="T1108" s="3">
        <v>42029</v>
      </c>
      <c r="U1108" s="3">
        <v>42032</v>
      </c>
      <c r="V1108">
        <v>17.652000000000001</v>
      </c>
      <c r="W1108">
        <v>4</v>
      </c>
      <c r="X1108">
        <v>408.66</v>
      </c>
      <c r="Y1108">
        <v>90333</v>
      </c>
    </row>
    <row r="1109" spans="1:25" x14ac:dyDescent="0.3">
      <c r="A1109">
        <v>19581</v>
      </c>
      <c r="B1109" t="s">
        <v>73</v>
      </c>
      <c r="C1109">
        <v>0.01</v>
      </c>
      <c r="D1109">
        <v>16.48</v>
      </c>
      <c r="E1109">
        <v>1.99</v>
      </c>
      <c r="F1109">
        <v>1997</v>
      </c>
      <c r="G1109" t="s">
        <v>1963</v>
      </c>
      <c r="H1109" t="s">
        <v>66</v>
      </c>
      <c r="I1109" t="s">
        <v>139</v>
      </c>
      <c r="J1109" t="s">
        <v>102</v>
      </c>
      <c r="K1109" t="s">
        <v>204</v>
      </c>
      <c r="L1109" t="s">
        <v>68</v>
      </c>
      <c r="M1109" t="s">
        <v>1496</v>
      </c>
      <c r="N1109">
        <v>0.42</v>
      </c>
      <c r="O1109" t="s">
        <v>50</v>
      </c>
      <c r="P1109" t="s">
        <v>87</v>
      </c>
      <c r="Q1109" t="s">
        <v>956</v>
      </c>
      <c r="R1109" t="s">
        <v>957</v>
      </c>
      <c r="S1109">
        <v>29915</v>
      </c>
      <c r="T1109" s="3">
        <v>42131</v>
      </c>
      <c r="U1109" s="3">
        <v>42132</v>
      </c>
      <c r="V1109">
        <v>739.67399999999998</v>
      </c>
      <c r="W1109">
        <v>7</v>
      </c>
      <c r="X1109">
        <v>122.93</v>
      </c>
      <c r="Y1109">
        <v>90334</v>
      </c>
    </row>
    <row r="1110" spans="1:25" x14ac:dyDescent="0.3">
      <c r="A1110">
        <v>21003</v>
      </c>
      <c r="B1110" t="s">
        <v>131</v>
      </c>
      <c r="C1110">
        <v>0</v>
      </c>
      <c r="D1110">
        <v>24.92</v>
      </c>
      <c r="E1110">
        <v>12.98</v>
      </c>
      <c r="F1110">
        <v>1997</v>
      </c>
      <c r="G1110" t="s">
        <v>1963</v>
      </c>
      <c r="H1110" t="s">
        <v>66</v>
      </c>
      <c r="I1110" t="s">
        <v>139</v>
      </c>
      <c r="J1110" t="s">
        <v>46</v>
      </c>
      <c r="K1110" t="s">
        <v>134</v>
      </c>
      <c r="L1110" t="s">
        <v>76</v>
      </c>
      <c r="M1110" t="s">
        <v>1964</v>
      </c>
      <c r="N1110">
        <v>0.39</v>
      </c>
      <c r="O1110" t="s">
        <v>50</v>
      </c>
      <c r="P1110" t="s">
        <v>87</v>
      </c>
      <c r="Q1110" t="s">
        <v>956</v>
      </c>
      <c r="R1110" t="s">
        <v>957</v>
      </c>
      <c r="S1110">
        <v>29915</v>
      </c>
      <c r="T1110" s="3">
        <v>42157</v>
      </c>
      <c r="U1110" s="3">
        <v>42157</v>
      </c>
      <c r="V1110">
        <v>-23.155999999999999</v>
      </c>
      <c r="W1110">
        <v>1</v>
      </c>
      <c r="X1110">
        <v>32.659999999999997</v>
      </c>
      <c r="Y1110">
        <v>90335</v>
      </c>
    </row>
    <row r="1111" spans="1:25" x14ac:dyDescent="0.3">
      <c r="A1111">
        <v>20392</v>
      </c>
      <c r="B1111" t="s">
        <v>54</v>
      </c>
      <c r="C1111">
        <v>0.06</v>
      </c>
      <c r="D1111">
        <v>4.42</v>
      </c>
      <c r="E1111">
        <v>4.99</v>
      </c>
      <c r="F1111">
        <v>1998</v>
      </c>
      <c r="G1111" t="s">
        <v>1965</v>
      </c>
      <c r="H1111" t="s">
        <v>66</v>
      </c>
      <c r="I1111" t="s">
        <v>45</v>
      </c>
      <c r="J1111" t="s">
        <v>46</v>
      </c>
      <c r="K1111" t="s">
        <v>94</v>
      </c>
      <c r="L1111" t="s">
        <v>76</v>
      </c>
      <c r="M1111" t="s">
        <v>95</v>
      </c>
      <c r="N1111">
        <v>0.38</v>
      </c>
      <c r="O1111" t="s">
        <v>50</v>
      </c>
      <c r="P1111" t="s">
        <v>70</v>
      </c>
      <c r="Q1111" t="s">
        <v>96</v>
      </c>
      <c r="R1111" t="s">
        <v>1966</v>
      </c>
      <c r="S1111">
        <v>11758</v>
      </c>
      <c r="T1111" s="3">
        <v>42158</v>
      </c>
      <c r="U1111" s="3">
        <v>42160</v>
      </c>
      <c r="V1111">
        <v>-10.435</v>
      </c>
      <c r="W1111">
        <v>3</v>
      </c>
      <c r="X1111">
        <v>14.85</v>
      </c>
      <c r="Y1111">
        <v>90568</v>
      </c>
    </row>
    <row r="1112" spans="1:25" x14ac:dyDescent="0.3">
      <c r="A1112">
        <v>24075</v>
      </c>
      <c r="B1112" t="s">
        <v>73</v>
      </c>
      <c r="C1112">
        <v>0.06</v>
      </c>
      <c r="D1112">
        <v>4.24</v>
      </c>
      <c r="E1112">
        <v>5.41</v>
      </c>
      <c r="F1112">
        <v>2004</v>
      </c>
      <c r="G1112" t="s">
        <v>1967</v>
      </c>
      <c r="H1112" t="s">
        <v>66</v>
      </c>
      <c r="I1112" t="s">
        <v>57</v>
      </c>
      <c r="J1112" t="s">
        <v>46</v>
      </c>
      <c r="K1112" t="s">
        <v>134</v>
      </c>
      <c r="L1112" t="s">
        <v>76</v>
      </c>
      <c r="M1112" t="s">
        <v>135</v>
      </c>
      <c r="N1112">
        <v>0.35</v>
      </c>
      <c r="O1112" t="s">
        <v>50</v>
      </c>
      <c r="P1112" t="s">
        <v>51</v>
      </c>
      <c r="Q1112" t="s">
        <v>107</v>
      </c>
      <c r="R1112" t="s">
        <v>1925</v>
      </c>
      <c r="S1112">
        <v>59715</v>
      </c>
      <c r="T1112" s="3">
        <v>42111</v>
      </c>
      <c r="U1112" s="3">
        <v>42113</v>
      </c>
      <c r="V1112">
        <v>-78.916679999999999</v>
      </c>
      <c r="W1112">
        <v>10</v>
      </c>
      <c r="X1112">
        <v>45</v>
      </c>
      <c r="Y1112">
        <v>91277</v>
      </c>
    </row>
    <row r="1113" spans="1:25" x14ac:dyDescent="0.3">
      <c r="A1113">
        <v>24076</v>
      </c>
      <c r="B1113" t="s">
        <v>73</v>
      </c>
      <c r="C1113">
        <v>0.04</v>
      </c>
      <c r="D1113">
        <v>6783.02</v>
      </c>
      <c r="E1113">
        <v>24.49</v>
      </c>
      <c r="F1113">
        <v>2004</v>
      </c>
      <c r="G1113" t="s">
        <v>1967</v>
      </c>
      <c r="H1113" t="s">
        <v>66</v>
      </c>
      <c r="I1113" t="s">
        <v>57</v>
      </c>
      <c r="J1113" t="s">
        <v>102</v>
      </c>
      <c r="K1113" t="s">
        <v>110</v>
      </c>
      <c r="L1113" t="s">
        <v>260</v>
      </c>
      <c r="M1113" t="s">
        <v>1301</v>
      </c>
      <c r="N1113">
        <v>0.39</v>
      </c>
      <c r="O1113" t="s">
        <v>50</v>
      </c>
      <c r="P1113" t="s">
        <v>51</v>
      </c>
      <c r="Q1113" t="s">
        <v>107</v>
      </c>
      <c r="R1113" t="s">
        <v>1925</v>
      </c>
      <c r="S1113">
        <v>59715</v>
      </c>
      <c r="T1113" s="3">
        <v>42111</v>
      </c>
      <c r="U1113" s="3">
        <v>42113</v>
      </c>
      <c r="V1113">
        <v>-13562.637407999999</v>
      </c>
      <c r="W1113">
        <v>1</v>
      </c>
      <c r="X1113">
        <v>6569.07</v>
      </c>
      <c r="Y1113">
        <v>91277</v>
      </c>
    </row>
    <row r="1114" spans="1:25" x14ac:dyDescent="0.3">
      <c r="A1114">
        <v>25251</v>
      </c>
      <c r="B1114" t="s">
        <v>54</v>
      </c>
      <c r="C1114">
        <v>0.03</v>
      </c>
      <c r="D1114">
        <v>5.78</v>
      </c>
      <c r="E1114">
        <v>5.37</v>
      </c>
      <c r="F1114">
        <v>2006</v>
      </c>
      <c r="G1114" t="s">
        <v>1968</v>
      </c>
      <c r="H1114" t="s">
        <v>66</v>
      </c>
      <c r="I1114" t="s">
        <v>57</v>
      </c>
      <c r="J1114" t="s">
        <v>46</v>
      </c>
      <c r="K1114" t="s">
        <v>118</v>
      </c>
      <c r="L1114" t="s">
        <v>76</v>
      </c>
      <c r="M1114" t="s">
        <v>1969</v>
      </c>
      <c r="N1114">
        <v>0.36</v>
      </c>
      <c r="O1114" t="s">
        <v>50</v>
      </c>
      <c r="P1114" t="s">
        <v>51</v>
      </c>
      <c r="Q1114" t="s">
        <v>279</v>
      </c>
      <c r="R1114" t="s">
        <v>1970</v>
      </c>
      <c r="S1114">
        <v>81301</v>
      </c>
      <c r="T1114" s="3">
        <v>42068</v>
      </c>
      <c r="U1114" s="3">
        <v>42069</v>
      </c>
      <c r="V1114">
        <v>-63.35</v>
      </c>
      <c r="W1114">
        <v>15</v>
      </c>
      <c r="X1114">
        <v>88.22</v>
      </c>
      <c r="Y1114">
        <v>88798</v>
      </c>
    </row>
    <row r="1115" spans="1:25" x14ac:dyDescent="0.3">
      <c r="A1115">
        <v>20006</v>
      </c>
      <c r="B1115" t="s">
        <v>73</v>
      </c>
      <c r="C1115">
        <v>0.1</v>
      </c>
      <c r="D1115">
        <v>10.48</v>
      </c>
      <c r="E1115">
        <v>2.89</v>
      </c>
      <c r="F1115">
        <v>2016</v>
      </c>
      <c r="G1115" t="s">
        <v>1971</v>
      </c>
      <c r="H1115" t="s">
        <v>66</v>
      </c>
      <c r="I1115" t="s">
        <v>45</v>
      </c>
      <c r="J1115" t="s">
        <v>46</v>
      </c>
      <c r="K1115" t="s">
        <v>47</v>
      </c>
      <c r="L1115" t="s">
        <v>68</v>
      </c>
      <c r="M1115" t="s">
        <v>1832</v>
      </c>
      <c r="N1115">
        <v>0.6</v>
      </c>
      <c r="O1115" t="s">
        <v>50</v>
      </c>
      <c r="P1115" t="s">
        <v>78</v>
      </c>
      <c r="Q1115" t="s">
        <v>324</v>
      </c>
      <c r="R1115" t="s">
        <v>755</v>
      </c>
      <c r="S1115">
        <v>48195</v>
      </c>
      <c r="T1115" s="3">
        <v>42173</v>
      </c>
      <c r="U1115" s="3">
        <v>42174</v>
      </c>
      <c r="V1115">
        <v>-8.9039999999999999</v>
      </c>
      <c r="W1115">
        <v>4</v>
      </c>
      <c r="X1115">
        <v>40.29</v>
      </c>
      <c r="Y1115">
        <v>86874</v>
      </c>
    </row>
    <row r="1116" spans="1:25" x14ac:dyDescent="0.3">
      <c r="A1116">
        <v>18989</v>
      </c>
      <c r="B1116" t="s">
        <v>42</v>
      </c>
      <c r="C1116">
        <v>7.0000000000000007E-2</v>
      </c>
      <c r="D1116">
        <v>39.479999999999997</v>
      </c>
      <c r="E1116">
        <v>1.99</v>
      </c>
      <c r="F1116">
        <v>2014</v>
      </c>
      <c r="G1116" t="s">
        <v>1972</v>
      </c>
      <c r="H1116" t="s">
        <v>66</v>
      </c>
      <c r="I1116" t="s">
        <v>57</v>
      </c>
      <c r="J1116" t="s">
        <v>102</v>
      </c>
      <c r="K1116" t="s">
        <v>204</v>
      </c>
      <c r="L1116" t="s">
        <v>68</v>
      </c>
      <c r="M1116" t="s">
        <v>729</v>
      </c>
      <c r="N1116">
        <v>0.54</v>
      </c>
      <c r="O1116" t="s">
        <v>50</v>
      </c>
      <c r="P1116" t="s">
        <v>78</v>
      </c>
      <c r="Q1116" t="s">
        <v>354</v>
      </c>
      <c r="R1116" t="s">
        <v>1973</v>
      </c>
      <c r="S1116">
        <v>51503</v>
      </c>
      <c r="T1116" s="3">
        <v>42085</v>
      </c>
      <c r="U1116" s="3">
        <v>42087</v>
      </c>
      <c r="V1116">
        <v>88.72</v>
      </c>
      <c r="W1116">
        <v>4</v>
      </c>
      <c r="X1116">
        <v>151.27000000000001</v>
      </c>
      <c r="Y1116">
        <v>88367</v>
      </c>
    </row>
    <row r="1117" spans="1:25" x14ac:dyDescent="0.3">
      <c r="A1117">
        <v>18990</v>
      </c>
      <c r="B1117" t="s">
        <v>42</v>
      </c>
      <c r="C1117">
        <v>0</v>
      </c>
      <c r="D1117">
        <v>4.91</v>
      </c>
      <c r="E1117">
        <v>0.5</v>
      </c>
      <c r="F1117">
        <v>2014</v>
      </c>
      <c r="G1117" t="s">
        <v>1972</v>
      </c>
      <c r="H1117" t="s">
        <v>66</v>
      </c>
      <c r="I1117" t="s">
        <v>57</v>
      </c>
      <c r="J1117" t="s">
        <v>46</v>
      </c>
      <c r="K1117" t="s">
        <v>159</v>
      </c>
      <c r="L1117" t="s">
        <v>76</v>
      </c>
      <c r="M1117" t="s">
        <v>187</v>
      </c>
      <c r="N1117">
        <v>0.36</v>
      </c>
      <c r="O1117" t="s">
        <v>50</v>
      </c>
      <c r="P1117" t="s">
        <v>78</v>
      </c>
      <c r="Q1117" t="s">
        <v>354</v>
      </c>
      <c r="R1117" t="s">
        <v>1973</v>
      </c>
      <c r="S1117">
        <v>51503</v>
      </c>
      <c r="T1117" s="3">
        <v>42085</v>
      </c>
      <c r="U1117" s="3">
        <v>42087</v>
      </c>
      <c r="V1117">
        <v>7.2518999999999991</v>
      </c>
      <c r="W1117">
        <v>2</v>
      </c>
      <c r="X1117">
        <v>10.51</v>
      </c>
      <c r="Y1117">
        <v>88367</v>
      </c>
    </row>
    <row r="1118" spans="1:25" x14ac:dyDescent="0.3">
      <c r="A1118">
        <v>21573</v>
      </c>
      <c r="B1118" t="s">
        <v>64</v>
      </c>
      <c r="C1118">
        <v>0.06</v>
      </c>
      <c r="D1118">
        <v>6.48</v>
      </c>
      <c r="E1118">
        <v>7.49</v>
      </c>
      <c r="F1118">
        <v>2014</v>
      </c>
      <c r="G1118" t="s">
        <v>1972</v>
      </c>
      <c r="H1118" t="s">
        <v>66</v>
      </c>
      <c r="I1118" t="s">
        <v>57</v>
      </c>
      <c r="J1118" t="s">
        <v>46</v>
      </c>
      <c r="K1118" t="s">
        <v>118</v>
      </c>
      <c r="L1118" t="s">
        <v>76</v>
      </c>
      <c r="M1118" t="s">
        <v>1974</v>
      </c>
      <c r="N1118">
        <v>0.37</v>
      </c>
      <c r="O1118" t="s">
        <v>50</v>
      </c>
      <c r="P1118" t="s">
        <v>78</v>
      </c>
      <c r="Q1118" t="s">
        <v>354</v>
      </c>
      <c r="R1118" t="s">
        <v>1973</v>
      </c>
      <c r="S1118">
        <v>51503</v>
      </c>
      <c r="T1118" s="3">
        <v>42098</v>
      </c>
      <c r="U1118" s="3">
        <v>42098</v>
      </c>
      <c r="V1118">
        <v>-191.49</v>
      </c>
      <c r="W1118">
        <v>12</v>
      </c>
      <c r="X1118">
        <v>74.930000000000007</v>
      </c>
      <c r="Y1118">
        <v>88368</v>
      </c>
    </row>
    <row r="1119" spans="1:25" x14ac:dyDescent="0.3">
      <c r="A1119">
        <v>25557</v>
      </c>
      <c r="B1119" t="s">
        <v>64</v>
      </c>
      <c r="C1119">
        <v>0.02</v>
      </c>
      <c r="D1119">
        <v>120.98</v>
      </c>
      <c r="E1119">
        <v>58.64</v>
      </c>
      <c r="F1119">
        <v>2020</v>
      </c>
      <c r="G1119" t="s">
        <v>1975</v>
      </c>
      <c r="H1119" t="s">
        <v>56</v>
      </c>
      <c r="I1119" t="s">
        <v>57</v>
      </c>
      <c r="J1119" t="s">
        <v>58</v>
      </c>
      <c r="K1119" t="s">
        <v>215</v>
      </c>
      <c r="L1119" t="s">
        <v>146</v>
      </c>
      <c r="M1119" t="s">
        <v>1976</v>
      </c>
      <c r="N1119">
        <v>0.75</v>
      </c>
      <c r="O1119" t="s">
        <v>50</v>
      </c>
      <c r="P1119" t="s">
        <v>70</v>
      </c>
      <c r="Q1119" t="s">
        <v>258</v>
      </c>
      <c r="R1119" t="s">
        <v>1977</v>
      </c>
      <c r="S1119">
        <v>15239</v>
      </c>
      <c r="T1119" s="3">
        <v>42048</v>
      </c>
      <c r="U1119" s="3">
        <v>42050</v>
      </c>
      <c r="V1119">
        <v>-1330.5</v>
      </c>
      <c r="W1119">
        <v>11</v>
      </c>
      <c r="X1119">
        <v>1370.99</v>
      </c>
      <c r="Y1119">
        <v>86933</v>
      </c>
    </row>
    <row r="1120" spans="1:25" x14ac:dyDescent="0.3">
      <c r="A1120">
        <v>22145</v>
      </c>
      <c r="B1120" t="s">
        <v>64</v>
      </c>
      <c r="C1120">
        <v>0.04</v>
      </c>
      <c r="D1120">
        <v>120.97</v>
      </c>
      <c r="E1120">
        <v>7.11</v>
      </c>
      <c r="F1120">
        <v>2030</v>
      </c>
      <c r="G1120" t="s">
        <v>1978</v>
      </c>
      <c r="H1120" t="s">
        <v>66</v>
      </c>
      <c r="I1120" t="s">
        <v>45</v>
      </c>
      <c r="J1120" t="s">
        <v>102</v>
      </c>
      <c r="K1120" t="s">
        <v>110</v>
      </c>
      <c r="L1120" t="s">
        <v>111</v>
      </c>
      <c r="M1120" t="s">
        <v>1979</v>
      </c>
      <c r="N1120">
        <v>0.36</v>
      </c>
      <c r="O1120" t="s">
        <v>50</v>
      </c>
      <c r="P1120" t="s">
        <v>78</v>
      </c>
      <c r="Q1120" t="s">
        <v>155</v>
      </c>
      <c r="R1120" t="s">
        <v>1600</v>
      </c>
      <c r="S1120">
        <v>75401</v>
      </c>
      <c r="T1120" s="3">
        <v>42080</v>
      </c>
      <c r="U1120" s="3">
        <v>42080</v>
      </c>
      <c r="V1120">
        <v>1320.5495999999998</v>
      </c>
      <c r="W1120">
        <v>16</v>
      </c>
      <c r="X1120">
        <v>1913.84</v>
      </c>
      <c r="Y1120">
        <v>91059</v>
      </c>
    </row>
    <row r="1121" spans="1:25" x14ac:dyDescent="0.3">
      <c r="A1121">
        <v>22146</v>
      </c>
      <c r="B1121" t="s">
        <v>64</v>
      </c>
      <c r="C1121">
        <v>0</v>
      </c>
      <c r="D1121">
        <v>195.99</v>
      </c>
      <c r="E1121">
        <v>4.2</v>
      </c>
      <c r="F1121">
        <v>2030</v>
      </c>
      <c r="G1121" t="s">
        <v>1978</v>
      </c>
      <c r="H1121" t="s">
        <v>66</v>
      </c>
      <c r="I1121" t="s">
        <v>45</v>
      </c>
      <c r="J1121" t="s">
        <v>102</v>
      </c>
      <c r="K1121" t="s">
        <v>103</v>
      </c>
      <c r="L1121" t="s">
        <v>76</v>
      </c>
      <c r="M1121" t="s">
        <v>1980</v>
      </c>
      <c r="N1121">
        <v>0.6</v>
      </c>
      <c r="O1121" t="s">
        <v>50</v>
      </c>
      <c r="P1121" t="s">
        <v>78</v>
      </c>
      <c r="Q1121" t="s">
        <v>155</v>
      </c>
      <c r="R1121" t="s">
        <v>1600</v>
      </c>
      <c r="S1121">
        <v>75401</v>
      </c>
      <c r="T1121" s="3">
        <v>42080</v>
      </c>
      <c r="U1121" s="3">
        <v>42082</v>
      </c>
      <c r="V1121">
        <v>1585.5030000000002</v>
      </c>
      <c r="W1121">
        <v>16</v>
      </c>
      <c r="X1121">
        <v>2692.12</v>
      </c>
      <c r="Y1121">
        <v>91059</v>
      </c>
    </row>
    <row r="1122" spans="1:25" x14ac:dyDescent="0.3">
      <c r="A1122">
        <v>20654</v>
      </c>
      <c r="B1122" t="s">
        <v>73</v>
      </c>
      <c r="C1122">
        <v>0.03</v>
      </c>
      <c r="D1122">
        <v>55.98</v>
      </c>
      <c r="E1122">
        <v>4.8600000000000003</v>
      </c>
      <c r="F1122">
        <v>2030</v>
      </c>
      <c r="G1122" t="s">
        <v>1978</v>
      </c>
      <c r="H1122" t="s">
        <v>66</v>
      </c>
      <c r="I1122" t="s">
        <v>45</v>
      </c>
      <c r="J1122" t="s">
        <v>46</v>
      </c>
      <c r="K1122" t="s">
        <v>118</v>
      </c>
      <c r="L1122" t="s">
        <v>76</v>
      </c>
      <c r="M1122" t="s">
        <v>636</v>
      </c>
      <c r="N1122">
        <v>0.36</v>
      </c>
      <c r="O1122" t="s">
        <v>50</v>
      </c>
      <c r="P1122" t="s">
        <v>78</v>
      </c>
      <c r="Q1122" t="s">
        <v>155</v>
      </c>
      <c r="R1122" t="s">
        <v>1600</v>
      </c>
      <c r="S1122">
        <v>75401</v>
      </c>
      <c r="T1122" s="3">
        <v>42081</v>
      </c>
      <c r="U1122" s="3">
        <v>42083</v>
      </c>
      <c r="V1122">
        <v>526.04219999999998</v>
      </c>
      <c r="W1122">
        <v>13</v>
      </c>
      <c r="X1122">
        <v>762.38</v>
      </c>
      <c r="Y1122">
        <v>91060</v>
      </c>
    </row>
    <row r="1123" spans="1:25" x14ac:dyDescent="0.3">
      <c r="A1123">
        <v>25918</v>
      </c>
      <c r="B1123" t="s">
        <v>64</v>
      </c>
      <c r="C1123">
        <v>0.1</v>
      </c>
      <c r="D1123">
        <v>1.89</v>
      </c>
      <c r="E1123">
        <v>0.76</v>
      </c>
      <c r="F1123">
        <v>2035</v>
      </c>
      <c r="G1123" t="s">
        <v>1981</v>
      </c>
      <c r="H1123" t="s">
        <v>66</v>
      </c>
      <c r="I1123" t="s">
        <v>139</v>
      </c>
      <c r="J1123" t="s">
        <v>46</v>
      </c>
      <c r="K1123" t="s">
        <v>91</v>
      </c>
      <c r="L1123" t="s">
        <v>48</v>
      </c>
      <c r="M1123" t="s">
        <v>1982</v>
      </c>
      <c r="N1123">
        <v>0.83</v>
      </c>
      <c r="O1123" t="s">
        <v>50</v>
      </c>
      <c r="P1123" t="s">
        <v>87</v>
      </c>
      <c r="Q1123" t="s">
        <v>386</v>
      </c>
      <c r="R1123" t="s">
        <v>1865</v>
      </c>
      <c r="S1123">
        <v>33403</v>
      </c>
      <c r="T1123" s="3">
        <v>42142</v>
      </c>
      <c r="U1123" s="3">
        <v>42144</v>
      </c>
      <c r="V1123">
        <v>-40.432000000000002</v>
      </c>
      <c r="W1123">
        <v>20</v>
      </c>
      <c r="X1123">
        <v>36.72</v>
      </c>
      <c r="Y1123">
        <v>87117</v>
      </c>
    </row>
    <row r="1124" spans="1:25" x14ac:dyDescent="0.3">
      <c r="A1124">
        <v>19733</v>
      </c>
      <c r="B1124" t="s">
        <v>54</v>
      </c>
      <c r="C1124">
        <v>0</v>
      </c>
      <c r="D1124">
        <v>73.98</v>
      </c>
      <c r="E1124">
        <v>14.52</v>
      </c>
      <c r="F1124">
        <v>2037</v>
      </c>
      <c r="G1124" t="s">
        <v>1983</v>
      </c>
      <c r="H1124" t="s">
        <v>66</v>
      </c>
      <c r="I1124" t="s">
        <v>75</v>
      </c>
      <c r="J1124" t="s">
        <v>102</v>
      </c>
      <c r="K1124" t="s">
        <v>204</v>
      </c>
      <c r="L1124" t="s">
        <v>76</v>
      </c>
      <c r="M1124" t="s">
        <v>1164</v>
      </c>
      <c r="N1124">
        <v>0.65</v>
      </c>
      <c r="O1124" t="s">
        <v>50</v>
      </c>
      <c r="P1124" t="s">
        <v>51</v>
      </c>
      <c r="Q1124" t="s">
        <v>107</v>
      </c>
      <c r="R1124" t="s">
        <v>1925</v>
      </c>
      <c r="S1124">
        <v>59715</v>
      </c>
      <c r="T1124" s="3">
        <v>42075</v>
      </c>
      <c r="U1124" s="3">
        <v>42077</v>
      </c>
      <c r="V1124">
        <v>-88.61</v>
      </c>
      <c r="W1124">
        <v>4</v>
      </c>
      <c r="X1124">
        <v>305.70999999999998</v>
      </c>
      <c r="Y1124">
        <v>89333</v>
      </c>
    </row>
    <row r="1125" spans="1:25" x14ac:dyDescent="0.3">
      <c r="A1125">
        <v>22018</v>
      </c>
      <c r="B1125" t="s">
        <v>42</v>
      </c>
      <c r="C1125">
        <v>0.06</v>
      </c>
      <c r="D1125">
        <v>40.99</v>
      </c>
      <c r="E1125">
        <v>17.48</v>
      </c>
      <c r="F1125">
        <v>2038</v>
      </c>
      <c r="G1125" t="s">
        <v>1984</v>
      </c>
      <c r="H1125" t="s">
        <v>66</v>
      </c>
      <c r="I1125" t="s">
        <v>75</v>
      </c>
      <c r="J1125" t="s">
        <v>46</v>
      </c>
      <c r="K1125" t="s">
        <v>118</v>
      </c>
      <c r="L1125" t="s">
        <v>76</v>
      </c>
      <c r="M1125" t="s">
        <v>1130</v>
      </c>
      <c r="N1125">
        <v>0.36</v>
      </c>
      <c r="O1125" t="s">
        <v>50</v>
      </c>
      <c r="P1125" t="s">
        <v>70</v>
      </c>
      <c r="Q1125" t="s">
        <v>96</v>
      </c>
      <c r="R1125" t="s">
        <v>1985</v>
      </c>
      <c r="S1125">
        <v>10550</v>
      </c>
      <c r="T1125" s="3">
        <v>42115</v>
      </c>
      <c r="U1125" s="3">
        <v>42115</v>
      </c>
      <c r="V1125">
        <v>109.16</v>
      </c>
      <c r="W1125">
        <v>7</v>
      </c>
      <c r="X1125">
        <v>277.12</v>
      </c>
      <c r="Y1125">
        <v>89334</v>
      </c>
    </row>
    <row r="1126" spans="1:25" x14ac:dyDescent="0.3">
      <c r="A1126">
        <v>24731</v>
      </c>
      <c r="B1126" t="s">
        <v>131</v>
      </c>
      <c r="C1126">
        <v>0.09</v>
      </c>
      <c r="D1126">
        <v>20.99</v>
      </c>
      <c r="E1126">
        <v>2.5</v>
      </c>
      <c r="F1126">
        <v>2044</v>
      </c>
      <c r="G1126" t="s">
        <v>1986</v>
      </c>
      <c r="H1126" t="s">
        <v>66</v>
      </c>
      <c r="I1126" t="s">
        <v>45</v>
      </c>
      <c r="J1126" t="s">
        <v>102</v>
      </c>
      <c r="K1126" t="s">
        <v>103</v>
      </c>
      <c r="L1126" t="s">
        <v>48</v>
      </c>
      <c r="M1126" t="s">
        <v>1194</v>
      </c>
      <c r="N1126">
        <v>0.81</v>
      </c>
      <c r="O1126" t="s">
        <v>50</v>
      </c>
      <c r="P1126" t="s">
        <v>87</v>
      </c>
      <c r="Q1126" t="s">
        <v>982</v>
      </c>
      <c r="R1126" t="s">
        <v>1987</v>
      </c>
      <c r="S1126">
        <v>72756</v>
      </c>
      <c r="T1126" s="3">
        <v>42179</v>
      </c>
      <c r="U1126" s="3">
        <v>42186</v>
      </c>
      <c r="V1126">
        <v>-136.12200000000001</v>
      </c>
      <c r="W1126">
        <v>6</v>
      </c>
      <c r="X1126">
        <v>100.11</v>
      </c>
      <c r="Y1126">
        <v>88692</v>
      </c>
    </row>
    <row r="1127" spans="1:25" x14ac:dyDescent="0.3">
      <c r="A1127">
        <v>22970</v>
      </c>
      <c r="B1127" t="s">
        <v>64</v>
      </c>
      <c r="C1127">
        <v>0.04</v>
      </c>
      <c r="D1127">
        <v>4.28</v>
      </c>
      <c r="E1127">
        <v>5.68</v>
      </c>
      <c r="F1127">
        <v>2046</v>
      </c>
      <c r="G1127" t="s">
        <v>1988</v>
      </c>
      <c r="H1127" t="s">
        <v>66</v>
      </c>
      <c r="I1127" t="s">
        <v>45</v>
      </c>
      <c r="J1127" t="s">
        <v>46</v>
      </c>
      <c r="K1127" t="s">
        <v>118</v>
      </c>
      <c r="L1127" t="s">
        <v>76</v>
      </c>
      <c r="M1127" t="s">
        <v>1989</v>
      </c>
      <c r="N1127">
        <v>0.4</v>
      </c>
      <c r="O1127" t="s">
        <v>50</v>
      </c>
      <c r="P1127" t="s">
        <v>78</v>
      </c>
      <c r="Q1127" t="s">
        <v>207</v>
      </c>
      <c r="R1127" t="s">
        <v>1990</v>
      </c>
      <c r="S1127">
        <v>67901</v>
      </c>
      <c r="T1127" s="3">
        <v>42167</v>
      </c>
      <c r="U1127" s="3">
        <v>42169</v>
      </c>
      <c r="V1127">
        <v>-27.375</v>
      </c>
      <c r="W1127">
        <v>7</v>
      </c>
      <c r="X1127">
        <v>31.54</v>
      </c>
      <c r="Y1127">
        <v>88219</v>
      </c>
    </row>
    <row r="1128" spans="1:25" x14ac:dyDescent="0.3">
      <c r="A1128">
        <v>22971</v>
      </c>
      <c r="B1128" t="s">
        <v>64</v>
      </c>
      <c r="C1128">
        <v>0.06</v>
      </c>
      <c r="D1128">
        <v>376.13</v>
      </c>
      <c r="E1128">
        <v>85.63</v>
      </c>
      <c r="F1128">
        <v>2046</v>
      </c>
      <c r="G1128" t="s">
        <v>1988</v>
      </c>
      <c r="H1128" t="s">
        <v>56</v>
      </c>
      <c r="I1128" t="s">
        <v>45</v>
      </c>
      <c r="J1128" t="s">
        <v>58</v>
      </c>
      <c r="K1128" t="s">
        <v>176</v>
      </c>
      <c r="L1128" t="s">
        <v>146</v>
      </c>
      <c r="M1128" t="s">
        <v>1991</v>
      </c>
      <c r="N1128">
        <v>0.74</v>
      </c>
      <c r="O1128" t="s">
        <v>50</v>
      </c>
      <c r="P1128" t="s">
        <v>78</v>
      </c>
      <c r="Q1128" t="s">
        <v>207</v>
      </c>
      <c r="R1128" t="s">
        <v>1990</v>
      </c>
      <c r="S1128">
        <v>67901</v>
      </c>
      <c r="T1128" s="3">
        <v>42167</v>
      </c>
      <c r="U1128" s="3">
        <v>42169</v>
      </c>
      <c r="V1128">
        <v>-435.75749999999999</v>
      </c>
      <c r="W1128">
        <v>13</v>
      </c>
      <c r="X1128">
        <v>4634.6899999999996</v>
      </c>
      <c r="Y1128">
        <v>88219</v>
      </c>
    </row>
    <row r="1129" spans="1:25" x14ac:dyDescent="0.3">
      <c r="A1129">
        <v>22972</v>
      </c>
      <c r="B1129" t="s">
        <v>64</v>
      </c>
      <c r="C1129">
        <v>0.06</v>
      </c>
      <c r="D1129">
        <v>424.21</v>
      </c>
      <c r="E1129">
        <v>110.2</v>
      </c>
      <c r="F1129">
        <v>2046</v>
      </c>
      <c r="G1129" t="s">
        <v>1988</v>
      </c>
      <c r="H1129" t="s">
        <v>56</v>
      </c>
      <c r="I1129" t="s">
        <v>45</v>
      </c>
      <c r="J1129" t="s">
        <v>58</v>
      </c>
      <c r="K1129" t="s">
        <v>176</v>
      </c>
      <c r="L1129" t="s">
        <v>146</v>
      </c>
      <c r="M1129" t="s">
        <v>1924</v>
      </c>
      <c r="N1129">
        <v>0.67</v>
      </c>
      <c r="O1129" t="s">
        <v>50</v>
      </c>
      <c r="P1129" t="s">
        <v>78</v>
      </c>
      <c r="Q1129" t="s">
        <v>207</v>
      </c>
      <c r="R1129" t="s">
        <v>1990</v>
      </c>
      <c r="S1129">
        <v>67901</v>
      </c>
      <c r="T1129" s="3">
        <v>42167</v>
      </c>
      <c r="U1129" s="3">
        <v>42168</v>
      </c>
      <c r="V1129">
        <v>682.53</v>
      </c>
      <c r="W1129">
        <v>17</v>
      </c>
      <c r="X1129">
        <v>7304.03</v>
      </c>
      <c r="Y1129">
        <v>88219</v>
      </c>
    </row>
    <row r="1130" spans="1:25" x14ac:dyDescent="0.3">
      <c r="A1130">
        <v>22973</v>
      </c>
      <c r="B1130" t="s">
        <v>64</v>
      </c>
      <c r="C1130">
        <v>0.06</v>
      </c>
      <c r="D1130">
        <v>195.99</v>
      </c>
      <c r="E1130">
        <v>8.99</v>
      </c>
      <c r="F1130">
        <v>2046</v>
      </c>
      <c r="G1130" t="s">
        <v>1988</v>
      </c>
      <c r="H1130" t="s">
        <v>66</v>
      </c>
      <c r="I1130" t="s">
        <v>45</v>
      </c>
      <c r="J1130" t="s">
        <v>102</v>
      </c>
      <c r="K1130" t="s">
        <v>103</v>
      </c>
      <c r="L1130" t="s">
        <v>76</v>
      </c>
      <c r="M1130" t="s">
        <v>758</v>
      </c>
      <c r="N1130">
        <v>0.6</v>
      </c>
      <c r="O1130" t="s">
        <v>50</v>
      </c>
      <c r="P1130" t="s">
        <v>78</v>
      </c>
      <c r="Q1130" t="s">
        <v>207</v>
      </c>
      <c r="R1130" t="s">
        <v>1990</v>
      </c>
      <c r="S1130">
        <v>67901</v>
      </c>
      <c r="T1130" s="3">
        <v>42167</v>
      </c>
      <c r="U1130" s="3">
        <v>42169</v>
      </c>
      <c r="V1130">
        <v>-277.22200000000004</v>
      </c>
      <c r="W1130">
        <v>4</v>
      </c>
      <c r="X1130">
        <v>632.65</v>
      </c>
      <c r="Y1130">
        <v>88219</v>
      </c>
    </row>
    <row r="1131" spans="1:25" x14ac:dyDescent="0.3">
      <c r="A1131">
        <v>18497</v>
      </c>
      <c r="B1131" t="s">
        <v>42</v>
      </c>
      <c r="C1131">
        <v>0.03</v>
      </c>
      <c r="D1131">
        <v>15.28</v>
      </c>
      <c r="E1131">
        <v>1.99</v>
      </c>
      <c r="F1131">
        <v>2049</v>
      </c>
      <c r="G1131" t="s">
        <v>1992</v>
      </c>
      <c r="H1131" t="s">
        <v>66</v>
      </c>
      <c r="I1131" t="s">
        <v>45</v>
      </c>
      <c r="J1131" t="s">
        <v>102</v>
      </c>
      <c r="K1131" t="s">
        <v>204</v>
      </c>
      <c r="L1131" t="s">
        <v>68</v>
      </c>
      <c r="M1131" t="s">
        <v>357</v>
      </c>
      <c r="N1131">
        <v>0.42</v>
      </c>
      <c r="O1131" t="s">
        <v>50</v>
      </c>
      <c r="P1131" t="s">
        <v>87</v>
      </c>
      <c r="Q1131" t="s">
        <v>161</v>
      </c>
      <c r="R1131" t="s">
        <v>1993</v>
      </c>
      <c r="S1131">
        <v>22801</v>
      </c>
      <c r="T1131" s="3">
        <v>42176</v>
      </c>
      <c r="U1131" s="3">
        <v>42178</v>
      </c>
      <c r="V1131">
        <v>-266.68600000000004</v>
      </c>
      <c r="W1131">
        <v>19</v>
      </c>
      <c r="X1131">
        <v>290.98</v>
      </c>
      <c r="Y1131">
        <v>88220</v>
      </c>
    </row>
    <row r="1132" spans="1:25" x14ac:dyDescent="0.3">
      <c r="A1132">
        <v>18498</v>
      </c>
      <c r="B1132" t="s">
        <v>42</v>
      </c>
      <c r="C1132">
        <v>0.09</v>
      </c>
      <c r="D1132">
        <v>1.76</v>
      </c>
      <c r="E1132">
        <v>0.7</v>
      </c>
      <c r="F1132">
        <v>2049</v>
      </c>
      <c r="G1132" t="s">
        <v>1992</v>
      </c>
      <c r="H1132" t="s">
        <v>66</v>
      </c>
      <c r="I1132" t="s">
        <v>45</v>
      </c>
      <c r="J1132" t="s">
        <v>46</v>
      </c>
      <c r="K1132" t="s">
        <v>47</v>
      </c>
      <c r="L1132" t="s">
        <v>48</v>
      </c>
      <c r="M1132" t="s">
        <v>1994</v>
      </c>
      <c r="N1132">
        <v>0.56000000000000005</v>
      </c>
      <c r="O1132" t="s">
        <v>50</v>
      </c>
      <c r="P1132" t="s">
        <v>87</v>
      </c>
      <c r="Q1132" t="s">
        <v>161</v>
      </c>
      <c r="R1132" t="s">
        <v>1993</v>
      </c>
      <c r="S1132">
        <v>22801</v>
      </c>
      <c r="T1132" s="3">
        <v>42176</v>
      </c>
      <c r="U1132" s="3">
        <v>42179</v>
      </c>
      <c r="V1132">
        <v>-12.277999999999999</v>
      </c>
      <c r="W1132">
        <v>13</v>
      </c>
      <c r="X1132">
        <v>21.77</v>
      </c>
      <c r="Y1132">
        <v>88220</v>
      </c>
    </row>
    <row r="1133" spans="1:25" x14ac:dyDescent="0.3">
      <c r="A1133">
        <v>18251</v>
      </c>
      <c r="B1133" t="s">
        <v>54</v>
      </c>
      <c r="C1133">
        <v>7.0000000000000007E-2</v>
      </c>
      <c r="D1133">
        <v>31.78</v>
      </c>
      <c r="E1133">
        <v>1.99</v>
      </c>
      <c r="F1133">
        <v>2052</v>
      </c>
      <c r="G1133" t="s">
        <v>1995</v>
      </c>
      <c r="H1133" t="s">
        <v>66</v>
      </c>
      <c r="I1133" t="s">
        <v>57</v>
      </c>
      <c r="J1133" t="s">
        <v>102</v>
      </c>
      <c r="K1133" t="s">
        <v>204</v>
      </c>
      <c r="L1133" t="s">
        <v>68</v>
      </c>
      <c r="M1133" t="s">
        <v>925</v>
      </c>
      <c r="N1133">
        <v>0.42</v>
      </c>
      <c r="O1133" t="s">
        <v>50</v>
      </c>
      <c r="P1133" t="s">
        <v>51</v>
      </c>
      <c r="Q1133" t="s">
        <v>390</v>
      </c>
      <c r="R1133" t="s">
        <v>1996</v>
      </c>
      <c r="S1133">
        <v>87105</v>
      </c>
      <c r="T1133" s="3">
        <v>42054</v>
      </c>
      <c r="U1133" s="3">
        <v>42056</v>
      </c>
      <c r="V1133">
        <v>265.11180000000002</v>
      </c>
      <c r="W1133">
        <v>13</v>
      </c>
      <c r="X1133">
        <v>384.22</v>
      </c>
      <c r="Y1133">
        <v>87234</v>
      </c>
    </row>
    <row r="1134" spans="1:25" x14ac:dyDescent="0.3">
      <c r="A1134">
        <v>18252</v>
      </c>
      <c r="B1134" t="s">
        <v>54</v>
      </c>
      <c r="C1134">
        <v>0</v>
      </c>
      <c r="D1134">
        <v>5.98</v>
      </c>
      <c r="E1134">
        <v>2.5</v>
      </c>
      <c r="F1134">
        <v>2052</v>
      </c>
      <c r="G1134" t="s">
        <v>1995</v>
      </c>
      <c r="H1134" t="s">
        <v>66</v>
      </c>
      <c r="I1134" t="s">
        <v>57</v>
      </c>
      <c r="J1134" t="s">
        <v>46</v>
      </c>
      <c r="K1134" t="s">
        <v>94</v>
      </c>
      <c r="L1134" t="s">
        <v>76</v>
      </c>
      <c r="M1134" t="s">
        <v>270</v>
      </c>
      <c r="N1134">
        <v>0.36</v>
      </c>
      <c r="O1134" t="s">
        <v>50</v>
      </c>
      <c r="P1134" t="s">
        <v>51</v>
      </c>
      <c r="Q1134" t="s">
        <v>390</v>
      </c>
      <c r="R1134" t="s">
        <v>1996</v>
      </c>
      <c r="S1134">
        <v>87105</v>
      </c>
      <c r="T1134" s="3">
        <v>42054</v>
      </c>
      <c r="U1134" s="3">
        <v>42055</v>
      </c>
      <c r="V1134">
        <v>9.5608000000000004</v>
      </c>
      <c r="W1134">
        <v>5</v>
      </c>
      <c r="X1134">
        <v>31.64</v>
      </c>
      <c r="Y1134">
        <v>87234</v>
      </c>
    </row>
    <row r="1135" spans="1:25" x14ac:dyDescent="0.3">
      <c r="A1135">
        <v>18253</v>
      </c>
      <c r="B1135" t="s">
        <v>54</v>
      </c>
      <c r="C1135">
        <v>0.1</v>
      </c>
      <c r="D1135">
        <v>35.99</v>
      </c>
      <c r="E1135">
        <v>1.1000000000000001</v>
      </c>
      <c r="F1135">
        <v>2052</v>
      </c>
      <c r="G1135" t="s">
        <v>1995</v>
      </c>
      <c r="H1135" t="s">
        <v>44</v>
      </c>
      <c r="I1135" t="s">
        <v>57</v>
      </c>
      <c r="J1135" t="s">
        <v>102</v>
      </c>
      <c r="K1135" t="s">
        <v>103</v>
      </c>
      <c r="L1135" t="s">
        <v>76</v>
      </c>
      <c r="M1135" t="s">
        <v>959</v>
      </c>
      <c r="N1135">
        <v>0.55000000000000004</v>
      </c>
      <c r="O1135" t="s">
        <v>50</v>
      </c>
      <c r="P1135" t="s">
        <v>51</v>
      </c>
      <c r="Q1135" t="s">
        <v>390</v>
      </c>
      <c r="R1135" t="s">
        <v>1996</v>
      </c>
      <c r="S1135">
        <v>87105</v>
      </c>
      <c r="T1135" s="3">
        <v>42054</v>
      </c>
      <c r="U1135" s="3">
        <v>42055</v>
      </c>
      <c r="V1135">
        <v>390.09839999999997</v>
      </c>
      <c r="W1135">
        <v>19</v>
      </c>
      <c r="X1135">
        <v>565.36</v>
      </c>
      <c r="Y1135">
        <v>87234</v>
      </c>
    </row>
    <row r="1136" spans="1:25" x14ac:dyDescent="0.3">
      <c r="A1136">
        <v>20481</v>
      </c>
      <c r="B1136" t="s">
        <v>73</v>
      </c>
      <c r="C1136">
        <v>7.0000000000000007E-2</v>
      </c>
      <c r="D1136">
        <v>5.98</v>
      </c>
      <c r="E1136">
        <v>5.46</v>
      </c>
      <c r="F1136">
        <v>2058</v>
      </c>
      <c r="G1136" t="s">
        <v>1997</v>
      </c>
      <c r="H1136" t="s">
        <v>66</v>
      </c>
      <c r="I1136" t="s">
        <v>45</v>
      </c>
      <c r="J1136" t="s">
        <v>46</v>
      </c>
      <c r="K1136" t="s">
        <v>118</v>
      </c>
      <c r="L1136" t="s">
        <v>76</v>
      </c>
      <c r="M1136" t="s">
        <v>1075</v>
      </c>
      <c r="N1136">
        <v>0.36</v>
      </c>
      <c r="O1136" t="s">
        <v>50</v>
      </c>
      <c r="P1136" t="s">
        <v>87</v>
      </c>
      <c r="Q1136" t="s">
        <v>346</v>
      </c>
      <c r="R1136" t="s">
        <v>1998</v>
      </c>
      <c r="S1136">
        <v>28601</v>
      </c>
      <c r="T1136" s="3">
        <v>42048</v>
      </c>
      <c r="U1136" s="3">
        <v>42050</v>
      </c>
      <c r="V1136">
        <v>46.65</v>
      </c>
      <c r="W1136">
        <v>5</v>
      </c>
      <c r="X1136">
        <v>32.76</v>
      </c>
      <c r="Y1136">
        <v>88040</v>
      </c>
    </row>
    <row r="1137" spans="1:25" x14ac:dyDescent="0.3">
      <c r="A1137">
        <v>23499</v>
      </c>
      <c r="B1137" t="s">
        <v>54</v>
      </c>
      <c r="C1137">
        <v>0.09</v>
      </c>
      <c r="D1137">
        <v>28.48</v>
      </c>
      <c r="E1137">
        <v>1.99</v>
      </c>
      <c r="F1137">
        <v>2059</v>
      </c>
      <c r="G1137" t="s">
        <v>1999</v>
      </c>
      <c r="H1137" t="s">
        <v>66</v>
      </c>
      <c r="I1137" t="s">
        <v>45</v>
      </c>
      <c r="J1137" t="s">
        <v>102</v>
      </c>
      <c r="K1137" t="s">
        <v>204</v>
      </c>
      <c r="L1137" t="s">
        <v>68</v>
      </c>
      <c r="M1137" t="s">
        <v>431</v>
      </c>
      <c r="N1137">
        <v>0.4</v>
      </c>
      <c r="O1137" t="s">
        <v>50</v>
      </c>
      <c r="P1137" t="s">
        <v>87</v>
      </c>
      <c r="Q1137" t="s">
        <v>346</v>
      </c>
      <c r="R1137" t="s">
        <v>2000</v>
      </c>
      <c r="S1137">
        <v>27260</v>
      </c>
      <c r="T1137" s="3">
        <v>42021</v>
      </c>
      <c r="U1137" s="3">
        <v>42022</v>
      </c>
      <c r="V1137">
        <v>-1250.7460000000001</v>
      </c>
      <c r="W1137">
        <v>13</v>
      </c>
      <c r="X1137">
        <v>336.92</v>
      </c>
      <c r="Y1137">
        <v>88039</v>
      </c>
    </row>
    <row r="1138" spans="1:25" x14ac:dyDescent="0.3">
      <c r="A1138">
        <v>21632</v>
      </c>
      <c r="B1138" t="s">
        <v>64</v>
      </c>
      <c r="C1138">
        <v>0.1</v>
      </c>
      <c r="D1138">
        <v>9.85</v>
      </c>
      <c r="E1138">
        <v>4.82</v>
      </c>
      <c r="F1138">
        <v>2059</v>
      </c>
      <c r="G1138" t="s">
        <v>1999</v>
      </c>
      <c r="H1138" t="s">
        <v>66</v>
      </c>
      <c r="I1138" t="s">
        <v>45</v>
      </c>
      <c r="J1138" t="s">
        <v>46</v>
      </c>
      <c r="K1138" t="s">
        <v>47</v>
      </c>
      <c r="L1138" t="s">
        <v>48</v>
      </c>
      <c r="M1138" t="s">
        <v>2001</v>
      </c>
      <c r="N1138">
        <v>0.47</v>
      </c>
      <c r="O1138" t="s">
        <v>50</v>
      </c>
      <c r="P1138" t="s">
        <v>87</v>
      </c>
      <c r="Q1138" t="s">
        <v>346</v>
      </c>
      <c r="R1138" t="s">
        <v>2000</v>
      </c>
      <c r="S1138">
        <v>27260</v>
      </c>
      <c r="T1138" s="3">
        <v>42090</v>
      </c>
      <c r="U1138" s="3">
        <v>42091</v>
      </c>
      <c r="V1138">
        <v>374.904</v>
      </c>
      <c r="W1138">
        <v>12</v>
      </c>
      <c r="X1138">
        <v>114.91</v>
      </c>
      <c r="Y1138">
        <v>88041</v>
      </c>
    </row>
    <row r="1139" spans="1:25" x14ac:dyDescent="0.3">
      <c r="A1139">
        <v>21633</v>
      </c>
      <c r="B1139" t="s">
        <v>64</v>
      </c>
      <c r="C1139">
        <v>0.04</v>
      </c>
      <c r="D1139">
        <v>125.99</v>
      </c>
      <c r="E1139">
        <v>7.69</v>
      </c>
      <c r="F1139">
        <v>2059</v>
      </c>
      <c r="G1139" t="s">
        <v>1999</v>
      </c>
      <c r="H1139" t="s">
        <v>66</v>
      </c>
      <c r="I1139" t="s">
        <v>45</v>
      </c>
      <c r="J1139" t="s">
        <v>102</v>
      </c>
      <c r="K1139" t="s">
        <v>103</v>
      </c>
      <c r="L1139" t="s">
        <v>76</v>
      </c>
      <c r="M1139" t="s">
        <v>1249</v>
      </c>
      <c r="N1139">
        <v>0.57999999999999996</v>
      </c>
      <c r="O1139" t="s">
        <v>50</v>
      </c>
      <c r="P1139" t="s">
        <v>87</v>
      </c>
      <c r="Q1139" t="s">
        <v>346</v>
      </c>
      <c r="R1139" t="s">
        <v>2000</v>
      </c>
      <c r="S1139">
        <v>27260</v>
      </c>
      <c r="T1139" s="3">
        <v>42090</v>
      </c>
      <c r="U1139" s="3">
        <v>42091</v>
      </c>
      <c r="V1139">
        <v>-528.83600000000001</v>
      </c>
      <c r="W1139">
        <v>9</v>
      </c>
      <c r="X1139">
        <v>934.52</v>
      </c>
      <c r="Y1139">
        <v>88041</v>
      </c>
    </row>
    <row r="1140" spans="1:25" x14ac:dyDescent="0.3">
      <c r="A1140">
        <v>20841</v>
      </c>
      <c r="B1140" t="s">
        <v>73</v>
      </c>
      <c r="C1140">
        <v>0.02</v>
      </c>
      <c r="D1140">
        <v>240.98</v>
      </c>
      <c r="E1140">
        <v>60.2</v>
      </c>
      <c r="F1140">
        <v>2061</v>
      </c>
      <c r="G1140" t="s">
        <v>2002</v>
      </c>
      <c r="H1140" t="s">
        <v>56</v>
      </c>
      <c r="I1140" t="s">
        <v>45</v>
      </c>
      <c r="J1140" t="s">
        <v>58</v>
      </c>
      <c r="K1140" t="s">
        <v>215</v>
      </c>
      <c r="L1140" t="s">
        <v>146</v>
      </c>
      <c r="M1140" t="s">
        <v>2003</v>
      </c>
      <c r="N1140">
        <v>0.56000000000000005</v>
      </c>
      <c r="O1140" t="s">
        <v>50</v>
      </c>
      <c r="P1140" t="s">
        <v>78</v>
      </c>
      <c r="Q1140" t="s">
        <v>520</v>
      </c>
      <c r="R1140" t="s">
        <v>2004</v>
      </c>
      <c r="S1140">
        <v>69101</v>
      </c>
      <c r="T1140" s="3">
        <v>42033</v>
      </c>
      <c r="U1140" s="3">
        <v>42035</v>
      </c>
      <c r="V1140">
        <v>-272.71320000000003</v>
      </c>
      <c r="W1140">
        <v>1</v>
      </c>
      <c r="X1140">
        <v>260.66000000000003</v>
      </c>
      <c r="Y1140">
        <v>87146</v>
      </c>
    </row>
    <row r="1141" spans="1:25" x14ac:dyDescent="0.3">
      <c r="A1141">
        <v>20840</v>
      </c>
      <c r="B1141" t="s">
        <v>73</v>
      </c>
      <c r="C1141">
        <v>0.02</v>
      </c>
      <c r="D1141">
        <v>420.98</v>
      </c>
      <c r="E1141">
        <v>19.989999999999998</v>
      </c>
      <c r="F1141">
        <v>2062</v>
      </c>
      <c r="G1141" t="s">
        <v>2005</v>
      </c>
      <c r="H1141" t="s">
        <v>66</v>
      </c>
      <c r="I1141" t="s">
        <v>45</v>
      </c>
      <c r="J1141" t="s">
        <v>46</v>
      </c>
      <c r="K1141" t="s">
        <v>134</v>
      </c>
      <c r="L1141" t="s">
        <v>76</v>
      </c>
      <c r="M1141" t="s">
        <v>1534</v>
      </c>
      <c r="N1141">
        <v>0.35</v>
      </c>
      <c r="O1141" t="s">
        <v>50</v>
      </c>
      <c r="P1141" t="s">
        <v>87</v>
      </c>
      <c r="Q1141" t="s">
        <v>161</v>
      </c>
      <c r="R1141" t="s">
        <v>2006</v>
      </c>
      <c r="S1141">
        <v>23111</v>
      </c>
      <c r="T1141" s="3">
        <v>42033</v>
      </c>
      <c r="U1141" s="3">
        <v>42036</v>
      </c>
      <c r="V1141">
        <v>-162.69399999999999</v>
      </c>
      <c r="W1141">
        <v>10</v>
      </c>
      <c r="X1141">
        <v>4249.37</v>
      </c>
      <c r="Y1141">
        <v>87146</v>
      </c>
    </row>
    <row r="1142" spans="1:25" x14ac:dyDescent="0.3">
      <c r="A1142">
        <v>22511</v>
      </c>
      <c r="B1142" t="s">
        <v>131</v>
      </c>
      <c r="C1142">
        <v>0.04</v>
      </c>
      <c r="D1142">
        <v>291.73</v>
      </c>
      <c r="E1142">
        <v>48.8</v>
      </c>
      <c r="F1142">
        <v>2062</v>
      </c>
      <c r="G1142" t="s">
        <v>2005</v>
      </c>
      <c r="H1142" t="s">
        <v>56</v>
      </c>
      <c r="I1142" t="s">
        <v>45</v>
      </c>
      <c r="J1142" t="s">
        <v>58</v>
      </c>
      <c r="K1142" t="s">
        <v>59</v>
      </c>
      <c r="L1142" t="s">
        <v>60</v>
      </c>
      <c r="M1142" t="s">
        <v>169</v>
      </c>
      <c r="N1142">
        <v>0.56000000000000005</v>
      </c>
      <c r="O1142" t="s">
        <v>50</v>
      </c>
      <c r="P1142" t="s">
        <v>87</v>
      </c>
      <c r="Q1142" t="s">
        <v>161</v>
      </c>
      <c r="R1142" t="s">
        <v>2006</v>
      </c>
      <c r="S1142">
        <v>23111</v>
      </c>
      <c r="T1142" s="3">
        <v>42181</v>
      </c>
      <c r="U1142" s="3">
        <v>42185</v>
      </c>
      <c r="V1142">
        <v>-115.90389999999999</v>
      </c>
      <c r="W1142">
        <v>22</v>
      </c>
      <c r="X1142">
        <v>6676.61</v>
      </c>
      <c r="Y1142">
        <v>87148</v>
      </c>
    </row>
    <row r="1143" spans="1:25" x14ac:dyDescent="0.3">
      <c r="A1143">
        <v>25759</v>
      </c>
      <c r="B1143" t="s">
        <v>131</v>
      </c>
      <c r="C1143">
        <v>0.06</v>
      </c>
      <c r="D1143">
        <v>300.97000000000003</v>
      </c>
      <c r="E1143">
        <v>7.18</v>
      </c>
      <c r="F1143">
        <v>2063</v>
      </c>
      <c r="G1143" t="s">
        <v>2007</v>
      </c>
      <c r="H1143" t="s">
        <v>66</v>
      </c>
      <c r="I1143" t="s">
        <v>45</v>
      </c>
      <c r="J1143" t="s">
        <v>102</v>
      </c>
      <c r="K1143" t="s">
        <v>204</v>
      </c>
      <c r="L1143" t="s">
        <v>76</v>
      </c>
      <c r="M1143" t="s">
        <v>1113</v>
      </c>
      <c r="N1143">
        <v>0.48</v>
      </c>
      <c r="O1143" t="s">
        <v>50</v>
      </c>
      <c r="P1143" t="s">
        <v>87</v>
      </c>
      <c r="Q1143" t="s">
        <v>161</v>
      </c>
      <c r="R1143" t="s">
        <v>2008</v>
      </c>
      <c r="S1143">
        <v>23602</v>
      </c>
      <c r="T1143" s="3">
        <v>42132</v>
      </c>
      <c r="U1143" s="3">
        <v>42132</v>
      </c>
      <c r="V1143">
        <v>-729.98799999999994</v>
      </c>
      <c r="W1143">
        <v>1</v>
      </c>
      <c r="X1143">
        <v>291.39999999999998</v>
      </c>
      <c r="Y1143">
        <v>87147</v>
      </c>
    </row>
    <row r="1144" spans="1:25" x14ac:dyDescent="0.3">
      <c r="A1144">
        <v>25228</v>
      </c>
      <c r="B1144" t="s">
        <v>73</v>
      </c>
      <c r="C1144">
        <v>0.09</v>
      </c>
      <c r="D1144">
        <v>20.89</v>
      </c>
      <c r="E1144">
        <v>11.52</v>
      </c>
      <c r="F1144">
        <v>2066</v>
      </c>
      <c r="G1144" t="s">
        <v>2009</v>
      </c>
      <c r="H1144" t="s">
        <v>66</v>
      </c>
      <c r="I1144" t="s">
        <v>57</v>
      </c>
      <c r="J1144" t="s">
        <v>46</v>
      </c>
      <c r="K1144" t="s">
        <v>165</v>
      </c>
      <c r="L1144" t="s">
        <v>76</v>
      </c>
      <c r="M1144" t="s">
        <v>748</v>
      </c>
      <c r="N1144">
        <v>0.83</v>
      </c>
      <c r="O1144" t="s">
        <v>50</v>
      </c>
      <c r="P1144" t="s">
        <v>87</v>
      </c>
      <c r="Q1144" t="s">
        <v>346</v>
      </c>
      <c r="R1144" t="s">
        <v>2010</v>
      </c>
      <c r="S1144">
        <v>28079</v>
      </c>
      <c r="T1144" s="3">
        <v>42089</v>
      </c>
      <c r="U1144" s="3">
        <v>42090</v>
      </c>
      <c r="V1144">
        <v>-133.54599999999999</v>
      </c>
      <c r="W1144">
        <v>7</v>
      </c>
      <c r="X1144">
        <v>146.5</v>
      </c>
      <c r="Y1144">
        <v>85833</v>
      </c>
    </row>
    <row r="1145" spans="1:25" x14ac:dyDescent="0.3">
      <c r="A1145">
        <v>24748</v>
      </c>
      <c r="B1145" t="s">
        <v>64</v>
      </c>
      <c r="C1145">
        <v>0.09</v>
      </c>
      <c r="D1145">
        <v>20.99</v>
      </c>
      <c r="E1145">
        <v>4.8099999999999996</v>
      </c>
      <c r="F1145">
        <v>2066</v>
      </c>
      <c r="G1145" t="s">
        <v>2009</v>
      </c>
      <c r="H1145" t="s">
        <v>44</v>
      </c>
      <c r="I1145" t="s">
        <v>57</v>
      </c>
      <c r="J1145" t="s">
        <v>102</v>
      </c>
      <c r="K1145" t="s">
        <v>103</v>
      </c>
      <c r="L1145" t="s">
        <v>111</v>
      </c>
      <c r="M1145" t="s">
        <v>499</v>
      </c>
      <c r="N1145">
        <v>0.57999999999999996</v>
      </c>
      <c r="O1145" t="s">
        <v>50</v>
      </c>
      <c r="P1145" t="s">
        <v>87</v>
      </c>
      <c r="Q1145" t="s">
        <v>346</v>
      </c>
      <c r="R1145" t="s">
        <v>2010</v>
      </c>
      <c r="S1145">
        <v>28079</v>
      </c>
      <c r="T1145" s="3">
        <v>42094</v>
      </c>
      <c r="U1145" s="3">
        <v>42095</v>
      </c>
      <c r="V1145">
        <v>272.69399999999996</v>
      </c>
      <c r="W1145">
        <v>2</v>
      </c>
      <c r="X1145">
        <v>38.979999999999997</v>
      </c>
      <c r="Y1145">
        <v>85834</v>
      </c>
    </row>
    <row r="1146" spans="1:25" x14ac:dyDescent="0.3">
      <c r="A1146">
        <v>25381</v>
      </c>
      <c r="B1146" t="s">
        <v>131</v>
      </c>
      <c r="C1146">
        <v>0.1</v>
      </c>
      <c r="D1146">
        <v>4.24</v>
      </c>
      <c r="E1146">
        <v>5.41</v>
      </c>
      <c r="F1146">
        <v>2066</v>
      </c>
      <c r="G1146" t="s">
        <v>2009</v>
      </c>
      <c r="H1146" t="s">
        <v>66</v>
      </c>
      <c r="I1146" t="s">
        <v>45</v>
      </c>
      <c r="J1146" t="s">
        <v>46</v>
      </c>
      <c r="K1146" t="s">
        <v>134</v>
      </c>
      <c r="L1146" t="s">
        <v>76</v>
      </c>
      <c r="M1146" t="s">
        <v>135</v>
      </c>
      <c r="N1146">
        <v>0.35</v>
      </c>
      <c r="O1146" t="s">
        <v>50</v>
      </c>
      <c r="P1146" t="s">
        <v>87</v>
      </c>
      <c r="Q1146" t="s">
        <v>346</v>
      </c>
      <c r="R1146" t="s">
        <v>2010</v>
      </c>
      <c r="S1146">
        <v>28079</v>
      </c>
      <c r="T1146" s="3">
        <v>42113</v>
      </c>
      <c r="U1146" s="3">
        <v>42117</v>
      </c>
      <c r="V1146">
        <v>-61.6</v>
      </c>
      <c r="W1146">
        <v>8</v>
      </c>
      <c r="X1146">
        <v>34.159999999999997</v>
      </c>
      <c r="Y1146">
        <v>85835</v>
      </c>
    </row>
    <row r="1147" spans="1:25" x14ac:dyDescent="0.3">
      <c r="A1147">
        <v>21901</v>
      </c>
      <c r="B1147" t="s">
        <v>73</v>
      </c>
      <c r="C1147">
        <v>0.1</v>
      </c>
      <c r="D1147">
        <v>40.98</v>
      </c>
      <c r="E1147">
        <v>6.5</v>
      </c>
      <c r="F1147">
        <v>2069</v>
      </c>
      <c r="G1147" t="s">
        <v>2011</v>
      </c>
      <c r="H1147" t="s">
        <v>66</v>
      </c>
      <c r="I1147" t="s">
        <v>139</v>
      </c>
      <c r="J1147" t="s">
        <v>102</v>
      </c>
      <c r="K1147" t="s">
        <v>204</v>
      </c>
      <c r="L1147" t="s">
        <v>76</v>
      </c>
      <c r="M1147" t="s">
        <v>1294</v>
      </c>
      <c r="N1147">
        <v>0.74</v>
      </c>
      <c r="O1147" t="s">
        <v>50</v>
      </c>
      <c r="P1147" t="s">
        <v>87</v>
      </c>
      <c r="Q1147" t="s">
        <v>637</v>
      </c>
      <c r="R1147" t="s">
        <v>2012</v>
      </c>
      <c r="S1147">
        <v>41075</v>
      </c>
      <c r="T1147" s="3">
        <v>42016</v>
      </c>
      <c r="U1147" s="3">
        <v>42018</v>
      </c>
      <c r="V1147">
        <v>66.852000000000004</v>
      </c>
      <c r="W1147">
        <v>3</v>
      </c>
      <c r="X1147">
        <v>120.34</v>
      </c>
      <c r="Y1147">
        <v>88554</v>
      </c>
    </row>
    <row r="1148" spans="1:25" x14ac:dyDescent="0.3">
      <c r="A1148">
        <v>19567</v>
      </c>
      <c r="B1148" t="s">
        <v>131</v>
      </c>
      <c r="C1148">
        <v>7.0000000000000007E-2</v>
      </c>
      <c r="D1148">
        <v>35.99</v>
      </c>
      <c r="E1148">
        <v>5.99</v>
      </c>
      <c r="F1148">
        <v>2070</v>
      </c>
      <c r="G1148" t="s">
        <v>2013</v>
      </c>
      <c r="H1148" t="s">
        <v>66</v>
      </c>
      <c r="I1148" t="s">
        <v>45</v>
      </c>
      <c r="J1148" t="s">
        <v>102</v>
      </c>
      <c r="K1148" t="s">
        <v>103</v>
      </c>
      <c r="L1148" t="s">
        <v>48</v>
      </c>
      <c r="M1148" t="s">
        <v>1005</v>
      </c>
      <c r="N1148">
        <v>0.38</v>
      </c>
      <c r="O1148" t="s">
        <v>50</v>
      </c>
      <c r="P1148" t="s">
        <v>78</v>
      </c>
      <c r="Q1148" t="s">
        <v>324</v>
      </c>
      <c r="R1148" t="s">
        <v>2014</v>
      </c>
      <c r="S1148">
        <v>48021</v>
      </c>
      <c r="T1148" s="3">
        <v>42140</v>
      </c>
      <c r="U1148" s="3">
        <v>42144</v>
      </c>
      <c r="V1148">
        <v>17.839800000000011</v>
      </c>
      <c r="W1148">
        <v>5</v>
      </c>
      <c r="X1148">
        <v>153.61000000000001</v>
      </c>
      <c r="Y1148">
        <v>88558</v>
      </c>
    </row>
    <row r="1149" spans="1:25" x14ac:dyDescent="0.3">
      <c r="A1149">
        <v>20498</v>
      </c>
      <c r="B1149" t="s">
        <v>54</v>
      </c>
      <c r="C1149">
        <v>0.03</v>
      </c>
      <c r="D1149">
        <v>60.98</v>
      </c>
      <c r="E1149">
        <v>1.99</v>
      </c>
      <c r="F1149">
        <v>2071</v>
      </c>
      <c r="G1149" t="s">
        <v>2015</v>
      </c>
      <c r="H1149" t="s">
        <v>66</v>
      </c>
      <c r="I1149" t="s">
        <v>45</v>
      </c>
      <c r="J1149" t="s">
        <v>102</v>
      </c>
      <c r="K1149" t="s">
        <v>204</v>
      </c>
      <c r="L1149" t="s">
        <v>68</v>
      </c>
      <c r="M1149" t="s">
        <v>2016</v>
      </c>
      <c r="N1149">
        <v>0.5</v>
      </c>
      <c r="O1149" t="s">
        <v>50</v>
      </c>
      <c r="P1149" t="s">
        <v>78</v>
      </c>
      <c r="Q1149" t="s">
        <v>324</v>
      </c>
      <c r="R1149" t="s">
        <v>2017</v>
      </c>
      <c r="S1149">
        <v>48336</v>
      </c>
      <c r="T1149" s="3">
        <v>42036</v>
      </c>
      <c r="U1149" s="3">
        <v>42036</v>
      </c>
      <c r="V1149">
        <v>976.2672</v>
      </c>
      <c r="W1149">
        <v>23</v>
      </c>
      <c r="X1149">
        <v>1414.88</v>
      </c>
      <c r="Y1149">
        <v>88555</v>
      </c>
    </row>
    <row r="1150" spans="1:25" x14ac:dyDescent="0.3">
      <c r="A1150">
        <v>20499</v>
      </c>
      <c r="B1150" t="s">
        <v>54</v>
      </c>
      <c r="C1150">
        <v>0.04</v>
      </c>
      <c r="D1150">
        <v>3.08</v>
      </c>
      <c r="E1150">
        <v>0.99</v>
      </c>
      <c r="F1150">
        <v>2071</v>
      </c>
      <c r="G1150" t="s">
        <v>2015</v>
      </c>
      <c r="H1150" t="s">
        <v>66</v>
      </c>
      <c r="I1150" t="s">
        <v>45</v>
      </c>
      <c r="J1150" t="s">
        <v>46</v>
      </c>
      <c r="K1150" t="s">
        <v>159</v>
      </c>
      <c r="L1150" t="s">
        <v>76</v>
      </c>
      <c r="M1150" t="s">
        <v>2018</v>
      </c>
      <c r="N1150">
        <v>0.37</v>
      </c>
      <c r="O1150" t="s">
        <v>50</v>
      </c>
      <c r="P1150" t="s">
        <v>78</v>
      </c>
      <c r="Q1150" t="s">
        <v>324</v>
      </c>
      <c r="R1150" t="s">
        <v>2017</v>
      </c>
      <c r="S1150">
        <v>48336</v>
      </c>
      <c r="T1150" s="3">
        <v>42036</v>
      </c>
      <c r="U1150" s="3">
        <v>42037</v>
      </c>
      <c r="V1150">
        <v>23.204699999999999</v>
      </c>
      <c r="W1150">
        <v>11</v>
      </c>
      <c r="X1150">
        <v>33.630000000000003</v>
      </c>
      <c r="Y1150">
        <v>88555</v>
      </c>
    </row>
    <row r="1151" spans="1:25" x14ac:dyDescent="0.3">
      <c r="A1151">
        <v>19568</v>
      </c>
      <c r="B1151" t="s">
        <v>131</v>
      </c>
      <c r="C1151">
        <v>0.08</v>
      </c>
      <c r="D1151">
        <v>65.989999999999995</v>
      </c>
      <c r="E1151">
        <v>5.92</v>
      </c>
      <c r="F1151">
        <v>2071</v>
      </c>
      <c r="G1151" t="s">
        <v>2015</v>
      </c>
      <c r="H1151" t="s">
        <v>44</v>
      </c>
      <c r="I1151" t="s">
        <v>45</v>
      </c>
      <c r="J1151" t="s">
        <v>102</v>
      </c>
      <c r="K1151" t="s">
        <v>103</v>
      </c>
      <c r="L1151" t="s">
        <v>76</v>
      </c>
      <c r="M1151" t="s">
        <v>1159</v>
      </c>
      <c r="N1151">
        <v>0.57999999999999996</v>
      </c>
      <c r="O1151" t="s">
        <v>50</v>
      </c>
      <c r="P1151" t="s">
        <v>78</v>
      </c>
      <c r="Q1151" t="s">
        <v>324</v>
      </c>
      <c r="R1151" t="s">
        <v>2017</v>
      </c>
      <c r="S1151">
        <v>48336</v>
      </c>
      <c r="T1151" s="3">
        <v>42140</v>
      </c>
      <c r="U1151" s="3">
        <v>42147</v>
      </c>
      <c r="V1151">
        <v>183.84300000000002</v>
      </c>
      <c r="W1151">
        <v>20</v>
      </c>
      <c r="X1151">
        <v>1063.81</v>
      </c>
      <c r="Y1151">
        <v>88558</v>
      </c>
    </row>
    <row r="1152" spans="1:25" x14ac:dyDescent="0.3">
      <c r="A1152">
        <v>20500</v>
      </c>
      <c r="B1152" t="s">
        <v>54</v>
      </c>
      <c r="C1152">
        <v>0</v>
      </c>
      <c r="D1152">
        <v>10.31</v>
      </c>
      <c r="E1152">
        <v>1.79</v>
      </c>
      <c r="F1152">
        <v>2072</v>
      </c>
      <c r="G1152" t="s">
        <v>2019</v>
      </c>
      <c r="H1152" t="s">
        <v>66</v>
      </c>
      <c r="I1152" t="s">
        <v>45</v>
      </c>
      <c r="J1152" t="s">
        <v>46</v>
      </c>
      <c r="K1152" t="s">
        <v>118</v>
      </c>
      <c r="L1152" t="s">
        <v>48</v>
      </c>
      <c r="M1152" t="s">
        <v>2020</v>
      </c>
      <c r="N1152">
        <v>0.38</v>
      </c>
      <c r="O1152" t="s">
        <v>50</v>
      </c>
      <c r="P1152" t="s">
        <v>78</v>
      </c>
      <c r="Q1152" t="s">
        <v>324</v>
      </c>
      <c r="R1152" t="s">
        <v>2021</v>
      </c>
      <c r="S1152">
        <v>48505</v>
      </c>
      <c r="T1152" s="3">
        <v>42036</v>
      </c>
      <c r="U1152" s="3">
        <v>42038</v>
      </c>
      <c r="V1152">
        <v>167.46299999999997</v>
      </c>
      <c r="W1152">
        <v>23</v>
      </c>
      <c r="X1152">
        <v>242.7</v>
      </c>
      <c r="Y1152">
        <v>88555</v>
      </c>
    </row>
    <row r="1153" spans="1:25" x14ac:dyDescent="0.3">
      <c r="A1153">
        <v>20824</v>
      </c>
      <c r="B1153" t="s">
        <v>42</v>
      </c>
      <c r="C1153">
        <v>0.09</v>
      </c>
      <c r="D1153">
        <v>260.98</v>
      </c>
      <c r="E1153">
        <v>41.91</v>
      </c>
      <c r="F1153">
        <v>2072</v>
      </c>
      <c r="G1153" t="s">
        <v>2019</v>
      </c>
      <c r="H1153" t="s">
        <v>56</v>
      </c>
      <c r="I1153" t="s">
        <v>45</v>
      </c>
      <c r="J1153" t="s">
        <v>58</v>
      </c>
      <c r="K1153" t="s">
        <v>215</v>
      </c>
      <c r="L1153" t="s">
        <v>146</v>
      </c>
      <c r="M1153" t="s">
        <v>974</v>
      </c>
      <c r="N1153">
        <v>0.59</v>
      </c>
      <c r="O1153" t="s">
        <v>50</v>
      </c>
      <c r="P1153" t="s">
        <v>78</v>
      </c>
      <c r="Q1153" t="s">
        <v>324</v>
      </c>
      <c r="R1153" t="s">
        <v>2021</v>
      </c>
      <c r="S1153">
        <v>48505</v>
      </c>
      <c r="T1153" s="3">
        <v>42046</v>
      </c>
      <c r="U1153" s="3">
        <v>42048</v>
      </c>
      <c r="V1153">
        <v>1307.2692</v>
      </c>
      <c r="W1153">
        <v>14</v>
      </c>
      <c r="X1153">
        <v>3377.06</v>
      </c>
      <c r="Y1153">
        <v>88556</v>
      </c>
    </row>
    <row r="1154" spans="1:25" x14ac:dyDescent="0.3">
      <c r="A1154">
        <v>20825</v>
      </c>
      <c r="B1154" t="s">
        <v>42</v>
      </c>
      <c r="C1154">
        <v>0.01</v>
      </c>
      <c r="D1154">
        <v>10.52</v>
      </c>
      <c r="E1154">
        <v>7.94</v>
      </c>
      <c r="F1154">
        <v>2072</v>
      </c>
      <c r="G1154" t="s">
        <v>2019</v>
      </c>
      <c r="H1154" t="s">
        <v>66</v>
      </c>
      <c r="I1154" t="s">
        <v>45</v>
      </c>
      <c r="J1154" t="s">
        <v>58</v>
      </c>
      <c r="K1154" t="s">
        <v>67</v>
      </c>
      <c r="L1154" t="s">
        <v>68</v>
      </c>
      <c r="M1154" t="s">
        <v>2022</v>
      </c>
      <c r="N1154">
        <v>0.52</v>
      </c>
      <c r="O1154" t="s">
        <v>50</v>
      </c>
      <c r="P1154" t="s">
        <v>78</v>
      </c>
      <c r="Q1154" t="s">
        <v>324</v>
      </c>
      <c r="R1154" t="s">
        <v>2021</v>
      </c>
      <c r="S1154">
        <v>48505</v>
      </c>
      <c r="T1154" s="3">
        <v>42046</v>
      </c>
      <c r="U1154" s="3">
        <v>42048</v>
      </c>
      <c r="V1154">
        <v>-15.818400000000002</v>
      </c>
      <c r="W1154">
        <v>11</v>
      </c>
      <c r="X1154">
        <v>123.93</v>
      </c>
      <c r="Y1154">
        <v>88556</v>
      </c>
    </row>
    <row r="1155" spans="1:25" x14ac:dyDescent="0.3">
      <c r="A1155">
        <v>20826</v>
      </c>
      <c r="B1155" t="s">
        <v>42</v>
      </c>
      <c r="C1155">
        <v>0.02</v>
      </c>
      <c r="D1155">
        <v>5.98</v>
      </c>
      <c r="E1155">
        <v>7.5</v>
      </c>
      <c r="F1155">
        <v>2072</v>
      </c>
      <c r="G1155" t="s">
        <v>2019</v>
      </c>
      <c r="H1155" t="s">
        <v>44</v>
      </c>
      <c r="I1155" t="s">
        <v>45</v>
      </c>
      <c r="J1155" t="s">
        <v>46</v>
      </c>
      <c r="K1155" t="s">
        <v>118</v>
      </c>
      <c r="L1155" t="s">
        <v>76</v>
      </c>
      <c r="M1155" t="s">
        <v>2023</v>
      </c>
      <c r="N1155">
        <v>0.4</v>
      </c>
      <c r="O1155" t="s">
        <v>50</v>
      </c>
      <c r="P1155" t="s">
        <v>78</v>
      </c>
      <c r="Q1155" t="s">
        <v>324</v>
      </c>
      <c r="R1155" t="s">
        <v>2021</v>
      </c>
      <c r="S1155">
        <v>48505</v>
      </c>
      <c r="T1155" s="3">
        <v>42046</v>
      </c>
      <c r="U1155" s="3">
        <v>42048</v>
      </c>
      <c r="V1155">
        <v>-55.832400000000007</v>
      </c>
      <c r="W1155">
        <v>14</v>
      </c>
      <c r="X1155">
        <v>93.96</v>
      </c>
      <c r="Y1155">
        <v>88556</v>
      </c>
    </row>
    <row r="1156" spans="1:25" x14ac:dyDescent="0.3">
      <c r="A1156">
        <v>24677</v>
      </c>
      <c r="B1156" t="s">
        <v>54</v>
      </c>
      <c r="C1156">
        <v>0.05</v>
      </c>
      <c r="D1156">
        <v>291.73</v>
      </c>
      <c r="E1156">
        <v>48.8</v>
      </c>
      <c r="F1156">
        <v>2073</v>
      </c>
      <c r="G1156" t="s">
        <v>2024</v>
      </c>
      <c r="H1156" t="s">
        <v>56</v>
      </c>
      <c r="I1156" t="s">
        <v>139</v>
      </c>
      <c r="J1156" t="s">
        <v>58</v>
      </c>
      <c r="K1156" t="s">
        <v>59</v>
      </c>
      <c r="L1156" t="s">
        <v>60</v>
      </c>
      <c r="M1156" t="s">
        <v>169</v>
      </c>
      <c r="N1156">
        <v>0.56000000000000005</v>
      </c>
      <c r="O1156" t="s">
        <v>50</v>
      </c>
      <c r="P1156" t="s">
        <v>78</v>
      </c>
      <c r="Q1156" t="s">
        <v>324</v>
      </c>
      <c r="R1156" t="s">
        <v>2025</v>
      </c>
      <c r="S1156">
        <v>48135</v>
      </c>
      <c r="T1156" s="3">
        <v>42101</v>
      </c>
      <c r="U1156" s="3">
        <v>42103</v>
      </c>
      <c r="V1156">
        <v>550.38080000000002</v>
      </c>
      <c r="W1156">
        <v>6</v>
      </c>
      <c r="X1156">
        <v>1818.41</v>
      </c>
      <c r="Y1156">
        <v>88557</v>
      </c>
    </row>
    <row r="1157" spans="1:25" x14ac:dyDescent="0.3">
      <c r="A1157">
        <v>24094</v>
      </c>
      <c r="B1157" t="s">
        <v>131</v>
      </c>
      <c r="C1157">
        <v>0.09</v>
      </c>
      <c r="D1157">
        <v>1.48</v>
      </c>
      <c r="E1157">
        <v>0.7</v>
      </c>
      <c r="F1157">
        <v>2081</v>
      </c>
      <c r="G1157" t="s">
        <v>2026</v>
      </c>
      <c r="H1157" t="s">
        <v>66</v>
      </c>
      <c r="I1157" t="s">
        <v>45</v>
      </c>
      <c r="J1157" t="s">
        <v>46</v>
      </c>
      <c r="K1157" t="s">
        <v>91</v>
      </c>
      <c r="L1157" t="s">
        <v>48</v>
      </c>
      <c r="M1157" t="s">
        <v>2027</v>
      </c>
      <c r="N1157">
        <v>0.37</v>
      </c>
      <c r="O1157" t="s">
        <v>50</v>
      </c>
      <c r="P1157" t="s">
        <v>70</v>
      </c>
      <c r="Q1157" t="s">
        <v>96</v>
      </c>
      <c r="R1157" t="s">
        <v>2028</v>
      </c>
      <c r="S1157">
        <v>14853</v>
      </c>
      <c r="T1157" s="3">
        <v>42007</v>
      </c>
      <c r="U1157" s="3">
        <v>42009</v>
      </c>
      <c r="V1157">
        <v>1.68</v>
      </c>
      <c r="W1157">
        <v>6</v>
      </c>
      <c r="X1157">
        <v>8.9499999999999993</v>
      </c>
      <c r="Y1157">
        <v>86092</v>
      </c>
    </row>
    <row r="1158" spans="1:25" x14ac:dyDescent="0.3">
      <c r="A1158">
        <v>21697</v>
      </c>
      <c r="B1158" t="s">
        <v>131</v>
      </c>
      <c r="C1158">
        <v>0.06</v>
      </c>
      <c r="D1158">
        <v>38.06</v>
      </c>
      <c r="E1158">
        <v>4.5</v>
      </c>
      <c r="F1158">
        <v>2089</v>
      </c>
      <c r="G1158" t="s">
        <v>2029</v>
      </c>
      <c r="H1158" t="s">
        <v>66</v>
      </c>
      <c r="I1158" t="s">
        <v>45</v>
      </c>
      <c r="J1158" t="s">
        <v>46</v>
      </c>
      <c r="K1158" t="s">
        <v>281</v>
      </c>
      <c r="L1158" t="s">
        <v>76</v>
      </c>
      <c r="M1158" t="s">
        <v>2030</v>
      </c>
      <c r="N1158">
        <v>0.56000000000000005</v>
      </c>
      <c r="O1158" t="s">
        <v>50</v>
      </c>
      <c r="P1158" t="s">
        <v>70</v>
      </c>
      <c r="Q1158" t="s">
        <v>96</v>
      </c>
      <c r="R1158" t="s">
        <v>2031</v>
      </c>
      <c r="S1158">
        <v>10956</v>
      </c>
      <c r="T1158" s="3">
        <v>42185</v>
      </c>
      <c r="U1158" s="3">
        <v>42191</v>
      </c>
      <c r="V1158">
        <v>450.45959999999997</v>
      </c>
      <c r="W1158">
        <v>17</v>
      </c>
      <c r="X1158">
        <v>652.84</v>
      </c>
      <c r="Y1158">
        <v>88348</v>
      </c>
    </row>
    <row r="1159" spans="1:25" x14ac:dyDescent="0.3">
      <c r="A1159">
        <v>21698</v>
      </c>
      <c r="B1159" t="s">
        <v>131</v>
      </c>
      <c r="C1159">
        <v>0.08</v>
      </c>
      <c r="D1159">
        <v>599.99</v>
      </c>
      <c r="E1159">
        <v>24.49</v>
      </c>
      <c r="F1159">
        <v>2089</v>
      </c>
      <c r="G1159" t="s">
        <v>2029</v>
      </c>
      <c r="H1159" t="s">
        <v>66</v>
      </c>
      <c r="I1159" t="s">
        <v>45</v>
      </c>
      <c r="J1159" t="s">
        <v>102</v>
      </c>
      <c r="K1159" t="s">
        <v>611</v>
      </c>
      <c r="L1159" t="s">
        <v>260</v>
      </c>
      <c r="M1159" t="s">
        <v>2032</v>
      </c>
      <c r="N1159">
        <v>0.37</v>
      </c>
      <c r="O1159" t="s">
        <v>50</v>
      </c>
      <c r="P1159" t="s">
        <v>70</v>
      </c>
      <c r="Q1159" t="s">
        <v>96</v>
      </c>
      <c r="R1159" t="s">
        <v>2031</v>
      </c>
      <c r="S1159">
        <v>10956</v>
      </c>
      <c r="T1159" s="3">
        <v>42185</v>
      </c>
      <c r="U1159" s="3">
        <v>42193</v>
      </c>
      <c r="V1159">
        <v>8798.1830999999984</v>
      </c>
      <c r="W1159">
        <v>22</v>
      </c>
      <c r="X1159">
        <v>12750.99</v>
      </c>
      <c r="Y1159">
        <v>88348</v>
      </c>
    </row>
    <row r="1160" spans="1:25" x14ac:dyDescent="0.3">
      <c r="A1160">
        <v>21699</v>
      </c>
      <c r="B1160" t="s">
        <v>131</v>
      </c>
      <c r="C1160">
        <v>0.1</v>
      </c>
      <c r="D1160">
        <v>3.98</v>
      </c>
      <c r="E1160">
        <v>2.97</v>
      </c>
      <c r="F1160">
        <v>2089</v>
      </c>
      <c r="G1160" t="s">
        <v>2029</v>
      </c>
      <c r="H1160" t="s">
        <v>44</v>
      </c>
      <c r="I1160" t="s">
        <v>45</v>
      </c>
      <c r="J1160" t="s">
        <v>46</v>
      </c>
      <c r="K1160" t="s">
        <v>118</v>
      </c>
      <c r="L1160" t="s">
        <v>48</v>
      </c>
      <c r="M1160" t="s">
        <v>2033</v>
      </c>
      <c r="N1160">
        <v>0.35</v>
      </c>
      <c r="O1160" t="s">
        <v>50</v>
      </c>
      <c r="P1160" t="s">
        <v>70</v>
      </c>
      <c r="Q1160" t="s">
        <v>96</v>
      </c>
      <c r="R1160" t="s">
        <v>2031</v>
      </c>
      <c r="S1160">
        <v>10956</v>
      </c>
      <c r="T1160" s="3">
        <v>42185</v>
      </c>
      <c r="U1160" s="3">
        <v>42189</v>
      </c>
      <c r="V1160">
        <v>-5.3849999999999998</v>
      </c>
      <c r="W1160">
        <v>5</v>
      </c>
      <c r="X1160">
        <v>20.54</v>
      </c>
      <c r="Y1160">
        <v>88348</v>
      </c>
    </row>
    <row r="1161" spans="1:25" x14ac:dyDescent="0.3">
      <c r="A1161">
        <v>18696</v>
      </c>
      <c r="B1161" t="s">
        <v>73</v>
      </c>
      <c r="C1161">
        <v>0.08</v>
      </c>
      <c r="D1161">
        <v>400.98</v>
      </c>
      <c r="E1161">
        <v>42.52</v>
      </c>
      <c r="F1161">
        <v>2094</v>
      </c>
      <c r="G1161" t="s">
        <v>2034</v>
      </c>
      <c r="H1161" t="s">
        <v>56</v>
      </c>
      <c r="I1161" t="s">
        <v>45</v>
      </c>
      <c r="J1161" t="s">
        <v>58</v>
      </c>
      <c r="K1161" t="s">
        <v>176</v>
      </c>
      <c r="L1161" t="s">
        <v>146</v>
      </c>
      <c r="M1161" t="s">
        <v>1118</v>
      </c>
      <c r="N1161">
        <v>0.71</v>
      </c>
      <c r="O1161" t="s">
        <v>50</v>
      </c>
      <c r="P1161" t="s">
        <v>51</v>
      </c>
      <c r="Q1161" t="s">
        <v>62</v>
      </c>
      <c r="R1161" t="s">
        <v>2035</v>
      </c>
      <c r="S1161">
        <v>95928</v>
      </c>
      <c r="T1161" s="3">
        <v>42040</v>
      </c>
      <c r="U1161" s="3">
        <v>42041</v>
      </c>
      <c r="V1161">
        <v>3031.9724000000001</v>
      </c>
      <c r="W1161">
        <v>20</v>
      </c>
      <c r="X1161">
        <v>7840.04</v>
      </c>
      <c r="Y1161">
        <v>86629</v>
      </c>
    </row>
    <row r="1162" spans="1:25" x14ac:dyDescent="0.3">
      <c r="A1162">
        <v>18417</v>
      </c>
      <c r="B1162" t="s">
        <v>73</v>
      </c>
      <c r="C1162">
        <v>0.1</v>
      </c>
      <c r="D1162">
        <v>300.97000000000003</v>
      </c>
      <c r="E1162">
        <v>7.18</v>
      </c>
      <c r="F1162">
        <v>2097</v>
      </c>
      <c r="G1162" t="s">
        <v>2036</v>
      </c>
      <c r="H1162" t="s">
        <v>66</v>
      </c>
      <c r="I1162" t="s">
        <v>57</v>
      </c>
      <c r="J1162" t="s">
        <v>102</v>
      </c>
      <c r="K1162" t="s">
        <v>204</v>
      </c>
      <c r="L1162" t="s">
        <v>76</v>
      </c>
      <c r="M1162" t="s">
        <v>1113</v>
      </c>
      <c r="N1162">
        <v>0.48</v>
      </c>
      <c r="O1162" t="s">
        <v>50</v>
      </c>
      <c r="P1162" t="s">
        <v>87</v>
      </c>
      <c r="Q1162" t="s">
        <v>956</v>
      </c>
      <c r="R1162" t="s">
        <v>957</v>
      </c>
      <c r="S1162">
        <v>29915</v>
      </c>
      <c r="T1162" s="3">
        <v>42112</v>
      </c>
      <c r="U1162" s="3">
        <v>42113</v>
      </c>
      <c r="V1162">
        <v>138.018</v>
      </c>
      <c r="W1162">
        <v>4</v>
      </c>
      <c r="X1162">
        <v>1094.33</v>
      </c>
      <c r="Y1162">
        <v>87889</v>
      </c>
    </row>
    <row r="1163" spans="1:25" x14ac:dyDescent="0.3">
      <c r="A1163">
        <v>18418</v>
      </c>
      <c r="B1163" t="s">
        <v>73</v>
      </c>
      <c r="C1163">
        <v>0.06</v>
      </c>
      <c r="D1163">
        <v>39.89</v>
      </c>
      <c r="E1163">
        <v>3.04</v>
      </c>
      <c r="F1163">
        <v>2098</v>
      </c>
      <c r="G1163" t="s">
        <v>2037</v>
      </c>
      <c r="H1163" t="s">
        <v>66</v>
      </c>
      <c r="I1163" t="s">
        <v>57</v>
      </c>
      <c r="J1163" t="s">
        <v>58</v>
      </c>
      <c r="K1163" t="s">
        <v>67</v>
      </c>
      <c r="L1163" t="s">
        <v>48</v>
      </c>
      <c r="M1163" t="s">
        <v>2038</v>
      </c>
      <c r="N1163">
        <v>0.53</v>
      </c>
      <c r="O1163" t="s">
        <v>50</v>
      </c>
      <c r="P1163" t="s">
        <v>87</v>
      </c>
      <c r="Q1163" t="s">
        <v>956</v>
      </c>
      <c r="R1163" t="s">
        <v>2039</v>
      </c>
      <c r="S1163">
        <v>29464</v>
      </c>
      <c r="T1163" s="3">
        <v>42112</v>
      </c>
      <c r="U1163" s="3">
        <v>42114</v>
      </c>
      <c r="V1163">
        <v>38.874000000000002</v>
      </c>
      <c r="W1163">
        <v>10</v>
      </c>
      <c r="X1163">
        <v>389.97</v>
      </c>
      <c r="Y1163">
        <v>87889</v>
      </c>
    </row>
    <row r="1164" spans="1:25" x14ac:dyDescent="0.3">
      <c r="A1164">
        <v>22234</v>
      </c>
      <c r="B1164" t="s">
        <v>54</v>
      </c>
      <c r="C1164">
        <v>7.0000000000000007E-2</v>
      </c>
      <c r="D1164">
        <v>14.56</v>
      </c>
      <c r="E1164">
        <v>3.5</v>
      </c>
      <c r="F1164">
        <v>2099</v>
      </c>
      <c r="G1164" t="s">
        <v>2040</v>
      </c>
      <c r="H1164" t="s">
        <v>66</v>
      </c>
      <c r="I1164" t="s">
        <v>57</v>
      </c>
      <c r="J1164" t="s">
        <v>46</v>
      </c>
      <c r="K1164" t="s">
        <v>281</v>
      </c>
      <c r="L1164" t="s">
        <v>76</v>
      </c>
      <c r="M1164" t="s">
        <v>929</v>
      </c>
      <c r="N1164">
        <v>0.57999999999999996</v>
      </c>
      <c r="O1164" t="s">
        <v>50</v>
      </c>
      <c r="P1164" t="s">
        <v>87</v>
      </c>
      <c r="Q1164" t="s">
        <v>956</v>
      </c>
      <c r="R1164" t="s">
        <v>2041</v>
      </c>
      <c r="S1164">
        <v>29577</v>
      </c>
      <c r="T1164" s="3">
        <v>42012</v>
      </c>
      <c r="U1164" s="3">
        <v>42013</v>
      </c>
      <c r="V1164">
        <v>-45.528000000000006</v>
      </c>
      <c r="W1164">
        <v>6</v>
      </c>
      <c r="X1164">
        <v>84.59</v>
      </c>
      <c r="Y1164">
        <v>87888</v>
      </c>
    </row>
    <row r="1165" spans="1:25" x14ac:dyDescent="0.3">
      <c r="A1165">
        <v>5501</v>
      </c>
      <c r="B1165" t="s">
        <v>73</v>
      </c>
      <c r="C1165">
        <v>0.05</v>
      </c>
      <c r="D1165">
        <v>399.98</v>
      </c>
      <c r="E1165">
        <v>12.06</v>
      </c>
      <c r="F1165">
        <v>2107</v>
      </c>
      <c r="G1165" t="s">
        <v>2042</v>
      </c>
      <c r="H1165" t="s">
        <v>56</v>
      </c>
      <c r="I1165" t="s">
        <v>45</v>
      </c>
      <c r="J1165" t="s">
        <v>102</v>
      </c>
      <c r="K1165" t="s">
        <v>110</v>
      </c>
      <c r="L1165" t="s">
        <v>146</v>
      </c>
      <c r="M1165" t="s">
        <v>288</v>
      </c>
      <c r="N1165">
        <v>0.56000000000000005</v>
      </c>
      <c r="O1165" t="s">
        <v>50</v>
      </c>
      <c r="P1165" t="s">
        <v>78</v>
      </c>
      <c r="Q1165" t="s">
        <v>202</v>
      </c>
      <c r="R1165" t="s">
        <v>203</v>
      </c>
      <c r="S1165">
        <v>60601</v>
      </c>
      <c r="T1165" s="3">
        <v>42161</v>
      </c>
      <c r="U1165" s="3">
        <v>42161</v>
      </c>
      <c r="V1165">
        <v>567.59</v>
      </c>
      <c r="W1165">
        <v>24</v>
      </c>
      <c r="X1165">
        <v>9666.7199999999993</v>
      </c>
      <c r="Y1165">
        <v>39015</v>
      </c>
    </row>
    <row r="1166" spans="1:25" x14ac:dyDescent="0.3">
      <c r="A1166">
        <v>5502</v>
      </c>
      <c r="B1166" t="s">
        <v>73</v>
      </c>
      <c r="C1166">
        <v>7.0000000000000007E-2</v>
      </c>
      <c r="D1166">
        <v>6.48</v>
      </c>
      <c r="E1166">
        <v>5.74</v>
      </c>
      <c r="F1166">
        <v>2107</v>
      </c>
      <c r="G1166" t="s">
        <v>2042</v>
      </c>
      <c r="H1166" t="s">
        <v>66</v>
      </c>
      <c r="I1166" t="s">
        <v>45</v>
      </c>
      <c r="J1166" t="s">
        <v>46</v>
      </c>
      <c r="K1166" t="s">
        <v>118</v>
      </c>
      <c r="L1166" t="s">
        <v>76</v>
      </c>
      <c r="M1166" t="s">
        <v>2043</v>
      </c>
      <c r="N1166">
        <v>0.37</v>
      </c>
      <c r="O1166" t="s">
        <v>50</v>
      </c>
      <c r="P1166" t="s">
        <v>78</v>
      </c>
      <c r="Q1166" t="s">
        <v>202</v>
      </c>
      <c r="R1166" t="s">
        <v>203</v>
      </c>
      <c r="S1166">
        <v>60601</v>
      </c>
      <c r="T1166" s="3">
        <v>42161</v>
      </c>
      <c r="U1166" s="3">
        <v>42161</v>
      </c>
      <c r="V1166">
        <v>-28.45</v>
      </c>
      <c r="W1166">
        <v>20</v>
      </c>
      <c r="X1166">
        <v>134.58000000000001</v>
      </c>
      <c r="Y1166">
        <v>39015</v>
      </c>
    </row>
    <row r="1167" spans="1:25" x14ac:dyDescent="0.3">
      <c r="A1167">
        <v>23502</v>
      </c>
      <c r="B1167" t="s">
        <v>73</v>
      </c>
      <c r="C1167">
        <v>7.0000000000000007E-2</v>
      </c>
      <c r="D1167">
        <v>6.48</v>
      </c>
      <c r="E1167">
        <v>5.74</v>
      </c>
      <c r="F1167">
        <v>2108</v>
      </c>
      <c r="G1167" t="s">
        <v>2044</v>
      </c>
      <c r="H1167" t="s">
        <v>66</v>
      </c>
      <c r="I1167" t="s">
        <v>45</v>
      </c>
      <c r="J1167" t="s">
        <v>46</v>
      </c>
      <c r="K1167" t="s">
        <v>118</v>
      </c>
      <c r="L1167" t="s">
        <v>76</v>
      </c>
      <c r="M1167" t="s">
        <v>2043</v>
      </c>
      <c r="N1167">
        <v>0.37</v>
      </c>
      <c r="O1167" t="s">
        <v>50</v>
      </c>
      <c r="P1167" t="s">
        <v>78</v>
      </c>
      <c r="Q1167" t="s">
        <v>530</v>
      </c>
      <c r="R1167" t="s">
        <v>2045</v>
      </c>
      <c r="S1167">
        <v>63129</v>
      </c>
      <c r="T1167" s="3">
        <v>42161</v>
      </c>
      <c r="U1167" s="3">
        <v>42161</v>
      </c>
      <c r="V1167">
        <v>-14.225</v>
      </c>
      <c r="W1167">
        <v>5</v>
      </c>
      <c r="X1167">
        <v>33.65</v>
      </c>
      <c r="Y1167">
        <v>87862</v>
      </c>
    </row>
    <row r="1168" spans="1:25" x14ac:dyDescent="0.3">
      <c r="A1168">
        <v>18540</v>
      </c>
      <c r="B1168" t="s">
        <v>64</v>
      </c>
      <c r="C1168">
        <v>0.08</v>
      </c>
      <c r="D1168">
        <v>6.68</v>
      </c>
      <c r="E1168">
        <v>1.5</v>
      </c>
      <c r="F1168">
        <v>2114</v>
      </c>
      <c r="G1168" t="s">
        <v>2046</v>
      </c>
      <c r="H1168" t="s">
        <v>66</v>
      </c>
      <c r="I1168" t="s">
        <v>45</v>
      </c>
      <c r="J1168" t="s">
        <v>46</v>
      </c>
      <c r="K1168" t="s">
        <v>47</v>
      </c>
      <c r="L1168" t="s">
        <v>48</v>
      </c>
      <c r="M1168" t="s">
        <v>2047</v>
      </c>
      <c r="N1168">
        <v>0.48</v>
      </c>
      <c r="O1168" t="s">
        <v>50</v>
      </c>
      <c r="P1168" t="s">
        <v>87</v>
      </c>
      <c r="Q1168" t="s">
        <v>161</v>
      </c>
      <c r="R1168" t="s">
        <v>567</v>
      </c>
      <c r="S1168">
        <v>23518</v>
      </c>
      <c r="T1168" s="3">
        <v>42089</v>
      </c>
      <c r="U1168" s="3">
        <v>42091</v>
      </c>
      <c r="V1168">
        <v>-601.80400000000009</v>
      </c>
      <c r="W1168">
        <v>10</v>
      </c>
      <c r="X1168">
        <v>66.12</v>
      </c>
      <c r="Y1168">
        <v>88403</v>
      </c>
    </row>
    <row r="1169" spans="1:25" x14ac:dyDescent="0.3">
      <c r="A1169">
        <v>18562</v>
      </c>
      <c r="B1169" t="s">
        <v>64</v>
      </c>
      <c r="C1169">
        <v>0.08</v>
      </c>
      <c r="D1169">
        <v>2.89</v>
      </c>
      <c r="E1169">
        <v>0.49</v>
      </c>
      <c r="F1169">
        <v>2114</v>
      </c>
      <c r="G1169" t="s">
        <v>2046</v>
      </c>
      <c r="H1169" t="s">
        <v>66</v>
      </c>
      <c r="I1169" t="s">
        <v>45</v>
      </c>
      <c r="J1169" t="s">
        <v>46</v>
      </c>
      <c r="K1169" t="s">
        <v>159</v>
      </c>
      <c r="L1169" t="s">
        <v>76</v>
      </c>
      <c r="M1169" t="s">
        <v>2048</v>
      </c>
      <c r="N1169">
        <v>0.38</v>
      </c>
      <c r="O1169" t="s">
        <v>50</v>
      </c>
      <c r="P1169" t="s">
        <v>87</v>
      </c>
      <c r="Q1169" t="s">
        <v>161</v>
      </c>
      <c r="R1169" t="s">
        <v>567</v>
      </c>
      <c r="S1169">
        <v>23518</v>
      </c>
      <c r="T1169" s="3">
        <v>42117</v>
      </c>
      <c r="U1169" s="3">
        <v>42117</v>
      </c>
      <c r="V1169">
        <v>38.406000000000006</v>
      </c>
      <c r="W1169">
        <v>1</v>
      </c>
      <c r="X1169">
        <v>3.07</v>
      </c>
      <c r="Y1169">
        <v>88404</v>
      </c>
    </row>
    <row r="1170" spans="1:25" x14ac:dyDescent="0.3">
      <c r="A1170">
        <v>21066</v>
      </c>
      <c r="B1170" t="s">
        <v>64</v>
      </c>
      <c r="C1170">
        <v>7.0000000000000007E-2</v>
      </c>
      <c r="D1170">
        <v>226.67</v>
      </c>
      <c r="E1170">
        <v>28.16</v>
      </c>
      <c r="F1170">
        <v>2114</v>
      </c>
      <c r="G1170" t="s">
        <v>2046</v>
      </c>
      <c r="H1170" t="s">
        <v>56</v>
      </c>
      <c r="I1170" t="s">
        <v>45</v>
      </c>
      <c r="J1170" t="s">
        <v>58</v>
      </c>
      <c r="K1170" t="s">
        <v>59</v>
      </c>
      <c r="L1170" t="s">
        <v>60</v>
      </c>
      <c r="M1170" t="s">
        <v>1610</v>
      </c>
      <c r="N1170">
        <v>0.59</v>
      </c>
      <c r="O1170" t="s">
        <v>50</v>
      </c>
      <c r="P1170" t="s">
        <v>87</v>
      </c>
      <c r="Q1170" t="s">
        <v>161</v>
      </c>
      <c r="R1170" t="s">
        <v>567</v>
      </c>
      <c r="S1170">
        <v>23518</v>
      </c>
      <c r="T1170" s="3">
        <v>42061</v>
      </c>
      <c r="U1170" s="3">
        <v>42062</v>
      </c>
      <c r="V1170">
        <v>53.114399999999996</v>
      </c>
      <c r="W1170">
        <v>1</v>
      </c>
      <c r="X1170">
        <v>255.83</v>
      </c>
      <c r="Y1170">
        <v>88405</v>
      </c>
    </row>
    <row r="1171" spans="1:25" x14ac:dyDescent="0.3">
      <c r="A1171">
        <v>21067</v>
      </c>
      <c r="B1171" t="s">
        <v>64</v>
      </c>
      <c r="C1171">
        <v>0.08</v>
      </c>
      <c r="D1171">
        <v>20.98</v>
      </c>
      <c r="E1171">
        <v>53.03</v>
      </c>
      <c r="F1171">
        <v>2114</v>
      </c>
      <c r="G1171" t="s">
        <v>2046</v>
      </c>
      <c r="H1171" t="s">
        <v>56</v>
      </c>
      <c r="I1171" t="s">
        <v>45</v>
      </c>
      <c r="J1171" t="s">
        <v>46</v>
      </c>
      <c r="K1171" t="s">
        <v>165</v>
      </c>
      <c r="L1171" t="s">
        <v>60</v>
      </c>
      <c r="M1171" t="s">
        <v>641</v>
      </c>
      <c r="N1171">
        <v>0.78</v>
      </c>
      <c r="O1171" t="s">
        <v>50</v>
      </c>
      <c r="P1171" t="s">
        <v>87</v>
      </c>
      <c r="Q1171" t="s">
        <v>161</v>
      </c>
      <c r="R1171" t="s">
        <v>567</v>
      </c>
      <c r="S1171">
        <v>23518</v>
      </c>
      <c r="T1171" s="3">
        <v>42061</v>
      </c>
      <c r="U1171" s="3">
        <v>42063</v>
      </c>
      <c r="V1171">
        <v>8.7420000000000009</v>
      </c>
      <c r="W1171">
        <v>20</v>
      </c>
      <c r="X1171">
        <v>421.18</v>
      </c>
      <c r="Y1171">
        <v>88405</v>
      </c>
    </row>
    <row r="1172" spans="1:25" x14ac:dyDescent="0.3">
      <c r="A1172">
        <v>21153</v>
      </c>
      <c r="B1172" t="s">
        <v>73</v>
      </c>
      <c r="C1172">
        <v>0.02</v>
      </c>
      <c r="D1172">
        <v>95.95</v>
      </c>
      <c r="E1172">
        <v>74.349999999999994</v>
      </c>
      <c r="F1172">
        <v>2115</v>
      </c>
      <c r="G1172" t="s">
        <v>2049</v>
      </c>
      <c r="H1172" t="s">
        <v>56</v>
      </c>
      <c r="I1172" t="s">
        <v>45</v>
      </c>
      <c r="J1172" t="s">
        <v>58</v>
      </c>
      <c r="K1172" t="s">
        <v>59</v>
      </c>
      <c r="L1172" t="s">
        <v>60</v>
      </c>
      <c r="M1172" t="s">
        <v>2050</v>
      </c>
      <c r="N1172">
        <v>0.56999999999999995</v>
      </c>
      <c r="O1172" t="s">
        <v>50</v>
      </c>
      <c r="P1172" t="s">
        <v>87</v>
      </c>
      <c r="Q1172" t="s">
        <v>161</v>
      </c>
      <c r="R1172" t="s">
        <v>2051</v>
      </c>
      <c r="S1172">
        <v>22124</v>
      </c>
      <c r="T1172" s="3">
        <v>42123</v>
      </c>
      <c r="U1172" s="3">
        <v>42125</v>
      </c>
      <c r="V1172">
        <v>636.52199999999993</v>
      </c>
      <c r="W1172">
        <v>14</v>
      </c>
      <c r="X1172">
        <v>1377.46</v>
      </c>
      <c r="Y1172">
        <v>88406</v>
      </c>
    </row>
    <row r="1173" spans="1:25" x14ac:dyDescent="0.3">
      <c r="A1173">
        <v>20249</v>
      </c>
      <c r="B1173" t="s">
        <v>42</v>
      </c>
      <c r="C1173">
        <v>0.03</v>
      </c>
      <c r="D1173">
        <v>320.98</v>
      </c>
      <c r="E1173">
        <v>24.49</v>
      </c>
      <c r="F1173">
        <v>2117</v>
      </c>
      <c r="G1173" t="s">
        <v>2052</v>
      </c>
      <c r="H1173" t="s">
        <v>66</v>
      </c>
      <c r="I1173" t="s">
        <v>57</v>
      </c>
      <c r="J1173" t="s">
        <v>58</v>
      </c>
      <c r="K1173" t="s">
        <v>59</v>
      </c>
      <c r="L1173" t="s">
        <v>260</v>
      </c>
      <c r="M1173" t="s">
        <v>2053</v>
      </c>
      <c r="N1173">
        <v>0.55000000000000004</v>
      </c>
      <c r="O1173" t="s">
        <v>50</v>
      </c>
      <c r="P1173" t="s">
        <v>78</v>
      </c>
      <c r="Q1173" t="s">
        <v>155</v>
      </c>
      <c r="R1173" t="s">
        <v>1600</v>
      </c>
      <c r="S1173">
        <v>75401</v>
      </c>
      <c r="T1173" s="3">
        <v>42114</v>
      </c>
      <c r="U1173" s="3">
        <v>42116</v>
      </c>
      <c r="V1173">
        <v>4554.4346999999998</v>
      </c>
      <c r="W1173">
        <v>20</v>
      </c>
      <c r="X1173">
        <v>6600.63</v>
      </c>
      <c r="Y1173">
        <v>90891</v>
      </c>
    </row>
    <row r="1174" spans="1:25" x14ac:dyDescent="0.3">
      <c r="A1174">
        <v>20250</v>
      </c>
      <c r="B1174" t="s">
        <v>42</v>
      </c>
      <c r="C1174">
        <v>0.06</v>
      </c>
      <c r="D1174">
        <v>125.99</v>
      </c>
      <c r="E1174">
        <v>8.8000000000000007</v>
      </c>
      <c r="F1174">
        <v>2117</v>
      </c>
      <c r="G1174" t="s">
        <v>2052</v>
      </c>
      <c r="H1174" t="s">
        <v>66</v>
      </c>
      <c r="I1174" t="s">
        <v>57</v>
      </c>
      <c r="J1174" t="s">
        <v>102</v>
      </c>
      <c r="K1174" t="s">
        <v>103</v>
      </c>
      <c r="L1174" t="s">
        <v>76</v>
      </c>
      <c r="M1174" t="s">
        <v>2054</v>
      </c>
      <c r="N1174">
        <v>0.59</v>
      </c>
      <c r="O1174" t="s">
        <v>50</v>
      </c>
      <c r="P1174" t="s">
        <v>78</v>
      </c>
      <c r="Q1174" t="s">
        <v>155</v>
      </c>
      <c r="R1174" t="s">
        <v>1600</v>
      </c>
      <c r="S1174">
        <v>75401</v>
      </c>
      <c r="T1174" s="3">
        <v>42114</v>
      </c>
      <c r="U1174" s="3">
        <v>42115</v>
      </c>
      <c r="V1174">
        <v>618.19308000000001</v>
      </c>
      <c r="W1174">
        <v>18</v>
      </c>
      <c r="X1174">
        <v>1811.99</v>
      </c>
      <c r="Y1174">
        <v>90891</v>
      </c>
    </row>
    <row r="1175" spans="1:25" x14ac:dyDescent="0.3">
      <c r="A1175">
        <v>22231</v>
      </c>
      <c r="B1175" t="s">
        <v>64</v>
      </c>
      <c r="C1175">
        <v>0.06</v>
      </c>
      <c r="D1175">
        <v>80.97</v>
      </c>
      <c r="E1175">
        <v>33.6</v>
      </c>
      <c r="F1175">
        <v>2122</v>
      </c>
      <c r="G1175" t="s">
        <v>2055</v>
      </c>
      <c r="H1175" t="s">
        <v>56</v>
      </c>
      <c r="I1175" t="s">
        <v>139</v>
      </c>
      <c r="J1175" t="s">
        <v>102</v>
      </c>
      <c r="K1175" t="s">
        <v>110</v>
      </c>
      <c r="L1175" t="s">
        <v>60</v>
      </c>
      <c r="M1175" t="s">
        <v>2056</v>
      </c>
      <c r="N1175">
        <v>0.37</v>
      </c>
      <c r="O1175" t="s">
        <v>50</v>
      </c>
      <c r="P1175" t="s">
        <v>87</v>
      </c>
      <c r="Q1175" t="s">
        <v>982</v>
      </c>
      <c r="R1175" t="s">
        <v>2057</v>
      </c>
      <c r="S1175">
        <v>72116</v>
      </c>
      <c r="T1175" s="3">
        <v>42036</v>
      </c>
      <c r="U1175" s="3">
        <v>42038</v>
      </c>
      <c r="V1175">
        <v>-15.1844</v>
      </c>
      <c r="W1175">
        <v>10</v>
      </c>
      <c r="X1175">
        <v>799.76</v>
      </c>
      <c r="Y1175">
        <v>89664</v>
      </c>
    </row>
    <row r="1176" spans="1:25" x14ac:dyDescent="0.3">
      <c r="A1176">
        <v>24674</v>
      </c>
      <c r="B1176" t="s">
        <v>42</v>
      </c>
      <c r="C1176">
        <v>0.04</v>
      </c>
      <c r="D1176">
        <v>45.19</v>
      </c>
      <c r="E1176">
        <v>1.99</v>
      </c>
      <c r="F1176">
        <v>2124</v>
      </c>
      <c r="G1176" t="s">
        <v>2058</v>
      </c>
      <c r="H1176" t="s">
        <v>66</v>
      </c>
      <c r="I1176" t="s">
        <v>139</v>
      </c>
      <c r="J1176" t="s">
        <v>102</v>
      </c>
      <c r="K1176" t="s">
        <v>204</v>
      </c>
      <c r="L1176" t="s">
        <v>68</v>
      </c>
      <c r="M1176" t="s">
        <v>1124</v>
      </c>
      <c r="N1176">
        <v>0.55000000000000004</v>
      </c>
      <c r="O1176" t="s">
        <v>50</v>
      </c>
      <c r="P1176" t="s">
        <v>87</v>
      </c>
      <c r="Q1176" t="s">
        <v>982</v>
      </c>
      <c r="R1176" t="s">
        <v>2059</v>
      </c>
      <c r="S1176">
        <v>72301</v>
      </c>
      <c r="T1176" s="3">
        <v>42005</v>
      </c>
      <c r="U1176" s="3">
        <v>42006</v>
      </c>
      <c r="V1176">
        <v>-61.194000000000003</v>
      </c>
      <c r="W1176">
        <v>13</v>
      </c>
      <c r="X1176">
        <v>609.09</v>
      </c>
      <c r="Y1176">
        <v>89665</v>
      </c>
    </row>
    <row r="1177" spans="1:25" x14ac:dyDescent="0.3">
      <c r="A1177">
        <v>23852</v>
      </c>
      <c r="B1177" t="s">
        <v>42</v>
      </c>
      <c r="C1177">
        <v>0.03</v>
      </c>
      <c r="D1177">
        <v>124.49</v>
      </c>
      <c r="E1177">
        <v>51.94</v>
      </c>
      <c r="F1177">
        <v>2124</v>
      </c>
      <c r="G1177" t="s">
        <v>2058</v>
      </c>
      <c r="H1177" t="s">
        <v>56</v>
      </c>
      <c r="I1177" t="s">
        <v>45</v>
      </c>
      <c r="J1177" t="s">
        <v>58</v>
      </c>
      <c r="K1177" t="s">
        <v>176</v>
      </c>
      <c r="L1177" t="s">
        <v>146</v>
      </c>
      <c r="M1177" t="s">
        <v>486</v>
      </c>
      <c r="N1177">
        <v>0.63</v>
      </c>
      <c r="O1177" t="s">
        <v>50</v>
      </c>
      <c r="P1177" t="s">
        <v>87</v>
      </c>
      <c r="Q1177" t="s">
        <v>982</v>
      </c>
      <c r="R1177" t="s">
        <v>2059</v>
      </c>
      <c r="S1177">
        <v>72301</v>
      </c>
      <c r="T1177" s="3">
        <v>42089</v>
      </c>
      <c r="U1177" s="3">
        <v>42090</v>
      </c>
      <c r="V1177">
        <v>18.173999999999999</v>
      </c>
      <c r="W1177">
        <v>21</v>
      </c>
      <c r="X1177">
        <v>2761.94</v>
      </c>
      <c r="Y1177">
        <v>89666</v>
      </c>
    </row>
    <row r="1178" spans="1:25" x14ac:dyDescent="0.3">
      <c r="A1178">
        <v>24091</v>
      </c>
      <c r="B1178" t="s">
        <v>64</v>
      </c>
      <c r="C1178">
        <v>0.1</v>
      </c>
      <c r="D1178">
        <v>5.98</v>
      </c>
      <c r="E1178">
        <v>5.14</v>
      </c>
      <c r="F1178">
        <v>2127</v>
      </c>
      <c r="G1178" t="s">
        <v>2060</v>
      </c>
      <c r="H1178" t="s">
        <v>66</v>
      </c>
      <c r="I1178" t="s">
        <v>57</v>
      </c>
      <c r="J1178" t="s">
        <v>46</v>
      </c>
      <c r="K1178" t="s">
        <v>118</v>
      </c>
      <c r="L1178" t="s">
        <v>76</v>
      </c>
      <c r="M1178" t="s">
        <v>2061</v>
      </c>
      <c r="N1178">
        <v>0.36</v>
      </c>
      <c r="O1178" t="s">
        <v>50</v>
      </c>
      <c r="P1178" t="s">
        <v>78</v>
      </c>
      <c r="Q1178" t="s">
        <v>324</v>
      </c>
      <c r="R1178" t="s">
        <v>2062</v>
      </c>
      <c r="S1178">
        <v>48310</v>
      </c>
      <c r="T1178" s="3">
        <v>42081</v>
      </c>
      <c r="U1178" s="3">
        <v>42083</v>
      </c>
      <c r="V1178">
        <v>-49.53</v>
      </c>
      <c r="W1178">
        <v>6</v>
      </c>
      <c r="X1178">
        <v>33.950000000000003</v>
      </c>
      <c r="Y1178">
        <v>88418</v>
      </c>
    </row>
    <row r="1179" spans="1:25" x14ac:dyDescent="0.3">
      <c r="A1179">
        <v>21902</v>
      </c>
      <c r="B1179" t="s">
        <v>42</v>
      </c>
      <c r="C1179">
        <v>0.09</v>
      </c>
      <c r="D1179">
        <v>150.97999999999999</v>
      </c>
      <c r="E1179">
        <v>66.27</v>
      </c>
      <c r="F1179">
        <v>2131</v>
      </c>
      <c r="G1179" t="s">
        <v>2063</v>
      </c>
      <c r="H1179" t="s">
        <v>56</v>
      </c>
      <c r="I1179" t="s">
        <v>57</v>
      </c>
      <c r="J1179" t="s">
        <v>58</v>
      </c>
      <c r="K1179" t="s">
        <v>215</v>
      </c>
      <c r="L1179" t="s">
        <v>146</v>
      </c>
      <c r="M1179" t="s">
        <v>2064</v>
      </c>
      <c r="N1179">
        <v>0.65</v>
      </c>
      <c r="O1179" t="s">
        <v>50</v>
      </c>
      <c r="P1179" t="s">
        <v>78</v>
      </c>
      <c r="Q1179" t="s">
        <v>530</v>
      </c>
      <c r="R1179" t="s">
        <v>2065</v>
      </c>
      <c r="S1179">
        <v>64118</v>
      </c>
      <c r="T1179" s="3">
        <v>42007</v>
      </c>
      <c r="U1179" s="3">
        <v>42008</v>
      </c>
      <c r="V1179">
        <v>-407.85</v>
      </c>
      <c r="W1179">
        <v>2</v>
      </c>
      <c r="X1179">
        <v>302.33999999999997</v>
      </c>
      <c r="Y1179">
        <v>90079</v>
      </c>
    </row>
    <row r="1180" spans="1:25" x14ac:dyDescent="0.3">
      <c r="A1180">
        <v>21964</v>
      </c>
      <c r="B1180" t="s">
        <v>131</v>
      </c>
      <c r="C1180">
        <v>0.05</v>
      </c>
      <c r="D1180">
        <v>30.42</v>
      </c>
      <c r="E1180">
        <v>8.65</v>
      </c>
      <c r="F1180">
        <v>2132</v>
      </c>
      <c r="G1180" t="s">
        <v>2066</v>
      </c>
      <c r="H1180" t="s">
        <v>44</v>
      </c>
      <c r="I1180" t="s">
        <v>57</v>
      </c>
      <c r="J1180" t="s">
        <v>102</v>
      </c>
      <c r="K1180" t="s">
        <v>204</v>
      </c>
      <c r="L1180" t="s">
        <v>76</v>
      </c>
      <c r="M1180" t="s">
        <v>1220</v>
      </c>
      <c r="N1180">
        <v>0.74</v>
      </c>
      <c r="O1180" t="s">
        <v>50</v>
      </c>
      <c r="P1180" t="s">
        <v>78</v>
      </c>
      <c r="Q1180" t="s">
        <v>530</v>
      </c>
      <c r="R1180" t="s">
        <v>2067</v>
      </c>
      <c r="S1180">
        <v>63042</v>
      </c>
      <c r="T1180" s="3">
        <v>42014</v>
      </c>
      <c r="U1180" s="3">
        <v>42018</v>
      </c>
      <c r="V1180">
        <v>-191.25760000000002</v>
      </c>
      <c r="W1180">
        <v>11</v>
      </c>
      <c r="X1180">
        <v>334.44</v>
      </c>
      <c r="Y1180">
        <v>90078</v>
      </c>
    </row>
    <row r="1181" spans="1:25" x14ac:dyDescent="0.3">
      <c r="A1181">
        <v>24348</v>
      </c>
      <c r="B1181" t="s">
        <v>42</v>
      </c>
      <c r="C1181">
        <v>0.01</v>
      </c>
      <c r="D1181">
        <v>28.99</v>
      </c>
      <c r="E1181">
        <v>8.59</v>
      </c>
      <c r="F1181">
        <v>2135</v>
      </c>
      <c r="G1181" t="s">
        <v>2068</v>
      </c>
      <c r="H1181" t="s">
        <v>66</v>
      </c>
      <c r="I1181" t="s">
        <v>57</v>
      </c>
      <c r="J1181" t="s">
        <v>102</v>
      </c>
      <c r="K1181" t="s">
        <v>103</v>
      </c>
      <c r="L1181" t="s">
        <v>111</v>
      </c>
      <c r="M1181" t="s">
        <v>2069</v>
      </c>
      <c r="N1181">
        <v>0.56000000000000005</v>
      </c>
      <c r="O1181" t="s">
        <v>50</v>
      </c>
      <c r="P1181" t="s">
        <v>51</v>
      </c>
      <c r="Q1181" t="s">
        <v>390</v>
      </c>
      <c r="R1181" t="s">
        <v>2070</v>
      </c>
      <c r="S1181">
        <v>88101</v>
      </c>
      <c r="T1181" s="3">
        <v>42041</v>
      </c>
      <c r="U1181" s="3">
        <v>42042</v>
      </c>
      <c r="V1181">
        <v>196.52328</v>
      </c>
      <c r="W1181">
        <v>21</v>
      </c>
      <c r="X1181">
        <v>556.61</v>
      </c>
      <c r="Y1181">
        <v>91583</v>
      </c>
    </row>
    <row r="1182" spans="1:25" x14ac:dyDescent="0.3">
      <c r="A1182">
        <v>20138</v>
      </c>
      <c r="B1182" t="s">
        <v>54</v>
      </c>
      <c r="C1182">
        <v>0</v>
      </c>
      <c r="D1182">
        <v>6.98</v>
      </c>
      <c r="E1182">
        <v>1.6</v>
      </c>
      <c r="F1182">
        <v>2137</v>
      </c>
      <c r="G1182" t="s">
        <v>2071</v>
      </c>
      <c r="H1182" t="s">
        <v>66</v>
      </c>
      <c r="I1182" t="s">
        <v>45</v>
      </c>
      <c r="J1182" t="s">
        <v>46</v>
      </c>
      <c r="K1182" t="s">
        <v>118</v>
      </c>
      <c r="L1182" t="s">
        <v>48</v>
      </c>
      <c r="M1182" t="s">
        <v>979</v>
      </c>
      <c r="N1182">
        <v>0.38</v>
      </c>
      <c r="O1182" t="s">
        <v>50</v>
      </c>
      <c r="P1182" t="s">
        <v>87</v>
      </c>
      <c r="Q1182" t="s">
        <v>386</v>
      </c>
      <c r="R1182" t="s">
        <v>2072</v>
      </c>
      <c r="S1182">
        <v>33407</v>
      </c>
      <c r="T1182" s="3">
        <v>42035</v>
      </c>
      <c r="U1182" s="3">
        <v>42037</v>
      </c>
      <c r="V1182">
        <v>-343.86799999999999</v>
      </c>
      <c r="W1182">
        <v>9</v>
      </c>
      <c r="X1182">
        <v>64.48</v>
      </c>
      <c r="Y1182">
        <v>86002</v>
      </c>
    </row>
    <row r="1183" spans="1:25" x14ac:dyDescent="0.3">
      <c r="A1183">
        <v>20712</v>
      </c>
      <c r="B1183" t="s">
        <v>64</v>
      </c>
      <c r="C1183">
        <v>0.05</v>
      </c>
      <c r="D1183">
        <v>2550.14</v>
      </c>
      <c r="E1183">
        <v>29.7</v>
      </c>
      <c r="F1183">
        <v>2139</v>
      </c>
      <c r="G1183" t="s">
        <v>2073</v>
      </c>
      <c r="H1183" t="s">
        <v>56</v>
      </c>
      <c r="I1183" t="s">
        <v>45</v>
      </c>
      <c r="J1183" t="s">
        <v>102</v>
      </c>
      <c r="K1183" t="s">
        <v>110</v>
      </c>
      <c r="L1183" t="s">
        <v>60</v>
      </c>
      <c r="M1183" t="s">
        <v>1241</v>
      </c>
      <c r="N1183">
        <v>0.56999999999999995</v>
      </c>
      <c r="O1183" t="s">
        <v>50</v>
      </c>
      <c r="P1183" t="s">
        <v>78</v>
      </c>
      <c r="Q1183" t="s">
        <v>1882</v>
      </c>
      <c r="R1183" t="s">
        <v>480</v>
      </c>
      <c r="S1183">
        <v>53094</v>
      </c>
      <c r="T1183" s="3">
        <v>42110</v>
      </c>
      <c r="U1183" s="3">
        <v>42111</v>
      </c>
      <c r="V1183">
        <v>-3971.0627999999997</v>
      </c>
      <c r="W1183">
        <v>2</v>
      </c>
      <c r="X1183">
        <v>4845.2700000000004</v>
      </c>
      <c r="Y1183">
        <v>86003</v>
      </c>
    </row>
    <row r="1184" spans="1:25" x14ac:dyDescent="0.3">
      <c r="A1184">
        <v>18409</v>
      </c>
      <c r="B1184" t="s">
        <v>42</v>
      </c>
      <c r="C1184">
        <v>0.01</v>
      </c>
      <c r="D1184">
        <v>5.44</v>
      </c>
      <c r="E1184">
        <v>7.46</v>
      </c>
      <c r="F1184">
        <v>2141</v>
      </c>
      <c r="G1184" t="s">
        <v>2074</v>
      </c>
      <c r="H1184" t="s">
        <v>66</v>
      </c>
      <c r="I1184" t="s">
        <v>57</v>
      </c>
      <c r="J1184" t="s">
        <v>46</v>
      </c>
      <c r="K1184" t="s">
        <v>134</v>
      </c>
      <c r="L1184" t="s">
        <v>76</v>
      </c>
      <c r="M1184" t="s">
        <v>1191</v>
      </c>
      <c r="N1184">
        <v>0.36</v>
      </c>
      <c r="O1184" t="s">
        <v>50</v>
      </c>
      <c r="P1184" t="s">
        <v>51</v>
      </c>
      <c r="Q1184" t="s">
        <v>279</v>
      </c>
      <c r="R1184" t="s">
        <v>1970</v>
      </c>
      <c r="S1184">
        <v>81301</v>
      </c>
      <c r="T1184" s="3">
        <v>42053</v>
      </c>
      <c r="U1184" s="3">
        <v>42054</v>
      </c>
      <c r="V1184">
        <v>-18.478199999999998</v>
      </c>
      <c r="W1184">
        <v>3</v>
      </c>
      <c r="X1184">
        <v>19.68</v>
      </c>
      <c r="Y1184">
        <v>87570</v>
      </c>
    </row>
    <row r="1185" spans="1:25" x14ac:dyDescent="0.3">
      <c r="A1185">
        <v>18410</v>
      </c>
      <c r="B1185" t="s">
        <v>42</v>
      </c>
      <c r="C1185">
        <v>0.02</v>
      </c>
      <c r="D1185">
        <v>549.99</v>
      </c>
      <c r="E1185">
        <v>49</v>
      </c>
      <c r="F1185">
        <v>2141</v>
      </c>
      <c r="G1185" t="s">
        <v>2074</v>
      </c>
      <c r="H1185" t="s">
        <v>56</v>
      </c>
      <c r="I1185" t="s">
        <v>57</v>
      </c>
      <c r="J1185" t="s">
        <v>102</v>
      </c>
      <c r="K1185" t="s">
        <v>611</v>
      </c>
      <c r="L1185" t="s">
        <v>60</v>
      </c>
      <c r="M1185" t="s">
        <v>680</v>
      </c>
      <c r="N1185">
        <v>0.35</v>
      </c>
      <c r="O1185" t="s">
        <v>50</v>
      </c>
      <c r="P1185" t="s">
        <v>51</v>
      </c>
      <c r="Q1185" t="s">
        <v>279</v>
      </c>
      <c r="R1185" t="s">
        <v>1970</v>
      </c>
      <c r="S1185">
        <v>81301</v>
      </c>
      <c r="T1185" s="3">
        <v>42053</v>
      </c>
      <c r="U1185" s="3">
        <v>42055</v>
      </c>
      <c r="V1185">
        <v>-381.84119999999996</v>
      </c>
      <c r="W1185">
        <v>18</v>
      </c>
      <c r="X1185">
        <v>9798.84</v>
      </c>
      <c r="Y1185">
        <v>87570</v>
      </c>
    </row>
    <row r="1186" spans="1:25" x14ac:dyDescent="0.3">
      <c r="A1186">
        <v>18411</v>
      </c>
      <c r="B1186" t="s">
        <v>42</v>
      </c>
      <c r="C1186">
        <v>0.03</v>
      </c>
      <c r="D1186">
        <v>22.01</v>
      </c>
      <c r="E1186">
        <v>5.53</v>
      </c>
      <c r="F1186">
        <v>2141</v>
      </c>
      <c r="G1186" t="s">
        <v>2074</v>
      </c>
      <c r="H1186" t="s">
        <v>44</v>
      </c>
      <c r="I1186" t="s">
        <v>57</v>
      </c>
      <c r="J1186" t="s">
        <v>46</v>
      </c>
      <c r="K1186" t="s">
        <v>47</v>
      </c>
      <c r="L1186" t="s">
        <v>68</v>
      </c>
      <c r="M1186" t="s">
        <v>2075</v>
      </c>
      <c r="N1186">
        <v>0.59</v>
      </c>
      <c r="O1186" t="s">
        <v>50</v>
      </c>
      <c r="P1186" t="s">
        <v>51</v>
      </c>
      <c r="Q1186" t="s">
        <v>279</v>
      </c>
      <c r="R1186" t="s">
        <v>1970</v>
      </c>
      <c r="S1186">
        <v>81301</v>
      </c>
      <c r="T1186" s="3">
        <v>42053</v>
      </c>
      <c r="U1186" s="3">
        <v>42054</v>
      </c>
      <c r="V1186">
        <v>12.5504</v>
      </c>
      <c r="W1186">
        <v>7</v>
      </c>
      <c r="X1186">
        <v>154.11000000000001</v>
      </c>
      <c r="Y1186">
        <v>87570</v>
      </c>
    </row>
    <row r="1187" spans="1:25" x14ac:dyDescent="0.3">
      <c r="A1187">
        <v>18412</v>
      </c>
      <c r="B1187" t="s">
        <v>42</v>
      </c>
      <c r="C1187">
        <v>0.09</v>
      </c>
      <c r="D1187">
        <v>34.76</v>
      </c>
      <c r="E1187">
        <v>8.2200000000000006</v>
      </c>
      <c r="F1187">
        <v>2141</v>
      </c>
      <c r="G1187" t="s">
        <v>2074</v>
      </c>
      <c r="H1187" t="s">
        <v>66</v>
      </c>
      <c r="I1187" t="s">
        <v>57</v>
      </c>
      <c r="J1187" t="s">
        <v>46</v>
      </c>
      <c r="K1187" t="s">
        <v>165</v>
      </c>
      <c r="L1187" t="s">
        <v>76</v>
      </c>
      <c r="M1187" t="s">
        <v>2076</v>
      </c>
      <c r="N1187">
        <v>0.56999999999999995</v>
      </c>
      <c r="O1187" t="s">
        <v>50</v>
      </c>
      <c r="P1187" t="s">
        <v>51</v>
      </c>
      <c r="Q1187" t="s">
        <v>279</v>
      </c>
      <c r="R1187" t="s">
        <v>1970</v>
      </c>
      <c r="S1187">
        <v>81301</v>
      </c>
      <c r="T1187" s="3">
        <v>42053</v>
      </c>
      <c r="U1187" s="3">
        <v>42055</v>
      </c>
      <c r="V1187">
        <v>45.3324</v>
      </c>
      <c r="W1187">
        <v>7</v>
      </c>
      <c r="X1187">
        <v>242.97</v>
      </c>
      <c r="Y1187">
        <v>87570</v>
      </c>
    </row>
    <row r="1188" spans="1:25" x14ac:dyDescent="0.3">
      <c r="A1188">
        <v>23249</v>
      </c>
      <c r="B1188" t="s">
        <v>42</v>
      </c>
      <c r="C1188">
        <v>0.08</v>
      </c>
      <c r="D1188">
        <v>17.149999999999999</v>
      </c>
      <c r="E1188">
        <v>4.96</v>
      </c>
      <c r="F1188">
        <v>2143</v>
      </c>
      <c r="G1188" t="s">
        <v>2077</v>
      </c>
      <c r="H1188" t="s">
        <v>66</v>
      </c>
      <c r="I1188" t="s">
        <v>57</v>
      </c>
      <c r="J1188" t="s">
        <v>46</v>
      </c>
      <c r="K1188" t="s">
        <v>165</v>
      </c>
      <c r="L1188" t="s">
        <v>76</v>
      </c>
      <c r="M1188" t="s">
        <v>629</v>
      </c>
      <c r="N1188">
        <v>0.57999999999999996</v>
      </c>
      <c r="O1188" t="s">
        <v>50</v>
      </c>
      <c r="P1188" t="s">
        <v>87</v>
      </c>
      <c r="Q1188" t="s">
        <v>161</v>
      </c>
      <c r="R1188" t="s">
        <v>2078</v>
      </c>
      <c r="S1188">
        <v>20151</v>
      </c>
      <c r="T1188" s="3">
        <v>42168</v>
      </c>
      <c r="U1188" s="3">
        <v>42171</v>
      </c>
      <c r="V1188">
        <v>33.659999999999997</v>
      </c>
      <c r="W1188">
        <v>12</v>
      </c>
      <c r="X1188">
        <v>200.61</v>
      </c>
      <c r="Y1188">
        <v>87569</v>
      </c>
    </row>
    <row r="1189" spans="1:25" x14ac:dyDescent="0.3">
      <c r="A1189">
        <v>24264</v>
      </c>
      <c r="B1189" t="s">
        <v>73</v>
      </c>
      <c r="C1189">
        <v>0</v>
      </c>
      <c r="D1189">
        <v>20.28</v>
      </c>
      <c r="E1189">
        <v>14.39</v>
      </c>
      <c r="F1189">
        <v>2145</v>
      </c>
      <c r="G1189" t="s">
        <v>2079</v>
      </c>
      <c r="H1189" t="s">
        <v>66</v>
      </c>
      <c r="I1189" t="s">
        <v>45</v>
      </c>
      <c r="J1189" t="s">
        <v>58</v>
      </c>
      <c r="K1189" t="s">
        <v>67</v>
      </c>
      <c r="L1189" t="s">
        <v>76</v>
      </c>
      <c r="M1189" t="s">
        <v>1934</v>
      </c>
      <c r="N1189">
        <v>0.47</v>
      </c>
      <c r="O1189" t="s">
        <v>50</v>
      </c>
      <c r="P1189" t="s">
        <v>87</v>
      </c>
      <c r="Q1189" t="s">
        <v>386</v>
      </c>
      <c r="R1189" t="s">
        <v>2080</v>
      </c>
      <c r="S1189">
        <v>33311</v>
      </c>
      <c r="T1189" s="3">
        <v>42045</v>
      </c>
      <c r="U1189" s="3">
        <v>42047</v>
      </c>
      <c r="V1189">
        <v>15.677999999999999</v>
      </c>
      <c r="W1189">
        <v>11</v>
      </c>
      <c r="X1189">
        <v>237.83</v>
      </c>
      <c r="Y1189">
        <v>87072</v>
      </c>
    </row>
    <row r="1190" spans="1:25" x14ac:dyDescent="0.3">
      <c r="A1190">
        <v>23795</v>
      </c>
      <c r="B1190" t="s">
        <v>131</v>
      </c>
      <c r="C1190">
        <v>0.05</v>
      </c>
      <c r="D1190">
        <v>20.34</v>
      </c>
      <c r="E1190">
        <v>35</v>
      </c>
      <c r="F1190">
        <v>2146</v>
      </c>
      <c r="G1190" t="s">
        <v>2081</v>
      </c>
      <c r="H1190" t="s">
        <v>66</v>
      </c>
      <c r="I1190" t="s">
        <v>45</v>
      </c>
      <c r="J1190" t="s">
        <v>46</v>
      </c>
      <c r="K1190" t="s">
        <v>165</v>
      </c>
      <c r="L1190" t="s">
        <v>260</v>
      </c>
      <c r="M1190" t="s">
        <v>399</v>
      </c>
      <c r="N1190">
        <v>0.84</v>
      </c>
      <c r="O1190" t="s">
        <v>50</v>
      </c>
      <c r="P1190" t="s">
        <v>87</v>
      </c>
      <c r="Q1190" t="s">
        <v>161</v>
      </c>
      <c r="R1190" t="s">
        <v>2078</v>
      </c>
      <c r="S1190">
        <v>20151</v>
      </c>
      <c r="T1190" s="3">
        <v>42010</v>
      </c>
      <c r="U1190" s="3">
        <v>42014</v>
      </c>
      <c r="V1190">
        <v>52.775999999999996</v>
      </c>
      <c r="W1190">
        <v>2</v>
      </c>
      <c r="X1190">
        <v>53.02</v>
      </c>
      <c r="Y1190">
        <v>87071</v>
      </c>
    </row>
    <row r="1191" spans="1:25" x14ac:dyDescent="0.3">
      <c r="A1191">
        <v>22555</v>
      </c>
      <c r="B1191" t="s">
        <v>54</v>
      </c>
      <c r="C1191">
        <v>0.08</v>
      </c>
      <c r="D1191">
        <v>243.98</v>
      </c>
      <c r="E1191">
        <v>43.32</v>
      </c>
      <c r="F1191">
        <v>2151</v>
      </c>
      <c r="G1191" t="s">
        <v>2082</v>
      </c>
      <c r="H1191" t="s">
        <v>56</v>
      </c>
      <c r="I1191" t="s">
        <v>45</v>
      </c>
      <c r="J1191" t="s">
        <v>58</v>
      </c>
      <c r="K1191" t="s">
        <v>59</v>
      </c>
      <c r="L1191" t="s">
        <v>60</v>
      </c>
      <c r="M1191" t="s">
        <v>2083</v>
      </c>
      <c r="N1191">
        <v>0.55000000000000004</v>
      </c>
      <c r="O1191" t="s">
        <v>50</v>
      </c>
      <c r="P1191" t="s">
        <v>78</v>
      </c>
      <c r="Q1191" t="s">
        <v>354</v>
      </c>
      <c r="R1191" t="s">
        <v>2084</v>
      </c>
      <c r="S1191">
        <v>52001</v>
      </c>
      <c r="T1191" s="3">
        <v>42009</v>
      </c>
      <c r="U1191" s="3">
        <v>42010</v>
      </c>
      <c r="V1191">
        <v>-162.8244</v>
      </c>
      <c r="W1191">
        <v>1</v>
      </c>
      <c r="X1191">
        <v>248.84</v>
      </c>
      <c r="Y1191">
        <v>90404</v>
      </c>
    </row>
    <row r="1192" spans="1:25" x14ac:dyDescent="0.3">
      <c r="A1192">
        <v>24791</v>
      </c>
      <c r="B1192" t="s">
        <v>42</v>
      </c>
      <c r="C1192">
        <v>0.08</v>
      </c>
      <c r="D1192">
        <v>5.74</v>
      </c>
      <c r="E1192">
        <v>5.01</v>
      </c>
      <c r="F1192">
        <v>2151</v>
      </c>
      <c r="G1192" t="s">
        <v>2082</v>
      </c>
      <c r="H1192" t="s">
        <v>66</v>
      </c>
      <c r="I1192" t="s">
        <v>45</v>
      </c>
      <c r="J1192" t="s">
        <v>46</v>
      </c>
      <c r="K1192" t="s">
        <v>134</v>
      </c>
      <c r="L1192" t="s">
        <v>76</v>
      </c>
      <c r="M1192" t="s">
        <v>2085</v>
      </c>
      <c r="N1192">
        <v>0.39</v>
      </c>
      <c r="O1192" t="s">
        <v>50</v>
      </c>
      <c r="P1192" t="s">
        <v>78</v>
      </c>
      <c r="Q1192" t="s">
        <v>354</v>
      </c>
      <c r="R1192" t="s">
        <v>2084</v>
      </c>
      <c r="S1192">
        <v>52001</v>
      </c>
      <c r="T1192" s="3">
        <v>42044</v>
      </c>
      <c r="U1192" s="3">
        <v>42046</v>
      </c>
      <c r="V1192">
        <v>-6.9308200000000006</v>
      </c>
      <c r="W1192">
        <v>1</v>
      </c>
      <c r="X1192">
        <v>7.21</v>
      </c>
      <c r="Y1192">
        <v>90405</v>
      </c>
    </row>
    <row r="1193" spans="1:25" x14ac:dyDescent="0.3">
      <c r="A1193">
        <v>21834</v>
      </c>
      <c r="B1193" t="s">
        <v>131</v>
      </c>
      <c r="C1193">
        <v>0.05</v>
      </c>
      <c r="D1193">
        <v>55.5</v>
      </c>
      <c r="E1193">
        <v>52.2</v>
      </c>
      <c r="F1193">
        <v>2157</v>
      </c>
      <c r="G1193" t="s">
        <v>2086</v>
      </c>
      <c r="H1193" t="s">
        <v>66</v>
      </c>
      <c r="I1193" t="s">
        <v>57</v>
      </c>
      <c r="J1193" t="s">
        <v>58</v>
      </c>
      <c r="K1193" t="s">
        <v>67</v>
      </c>
      <c r="L1193" t="s">
        <v>111</v>
      </c>
      <c r="M1193" t="s">
        <v>2087</v>
      </c>
      <c r="N1193">
        <v>0.72</v>
      </c>
      <c r="O1193" t="s">
        <v>50</v>
      </c>
      <c r="P1193" t="s">
        <v>78</v>
      </c>
      <c r="Q1193" t="s">
        <v>324</v>
      </c>
      <c r="R1193" t="s">
        <v>2088</v>
      </c>
      <c r="S1193">
        <v>48093</v>
      </c>
      <c r="T1193" s="3">
        <v>42079</v>
      </c>
      <c r="U1193" s="3">
        <v>42079</v>
      </c>
      <c r="V1193">
        <v>-118.54</v>
      </c>
      <c r="W1193">
        <v>4</v>
      </c>
      <c r="X1193">
        <v>253.87</v>
      </c>
      <c r="Y1193">
        <v>90385</v>
      </c>
    </row>
    <row r="1194" spans="1:25" x14ac:dyDescent="0.3">
      <c r="A1194">
        <v>21835</v>
      </c>
      <c r="B1194" t="s">
        <v>131</v>
      </c>
      <c r="C1194">
        <v>0.05</v>
      </c>
      <c r="D1194">
        <v>442.14</v>
      </c>
      <c r="E1194">
        <v>14.7</v>
      </c>
      <c r="F1194">
        <v>2157</v>
      </c>
      <c r="G1194" t="s">
        <v>2086</v>
      </c>
      <c r="H1194" t="s">
        <v>56</v>
      </c>
      <c r="I1194" t="s">
        <v>57</v>
      </c>
      <c r="J1194" t="s">
        <v>102</v>
      </c>
      <c r="K1194" t="s">
        <v>110</v>
      </c>
      <c r="L1194" t="s">
        <v>60</v>
      </c>
      <c r="M1194" t="s">
        <v>360</v>
      </c>
      <c r="N1194">
        <v>0.56000000000000005</v>
      </c>
      <c r="O1194" t="s">
        <v>50</v>
      </c>
      <c r="P1194" t="s">
        <v>78</v>
      </c>
      <c r="Q1194" t="s">
        <v>324</v>
      </c>
      <c r="R1194" t="s">
        <v>2088</v>
      </c>
      <c r="S1194">
        <v>48093</v>
      </c>
      <c r="T1194" s="3">
        <v>42079</v>
      </c>
      <c r="U1194" s="3">
        <v>42088</v>
      </c>
      <c r="V1194">
        <v>2963.48</v>
      </c>
      <c r="W1194">
        <v>14</v>
      </c>
      <c r="X1194">
        <v>5880.46</v>
      </c>
      <c r="Y1194">
        <v>90385</v>
      </c>
    </row>
    <row r="1195" spans="1:25" x14ac:dyDescent="0.3">
      <c r="A1195">
        <v>21975</v>
      </c>
      <c r="B1195" t="s">
        <v>42</v>
      </c>
      <c r="C1195">
        <v>7.0000000000000007E-2</v>
      </c>
      <c r="D1195">
        <v>30.93</v>
      </c>
      <c r="E1195">
        <v>3.92</v>
      </c>
      <c r="F1195">
        <v>2157</v>
      </c>
      <c r="G1195" t="s">
        <v>2086</v>
      </c>
      <c r="H1195" t="s">
        <v>66</v>
      </c>
      <c r="I1195" t="s">
        <v>57</v>
      </c>
      <c r="J1195" t="s">
        <v>58</v>
      </c>
      <c r="K1195" t="s">
        <v>67</v>
      </c>
      <c r="L1195" t="s">
        <v>68</v>
      </c>
      <c r="M1195" t="s">
        <v>1774</v>
      </c>
      <c r="N1195">
        <v>0.44</v>
      </c>
      <c r="O1195" t="s">
        <v>50</v>
      </c>
      <c r="P1195" t="s">
        <v>78</v>
      </c>
      <c r="Q1195" t="s">
        <v>324</v>
      </c>
      <c r="R1195" t="s">
        <v>2088</v>
      </c>
      <c r="S1195">
        <v>48093</v>
      </c>
      <c r="T1195" s="3">
        <v>42127</v>
      </c>
      <c r="U1195" s="3">
        <v>42128</v>
      </c>
      <c r="V1195">
        <v>398.30249999999995</v>
      </c>
      <c r="W1195">
        <v>19</v>
      </c>
      <c r="X1195">
        <v>577.25</v>
      </c>
      <c r="Y1195">
        <v>90386</v>
      </c>
    </row>
    <row r="1196" spans="1:25" x14ac:dyDescent="0.3">
      <c r="A1196">
        <v>21976</v>
      </c>
      <c r="B1196" t="s">
        <v>42</v>
      </c>
      <c r="C1196">
        <v>0.05</v>
      </c>
      <c r="D1196">
        <v>297.48</v>
      </c>
      <c r="E1196">
        <v>18.059999999999999</v>
      </c>
      <c r="F1196">
        <v>2157</v>
      </c>
      <c r="G1196" t="s">
        <v>2086</v>
      </c>
      <c r="H1196" t="s">
        <v>56</v>
      </c>
      <c r="I1196" t="s">
        <v>57</v>
      </c>
      <c r="J1196" t="s">
        <v>102</v>
      </c>
      <c r="K1196" t="s">
        <v>110</v>
      </c>
      <c r="L1196" t="s">
        <v>60</v>
      </c>
      <c r="M1196" t="s">
        <v>589</v>
      </c>
      <c r="N1196">
        <v>0.6</v>
      </c>
      <c r="O1196" t="s">
        <v>50</v>
      </c>
      <c r="P1196" t="s">
        <v>78</v>
      </c>
      <c r="Q1196" t="s">
        <v>324</v>
      </c>
      <c r="R1196" t="s">
        <v>2088</v>
      </c>
      <c r="S1196">
        <v>48093</v>
      </c>
      <c r="T1196" s="3">
        <v>42127</v>
      </c>
      <c r="U1196" s="3">
        <v>42128</v>
      </c>
      <c r="V1196">
        <v>709.85200000000009</v>
      </c>
      <c r="W1196">
        <v>14</v>
      </c>
      <c r="X1196">
        <v>4075.18</v>
      </c>
      <c r="Y1196">
        <v>90386</v>
      </c>
    </row>
    <row r="1197" spans="1:25" x14ac:dyDescent="0.3">
      <c r="A1197">
        <v>21977</v>
      </c>
      <c r="B1197" t="s">
        <v>42</v>
      </c>
      <c r="C1197">
        <v>7.0000000000000007E-2</v>
      </c>
      <c r="D1197">
        <v>296.18</v>
      </c>
      <c r="E1197">
        <v>54.12</v>
      </c>
      <c r="F1197">
        <v>2157</v>
      </c>
      <c r="G1197" t="s">
        <v>2086</v>
      </c>
      <c r="H1197" t="s">
        <v>56</v>
      </c>
      <c r="I1197" t="s">
        <v>57</v>
      </c>
      <c r="J1197" t="s">
        <v>58</v>
      </c>
      <c r="K1197" t="s">
        <v>176</v>
      </c>
      <c r="L1197" t="s">
        <v>146</v>
      </c>
      <c r="M1197" t="s">
        <v>177</v>
      </c>
      <c r="N1197">
        <v>0.76</v>
      </c>
      <c r="O1197" t="s">
        <v>50</v>
      </c>
      <c r="P1197" t="s">
        <v>78</v>
      </c>
      <c r="Q1197" t="s">
        <v>324</v>
      </c>
      <c r="R1197" t="s">
        <v>2088</v>
      </c>
      <c r="S1197">
        <v>48093</v>
      </c>
      <c r="T1197" s="3">
        <v>42127</v>
      </c>
      <c r="U1197" s="3">
        <v>42129</v>
      </c>
      <c r="V1197">
        <v>80.809200000000089</v>
      </c>
      <c r="W1197">
        <v>6</v>
      </c>
      <c r="X1197">
        <v>1798.23</v>
      </c>
      <c r="Y1197">
        <v>90386</v>
      </c>
    </row>
    <row r="1198" spans="1:25" x14ac:dyDescent="0.3">
      <c r="A1198">
        <v>23775</v>
      </c>
      <c r="B1198" t="s">
        <v>73</v>
      </c>
      <c r="C1198">
        <v>0.08</v>
      </c>
      <c r="D1198">
        <v>30.98</v>
      </c>
      <c r="E1198">
        <v>8.74</v>
      </c>
      <c r="F1198">
        <v>2159</v>
      </c>
      <c r="G1198" t="s">
        <v>2089</v>
      </c>
      <c r="H1198" t="s">
        <v>66</v>
      </c>
      <c r="I1198" t="s">
        <v>45</v>
      </c>
      <c r="J1198" t="s">
        <v>46</v>
      </c>
      <c r="K1198" t="s">
        <v>118</v>
      </c>
      <c r="L1198" t="s">
        <v>76</v>
      </c>
      <c r="M1198" t="s">
        <v>2090</v>
      </c>
      <c r="N1198">
        <v>0.4</v>
      </c>
      <c r="O1198" t="s">
        <v>50</v>
      </c>
      <c r="P1198" t="s">
        <v>78</v>
      </c>
      <c r="Q1198" t="s">
        <v>324</v>
      </c>
      <c r="R1198" t="s">
        <v>2091</v>
      </c>
      <c r="S1198">
        <v>48185</v>
      </c>
      <c r="T1198" s="3">
        <v>42144</v>
      </c>
      <c r="U1198" s="3">
        <v>42145</v>
      </c>
      <c r="V1198">
        <v>371.27200000000005</v>
      </c>
      <c r="W1198">
        <v>25</v>
      </c>
      <c r="X1198">
        <v>727.2</v>
      </c>
      <c r="Y1198">
        <v>90387</v>
      </c>
    </row>
    <row r="1199" spans="1:25" x14ac:dyDescent="0.3">
      <c r="A1199">
        <v>23773</v>
      </c>
      <c r="B1199" t="s">
        <v>73</v>
      </c>
      <c r="C1199">
        <v>0.09</v>
      </c>
      <c r="D1199">
        <v>159.31</v>
      </c>
      <c r="E1199">
        <v>60</v>
      </c>
      <c r="F1199">
        <v>2162</v>
      </c>
      <c r="G1199" t="s">
        <v>2092</v>
      </c>
      <c r="H1199" t="s">
        <v>56</v>
      </c>
      <c r="I1199" t="s">
        <v>45</v>
      </c>
      <c r="J1199" t="s">
        <v>58</v>
      </c>
      <c r="K1199" t="s">
        <v>176</v>
      </c>
      <c r="L1199" t="s">
        <v>60</v>
      </c>
      <c r="M1199" t="s">
        <v>2093</v>
      </c>
      <c r="N1199">
        <v>0.55000000000000004</v>
      </c>
      <c r="O1199" t="s">
        <v>50</v>
      </c>
      <c r="P1199" t="s">
        <v>70</v>
      </c>
      <c r="Q1199" t="s">
        <v>258</v>
      </c>
      <c r="R1199" t="s">
        <v>2094</v>
      </c>
      <c r="S1199">
        <v>16146</v>
      </c>
      <c r="T1199" s="3">
        <v>42144</v>
      </c>
      <c r="U1199" s="3">
        <v>42146</v>
      </c>
      <c r="V1199">
        <v>77.000895400000104</v>
      </c>
      <c r="W1199">
        <v>41</v>
      </c>
      <c r="X1199">
        <v>6173.42</v>
      </c>
      <c r="Y1199">
        <v>90387</v>
      </c>
    </row>
    <row r="1200" spans="1:25" x14ac:dyDescent="0.3">
      <c r="A1200">
        <v>23774</v>
      </c>
      <c r="B1200" t="s">
        <v>73</v>
      </c>
      <c r="C1200">
        <v>0.06</v>
      </c>
      <c r="D1200">
        <v>55.99</v>
      </c>
      <c r="E1200">
        <v>5</v>
      </c>
      <c r="F1200">
        <v>2162</v>
      </c>
      <c r="G1200" t="s">
        <v>2092</v>
      </c>
      <c r="H1200" t="s">
        <v>66</v>
      </c>
      <c r="I1200" t="s">
        <v>45</v>
      </c>
      <c r="J1200" t="s">
        <v>102</v>
      </c>
      <c r="K1200" t="s">
        <v>103</v>
      </c>
      <c r="L1200" t="s">
        <v>68</v>
      </c>
      <c r="M1200" t="s">
        <v>422</v>
      </c>
      <c r="N1200">
        <v>0.83</v>
      </c>
      <c r="O1200" t="s">
        <v>50</v>
      </c>
      <c r="P1200" t="s">
        <v>70</v>
      </c>
      <c r="Q1200" t="s">
        <v>258</v>
      </c>
      <c r="R1200" t="s">
        <v>2094</v>
      </c>
      <c r="S1200">
        <v>16146</v>
      </c>
      <c r="T1200" s="3">
        <v>42144</v>
      </c>
      <c r="U1200" s="3">
        <v>42146</v>
      </c>
      <c r="V1200">
        <v>27.968600000000009</v>
      </c>
      <c r="W1200">
        <v>33</v>
      </c>
      <c r="X1200">
        <v>1553.7</v>
      </c>
      <c r="Y1200">
        <v>90387</v>
      </c>
    </row>
    <row r="1201" spans="1:25" x14ac:dyDescent="0.3">
      <c r="A1201">
        <v>22450</v>
      </c>
      <c r="B1201" t="s">
        <v>54</v>
      </c>
      <c r="C1201">
        <v>0.01</v>
      </c>
      <c r="D1201">
        <v>5.38</v>
      </c>
      <c r="E1201">
        <v>7.57</v>
      </c>
      <c r="F1201">
        <v>2164</v>
      </c>
      <c r="G1201" t="s">
        <v>2095</v>
      </c>
      <c r="H1201" t="s">
        <v>66</v>
      </c>
      <c r="I1201" t="s">
        <v>75</v>
      </c>
      <c r="J1201" t="s">
        <v>46</v>
      </c>
      <c r="K1201" t="s">
        <v>134</v>
      </c>
      <c r="L1201" t="s">
        <v>76</v>
      </c>
      <c r="M1201" t="s">
        <v>2096</v>
      </c>
      <c r="N1201">
        <v>0.36</v>
      </c>
      <c r="O1201" t="s">
        <v>50</v>
      </c>
      <c r="P1201" t="s">
        <v>51</v>
      </c>
      <c r="Q1201" t="s">
        <v>62</v>
      </c>
      <c r="R1201" t="s">
        <v>2097</v>
      </c>
      <c r="S1201">
        <v>91104</v>
      </c>
      <c r="T1201" s="3">
        <v>42013</v>
      </c>
      <c r="U1201" s="3">
        <v>42014</v>
      </c>
      <c r="V1201">
        <v>-66.779579999999996</v>
      </c>
      <c r="W1201">
        <v>3</v>
      </c>
      <c r="X1201">
        <v>18.68</v>
      </c>
      <c r="Y1201">
        <v>88794</v>
      </c>
    </row>
    <row r="1202" spans="1:25" x14ac:dyDescent="0.3">
      <c r="A1202">
        <v>22451</v>
      </c>
      <c r="B1202" t="s">
        <v>54</v>
      </c>
      <c r="C1202">
        <v>0.05</v>
      </c>
      <c r="D1202">
        <v>3.28</v>
      </c>
      <c r="E1202">
        <v>3.97</v>
      </c>
      <c r="F1202">
        <v>2164</v>
      </c>
      <c r="G1202" t="s">
        <v>2095</v>
      </c>
      <c r="H1202" t="s">
        <v>66</v>
      </c>
      <c r="I1202" t="s">
        <v>75</v>
      </c>
      <c r="J1202" t="s">
        <v>46</v>
      </c>
      <c r="K1202" t="s">
        <v>47</v>
      </c>
      <c r="L1202" t="s">
        <v>48</v>
      </c>
      <c r="M1202" t="s">
        <v>1033</v>
      </c>
      <c r="N1202">
        <v>0.56000000000000005</v>
      </c>
      <c r="O1202" t="s">
        <v>50</v>
      </c>
      <c r="P1202" t="s">
        <v>51</v>
      </c>
      <c r="Q1202" t="s">
        <v>62</v>
      </c>
      <c r="R1202" t="s">
        <v>2097</v>
      </c>
      <c r="S1202">
        <v>91104</v>
      </c>
      <c r="T1202" s="3">
        <v>42013</v>
      </c>
      <c r="U1202" s="3">
        <v>42013</v>
      </c>
      <c r="V1202">
        <v>-144.9188</v>
      </c>
      <c r="W1202">
        <v>11</v>
      </c>
      <c r="X1202">
        <v>36.299999999999997</v>
      </c>
      <c r="Y1202">
        <v>88794</v>
      </c>
    </row>
    <row r="1203" spans="1:25" x14ac:dyDescent="0.3">
      <c r="A1203">
        <v>22449</v>
      </c>
      <c r="B1203" t="s">
        <v>54</v>
      </c>
      <c r="C1203">
        <v>0.09</v>
      </c>
      <c r="D1203">
        <v>2.78</v>
      </c>
      <c r="E1203">
        <v>0.97</v>
      </c>
      <c r="F1203">
        <v>2165</v>
      </c>
      <c r="G1203" t="s">
        <v>2098</v>
      </c>
      <c r="H1203" t="s">
        <v>66</v>
      </c>
      <c r="I1203" t="s">
        <v>75</v>
      </c>
      <c r="J1203" t="s">
        <v>46</v>
      </c>
      <c r="K1203" t="s">
        <v>47</v>
      </c>
      <c r="L1203" t="s">
        <v>48</v>
      </c>
      <c r="M1203" t="s">
        <v>2099</v>
      </c>
      <c r="N1203">
        <v>0.59</v>
      </c>
      <c r="O1203" t="s">
        <v>50</v>
      </c>
      <c r="P1203" t="s">
        <v>70</v>
      </c>
      <c r="Q1203" t="s">
        <v>212</v>
      </c>
      <c r="R1203" t="s">
        <v>1069</v>
      </c>
      <c r="S1203">
        <v>4330</v>
      </c>
      <c r="T1203" s="3">
        <v>42013</v>
      </c>
      <c r="U1203" s="3">
        <v>42015</v>
      </c>
      <c r="V1203">
        <v>-5.0716000000000001</v>
      </c>
      <c r="W1203">
        <v>6</v>
      </c>
      <c r="X1203">
        <v>16.03</v>
      </c>
      <c r="Y1203">
        <v>88794</v>
      </c>
    </row>
    <row r="1204" spans="1:25" x14ac:dyDescent="0.3">
      <c r="A1204">
        <v>20980</v>
      </c>
      <c r="B1204" t="s">
        <v>73</v>
      </c>
      <c r="C1204">
        <v>0.08</v>
      </c>
      <c r="D1204">
        <v>2.94</v>
      </c>
      <c r="E1204">
        <v>0.96</v>
      </c>
      <c r="F1204">
        <v>2178</v>
      </c>
      <c r="G1204" t="s">
        <v>2100</v>
      </c>
      <c r="H1204" t="s">
        <v>66</v>
      </c>
      <c r="I1204" t="s">
        <v>75</v>
      </c>
      <c r="J1204" t="s">
        <v>46</v>
      </c>
      <c r="K1204" t="s">
        <v>47</v>
      </c>
      <c r="L1204" t="s">
        <v>48</v>
      </c>
      <c r="M1204" t="s">
        <v>623</v>
      </c>
      <c r="N1204">
        <v>0.57999999999999996</v>
      </c>
      <c r="O1204" t="s">
        <v>50</v>
      </c>
      <c r="P1204" t="s">
        <v>70</v>
      </c>
      <c r="Q1204" t="s">
        <v>217</v>
      </c>
      <c r="R1204" t="s">
        <v>2101</v>
      </c>
      <c r="S1204">
        <v>1610</v>
      </c>
      <c r="T1204" s="3">
        <v>42031</v>
      </c>
      <c r="U1204" s="3">
        <v>42033</v>
      </c>
      <c r="V1204">
        <v>-1.18</v>
      </c>
      <c r="W1204">
        <v>9</v>
      </c>
      <c r="X1204">
        <v>25.35</v>
      </c>
      <c r="Y1204">
        <v>89465</v>
      </c>
    </row>
    <row r="1205" spans="1:25" x14ac:dyDescent="0.3">
      <c r="A1205">
        <v>26331</v>
      </c>
      <c r="B1205" t="s">
        <v>54</v>
      </c>
      <c r="C1205">
        <v>0</v>
      </c>
      <c r="D1205">
        <v>1.48</v>
      </c>
      <c r="E1205">
        <v>0.7</v>
      </c>
      <c r="F1205">
        <v>2183</v>
      </c>
      <c r="G1205" t="s">
        <v>2102</v>
      </c>
      <c r="H1205" t="s">
        <v>66</v>
      </c>
      <c r="I1205" t="s">
        <v>57</v>
      </c>
      <c r="J1205" t="s">
        <v>46</v>
      </c>
      <c r="K1205" t="s">
        <v>91</v>
      </c>
      <c r="L1205" t="s">
        <v>48</v>
      </c>
      <c r="M1205" t="s">
        <v>2027</v>
      </c>
      <c r="N1205">
        <v>0.37</v>
      </c>
      <c r="O1205" t="s">
        <v>50</v>
      </c>
      <c r="P1205" t="s">
        <v>87</v>
      </c>
      <c r="Q1205" t="s">
        <v>637</v>
      </c>
      <c r="R1205" t="s">
        <v>2103</v>
      </c>
      <c r="S1205">
        <v>42301</v>
      </c>
      <c r="T1205" s="3">
        <v>42170</v>
      </c>
      <c r="U1205" s="3">
        <v>42172</v>
      </c>
      <c r="V1205">
        <v>-203.09799999999998</v>
      </c>
      <c r="W1205">
        <v>12</v>
      </c>
      <c r="X1205">
        <v>19.32</v>
      </c>
      <c r="Y1205">
        <v>91571</v>
      </c>
    </row>
    <row r="1206" spans="1:25" x14ac:dyDescent="0.3">
      <c r="A1206">
        <v>19008</v>
      </c>
      <c r="B1206" t="s">
        <v>42</v>
      </c>
      <c r="C1206">
        <v>0.09</v>
      </c>
      <c r="D1206">
        <v>16.98</v>
      </c>
      <c r="E1206">
        <v>12.39</v>
      </c>
      <c r="F1206">
        <v>2187</v>
      </c>
      <c r="G1206" t="s">
        <v>2104</v>
      </c>
      <c r="H1206" t="s">
        <v>66</v>
      </c>
      <c r="I1206" t="s">
        <v>45</v>
      </c>
      <c r="J1206" t="s">
        <v>46</v>
      </c>
      <c r="K1206" t="s">
        <v>94</v>
      </c>
      <c r="L1206" t="s">
        <v>76</v>
      </c>
      <c r="M1206" t="s">
        <v>2105</v>
      </c>
      <c r="N1206">
        <v>0.35</v>
      </c>
      <c r="O1206" t="s">
        <v>50</v>
      </c>
      <c r="P1206" t="s">
        <v>78</v>
      </c>
      <c r="Q1206" t="s">
        <v>530</v>
      </c>
      <c r="R1206" t="s">
        <v>2106</v>
      </c>
      <c r="S1206">
        <v>64055</v>
      </c>
      <c r="T1206" s="3">
        <v>42132</v>
      </c>
      <c r="U1206" s="3">
        <v>42134</v>
      </c>
      <c r="V1206">
        <v>-48.57</v>
      </c>
      <c r="W1206">
        <v>5</v>
      </c>
      <c r="X1206">
        <v>86.8</v>
      </c>
      <c r="Y1206">
        <v>89440</v>
      </c>
    </row>
    <row r="1207" spans="1:25" x14ac:dyDescent="0.3">
      <c r="A1207">
        <v>1008</v>
      </c>
      <c r="B1207" t="s">
        <v>42</v>
      </c>
      <c r="C1207">
        <v>0.09</v>
      </c>
      <c r="D1207">
        <v>16.98</v>
      </c>
      <c r="E1207">
        <v>12.39</v>
      </c>
      <c r="F1207">
        <v>2189</v>
      </c>
      <c r="G1207" t="s">
        <v>2107</v>
      </c>
      <c r="H1207" t="s">
        <v>66</v>
      </c>
      <c r="I1207" t="s">
        <v>45</v>
      </c>
      <c r="J1207" t="s">
        <v>46</v>
      </c>
      <c r="K1207" t="s">
        <v>94</v>
      </c>
      <c r="L1207" t="s">
        <v>76</v>
      </c>
      <c r="M1207" t="s">
        <v>2105</v>
      </c>
      <c r="N1207">
        <v>0.35</v>
      </c>
      <c r="O1207" t="s">
        <v>50</v>
      </c>
      <c r="P1207" t="s">
        <v>70</v>
      </c>
      <c r="Q1207" t="s">
        <v>96</v>
      </c>
      <c r="R1207" t="s">
        <v>115</v>
      </c>
      <c r="S1207">
        <v>10177</v>
      </c>
      <c r="T1207" s="3">
        <v>42132</v>
      </c>
      <c r="U1207" s="3">
        <v>42134</v>
      </c>
      <c r="V1207">
        <v>-48.57</v>
      </c>
      <c r="W1207">
        <v>22</v>
      </c>
      <c r="X1207">
        <v>381.91</v>
      </c>
      <c r="Y1207">
        <v>7364</v>
      </c>
    </row>
    <row r="1208" spans="1:25" x14ac:dyDescent="0.3">
      <c r="A1208">
        <v>5870</v>
      </c>
      <c r="B1208" t="s">
        <v>64</v>
      </c>
      <c r="C1208">
        <v>0.05</v>
      </c>
      <c r="D1208">
        <v>16.98</v>
      </c>
      <c r="E1208">
        <v>7.78</v>
      </c>
      <c r="F1208">
        <v>2190</v>
      </c>
      <c r="G1208" t="s">
        <v>2108</v>
      </c>
      <c r="H1208" t="s">
        <v>66</v>
      </c>
      <c r="I1208" t="s">
        <v>57</v>
      </c>
      <c r="J1208" t="s">
        <v>46</v>
      </c>
      <c r="K1208" t="s">
        <v>47</v>
      </c>
      <c r="L1208" t="s">
        <v>68</v>
      </c>
      <c r="M1208" t="s">
        <v>2109</v>
      </c>
      <c r="N1208">
        <v>0.56999999999999995</v>
      </c>
      <c r="O1208" t="s">
        <v>50</v>
      </c>
      <c r="P1208" t="s">
        <v>78</v>
      </c>
      <c r="Q1208" t="s">
        <v>324</v>
      </c>
      <c r="R1208" t="s">
        <v>325</v>
      </c>
      <c r="S1208">
        <v>48227</v>
      </c>
      <c r="T1208" s="3">
        <v>42049</v>
      </c>
      <c r="U1208" s="3">
        <v>42051</v>
      </c>
      <c r="V1208">
        <v>-47.28</v>
      </c>
      <c r="W1208">
        <v>45</v>
      </c>
      <c r="X1208">
        <v>761.67</v>
      </c>
      <c r="Y1208">
        <v>41636</v>
      </c>
    </row>
    <row r="1209" spans="1:25" x14ac:dyDescent="0.3">
      <c r="A1209">
        <v>5871</v>
      </c>
      <c r="B1209" t="s">
        <v>64</v>
      </c>
      <c r="C1209">
        <v>0.03</v>
      </c>
      <c r="D1209">
        <v>115.99</v>
      </c>
      <c r="E1209">
        <v>4.2300000000000004</v>
      </c>
      <c r="F1209">
        <v>2190</v>
      </c>
      <c r="G1209" t="s">
        <v>2108</v>
      </c>
      <c r="H1209" t="s">
        <v>66</v>
      </c>
      <c r="I1209" t="s">
        <v>57</v>
      </c>
      <c r="J1209" t="s">
        <v>102</v>
      </c>
      <c r="K1209" t="s">
        <v>103</v>
      </c>
      <c r="L1209" t="s">
        <v>76</v>
      </c>
      <c r="M1209" t="s">
        <v>2110</v>
      </c>
      <c r="N1209">
        <v>0.56000000000000005</v>
      </c>
      <c r="O1209" t="s">
        <v>50</v>
      </c>
      <c r="P1209" t="s">
        <v>78</v>
      </c>
      <c r="Q1209" t="s">
        <v>324</v>
      </c>
      <c r="R1209" t="s">
        <v>325</v>
      </c>
      <c r="S1209">
        <v>48227</v>
      </c>
      <c r="T1209" s="3">
        <v>42049</v>
      </c>
      <c r="U1209" s="3">
        <v>42051</v>
      </c>
      <c r="V1209">
        <v>722.24099999999999</v>
      </c>
      <c r="W1209">
        <v>49</v>
      </c>
      <c r="X1209">
        <v>5014.07</v>
      </c>
      <c r="Y1209">
        <v>41636</v>
      </c>
    </row>
    <row r="1210" spans="1:25" x14ac:dyDescent="0.3">
      <c r="A1210">
        <v>23870</v>
      </c>
      <c r="B1210" t="s">
        <v>64</v>
      </c>
      <c r="C1210">
        <v>0.05</v>
      </c>
      <c r="D1210">
        <v>16.98</v>
      </c>
      <c r="E1210">
        <v>7.78</v>
      </c>
      <c r="F1210">
        <v>2193</v>
      </c>
      <c r="G1210" t="s">
        <v>2111</v>
      </c>
      <c r="H1210" t="s">
        <v>66</v>
      </c>
      <c r="I1210" t="s">
        <v>57</v>
      </c>
      <c r="J1210" t="s">
        <v>46</v>
      </c>
      <c r="K1210" t="s">
        <v>47</v>
      </c>
      <c r="L1210" t="s">
        <v>68</v>
      </c>
      <c r="M1210" t="s">
        <v>2109</v>
      </c>
      <c r="N1210">
        <v>0.56999999999999995</v>
      </c>
      <c r="O1210" t="s">
        <v>50</v>
      </c>
      <c r="P1210" t="s">
        <v>87</v>
      </c>
      <c r="Q1210" t="s">
        <v>346</v>
      </c>
      <c r="R1210" t="s">
        <v>2112</v>
      </c>
      <c r="S1210">
        <v>28560</v>
      </c>
      <c r="T1210" s="3">
        <v>42049</v>
      </c>
      <c r="U1210" s="3">
        <v>42051</v>
      </c>
      <c r="V1210">
        <v>-161</v>
      </c>
      <c r="W1210">
        <v>11</v>
      </c>
      <c r="X1210">
        <v>186.19</v>
      </c>
      <c r="Y1210">
        <v>90685</v>
      </c>
    </row>
    <row r="1211" spans="1:25" x14ac:dyDescent="0.3">
      <c r="A1211">
        <v>23871</v>
      </c>
      <c r="B1211" t="s">
        <v>64</v>
      </c>
      <c r="C1211">
        <v>0.03</v>
      </c>
      <c r="D1211">
        <v>115.99</v>
      </c>
      <c r="E1211">
        <v>4.2300000000000004</v>
      </c>
      <c r="F1211">
        <v>2193</v>
      </c>
      <c r="G1211" t="s">
        <v>2111</v>
      </c>
      <c r="H1211" t="s">
        <v>66</v>
      </c>
      <c r="I1211" t="s">
        <v>57</v>
      </c>
      <c r="J1211" t="s">
        <v>102</v>
      </c>
      <c r="K1211" t="s">
        <v>103</v>
      </c>
      <c r="L1211" t="s">
        <v>76</v>
      </c>
      <c r="M1211" t="s">
        <v>2110</v>
      </c>
      <c r="N1211">
        <v>0.56000000000000005</v>
      </c>
      <c r="O1211" t="s">
        <v>50</v>
      </c>
      <c r="P1211" t="s">
        <v>87</v>
      </c>
      <c r="Q1211" t="s">
        <v>346</v>
      </c>
      <c r="R1211" t="s">
        <v>2112</v>
      </c>
      <c r="S1211">
        <v>28560</v>
      </c>
      <c r="T1211" s="3">
        <v>42049</v>
      </c>
      <c r="U1211" s="3">
        <v>42051</v>
      </c>
      <c r="V1211">
        <v>848.3646</v>
      </c>
      <c r="W1211">
        <v>12</v>
      </c>
      <c r="X1211">
        <v>1227.94</v>
      </c>
      <c r="Y1211">
        <v>90685</v>
      </c>
    </row>
    <row r="1212" spans="1:25" x14ac:dyDescent="0.3">
      <c r="A1212">
        <v>19112</v>
      </c>
      <c r="B1212" t="s">
        <v>73</v>
      </c>
      <c r="C1212">
        <v>0.03</v>
      </c>
      <c r="D1212">
        <v>27.48</v>
      </c>
      <c r="E1212">
        <v>4</v>
      </c>
      <c r="F1212">
        <v>2196</v>
      </c>
      <c r="G1212" t="s">
        <v>2113</v>
      </c>
      <c r="H1212" t="s">
        <v>66</v>
      </c>
      <c r="I1212" t="s">
        <v>75</v>
      </c>
      <c r="J1212" t="s">
        <v>102</v>
      </c>
      <c r="K1212" t="s">
        <v>204</v>
      </c>
      <c r="L1212" t="s">
        <v>76</v>
      </c>
      <c r="M1212" t="s">
        <v>894</v>
      </c>
      <c r="N1212">
        <v>0.75</v>
      </c>
      <c r="O1212" t="s">
        <v>50</v>
      </c>
      <c r="P1212" t="s">
        <v>70</v>
      </c>
      <c r="Q1212" t="s">
        <v>96</v>
      </c>
      <c r="R1212" t="s">
        <v>2114</v>
      </c>
      <c r="S1212">
        <v>14701</v>
      </c>
      <c r="T1212" s="3">
        <v>42101</v>
      </c>
      <c r="U1212" s="3">
        <v>42102</v>
      </c>
      <c r="V1212">
        <v>-88.840800000000002</v>
      </c>
      <c r="W1212">
        <v>11</v>
      </c>
      <c r="X1212">
        <v>294.97000000000003</v>
      </c>
      <c r="Y1212">
        <v>89175</v>
      </c>
    </row>
    <row r="1213" spans="1:25" x14ac:dyDescent="0.3">
      <c r="A1213">
        <v>19113</v>
      </c>
      <c r="B1213" t="s">
        <v>73</v>
      </c>
      <c r="C1213">
        <v>0.1</v>
      </c>
      <c r="D1213">
        <v>179.99</v>
      </c>
      <c r="E1213">
        <v>19.989999999999998</v>
      </c>
      <c r="F1213">
        <v>2196</v>
      </c>
      <c r="G1213" t="s">
        <v>2113</v>
      </c>
      <c r="H1213" t="s">
        <v>66</v>
      </c>
      <c r="I1213" t="s">
        <v>75</v>
      </c>
      <c r="J1213" t="s">
        <v>102</v>
      </c>
      <c r="K1213" t="s">
        <v>204</v>
      </c>
      <c r="L1213" t="s">
        <v>76</v>
      </c>
      <c r="M1213" t="s">
        <v>603</v>
      </c>
      <c r="N1213">
        <v>0.48</v>
      </c>
      <c r="O1213" t="s">
        <v>50</v>
      </c>
      <c r="P1213" t="s">
        <v>70</v>
      </c>
      <c r="Q1213" t="s">
        <v>96</v>
      </c>
      <c r="R1213" t="s">
        <v>2114</v>
      </c>
      <c r="S1213">
        <v>14701</v>
      </c>
      <c r="T1213" s="3">
        <v>42101</v>
      </c>
      <c r="U1213" s="3">
        <v>42102</v>
      </c>
      <c r="V1213">
        <v>1208.9903999999999</v>
      </c>
      <c r="W1213">
        <v>14</v>
      </c>
      <c r="X1213">
        <v>2458.0500000000002</v>
      </c>
      <c r="Y1213">
        <v>89175</v>
      </c>
    </row>
    <row r="1214" spans="1:25" x14ac:dyDescent="0.3">
      <c r="A1214">
        <v>19114</v>
      </c>
      <c r="B1214" t="s">
        <v>73</v>
      </c>
      <c r="C1214">
        <v>0.1</v>
      </c>
      <c r="D1214">
        <v>140.85</v>
      </c>
      <c r="E1214">
        <v>19.989999999999998</v>
      </c>
      <c r="F1214">
        <v>2196</v>
      </c>
      <c r="G1214" t="s">
        <v>2113</v>
      </c>
      <c r="H1214" t="s">
        <v>66</v>
      </c>
      <c r="I1214" t="s">
        <v>75</v>
      </c>
      <c r="J1214" t="s">
        <v>46</v>
      </c>
      <c r="K1214" t="s">
        <v>165</v>
      </c>
      <c r="L1214" t="s">
        <v>76</v>
      </c>
      <c r="M1214" t="s">
        <v>2115</v>
      </c>
      <c r="N1214">
        <v>0.73</v>
      </c>
      <c r="O1214" t="s">
        <v>50</v>
      </c>
      <c r="P1214" t="s">
        <v>70</v>
      </c>
      <c r="Q1214" t="s">
        <v>96</v>
      </c>
      <c r="R1214" t="s">
        <v>2114</v>
      </c>
      <c r="S1214">
        <v>14701</v>
      </c>
      <c r="T1214" s="3">
        <v>42101</v>
      </c>
      <c r="U1214" s="3">
        <v>42103</v>
      </c>
      <c r="V1214">
        <v>9.9911999999999992</v>
      </c>
      <c r="W1214">
        <v>19</v>
      </c>
      <c r="X1214">
        <v>2465.75</v>
      </c>
      <c r="Y1214">
        <v>89175</v>
      </c>
    </row>
    <row r="1215" spans="1:25" x14ac:dyDescent="0.3">
      <c r="A1215">
        <v>23300</v>
      </c>
      <c r="B1215" t="s">
        <v>64</v>
      </c>
      <c r="C1215">
        <v>0.08</v>
      </c>
      <c r="D1215">
        <v>100.97</v>
      </c>
      <c r="E1215">
        <v>7.18</v>
      </c>
      <c r="F1215">
        <v>2197</v>
      </c>
      <c r="G1215" t="s">
        <v>2116</v>
      </c>
      <c r="H1215" t="s">
        <v>66</v>
      </c>
      <c r="I1215" t="s">
        <v>75</v>
      </c>
      <c r="J1215" t="s">
        <v>102</v>
      </c>
      <c r="K1215" t="s">
        <v>204</v>
      </c>
      <c r="L1215" t="s">
        <v>76</v>
      </c>
      <c r="M1215" t="s">
        <v>2117</v>
      </c>
      <c r="N1215">
        <v>0.46</v>
      </c>
      <c r="O1215" t="s">
        <v>50</v>
      </c>
      <c r="P1215" t="s">
        <v>70</v>
      </c>
      <c r="Q1215" t="s">
        <v>96</v>
      </c>
      <c r="R1215" t="s">
        <v>1730</v>
      </c>
      <c r="S1215">
        <v>11756</v>
      </c>
      <c r="T1215" s="3">
        <v>42181</v>
      </c>
      <c r="U1215" s="3">
        <v>42182</v>
      </c>
      <c r="V1215">
        <v>126.22500000000001</v>
      </c>
      <c r="W1215">
        <v>7</v>
      </c>
      <c r="X1215">
        <v>650.25</v>
      </c>
      <c r="Y1215">
        <v>89176</v>
      </c>
    </row>
    <row r="1216" spans="1:25" x14ac:dyDescent="0.3">
      <c r="A1216">
        <v>23301</v>
      </c>
      <c r="B1216" t="s">
        <v>64</v>
      </c>
      <c r="C1216">
        <v>0</v>
      </c>
      <c r="D1216">
        <v>13.4</v>
      </c>
      <c r="E1216">
        <v>4.95</v>
      </c>
      <c r="F1216">
        <v>2197</v>
      </c>
      <c r="G1216" t="s">
        <v>2116</v>
      </c>
      <c r="H1216" t="s">
        <v>66</v>
      </c>
      <c r="I1216" t="s">
        <v>75</v>
      </c>
      <c r="J1216" t="s">
        <v>58</v>
      </c>
      <c r="K1216" t="s">
        <v>67</v>
      </c>
      <c r="L1216" t="s">
        <v>68</v>
      </c>
      <c r="M1216" t="s">
        <v>794</v>
      </c>
      <c r="N1216">
        <v>0.37</v>
      </c>
      <c r="O1216" t="s">
        <v>50</v>
      </c>
      <c r="P1216" t="s">
        <v>70</v>
      </c>
      <c r="Q1216" t="s">
        <v>96</v>
      </c>
      <c r="R1216" t="s">
        <v>1730</v>
      </c>
      <c r="S1216">
        <v>11756</v>
      </c>
      <c r="T1216" s="3">
        <v>42181</v>
      </c>
      <c r="U1216" s="3">
        <v>42182</v>
      </c>
      <c r="V1216">
        <v>187.7628</v>
      </c>
      <c r="W1216">
        <v>19</v>
      </c>
      <c r="X1216">
        <v>272.12</v>
      </c>
      <c r="Y1216">
        <v>89176</v>
      </c>
    </row>
    <row r="1217" spans="1:25" x14ac:dyDescent="0.3">
      <c r="A1217">
        <v>26083</v>
      </c>
      <c r="B1217" t="s">
        <v>54</v>
      </c>
      <c r="C1217">
        <v>0.03</v>
      </c>
      <c r="D1217">
        <v>25.98</v>
      </c>
      <c r="E1217">
        <v>4.08</v>
      </c>
      <c r="F1217">
        <v>2198</v>
      </c>
      <c r="G1217" t="s">
        <v>2118</v>
      </c>
      <c r="H1217" t="s">
        <v>66</v>
      </c>
      <c r="I1217" t="s">
        <v>75</v>
      </c>
      <c r="J1217" t="s">
        <v>46</v>
      </c>
      <c r="K1217" t="s">
        <v>47</v>
      </c>
      <c r="L1217" t="s">
        <v>68</v>
      </c>
      <c r="M1217" t="s">
        <v>2119</v>
      </c>
      <c r="N1217">
        <v>0.56999999999999995</v>
      </c>
      <c r="O1217" t="s">
        <v>50</v>
      </c>
      <c r="P1217" t="s">
        <v>70</v>
      </c>
      <c r="Q1217" t="s">
        <v>96</v>
      </c>
      <c r="R1217" t="s">
        <v>2120</v>
      </c>
      <c r="S1217">
        <v>11757</v>
      </c>
      <c r="T1217" s="3">
        <v>42146</v>
      </c>
      <c r="U1217" s="3">
        <v>42149</v>
      </c>
      <c r="V1217">
        <v>295.90649999999999</v>
      </c>
      <c r="W1217">
        <v>16</v>
      </c>
      <c r="X1217">
        <v>428.85</v>
      </c>
      <c r="Y1217">
        <v>89174</v>
      </c>
    </row>
    <row r="1218" spans="1:25" x14ac:dyDescent="0.3">
      <c r="A1218">
        <v>26084</v>
      </c>
      <c r="B1218" t="s">
        <v>54</v>
      </c>
      <c r="C1218">
        <v>0.1</v>
      </c>
      <c r="D1218">
        <v>20.98</v>
      </c>
      <c r="E1218">
        <v>53.03</v>
      </c>
      <c r="F1218">
        <v>2198</v>
      </c>
      <c r="G1218" t="s">
        <v>2118</v>
      </c>
      <c r="H1218" t="s">
        <v>56</v>
      </c>
      <c r="I1218" t="s">
        <v>75</v>
      </c>
      <c r="J1218" t="s">
        <v>46</v>
      </c>
      <c r="K1218" t="s">
        <v>165</v>
      </c>
      <c r="L1218" t="s">
        <v>60</v>
      </c>
      <c r="M1218" t="s">
        <v>641</v>
      </c>
      <c r="N1218">
        <v>0.78</v>
      </c>
      <c r="O1218" t="s">
        <v>50</v>
      </c>
      <c r="P1218" t="s">
        <v>70</v>
      </c>
      <c r="Q1218" t="s">
        <v>96</v>
      </c>
      <c r="R1218" t="s">
        <v>2120</v>
      </c>
      <c r="S1218">
        <v>11757</v>
      </c>
      <c r="T1218" s="3">
        <v>42146</v>
      </c>
      <c r="U1218" s="3">
        <v>42146</v>
      </c>
      <c r="V1218">
        <v>-2111.36</v>
      </c>
      <c r="W1218">
        <v>16</v>
      </c>
      <c r="X1218">
        <v>342.54</v>
      </c>
      <c r="Y1218">
        <v>89174</v>
      </c>
    </row>
    <row r="1219" spans="1:25" x14ac:dyDescent="0.3">
      <c r="A1219">
        <v>20234</v>
      </c>
      <c r="B1219" t="s">
        <v>64</v>
      </c>
      <c r="C1219">
        <v>0.17</v>
      </c>
      <c r="D1219">
        <v>14.89</v>
      </c>
      <c r="E1219">
        <v>13.56</v>
      </c>
      <c r="F1219">
        <v>2201</v>
      </c>
      <c r="G1219" t="s">
        <v>2121</v>
      </c>
      <c r="H1219" t="s">
        <v>66</v>
      </c>
      <c r="I1219" t="s">
        <v>75</v>
      </c>
      <c r="J1219" t="s">
        <v>58</v>
      </c>
      <c r="K1219" t="s">
        <v>67</v>
      </c>
      <c r="L1219" t="s">
        <v>260</v>
      </c>
      <c r="M1219" t="s">
        <v>2122</v>
      </c>
      <c r="N1219">
        <v>0.57999999999999996</v>
      </c>
      <c r="O1219" t="s">
        <v>50</v>
      </c>
      <c r="P1219" t="s">
        <v>78</v>
      </c>
      <c r="Q1219" t="s">
        <v>79</v>
      </c>
      <c r="R1219" t="s">
        <v>513</v>
      </c>
      <c r="S1219">
        <v>55420</v>
      </c>
      <c r="T1219" s="3">
        <v>42088</v>
      </c>
      <c r="U1219" s="3">
        <v>42090</v>
      </c>
      <c r="V1219">
        <v>-9.1300000000000008</v>
      </c>
      <c r="W1219">
        <v>1</v>
      </c>
      <c r="X1219">
        <v>27.96</v>
      </c>
      <c r="Y1219">
        <v>86054</v>
      </c>
    </row>
    <row r="1220" spans="1:25" x14ac:dyDescent="0.3">
      <c r="A1220">
        <v>22259</v>
      </c>
      <c r="B1220" t="s">
        <v>131</v>
      </c>
      <c r="C1220">
        <v>0.09</v>
      </c>
      <c r="D1220">
        <v>160.97999999999999</v>
      </c>
      <c r="E1220">
        <v>30</v>
      </c>
      <c r="F1220">
        <v>2202</v>
      </c>
      <c r="G1220" t="s">
        <v>2123</v>
      </c>
      <c r="H1220" t="s">
        <v>56</v>
      </c>
      <c r="I1220" t="s">
        <v>57</v>
      </c>
      <c r="J1220" t="s">
        <v>58</v>
      </c>
      <c r="K1220" t="s">
        <v>59</v>
      </c>
      <c r="L1220" t="s">
        <v>60</v>
      </c>
      <c r="M1220" t="s">
        <v>201</v>
      </c>
      <c r="N1220">
        <v>0.62</v>
      </c>
      <c r="O1220" t="s">
        <v>50</v>
      </c>
      <c r="P1220" t="s">
        <v>78</v>
      </c>
      <c r="Q1220" t="s">
        <v>79</v>
      </c>
      <c r="R1220" t="s">
        <v>2124</v>
      </c>
      <c r="S1220">
        <v>55429</v>
      </c>
      <c r="T1220" s="3">
        <v>42035</v>
      </c>
      <c r="U1220" s="3">
        <v>42035</v>
      </c>
      <c r="V1220">
        <v>357.428</v>
      </c>
      <c r="W1220">
        <v>11</v>
      </c>
      <c r="X1220">
        <v>1635.38</v>
      </c>
      <c r="Y1220">
        <v>86050</v>
      </c>
    </row>
    <row r="1221" spans="1:25" x14ac:dyDescent="0.3">
      <c r="A1221">
        <v>22260</v>
      </c>
      <c r="B1221" t="s">
        <v>131</v>
      </c>
      <c r="C1221">
        <v>0.09</v>
      </c>
      <c r="D1221">
        <v>6.3</v>
      </c>
      <c r="E1221">
        <v>0.5</v>
      </c>
      <c r="F1221">
        <v>2202</v>
      </c>
      <c r="G1221" t="s">
        <v>2123</v>
      </c>
      <c r="H1221" t="s">
        <v>66</v>
      </c>
      <c r="I1221" t="s">
        <v>57</v>
      </c>
      <c r="J1221" t="s">
        <v>46</v>
      </c>
      <c r="K1221" t="s">
        <v>159</v>
      </c>
      <c r="L1221" t="s">
        <v>76</v>
      </c>
      <c r="M1221" t="s">
        <v>235</v>
      </c>
      <c r="N1221">
        <v>0.39</v>
      </c>
      <c r="O1221" t="s">
        <v>50</v>
      </c>
      <c r="P1221" t="s">
        <v>78</v>
      </c>
      <c r="Q1221" t="s">
        <v>79</v>
      </c>
      <c r="R1221" t="s">
        <v>2124</v>
      </c>
      <c r="S1221">
        <v>55429</v>
      </c>
      <c r="T1221" s="3">
        <v>42035</v>
      </c>
      <c r="U1221" s="3">
        <v>42035</v>
      </c>
      <c r="V1221">
        <v>40.351199999999992</v>
      </c>
      <c r="W1221">
        <v>10</v>
      </c>
      <c r="X1221">
        <v>58.48</v>
      </c>
      <c r="Y1221">
        <v>86050</v>
      </c>
    </row>
    <row r="1222" spans="1:25" x14ac:dyDescent="0.3">
      <c r="A1222">
        <v>22261</v>
      </c>
      <c r="B1222" t="s">
        <v>131</v>
      </c>
      <c r="C1222">
        <v>0</v>
      </c>
      <c r="D1222">
        <v>4.9800000000000004</v>
      </c>
      <c r="E1222">
        <v>0.8</v>
      </c>
      <c r="F1222">
        <v>2202</v>
      </c>
      <c r="G1222" t="s">
        <v>2123</v>
      </c>
      <c r="H1222" t="s">
        <v>66</v>
      </c>
      <c r="I1222" t="s">
        <v>57</v>
      </c>
      <c r="J1222" t="s">
        <v>46</v>
      </c>
      <c r="K1222" t="s">
        <v>118</v>
      </c>
      <c r="L1222" t="s">
        <v>48</v>
      </c>
      <c r="M1222" t="s">
        <v>546</v>
      </c>
      <c r="N1222">
        <v>0.36</v>
      </c>
      <c r="O1222" t="s">
        <v>50</v>
      </c>
      <c r="P1222" t="s">
        <v>78</v>
      </c>
      <c r="Q1222" t="s">
        <v>79</v>
      </c>
      <c r="R1222" t="s">
        <v>2124</v>
      </c>
      <c r="S1222">
        <v>55429</v>
      </c>
      <c r="T1222" s="3">
        <v>42035</v>
      </c>
      <c r="U1222" s="3">
        <v>42042</v>
      </c>
      <c r="V1222">
        <v>27.634499999999996</v>
      </c>
      <c r="W1222">
        <v>8</v>
      </c>
      <c r="X1222">
        <v>40.049999999999997</v>
      </c>
      <c r="Y1222">
        <v>86050</v>
      </c>
    </row>
    <row r="1223" spans="1:25" x14ac:dyDescent="0.3">
      <c r="A1223">
        <v>23919</v>
      </c>
      <c r="B1223" t="s">
        <v>131</v>
      </c>
      <c r="C1223">
        <v>0.08</v>
      </c>
      <c r="D1223">
        <v>145.44999999999999</v>
      </c>
      <c r="E1223">
        <v>17.850000000000001</v>
      </c>
      <c r="F1223">
        <v>2203</v>
      </c>
      <c r="G1223" t="s">
        <v>2125</v>
      </c>
      <c r="H1223" t="s">
        <v>56</v>
      </c>
      <c r="I1223" t="s">
        <v>57</v>
      </c>
      <c r="J1223" t="s">
        <v>102</v>
      </c>
      <c r="K1223" t="s">
        <v>110</v>
      </c>
      <c r="L1223" t="s">
        <v>60</v>
      </c>
      <c r="M1223" t="s">
        <v>1099</v>
      </c>
      <c r="N1223">
        <v>0.56000000000000005</v>
      </c>
      <c r="O1223" t="s">
        <v>50</v>
      </c>
      <c r="P1223" t="s">
        <v>78</v>
      </c>
      <c r="Q1223" t="s">
        <v>79</v>
      </c>
      <c r="R1223" t="s">
        <v>2126</v>
      </c>
      <c r="S1223">
        <v>55445</v>
      </c>
      <c r="T1223" s="3">
        <v>42039</v>
      </c>
      <c r="U1223" s="3">
        <v>42039</v>
      </c>
      <c r="V1223">
        <v>751.58</v>
      </c>
      <c r="W1223">
        <v>8</v>
      </c>
      <c r="X1223">
        <v>1117.6600000000001</v>
      </c>
      <c r="Y1223">
        <v>86051</v>
      </c>
    </row>
    <row r="1224" spans="1:25" x14ac:dyDescent="0.3">
      <c r="A1224">
        <v>22595</v>
      </c>
      <c r="B1224" t="s">
        <v>64</v>
      </c>
      <c r="C1224">
        <v>0.03</v>
      </c>
      <c r="D1224">
        <v>399.98</v>
      </c>
      <c r="E1224">
        <v>12.06</v>
      </c>
      <c r="F1224">
        <v>2203</v>
      </c>
      <c r="G1224" t="s">
        <v>2125</v>
      </c>
      <c r="H1224" t="s">
        <v>56</v>
      </c>
      <c r="I1224" t="s">
        <v>57</v>
      </c>
      <c r="J1224" t="s">
        <v>102</v>
      </c>
      <c r="K1224" t="s">
        <v>110</v>
      </c>
      <c r="L1224" t="s">
        <v>146</v>
      </c>
      <c r="M1224" t="s">
        <v>288</v>
      </c>
      <c r="N1224">
        <v>0.56000000000000005</v>
      </c>
      <c r="O1224" t="s">
        <v>50</v>
      </c>
      <c r="P1224" t="s">
        <v>78</v>
      </c>
      <c r="Q1224" t="s">
        <v>79</v>
      </c>
      <c r="R1224" t="s">
        <v>2126</v>
      </c>
      <c r="S1224">
        <v>55445</v>
      </c>
      <c r="T1224" s="3">
        <v>42008</v>
      </c>
      <c r="U1224" s="3">
        <v>42010</v>
      </c>
      <c r="V1224">
        <v>-663.51419999999996</v>
      </c>
      <c r="W1224">
        <v>2</v>
      </c>
      <c r="X1224">
        <v>807</v>
      </c>
      <c r="Y1224">
        <v>86052</v>
      </c>
    </row>
    <row r="1225" spans="1:25" x14ac:dyDescent="0.3">
      <c r="A1225">
        <v>23920</v>
      </c>
      <c r="B1225" t="s">
        <v>131</v>
      </c>
      <c r="C1225">
        <v>7.0000000000000007E-2</v>
      </c>
      <c r="D1225">
        <v>33.94</v>
      </c>
      <c r="E1225">
        <v>19.190000000000001</v>
      </c>
      <c r="F1225">
        <v>2204</v>
      </c>
      <c r="G1225" t="s">
        <v>2127</v>
      </c>
      <c r="H1225" t="s">
        <v>56</v>
      </c>
      <c r="I1225" t="s">
        <v>57</v>
      </c>
      <c r="J1225" t="s">
        <v>58</v>
      </c>
      <c r="K1225" t="s">
        <v>59</v>
      </c>
      <c r="L1225" t="s">
        <v>60</v>
      </c>
      <c r="M1225" t="s">
        <v>1027</v>
      </c>
      <c r="N1225">
        <v>0.57999999999999996</v>
      </c>
      <c r="O1225" t="s">
        <v>50</v>
      </c>
      <c r="P1225" t="s">
        <v>78</v>
      </c>
      <c r="Q1225" t="s">
        <v>79</v>
      </c>
      <c r="R1225" t="s">
        <v>2128</v>
      </c>
      <c r="S1225">
        <v>55337</v>
      </c>
      <c r="T1225" s="3">
        <v>42039</v>
      </c>
      <c r="U1225" s="3">
        <v>42043</v>
      </c>
      <c r="V1225">
        <v>-157.56</v>
      </c>
      <c r="W1225">
        <v>5</v>
      </c>
      <c r="X1225">
        <v>169.46</v>
      </c>
      <c r="Y1225">
        <v>86051</v>
      </c>
    </row>
    <row r="1226" spans="1:25" x14ac:dyDescent="0.3">
      <c r="A1226">
        <v>24434</v>
      </c>
      <c r="B1226" t="s">
        <v>64</v>
      </c>
      <c r="C1226">
        <v>0.04</v>
      </c>
      <c r="D1226">
        <v>296.18</v>
      </c>
      <c r="E1226">
        <v>154.12</v>
      </c>
      <c r="F1226">
        <v>2204</v>
      </c>
      <c r="G1226" t="s">
        <v>2127</v>
      </c>
      <c r="H1226" t="s">
        <v>56</v>
      </c>
      <c r="I1226" t="s">
        <v>139</v>
      </c>
      <c r="J1226" t="s">
        <v>58</v>
      </c>
      <c r="K1226" t="s">
        <v>176</v>
      </c>
      <c r="L1226" t="s">
        <v>146</v>
      </c>
      <c r="M1226" t="s">
        <v>177</v>
      </c>
      <c r="N1226">
        <v>0.76</v>
      </c>
      <c r="O1226" t="s">
        <v>50</v>
      </c>
      <c r="P1226" t="s">
        <v>78</v>
      </c>
      <c r="Q1226" t="s">
        <v>79</v>
      </c>
      <c r="R1226" t="s">
        <v>2128</v>
      </c>
      <c r="S1226">
        <v>55337</v>
      </c>
      <c r="T1226" s="3">
        <v>42045</v>
      </c>
      <c r="U1226" s="3">
        <v>42046</v>
      </c>
      <c r="V1226">
        <v>-87.998040000000003</v>
      </c>
      <c r="W1226">
        <v>20</v>
      </c>
      <c r="X1226">
        <v>5768.12</v>
      </c>
      <c r="Y1226">
        <v>86053</v>
      </c>
    </row>
    <row r="1227" spans="1:25" x14ac:dyDescent="0.3">
      <c r="A1227">
        <v>18164</v>
      </c>
      <c r="B1227" t="s">
        <v>42</v>
      </c>
      <c r="C1227">
        <v>0.03</v>
      </c>
      <c r="D1227">
        <v>28.48</v>
      </c>
      <c r="E1227">
        <v>1.99</v>
      </c>
      <c r="F1227">
        <v>2206</v>
      </c>
      <c r="G1227" t="s">
        <v>2129</v>
      </c>
      <c r="H1227" t="s">
        <v>66</v>
      </c>
      <c r="I1227" t="s">
        <v>139</v>
      </c>
      <c r="J1227" t="s">
        <v>102</v>
      </c>
      <c r="K1227" t="s">
        <v>204</v>
      </c>
      <c r="L1227" t="s">
        <v>68</v>
      </c>
      <c r="M1227" t="s">
        <v>431</v>
      </c>
      <c r="N1227">
        <v>0.4</v>
      </c>
      <c r="O1227" t="s">
        <v>50</v>
      </c>
      <c r="P1227" t="s">
        <v>78</v>
      </c>
      <c r="Q1227" t="s">
        <v>354</v>
      </c>
      <c r="R1227" t="s">
        <v>2130</v>
      </c>
      <c r="S1227">
        <v>50501</v>
      </c>
      <c r="T1227" s="3">
        <v>42009</v>
      </c>
      <c r="U1227" s="3">
        <v>42010</v>
      </c>
      <c r="V1227">
        <v>-35.290399999999998</v>
      </c>
      <c r="W1227">
        <v>2</v>
      </c>
      <c r="X1227">
        <v>55.25</v>
      </c>
      <c r="Y1227">
        <v>86258</v>
      </c>
    </row>
    <row r="1228" spans="1:25" x14ac:dyDescent="0.3">
      <c r="A1228">
        <v>18165</v>
      </c>
      <c r="B1228" t="s">
        <v>42</v>
      </c>
      <c r="C1228">
        <v>0.01</v>
      </c>
      <c r="D1228">
        <v>205.99</v>
      </c>
      <c r="E1228">
        <v>5.99</v>
      </c>
      <c r="F1228">
        <v>2206</v>
      </c>
      <c r="G1228" t="s">
        <v>2129</v>
      </c>
      <c r="H1228" t="s">
        <v>66</v>
      </c>
      <c r="I1228" t="s">
        <v>139</v>
      </c>
      <c r="J1228" t="s">
        <v>102</v>
      </c>
      <c r="K1228" t="s">
        <v>103</v>
      </c>
      <c r="L1228" t="s">
        <v>76</v>
      </c>
      <c r="M1228" t="s">
        <v>2131</v>
      </c>
      <c r="N1228">
        <v>0.59</v>
      </c>
      <c r="O1228" t="s">
        <v>50</v>
      </c>
      <c r="P1228" t="s">
        <v>78</v>
      </c>
      <c r="Q1228" t="s">
        <v>354</v>
      </c>
      <c r="R1228" t="s">
        <v>2130</v>
      </c>
      <c r="S1228">
        <v>50501</v>
      </c>
      <c r="T1228" s="3">
        <v>42009</v>
      </c>
      <c r="U1228" s="3">
        <v>42011</v>
      </c>
      <c r="V1228">
        <v>-74.883600000000001</v>
      </c>
      <c r="W1228">
        <v>3</v>
      </c>
      <c r="X1228">
        <v>551.22</v>
      </c>
      <c r="Y1228">
        <v>86258</v>
      </c>
    </row>
    <row r="1229" spans="1:25" x14ac:dyDescent="0.3">
      <c r="A1229">
        <v>23317</v>
      </c>
      <c r="B1229" t="s">
        <v>131</v>
      </c>
      <c r="C1229">
        <v>0.06</v>
      </c>
      <c r="D1229">
        <v>6.98</v>
      </c>
      <c r="E1229">
        <v>1.6</v>
      </c>
      <c r="F1229">
        <v>2209</v>
      </c>
      <c r="G1229" t="s">
        <v>2132</v>
      </c>
      <c r="H1229" t="s">
        <v>66</v>
      </c>
      <c r="I1229" t="s">
        <v>57</v>
      </c>
      <c r="J1229" t="s">
        <v>46</v>
      </c>
      <c r="K1229" t="s">
        <v>118</v>
      </c>
      <c r="L1229" t="s">
        <v>48</v>
      </c>
      <c r="M1229" t="s">
        <v>979</v>
      </c>
      <c r="N1229">
        <v>0.38</v>
      </c>
      <c r="O1229" t="s">
        <v>50</v>
      </c>
      <c r="P1229" t="s">
        <v>87</v>
      </c>
      <c r="Q1229" t="s">
        <v>411</v>
      </c>
      <c r="R1229" t="s">
        <v>2133</v>
      </c>
      <c r="S1229">
        <v>30337</v>
      </c>
      <c r="T1229" s="3">
        <v>42026</v>
      </c>
      <c r="U1229" s="3">
        <v>42033</v>
      </c>
      <c r="V1229">
        <v>-98.056000000000012</v>
      </c>
      <c r="W1229">
        <v>12</v>
      </c>
      <c r="X1229">
        <v>83.93</v>
      </c>
      <c r="Y1229">
        <v>88030</v>
      </c>
    </row>
    <row r="1230" spans="1:25" x14ac:dyDescent="0.3">
      <c r="A1230">
        <v>19914</v>
      </c>
      <c r="B1230" t="s">
        <v>54</v>
      </c>
      <c r="C1230">
        <v>0.08</v>
      </c>
      <c r="D1230">
        <v>95.99</v>
      </c>
      <c r="E1230">
        <v>35</v>
      </c>
      <c r="F1230">
        <v>2211</v>
      </c>
      <c r="G1230" t="s">
        <v>2134</v>
      </c>
      <c r="H1230" t="s">
        <v>44</v>
      </c>
      <c r="I1230" t="s">
        <v>57</v>
      </c>
      <c r="J1230" t="s">
        <v>46</v>
      </c>
      <c r="K1230" t="s">
        <v>165</v>
      </c>
      <c r="L1230" t="s">
        <v>260</v>
      </c>
      <c r="M1230" t="s">
        <v>2135</v>
      </c>
      <c r="O1230" t="s">
        <v>50</v>
      </c>
      <c r="P1230" t="s">
        <v>70</v>
      </c>
      <c r="Q1230" t="s">
        <v>439</v>
      </c>
      <c r="R1230" t="s">
        <v>2136</v>
      </c>
      <c r="S1230">
        <v>20715</v>
      </c>
      <c r="T1230" s="3">
        <v>42005</v>
      </c>
      <c r="U1230" s="3">
        <v>42007</v>
      </c>
      <c r="V1230">
        <v>-425.20840000000004</v>
      </c>
      <c r="W1230">
        <v>2</v>
      </c>
      <c r="X1230">
        <v>193.88</v>
      </c>
      <c r="Y1230">
        <v>88028</v>
      </c>
    </row>
    <row r="1231" spans="1:25" x14ac:dyDescent="0.3">
      <c r="A1231">
        <v>24756</v>
      </c>
      <c r="B1231" t="s">
        <v>42</v>
      </c>
      <c r="C1231">
        <v>0.09</v>
      </c>
      <c r="D1231">
        <v>199.99</v>
      </c>
      <c r="E1231">
        <v>24.49</v>
      </c>
      <c r="F1231">
        <v>2212</v>
      </c>
      <c r="G1231" t="s">
        <v>2137</v>
      </c>
      <c r="H1231" t="s">
        <v>44</v>
      </c>
      <c r="I1231" t="s">
        <v>57</v>
      </c>
      <c r="J1231" t="s">
        <v>102</v>
      </c>
      <c r="K1231" t="s">
        <v>611</v>
      </c>
      <c r="L1231" t="s">
        <v>260</v>
      </c>
      <c r="M1231" t="s">
        <v>1403</v>
      </c>
      <c r="N1231">
        <v>0.46</v>
      </c>
      <c r="O1231" t="s">
        <v>50</v>
      </c>
      <c r="P1231" t="s">
        <v>70</v>
      </c>
      <c r="Q1231" t="s">
        <v>439</v>
      </c>
      <c r="R1231" t="s">
        <v>2138</v>
      </c>
      <c r="S1231">
        <v>21228</v>
      </c>
      <c r="T1231" s="3">
        <v>42113</v>
      </c>
      <c r="U1231" s="3">
        <v>42115</v>
      </c>
      <c r="V1231">
        <v>631.33000000000004</v>
      </c>
      <c r="W1231">
        <v>5</v>
      </c>
      <c r="X1231">
        <v>990.25</v>
      </c>
      <c r="Y1231">
        <v>88029</v>
      </c>
    </row>
    <row r="1232" spans="1:25" x14ac:dyDescent="0.3">
      <c r="A1232">
        <v>23512</v>
      </c>
      <c r="B1232" t="s">
        <v>131</v>
      </c>
      <c r="C1232">
        <v>7.0000000000000007E-2</v>
      </c>
      <c r="D1232">
        <v>3.28</v>
      </c>
      <c r="E1232">
        <v>3.97</v>
      </c>
      <c r="F1232">
        <v>2215</v>
      </c>
      <c r="G1232" t="s">
        <v>2139</v>
      </c>
      <c r="H1232" t="s">
        <v>66</v>
      </c>
      <c r="I1232" t="s">
        <v>45</v>
      </c>
      <c r="J1232" t="s">
        <v>46</v>
      </c>
      <c r="K1232" t="s">
        <v>47</v>
      </c>
      <c r="L1232" t="s">
        <v>48</v>
      </c>
      <c r="M1232" t="s">
        <v>1033</v>
      </c>
      <c r="N1232">
        <v>0.56000000000000005</v>
      </c>
      <c r="O1232" t="s">
        <v>50</v>
      </c>
      <c r="P1232" t="s">
        <v>70</v>
      </c>
      <c r="Q1232" t="s">
        <v>178</v>
      </c>
      <c r="R1232" t="s">
        <v>2140</v>
      </c>
      <c r="S1232">
        <v>44646</v>
      </c>
      <c r="T1232" s="3">
        <v>42178</v>
      </c>
      <c r="U1232" s="3">
        <v>42178</v>
      </c>
      <c r="V1232">
        <v>-22.175999999999998</v>
      </c>
      <c r="W1232">
        <v>4</v>
      </c>
      <c r="X1232">
        <v>14.76</v>
      </c>
      <c r="Y1232">
        <v>90314</v>
      </c>
    </row>
    <row r="1233" spans="1:25" x14ac:dyDescent="0.3">
      <c r="A1233">
        <v>23513</v>
      </c>
      <c r="B1233" t="s">
        <v>131</v>
      </c>
      <c r="C1233">
        <v>0.02</v>
      </c>
      <c r="D1233">
        <v>256.99</v>
      </c>
      <c r="E1233">
        <v>11.25</v>
      </c>
      <c r="F1233">
        <v>2216</v>
      </c>
      <c r="G1233" t="s">
        <v>2141</v>
      </c>
      <c r="H1233" t="s">
        <v>66</v>
      </c>
      <c r="I1233" t="s">
        <v>45</v>
      </c>
      <c r="J1233" t="s">
        <v>102</v>
      </c>
      <c r="K1233" t="s">
        <v>204</v>
      </c>
      <c r="L1233" t="s">
        <v>76</v>
      </c>
      <c r="M1233" t="s">
        <v>1360</v>
      </c>
      <c r="N1233">
        <v>0.51</v>
      </c>
      <c r="O1233" t="s">
        <v>50</v>
      </c>
      <c r="P1233" t="s">
        <v>70</v>
      </c>
      <c r="Q1233" t="s">
        <v>178</v>
      </c>
      <c r="R1233" t="s">
        <v>2142</v>
      </c>
      <c r="S1233">
        <v>44256</v>
      </c>
      <c r="T1233" s="3">
        <v>42178</v>
      </c>
      <c r="U1233" s="3">
        <v>42185</v>
      </c>
      <c r="V1233">
        <v>-214.10399999999998</v>
      </c>
      <c r="W1233">
        <v>3</v>
      </c>
      <c r="X1233">
        <v>808.44</v>
      </c>
      <c r="Y1233">
        <v>90314</v>
      </c>
    </row>
    <row r="1234" spans="1:25" x14ac:dyDescent="0.3">
      <c r="A1234">
        <v>23514</v>
      </c>
      <c r="B1234" t="s">
        <v>131</v>
      </c>
      <c r="C1234">
        <v>0.01</v>
      </c>
      <c r="D1234">
        <v>6.48</v>
      </c>
      <c r="E1234">
        <v>5.14</v>
      </c>
      <c r="F1234">
        <v>2216</v>
      </c>
      <c r="G1234" t="s">
        <v>2141</v>
      </c>
      <c r="H1234" t="s">
        <v>66</v>
      </c>
      <c r="I1234" t="s">
        <v>45</v>
      </c>
      <c r="J1234" t="s">
        <v>46</v>
      </c>
      <c r="K1234" t="s">
        <v>118</v>
      </c>
      <c r="L1234" t="s">
        <v>76</v>
      </c>
      <c r="M1234" t="s">
        <v>962</v>
      </c>
      <c r="N1234">
        <v>0.37</v>
      </c>
      <c r="O1234" t="s">
        <v>50</v>
      </c>
      <c r="P1234" t="s">
        <v>70</v>
      </c>
      <c r="Q1234" t="s">
        <v>178</v>
      </c>
      <c r="R1234" t="s">
        <v>2142</v>
      </c>
      <c r="S1234">
        <v>44256</v>
      </c>
      <c r="T1234" s="3">
        <v>42178</v>
      </c>
      <c r="U1234" s="3">
        <v>42180</v>
      </c>
      <c r="V1234">
        <v>-26.936</v>
      </c>
      <c r="W1234">
        <v>10</v>
      </c>
      <c r="X1234">
        <v>67.41</v>
      </c>
      <c r="Y1234">
        <v>90314</v>
      </c>
    </row>
    <row r="1235" spans="1:25" x14ac:dyDescent="0.3">
      <c r="A1235">
        <v>22712</v>
      </c>
      <c r="B1235" t="s">
        <v>131</v>
      </c>
      <c r="C1235">
        <v>0.09</v>
      </c>
      <c r="D1235">
        <v>14.2</v>
      </c>
      <c r="E1235">
        <v>5.3</v>
      </c>
      <c r="F1235">
        <v>2220</v>
      </c>
      <c r="G1235" t="s">
        <v>2143</v>
      </c>
      <c r="H1235" t="s">
        <v>66</v>
      </c>
      <c r="I1235" t="s">
        <v>139</v>
      </c>
      <c r="J1235" t="s">
        <v>58</v>
      </c>
      <c r="K1235" t="s">
        <v>67</v>
      </c>
      <c r="L1235" t="s">
        <v>48</v>
      </c>
      <c r="M1235" t="s">
        <v>754</v>
      </c>
      <c r="N1235">
        <v>0.46</v>
      </c>
      <c r="O1235" t="s">
        <v>50</v>
      </c>
      <c r="P1235" t="s">
        <v>87</v>
      </c>
      <c r="Q1235" t="s">
        <v>386</v>
      </c>
      <c r="R1235" t="s">
        <v>2144</v>
      </c>
      <c r="S1235">
        <v>34787</v>
      </c>
      <c r="T1235" s="3">
        <v>42063</v>
      </c>
      <c r="U1235" s="3">
        <v>42064</v>
      </c>
      <c r="V1235">
        <v>-324.73</v>
      </c>
      <c r="W1235">
        <v>4</v>
      </c>
      <c r="X1235">
        <v>55.08</v>
      </c>
      <c r="Y1235">
        <v>91036</v>
      </c>
    </row>
    <row r="1236" spans="1:25" x14ac:dyDescent="0.3">
      <c r="A1236">
        <v>24113</v>
      </c>
      <c r="B1236" t="s">
        <v>64</v>
      </c>
      <c r="C1236">
        <v>0</v>
      </c>
      <c r="D1236">
        <v>100.89</v>
      </c>
      <c r="E1236">
        <v>42</v>
      </c>
      <c r="F1236">
        <v>2225</v>
      </c>
      <c r="G1236" t="s">
        <v>2145</v>
      </c>
      <c r="H1236" t="s">
        <v>56</v>
      </c>
      <c r="I1236" t="s">
        <v>75</v>
      </c>
      <c r="J1236" t="s">
        <v>58</v>
      </c>
      <c r="K1236" t="s">
        <v>59</v>
      </c>
      <c r="L1236" t="s">
        <v>60</v>
      </c>
      <c r="M1236" t="s">
        <v>2146</v>
      </c>
      <c r="N1236">
        <v>0.61</v>
      </c>
      <c r="O1236" t="s">
        <v>50</v>
      </c>
      <c r="P1236" t="s">
        <v>51</v>
      </c>
      <c r="Q1236" t="s">
        <v>390</v>
      </c>
      <c r="R1236" t="s">
        <v>2147</v>
      </c>
      <c r="S1236">
        <v>88240</v>
      </c>
      <c r="T1236" s="3">
        <v>42056</v>
      </c>
      <c r="U1236" s="3">
        <v>42057</v>
      </c>
      <c r="V1236">
        <v>1500.12</v>
      </c>
      <c r="W1236">
        <v>15</v>
      </c>
      <c r="X1236">
        <v>1608.11</v>
      </c>
      <c r="Y1236">
        <v>89970</v>
      </c>
    </row>
    <row r="1237" spans="1:25" x14ac:dyDescent="0.3">
      <c r="A1237">
        <v>18820</v>
      </c>
      <c r="B1237" t="s">
        <v>131</v>
      </c>
      <c r="C1237">
        <v>0.01</v>
      </c>
      <c r="D1237">
        <v>13.43</v>
      </c>
      <c r="E1237">
        <v>5.5</v>
      </c>
      <c r="F1237">
        <v>2240</v>
      </c>
      <c r="G1237" t="s">
        <v>2148</v>
      </c>
      <c r="H1237" t="s">
        <v>44</v>
      </c>
      <c r="I1237" t="s">
        <v>45</v>
      </c>
      <c r="J1237" t="s">
        <v>46</v>
      </c>
      <c r="K1237" t="s">
        <v>165</v>
      </c>
      <c r="L1237" t="s">
        <v>76</v>
      </c>
      <c r="M1237" t="s">
        <v>1726</v>
      </c>
      <c r="N1237">
        <v>0.56999999999999995</v>
      </c>
      <c r="O1237" t="s">
        <v>50</v>
      </c>
      <c r="P1237" t="s">
        <v>87</v>
      </c>
      <c r="Q1237" t="s">
        <v>386</v>
      </c>
      <c r="R1237" t="s">
        <v>2149</v>
      </c>
      <c r="S1237">
        <v>33801</v>
      </c>
      <c r="T1237" s="3">
        <v>42100</v>
      </c>
      <c r="U1237" s="3">
        <v>42107</v>
      </c>
      <c r="V1237">
        <v>-313.02180000000004</v>
      </c>
      <c r="W1237">
        <v>7</v>
      </c>
      <c r="X1237">
        <v>99.75</v>
      </c>
      <c r="Y1237">
        <v>89102</v>
      </c>
    </row>
    <row r="1238" spans="1:25" x14ac:dyDescent="0.3">
      <c r="A1238">
        <v>24121</v>
      </c>
      <c r="B1238" t="s">
        <v>131</v>
      </c>
      <c r="C1238">
        <v>0</v>
      </c>
      <c r="D1238">
        <v>2.08</v>
      </c>
      <c r="E1238">
        <v>5.33</v>
      </c>
      <c r="F1238">
        <v>2250</v>
      </c>
      <c r="G1238" t="s">
        <v>2150</v>
      </c>
      <c r="H1238" t="s">
        <v>66</v>
      </c>
      <c r="I1238" t="s">
        <v>57</v>
      </c>
      <c r="J1238" t="s">
        <v>58</v>
      </c>
      <c r="K1238" t="s">
        <v>67</v>
      </c>
      <c r="L1238" t="s">
        <v>76</v>
      </c>
      <c r="M1238" t="s">
        <v>768</v>
      </c>
      <c r="N1238">
        <v>0.43</v>
      </c>
      <c r="O1238" t="s">
        <v>50</v>
      </c>
      <c r="P1238" t="s">
        <v>70</v>
      </c>
      <c r="Q1238" t="s">
        <v>258</v>
      </c>
      <c r="R1238" t="s">
        <v>2151</v>
      </c>
      <c r="S1238">
        <v>16801</v>
      </c>
      <c r="T1238" s="3">
        <v>42107</v>
      </c>
      <c r="U1238" s="3">
        <v>42114</v>
      </c>
      <c r="V1238">
        <v>-192.5532</v>
      </c>
      <c r="W1238">
        <v>22</v>
      </c>
      <c r="X1238">
        <v>51.41</v>
      </c>
      <c r="Y1238">
        <v>86699</v>
      </c>
    </row>
    <row r="1239" spans="1:25" x14ac:dyDescent="0.3">
      <c r="A1239">
        <v>25440</v>
      </c>
      <c r="B1239" t="s">
        <v>131</v>
      </c>
      <c r="C1239">
        <v>0.1</v>
      </c>
      <c r="D1239">
        <v>6.3</v>
      </c>
      <c r="E1239">
        <v>0.5</v>
      </c>
      <c r="F1239">
        <v>2254</v>
      </c>
      <c r="G1239" t="s">
        <v>2152</v>
      </c>
      <c r="H1239" t="s">
        <v>66</v>
      </c>
      <c r="I1239" t="s">
        <v>45</v>
      </c>
      <c r="J1239" t="s">
        <v>46</v>
      </c>
      <c r="K1239" t="s">
        <v>159</v>
      </c>
      <c r="L1239" t="s">
        <v>76</v>
      </c>
      <c r="M1239" t="s">
        <v>1182</v>
      </c>
      <c r="N1239">
        <v>0.39</v>
      </c>
      <c r="O1239" t="s">
        <v>50</v>
      </c>
      <c r="P1239" t="s">
        <v>87</v>
      </c>
      <c r="Q1239" t="s">
        <v>637</v>
      </c>
      <c r="R1239" t="s">
        <v>2153</v>
      </c>
      <c r="S1239">
        <v>42003</v>
      </c>
      <c r="T1239" s="3">
        <v>42031</v>
      </c>
      <c r="U1239" s="3">
        <v>42036</v>
      </c>
      <c r="V1239">
        <v>-464.28200000000004</v>
      </c>
      <c r="W1239">
        <v>12</v>
      </c>
      <c r="X1239">
        <v>68.72</v>
      </c>
      <c r="Y1239">
        <v>89278</v>
      </c>
    </row>
    <row r="1240" spans="1:25" x14ac:dyDescent="0.3">
      <c r="A1240">
        <v>20639</v>
      </c>
      <c r="B1240" t="s">
        <v>42</v>
      </c>
      <c r="C1240">
        <v>0.1</v>
      </c>
      <c r="D1240">
        <v>48.91</v>
      </c>
      <c r="E1240">
        <v>5.97</v>
      </c>
      <c r="F1240">
        <v>2254</v>
      </c>
      <c r="G1240" t="s">
        <v>2152</v>
      </c>
      <c r="H1240" t="s">
        <v>66</v>
      </c>
      <c r="I1240" t="s">
        <v>45</v>
      </c>
      <c r="J1240" t="s">
        <v>46</v>
      </c>
      <c r="K1240" t="s">
        <v>118</v>
      </c>
      <c r="L1240" t="s">
        <v>76</v>
      </c>
      <c r="M1240" t="s">
        <v>2154</v>
      </c>
      <c r="N1240">
        <v>0.38</v>
      </c>
      <c r="O1240" t="s">
        <v>50</v>
      </c>
      <c r="P1240" t="s">
        <v>87</v>
      </c>
      <c r="Q1240" t="s">
        <v>637</v>
      </c>
      <c r="R1240" t="s">
        <v>2153</v>
      </c>
      <c r="S1240">
        <v>42003</v>
      </c>
      <c r="T1240" s="3">
        <v>42122</v>
      </c>
      <c r="U1240" s="3">
        <v>42124</v>
      </c>
      <c r="V1240">
        <v>156.74339999999998</v>
      </c>
      <c r="W1240">
        <v>14</v>
      </c>
      <c r="X1240">
        <v>618.96</v>
      </c>
      <c r="Y1240">
        <v>89279</v>
      </c>
    </row>
    <row r="1241" spans="1:25" x14ac:dyDescent="0.3">
      <c r="A1241">
        <v>20640</v>
      </c>
      <c r="B1241" t="s">
        <v>42</v>
      </c>
      <c r="C1241">
        <v>0.08</v>
      </c>
      <c r="D1241">
        <v>5.98</v>
      </c>
      <c r="E1241">
        <v>5.46</v>
      </c>
      <c r="F1241">
        <v>2254</v>
      </c>
      <c r="G1241" t="s">
        <v>2152</v>
      </c>
      <c r="H1241" t="s">
        <v>66</v>
      </c>
      <c r="I1241" t="s">
        <v>45</v>
      </c>
      <c r="J1241" t="s">
        <v>46</v>
      </c>
      <c r="K1241" t="s">
        <v>118</v>
      </c>
      <c r="L1241" t="s">
        <v>76</v>
      </c>
      <c r="M1241" t="s">
        <v>1075</v>
      </c>
      <c r="N1241">
        <v>0.36</v>
      </c>
      <c r="O1241" t="s">
        <v>50</v>
      </c>
      <c r="P1241" t="s">
        <v>87</v>
      </c>
      <c r="Q1241" t="s">
        <v>637</v>
      </c>
      <c r="R1241" t="s">
        <v>2153</v>
      </c>
      <c r="S1241">
        <v>42003</v>
      </c>
      <c r="T1241" s="3">
        <v>42122</v>
      </c>
      <c r="U1241" s="3">
        <v>42122</v>
      </c>
      <c r="V1241">
        <v>110.11799999999999</v>
      </c>
      <c r="W1241">
        <v>13</v>
      </c>
      <c r="X1241">
        <v>77.540000000000006</v>
      </c>
      <c r="Y1241">
        <v>89279</v>
      </c>
    </row>
    <row r="1242" spans="1:25" x14ac:dyDescent="0.3">
      <c r="A1242">
        <v>19054</v>
      </c>
      <c r="B1242" t="s">
        <v>64</v>
      </c>
      <c r="C1242">
        <v>7.0000000000000007E-2</v>
      </c>
      <c r="D1242">
        <v>60.97</v>
      </c>
      <c r="E1242">
        <v>4.5</v>
      </c>
      <c r="F1242">
        <v>2256</v>
      </c>
      <c r="G1242" t="s">
        <v>2155</v>
      </c>
      <c r="H1242" t="s">
        <v>44</v>
      </c>
      <c r="I1242" t="s">
        <v>45</v>
      </c>
      <c r="J1242" t="s">
        <v>46</v>
      </c>
      <c r="K1242" t="s">
        <v>281</v>
      </c>
      <c r="L1242" t="s">
        <v>76</v>
      </c>
      <c r="M1242" t="s">
        <v>2156</v>
      </c>
      <c r="N1242">
        <v>0.56000000000000005</v>
      </c>
      <c r="O1242" t="s">
        <v>50</v>
      </c>
      <c r="P1242" t="s">
        <v>87</v>
      </c>
      <c r="Q1242" t="s">
        <v>346</v>
      </c>
      <c r="R1242" t="s">
        <v>2112</v>
      </c>
      <c r="S1242">
        <v>28560</v>
      </c>
      <c r="T1242" s="3">
        <v>42006</v>
      </c>
      <c r="U1242" s="3">
        <v>42008</v>
      </c>
      <c r="V1242">
        <v>-42.588000000000001</v>
      </c>
      <c r="W1242">
        <v>6</v>
      </c>
      <c r="X1242">
        <v>361.72</v>
      </c>
      <c r="Y1242">
        <v>87963</v>
      </c>
    </row>
    <row r="1243" spans="1:25" x14ac:dyDescent="0.3">
      <c r="A1243">
        <v>18652</v>
      </c>
      <c r="B1243" t="s">
        <v>73</v>
      </c>
      <c r="C1243">
        <v>7.0000000000000007E-2</v>
      </c>
      <c r="D1243">
        <v>70.98</v>
      </c>
      <c r="E1243">
        <v>30</v>
      </c>
      <c r="F1243">
        <v>2256</v>
      </c>
      <c r="G1243" t="s">
        <v>2155</v>
      </c>
      <c r="H1243" t="s">
        <v>56</v>
      </c>
      <c r="I1243" t="s">
        <v>45</v>
      </c>
      <c r="J1243" t="s">
        <v>58</v>
      </c>
      <c r="K1243" t="s">
        <v>59</v>
      </c>
      <c r="L1243" t="s">
        <v>60</v>
      </c>
      <c r="M1243" t="s">
        <v>2157</v>
      </c>
      <c r="N1243">
        <v>0.73</v>
      </c>
      <c r="O1243" t="s">
        <v>50</v>
      </c>
      <c r="P1243" t="s">
        <v>87</v>
      </c>
      <c r="Q1243" t="s">
        <v>346</v>
      </c>
      <c r="R1243" t="s">
        <v>2112</v>
      </c>
      <c r="S1243">
        <v>28560</v>
      </c>
      <c r="T1243" s="3">
        <v>42087</v>
      </c>
      <c r="U1243" s="3">
        <v>42089</v>
      </c>
      <c r="V1243">
        <v>-222.95</v>
      </c>
      <c r="W1243">
        <v>20</v>
      </c>
      <c r="X1243">
        <v>1373.47</v>
      </c>
      <c r="Y1243">
        <v>87964</v>
      </c>
    </row>
    <row r="1244" spans="1:25" x14ac:dyDescent="0.3">
      <c r="A1244">
        <v>21937</v>
      </c>
      <c r="B1244" t="s">
        <v>42</v>
      </c>
      <c r="C1244">
        <v>0.06</v>
      </c>
      <c r="D1244">
        <v>6.68</v>
      </c>
      <c r="E1244">
        <v>6.93</v>
      </c>
      <c r="F1244">
        <v>2257</v>
      </c>
      <c r="G1244" t="s">
        <v>2158</v>
      </c>
      <c r="H1244" t="s">
        <v>66</v>
      </c>
      <c r="I1244" t="s">
        <v>45</v>
      </c>
      <c r="J1244" t="s">
        <v>46</v>
      </c>
      <c r="K1244" t="s">
        <v>118</v>
      </c>
      <c r="L1244" t="s">
        <v>76</v>
      </c>
      <c r="M1244" t="s">
        <v>2159</v>
      </c>
      <c r="N1244">
        <v>0.37</v>
      </c>
      <c r="O1244" t="s">
        <v>50</v>
      </c>
      <c r="P1244" t="s">
        <v>87</v>
      </c>
      <c r="Q1244" t="s">
        <v>346</v>
      </c>
      <c r="R1244" t="s">
        <v>2160</v>
      </c>
      <c r="S1244">
        <v>27604</v>
      </c>
      <c r="T1244" s="3">
        <v>42167</v>
      </c>
      <c r="U1244" s="3">
        <v>42168</v>
      </c>
      <c r="V1244">
        <v>7.6244999999999994</v>
      </c>
      <c r="W1244">
        <v>14</v>
      </c>
      <c r="X1244">
        <v>91.92</v>
      </c>
      <c r="Y1244">
        <v>87965</v>
      </c>
    </row>
    <row r="1245" spans="1:25" x14ac:dyDescent="0.3">
      <c r="A1245">
        <v>26361</v>
      </c>
      <c r="B1245" t="s">
        <v>131</v>
      </c>
      <c r="C1245">
        <v>0.01</v>
      </c>
      <c r="D1245">
        <v>7.64</v>
      </c>
      <c r="E1245">
        <v>1.39</v>
      </c>
      <c r="F1245">
        <v>2258</v>
      </c>
      <c r="G1245" t="s">
        <v>2161</v>
      </c>
      <c r="H1245" t="s">
        <v>44</v>
      </c>
      <c r="I1245" t="s">
        <v>45</v>
      </c>
      <c r="J1245" t="s">
        <v>46</v>
      </c>
      <c r="K1245" t="s">
        <v>94</v>
      </c>
      <c r="L1245" t="s">
        <v>76</v>
      </c>
      <c r="M1245" t="s">
        <v>1263</v>
      </c>
      <c r="N1245">
        <v>0.36</v>
      </c>
      <c r="O1245" t="s">
        <v>50</v>
      </c>
      <c r="P1245" t="s">
        <v>87</v>
      </c>
      <c r="Q1245" t="s">
        <v>346</v>
      </c>
      <c r="R1245" t="s">
        <v>2162</v>
      </c>
      <c r="S1245">
        <v>27801</v>
      </c>
      <c r="T1245" s="3">
        <v>42072</v>
      </c>
      <c r="U1245" s="3">
        <v>42076</v>
      </c>
      <c r="V1245">
        <v>-1676.6119999999999</v>
      </c>
      <c r="W1245">
        <v>9</v>
      </c>
      <c r="X1245">
        <v>73.290000000000006</v>
      </c>
      <c r="Y1245">
        <v>87962</v>
      </c>
    </row>
    <row r="1246" spans="1:25" x14ac:dyDescent="0.3">
      <c r="A1246">
        <v>26362</v>
      </c>
      <c r="B1246" t="s">
        <v>131</v>
      </c>
      <c r="C1246">
        <v>7.0000000000000007E-2</v>
      </c>
      <c r="D1246">
        <v>400.97</v>
      </c>
      <c r="E1246">
        <v>48.26</v>
      </c>
      <c r="F1246">
        <v>2258</v>
      </c>
      <c r="G1246" t="s">
        <v>2161</v>
      </c>
      <c r="H1246" t="s">
        <v>56</v>
      </c>
      <c r="I1246" t="s">
        <v>45</v>
      </c>
      <c r="J1246" t="s">
        <v>102</v>
      </c>
      <c r="K1246" t="s">
        <v>110</v>
      </c>
      <c r="L1246" t="s">
        <v>146</v>
      </c>
      <c r="M1246" t="s">
        <v>1306</v>
      </c>
      <c r="N1246">
        <v>0.36</v>
      </c>
      <c r="O1246" t="s">
        <v>50</v>
      </c>
      <c r="P1246" t="s">
        <v>87</v>
      </c>
      <c r="Q1246" t="s">
        <v>346</v>
      </c>
      <c r="R1246" t="s">
        <v>2162</v>
      </c>
      <c r="S1246">
        <v>27801</v>
      </c>
      <c r="T1246" s="3">
        <v>42072</v>
      </c>
      <c r="U1246" s="3">
        <v>42076</v>
      </c>
      <c r="V1246">
        <v>45.127799999999993</v>
      </c>
      <c r="W1246">
        <v>8</v>
      </c>
      <c r="X1246">
        <v>2961.32</v>
      </c>
      <c r="Y1246">
        <v>87962</v>
      </c>
    </row>
    <row r="1247" spans="1:25" x14ac:dyDescent="0.3">
      <c r="A1247">
        <v>20187</v>
      </c>
      <c r="B1247" t="s">
        <v>64</v>
      </c>
      <c r="C1247">
        <v>0.02</v>
      </c>
      <c r="D1247">
        <v>4.9800000000000004</v>
      </c>
      <c r="E1247">
        <v>0.49</v>
      </c>
      <c r="F1247">
        <v>2260</v>
      </c>
      <c r="G1247" t="s">
        <v>2163</v>
      </c>
      <c r="H1247" t="s">
        <v>66</v>
      </c>
      <c r="I1247" t="s">
        <v>45</v>
      </c>
      <c r="J1247" t="s">
        <v>46</v>
      </c>
      <c r="K1247" t="s">
        <v>159</v>
      </c>
      <c r="L1247" t="s">
        <v>76</v>
      </c>
      <c r="M1247" t="s">
        <v>1446</v>
      </c>
      <c r="N1247">
        <v>0.39</v>
      </c>
      <c r="O1247" t="s">
        <v>50</v>
      </c>
      <c r="P1247" t="s">
        <v>87</v>
      </c>
      <c r="Q1247" t="s">
        <v>411</v>
      </c>
      <c r="R1247" t="s">
        <v>2164</v>
      </c>
      <c r="S1247">
        <v>30161</v>
      </c>
      <c r="T1247" s="3">
        <v>42050</v>
      </c>
      <c r="U1247" s="3">
        <v>42051</v>
      </c>
      <c r="V1247">
        <v>-52.863999999999997</v>
      </c>
      <c r="W1247">
        <v>17</v>
      </c>
      <c r="X1247">
        <v>87.11</v>
      </c>
      <c r="Y1247">
        <v>89601</v>
      </c>
    </row>
    <row r="1248" spans="1:25" x14ac:dyDescent="0.3">
      <c r="A1248">
        <v>20188</v>
      </c>
      <c r="B1248" t="s">
        <v>64</v>
      </c>
      <c r="C1248">
        <v>0.01</v>
      </c>
      <c r="D1248">
        <v>20.99</v>
      </c>
      <c r="E1248">
        <v>0.99</v>
      </c>
      <c r="F1248">
        <v>2260</v>
      </c>
      <c r="G1248" t="s">
        <v>2163</v>
      </c>
      <c r="H1248" t="s">
        <v>66</v>
      </c>
      <c r="I1248" t="s">
        <v>45</v>
      </c>
      <c r="J1248" t="s">
        <v>102</v>
      </c>
      <c r="K1248" t="s">
        <v>103</v>
      </c>
      <c r="L1248" t="s">
        <v>68</v>
      </c>
      <c r="M1248" t="s">
        <v>2165</v>
      </c>
      <c r="N1248">
        <v>0.83</v>
      </c>
      <c r="O1248" t="s">
        <v>50</v>
      </c>
      <c r="P1248" t="s">
        <v>87</v>
      </c>
      <c r="Q1248" t="s">
        <v>411</v>
      </c>
      <c r="R1248" t="s">
        <v>2164</v>
      </c>
      <c r="S1248">
        <v>30161</v>
      </c>
      <c r="T1248" s="3">
        <v>42050</v>
      </c>
      <c r="U1248" s="3">
        <v>42051</v>
      </c>
      <c r="V1248">
        <v>45.378</v>
      </c>
      <c r="W1248">
        <v>9</v>
      </c>
      <c r="X1248">
        <v>170.46</v>
      </c>
      <c r="Y1248">
        <v>89601</v>
      </c>
    </row>
    <row r="1249" spans="1:25" x14ac:dyDescent="0.3">
      <c r="A1249">
        <v>19569</v>
      </c>
      <c r="B1249" t="s">
        <v>42</v>
      </c>
      <c r="C1249">
        <v>0.08</v>
      </c>
      <c r="D1249">
        <v>4.9800000000000004</v>
      </c>
      <c r="E1249">
        <v>0.49</v>
      </c>
      <c r="F1249">
        <v>2260</v>
      </c>
      <c r="G1249" t="s">
        <v>2163</v>
      </c>
      <c r="H1249" t="s">
        <v>66</v>
      </c>
      <c r="I1249" t="s">
        <v>45</v>
      </c>
      <c r="J1249" t="s">
        <v>46</v>
      </c>
      <c r="K1249" t="s">
        <v>159</v>
      </c>
      <c r="L1249" t="s">
        <v>76</v>
      </c>
      <c r="M1249" t="s">
        <v>1446</v>
      </c>
      <c r="N1249">
        <v>0.39</v>
      </c>
      <c r="O1249" t="s">
        <v>50</v>
      </c>
      <c r="P1249" t="s">
        <v>87</v>
      </c>
      <c r="Q1249" t="s">
        <v>411</v>
      </c>
      <c r="R1249" t="s">
        <v>2164</v>
      </c>
      <c r="S1249">
        <v>30161</v>
      </c>
      <c r="T1249" s="3">
        <v>42115</v>
      </c>
      <c r="U1249" s="3">
        <v>42116</v>
      </c>
      <c r="V1249">
        <v>4949.9160000000002</v>
      </c>
      <c r="W1249">
        <v>1</v>
      </c>
      <c r="X1249">
        <v>4.95</v>
      </c>
      <c r="Y1249">
        <v>89602</v>
      </c>
    </row>
    <row r="1250" spans="1:25" x14ac:dyDescent="0.3">
      <c r="A1250">
        <v>19570</v>
      </c>
      <c r="B1250" t="s">
        <v>42</v>
      </c>
      <c r="C1250">
        <v>0.09</v>
      </c>
      <c r="D1250">
        <v>119.99</v>
      </c>
      <c r="E1250">
        <v>14</v>
      </c>
      <c r="F1250">
        <v>2260</v>
      </c>
      <c r="G1250" t="s">
        <v>2163</v>
      </c>
      <c r="H1250" t="s">
        <v>56</v>
      </c>
      <c r="I1250" t="s">
        <v>45</v>
      </c>
      <c r="J1250" t="s">
        <v>102</v>
      </c>
      <c r="K1250" t="s">
        <v>110</v>
      </c>
      <c r="L1250" t="s">
        <v>60</v>
      </c>
      <c r="M1250" t="s">
        <v>914</v>
      </c>
      <c r="N1250">
        <v>0.36</v>
      </c>
      <c r="O1250" t="s">
        <v>50</v>
      </c>
      <c r="P1250" t="s">
        <v>87</v>
      </c>
      <c r="Q1250" t="s">
        <v>411</v>
      </c>
      <c r="R1250" t="s">
        <v>2164</v>
      </c>
      <c r="S1250">
        <v>30161</v>
      </c>
      <c r="T1250" s="3">
        <v>42115</v>
      </c>
      <c r="U1250" s="3">
        <v>42117</v>
      </c>
      <c r="V1250">
        <v>1055.6039999999998</v>
      </c>
      <c r="W1250">
        <v>4</v>
      </c>
      <c r="X1250">
        <v>461.24</v>
      </c>
      <c r="Y1250">
        <v>89602</v>
      </c>
    </row>
    <row r="1251" spans="1:25" x14ac:dyDescent="0.3">
      <c r="A1251">
        <v>18142</v>
      </c>
      <c r="B1251" t="s">
        <v>54</v>
      </c>
      <c r="C1251">
        <v>0.09</v>
      </c>
      <c r="D1251">
        <v>207.48</v>
      </c>
      <c r="E1251">
        <v>0.99</v>
      </c>
      <c r="F1251">
        <v>2264</v>
      </c>
      <c r="G1251" t="s">
        <v>2166</v>
      </c>
      <c r="H1251" t="s">
        <v>66</v>
      </c>
      <c r="I1251" t="s">
        <v>45</v>
      </c>
      <c r="J1251" t="s">
        <v>46</v>
      </c>
      <c r="K1251" t="s">
        <v>281</v>
      </c>
      <c r="L1251" t="s">
        <v>76</v>
      </c>
      <c r="M1251" t="s">
        <v>2167</v>
      </c>
      <c r="N1251">
        <v>0.55000000000000004</v>
      </c>
      <c r="O1251" t="s">
        <v>50</v>
      </c>
      <c r="P1251" t="s">
        <v>78</v>
      </c>
      <c r="Q1251" t="s">
        <v>530</v>
      </c>
      <c r="R1251" t="s">
        <v>2168</v>
      </c>
      <c r="S1251">
        <v>64804</v>
      </c>
      <c r="T1251" s="3">
        <v>42030</v>
      </c>
      <c r="U1251" s="3">
        <v>42033</v>
      </c>
      <c r="V1251">
        <v>359.83</v>
      </c>
      <c r="W1251">
        <v>3</v>
      </c>
      <c r="X1251">
        <v>577.75</v>
      </c>
      <c r="Y1251">
        <v>86611</v>
      </c>
    </row>
    <row r="1252" spans="1:25" x14ac:dyDescent="0.3">
      <c r="A1252">
        <v>19171</v>
      </c>
      <c r="B1252" t="s">
        <v>64</v>
      </c>
      <c r="C1252">
        <v>0.1</v>
      </c>
      <c r="D1252">
        <v>7.45</v>
      </c>
      <c r="E1252">
        <v>6.28</v>
      </c>
      <c r="F1252">
        <v>2265</v>
      </c>
      <c r="G1252" t="s">
        <v>2169</v>
      </c>
      <c r="H1252" t="s">
        <v>66</v>
      </c>
      <c r="I1252" t="s">
        <v>45</v>
      </c>
      <c r="J1252" t="s">
        <v>46</v>
      </c>
      <c r="K1252" t="s">
        <v>134</v>
      </c>
      <c r="L1252" t="s">
        <v>76</v>
      </c>
      <c r="M1252" t="s">
        <v>2170</v>
      </c>
      <c r="N1252">
        <v>0.4</v>
      </c>
      <c r="O1252" t="s">
        <v>50</v>
      </c>
      <c r="P1252" t="s">
        <v>78</v>
      </c>
      <c r="Q1252" t="s">
        <v>530</v>
      </c>
      <c r="R1252" t="s">
        <v>2171</v>
      </c>
      <c r="S1252">
        <v>64130</v>
      </c>
      <c r="T1252" s="3">
        <v>42033</v>
      </c>
      <c r="U1252" s="3">
        <v>42036</v>
      </c>
      <c r="V1252">
        <v>-69.873999999999995</v>
      </c>
      <c r="W1252">
        <v>8</v>
      </c>
      <c r="X1252">
        <v>59.4</v>
      </c>
      <c r="Y1252">
        <v>86612</v>
      </c>
    </row>
    <row r="1253" spans="1:25" x14ac:dyDescent="0.3">
      <c r="A1253">
        <v>19172</v>
      </c>
      <c r="B1253" t="s">
        <v>64</v>
      </c>
      <c r="C1253">
        <v>0.01</v>
      </c>
      <c r="D1253">
        <v>6.48</v>
      </c>
      <c r="E1253">
        <v>7.86</v>
      </c>
      <c r="F1253">
        <v>2265</v>
      </c>
      <c r="G1253" t="s">
        <v>2169</v>
      </c>
      <c r="H1253" t="s">
        <v>66</v>
      </c>
      <c r="I1253" t="s">
        <v>45</v>
      </c>
      <c r="J1253" t="s">
        <v>46</v>
      </c>
      <c r="K1253" t="s">
        <v>118</v>
      </c>
      <c r="L1253" t="s">
        <v>76</v>
      </c>
      <c r="M1253" t="s">
        <v>1145</v>
      </c>
      <c r="N1253">
        <v>0.37</v>
      </c>
      <c r="O1253" t="s">
        <v>50</v>
      </c>
      <c r="P1253" t="s">
        <v>78</v>
      </c>
      <c r="Q1253" t="s">
        <v>530</v>
      </c>
      <c r="R1253" t="s">
        <v>2171</v>
      </c>
      <c r="S1253">
        <v>64130</v>
      </c>
      <c r="T1253" s="3">
        <v>42033</v>
      </c>
      <c r="U1253" s="3">
        <v>42035</v>
      </c>
      <c r="V1253">
        <v>-135.74</v>
      </c>
      <c r="W1253">
        <v>10</v>
      </c>
      <c r="X1253">
        <v>66.459999999999994</v>
      </c>
      <c r="Y1253">
        <v>86612</v>
      </c>
    </row>
    <row r="1254" spans="1:25" x14ac:dyDescent="0.3">
      <c r="A1254">
        <v>25996</v>
      </c>
      <c r="B1254" t="s">
        <v>64</v>
      </c>
      <c r="C1254">
        <v>0.02</v>
      </c>
      <c r="D1254">
        <v>11.33</v>
      </c>
      <c r="E1254">
        <v>6.12</v>
      </c>
      <c r="F1254">
        <v>2266</v>
      </c>
      <c r="G1254" t="s">
        <v>2172</v>
      </c>
      <c r="H1254" t="s">
        <v>66</v>
      </c>
      <c r="I1254" t="s">
        <v>45</v>
      </c>
      <c r="J1254" t="s">
        <v>46</v>
      </c>
      <c r="K1254" t="s">
        <v>281</v>
      </c>
      <c r="L1254" t="s">
        <v>111</v>
      </c>
      <c r="M1254" t="s">
        <v>2173</v>
      </c>
      <c r="N1254">
        <v>0.42</v>
      </c>
      <c r="O1254" t="s">
        <v>50</v>
      </c>
      <c r="P1254" t="s">
        <v>78</v>
      </c>
      <c r="Q1254" t="s">
        <v>530</v>
      </c>
      <c r="R1254" t="s">
        <v>2174</v>
      </c>
      <c r="S1254">
        <v>63122</v>
      </c>
      <c r="T1254" s="3">
        <v>42150</v>
      </c>
      <c r="U1254" s="3">
        <v>42152</v>
      </c>
      <c r="V1254">
        <v>-14.52</v>
      </c>
      <c r="W1254">
        <v>3</v>
      </c>
      <c r="X1254">
        <v>35.35</v>
      </c>
      <c r="Y1254">
        <v>86610</v>
      </c>
    </row>
    <row r="1255" spans="1:25" x14ac:dyDescent="0.3">
      <c r="A1255">
        <v>25997</v>
      </c>
      <c r="B1255" t="s">
        <v>64</v>
      </c>
      <c r="C1255">
        <v>0.01</v>
      </c>
      <c r="D1255">
        <v>15.67</v>
      </c>
      <c r="E1255">
        <v>1.39</v>
      </c>
      <c r="F1255">
        <v>2266</v>
      </c>
      <c r="G1255" t="s">
        <v>2172</v>
      </c>
      <c r="H1255" t="s">
        <v>66</v>
      </c>
      <c r="I1255" t="s">
        <v>45</v>
      </c>
      <c r="J1255" t="s">
        <v>46</v>
      </c>
      <c r="K1255" t="s">
        <v>94</v>
      </c>
      <c r="L1255" t="s">
        <v>76</v>
      </c>
      <c r="M1255" t="s">
        <v>1724</v>
      </c>
      <c r="N1255">
        <v>0.38</v>
      </c>
      <c r="O1255" t="s">
        <v>50</v>
      </c>
      <c r="P1255" t="s">
        <v>78</v>
      </c>
      <c r="Q1255" t="s">
        <v>530</v>
      </c>
      <c r="R1255" t="s">
        <v>2174</v>
      </c>
      <c r="S1255">
        <v>63122</v>
      </c>
      <c r="T1255" s="3">
        <v>42150</v>
      </c>
      <c r="U1255" s="3">
        <v>42151</v>
      </c>
      <c r="V1255">
        <v>171.26489999999998</v>
      </c>
      <c r="W1255">
        <v>16</v>
      </c>
      <c r="X1255">
        <v>248.21</v>
      </c>
      <c r="Y1255">
        <v>86610</v>
      </c>
    </row>
    <row r="1256" spans="1:25" x14ac:dyDescent="0.3">
      <c r="A1256">
        <v>19072</v>
      </c>
      <c r="B1256" t="s">
        <v>131</v>
      </c>
      <c r="C1256">
        <v>0.08</v>
      </c>
      <c r="D1256">
        <v>259.70999999999998</v>
      </c>
      <c r="E1256">
        <v>66.67</v>
      </c>
      <c r="F1256">
        <v>2268</v>
      </c>
      <c r="G1256" t="s">
        <v>2175</v>
      </c>
      <c r="H1256" t="s">
        <v>56</v>
      </c>
      <c r="I1256" t="s">
        <v>75</v>
      </c>
      <c r="J1256" t="s">
        <v>58</v>
      </c>
      <c r="K1256" t="s">
        <v>176</v>
      </c>
      <c r="L1256" t="s">
        <v>146</v>
      </c>
      <c r="M1256" t="s">
        <v>366</v>
      </c>
      <c r="N1256">
        <v>0.61</v>
      </c>
      <c r="O1256" t="s">
        <v>50</v>
      </c>
      <c r="P1256" t="s">
        <v>87</v>
      </c>
      <c r="Q1256" t="s">
        <v>386</v>
      </c>
      <c r="R1256" t="s">
        <v>2176</v>
      </c>
      <c r="S1256">
        <v>34639</v>
      </c>
      <c r="T1256" s="3">
        <v>42158</v>
      </c>
      <c r="U1256" s="3">
        <v>42162</v>
      </c>
      <c r="V1256">
        <v>138.22199999999998</v>
      </c>
      <c r="W1256">
        <v>17</v>
      </c>
      <c r="X1256">
        <v>4086.5</v>
      </c>
      <c r="Y1256">
        <v>89571</v>
      </c>
    </row>
    <row r="1257" spans="1:25" x14ac:dyDescent="0.3">
      <c r="A1257">
        <v>23963</v>
      </c>
      <c r="B1257" t="s">
        <v>131</v>
      </c>
      <c r="C1257">
        <v>0.01</v>
      </c>
      <c r="D1257">
        <v>20.48</v>
      </c>
      <c r="E1257">
        <v>6.32</v>
      </c>
      <c r="F1257">
        <v>2270</v>
      </c>
      <c r="G1257" t="s">
        <v>2177</v>
      </c>
      <c r="H1257" t="s">
        <v>66</v>
      </c>
      <c r="I1257" t="s">
        <v>75</v>
      </c>
      <c r="J1257" t="s">
        <v>46</v>
      </c>
      <c r="K1257" t="s">
        <v>281</v>
      </c>
      <c r="L1257" t="s">
        <v>76</v>
      </c>
      <c r="M1257" t="s">
        <v>1944</v>
      </c>
      <c r="N1257">
        <v>0.57999999999999996</v>
      </c>
      <c r="O1257" t="s">
        <v>50</v>
      </c>
      <c r="P1257" t="s">
        <v>87</v>
      </c>
      <c r="Q1257" t="s">
        <v>956</v>
      </c>
      <c r="R1257" t="s">
        <v>2178</v>
      </c>
      <c r="S1257">
        <v>29662</v>
      </c>
      <c r="T1257" s="3">
        <v>42041</v>
      </c>
      <c r="U1257" s="3">
        <v>42043</v>
      </c>
      <c r="V1257">
        <v>711.24479999999994</v>
      </c>
      <c r="W1257">
        <v>18</v>
      </c>
      <c r="X1257">
        <v>375.03</v>
      </c>
      <c r="Y1257">
        <v>89572</v>
      </c>
    </row>
    <row r="1258" spans="1:25" x14ac:dyDescent="0.3">
      <c r="A1258">
        <v>23964</v>
      </c>
      <c r="B1258" t="s">
        <v>131</v>
      </c>
      <c r="C1258">
        <v>0.09</v>
      </c>
      <c r="D1258">
        <v>1.86</v>
      </c>
      <c r="E1258">
        <v>2.58</v>
      </c>
      <c r="F1258">
        <v>2270</v>
      </c>
      <c r="G1258" t="s">
        <v>2177</v>
      </c>
      <c r="H1258" t="s">
        <v>66</v>
      </c>
      <c r="I1258" t="s">
        <v>75</v>
      </c>
      <c r="J1258" t="s">
        <v>46</v>
      </c>
      <c r="K1258" t="s">
        <v>91</v>
      </c>
      <c r="L1258" t="s">
        <v>48</v>
      </c>
      <c r="M1258" t="s">
        <v>332</v>
      </c>
      <c r="N1258">
        <v>0.82</v>
      </c>
      <c r="O1258" t="s">
        <v>50</v>
      </c>
      <c r="P1258" t="s">
        <v>87</v>
      </c>
      <c r="Q1258" t="s">
        <v>956</v>
      </c>
      <c r="R1258" t="s">
        <v>2178</v>
      </c>
      <c r="S1258">
        <v>29662</v>
      </c>
      <c r="T1258" s="3">
        <v>42041</v>
      </c>
      <c r="U1258" s="3">
        <v>42046</v>
      </c>
      <c r="V1258">
        <v>-1084.8469632000001</v>
      </c>
      <c r="W1258">
        <v>12</v>
      </c>
      <c r="X1258">
        <v>22.11</v>
      </c>
      <c r="Y1258">
        <v>89572</v>
      </c>
    </row>
    <row r="1259" spans="1:25" x14ac:dyDescent="0.3">
      <c r="A1259">
        <v>23965</v>
      </c>
      <c r="B1259" t="s">
        <v>131</v>
      </c>
      <c r="C1259">
        <v>0.08</v>
      </c>
      <c r="D1259">
        <v>205.99</v>
      </c>
      <c r="E1259">
        <v>2.5</v>
      </c>
      <c r="F1259">
        <v>2270</v>
      </c>
      <c r="G1259" t="s">
        <v>2177</v>
      </c>
      <c r="H1259" t="s">
        <v>66</v>
      </c>
      <c r="I1259" t="s">
        <v>75</v>
      </c>
      <c r="J1259" t="s">
        <v>102</v>
      </c>
      <c r="K1259" t="s">
        <v>103</v>
      </c>
      <c r="L1259" t="s">
        <v>76</v>
      </c>
      <c r="M1259" t="s">
        <v>2179</v>
      </c>
      <c r="N1259">
        <v>0.59</v>
      </c>
      <c r="O1259" t="s">
        <v>50</v>
      </c>
      <c r="P1259" t="s">
        <v>87</v>
      </c>
      <c r="Q1259" t="s">
        <v>956</v>
      </c>
      <c r="R1259" t="s">
        <v>2178</v>
      </c>
      <c r="S1259">
        <v>29662</v>
      </c>
      <c r="T1259" s="3">
        <v>42041</v>
      </c>
      <c r="U1259" s="3">
        <v>42046</v>
      </c>
      <c r="V1259">
        <v>-156.77199999999999</v>
      </c>
      <c r="W1259">
        <v>17</v>
      </c>
      <c r="X1259">
        <v>2875.35</v>
      </c>
      <c r="Y1259">
        <v>89572</v>
      </c>
    </row>
    <row r="1260" spans="1:25" x14ac:dyDescent="0.3">
      <c r="A1260">
        <v>19438</v>
      </c>
      <c r="B1260" t="s">
        <v>42</v>
      </c>
      <c r="C1260">
        <v>0.08</v>
      </c>
      <c r="D1260">
        <v>15.73</v>
      </c>
      <c r="E1260">
        <v>7.42</v>
      </c>
      <c r="F1260">
        <v>2272</v>
      </c>
      <c r="G1260" t="s">
        <v>2180</v>
      </c>
      <c r="H1260" t="s">
        <v>44</v>
      </c>
      <c r="I1260" t="s">
        <v>45</v>
      </c>
      <c r="J1260" t="s">
        <v>46</v>
      </c>
      <c r="K1260" t="s">
        <v>198</v>
      </c>
      <c r="L1260" t="s">
        <v>68</v>
      </c>
      <c r="M1260" t="s">
        <v>2181</v>
      </c>
      <c r="N1260">
        <v>0.56000000000000005</v>
      </c>
      <c r="O1260" t="s">
        <v>50</v>
      </c>
      <c r="P1260" t="s">
        <v>78</v>
      </c>
      <c r="Q1260" t="s">
        <v>155</v>
      </c>
      <c r="R1260" t="s">
        <v>2182</v>
      </c>
      <c r="S1260">
        <v>76543</v>
      </c>
      <c r="T1260" s="3">
        <v>42079</v>
      </c>
      <c r="U1260" s="3">
        <v>42081</v>
      </c>
      <c r="V1260">
        <v>-37.6</v>
      </c>
      <c r="W1260">
        <v>5</v>
      </c>
      <c r="X1260">
        <v>78.08</v>
      </c>
      <c r="Y1260">
        <v>90110</v>
      </c>
    </row>
    <row r="1261" spans="1:25" x14ac:dyDescent="0.3">
      <c r="A1261">
        <v>23416</v>
      </c>
      <c r="B1261" t="s">
        <v>131</v>
      </c>
      <c r="C1261">
        <v>0.04</v>
      </c>
      <c r="D1261">
        <v>120.98</v>
      </c>
      <c r="E1261">
        <v>3.99</v>
      </c>
      <c r="F1261">
        <v>2273</v>
      </c>
      <c r="G1261" t="s">
        <v>2183</v>
      </c>
      <c r="H1261" t="s">
        <v>66</v>
      </c>
      <c r="I1261" t="s">
        <v>45</v>
      </c>
      <c r="J1261" t="s">
        <v>46</v>
      </c>
      <c r="K1261" t="s">
        <v>281</v>
      </c>
      <c r="L1261" t="s">
        <v>76</v>
      </c>
      <c r="M1261" t="s">
        <v>2184</v>
      </c>
      <c r="N1261">
        <v>0.6</v>
      </c>
      <c r="O1261" t="s">
        <v>50</v>
      </c>
      <c r="P1261" t="s">
        <v>78</v>
      </c>
      <c r="Q1261" t="s">
        <v>155</v>
      </c>
      <c r="R1261" t="s">
        <v>2185</v>
      </c>
      <c r="S1261">
        <v>78550</v>
      </c>
      <c r="T1261" s="3">
        <v>42129</v>
      </c>
      <c r="U1261" s="3">
        <v>42129</v>
      </c>
      <c r="V1261">
        <v>1389.5771999999999</v>
      </c>
      <c r="W1261">
        <v>17</v>
      </c>
      <c r="X1261">
        <v>2013.88</v>
      </c>
      <c r="Y1261">
        <v>90109</v>
      </c>
    </row>
    <row r="1262" spans="1:25" x14ac:dyDescent="0.3">
      <c r="A1262">
        <v>23417</v>
      </c>
      <c r="B1262" t="s">
        <v>131</v>
      </c>
      <c r="C1262">
        <v>0.02</v>
      </c>
      <c r="D1262">
        <v>55.99</v>
      </c>
      <c r="E1262">
        <v>5</v>
      </c>
      <c r="F1262">
        <v>2273</v>
      </c>
      <c r="G1262" t="s">
        <v>2183</v>
      </c>
      <c r="H1262" t="s">
        <v>66</v>
      </c>
      <c r="I1262" t="s">
        <v>45</v>
      </c>
      <c r="J1262" t="s">
        <v>102</v>
      </c>
      <c r="K1262" t="s">
        <v>103</v>
      </c>
      <c r="L1262" t="s">
        <v>68</v>
      </c>
      <c r="M1262" t="s">
        <v>422</v>
      </c>
      <c r="N1262">
        <v>0.83</v>
      </c>
      <c r="O1262" t="s">
        <v>50</v>
      </c>
      <c r="P1262" t="s">
        <v>78</v>
      </c>
      <c r="Q1262" t="s">
        <v>155</v>
      </c>
      <c r="R1262" t="s">
        <v>2185</v>
      </c>
      <c r="S1262">
        <v>78550</v>
      </c>
      <c r="T1262" s="3">
        <v>42129</v>
      </c>
      <c r="U1262" s="3">
        <v>42129</v>
      </c>
      <c r="V1262">
        <v>-222.816</v>
      </c>
      <c r="W1262">
        <v>4</v>
      </c>
      <c r="X1262">
        <v>201.32</v>
      </c>
      <c r="Y1262">
        <v>90109</v>
      </c>
    </row>
    <row r="1263" spans="1:25" x14ac:dyDescent="0.3">
      <c r="A1263">
        <v>23418</v>
      </c>
      <c r="B1263" t="s">
        <v>131</v>
      </c>
      <c r="C1263">
        <v>0.05</v>
      </c>
      <c r="D1263">
        <v>23.99</v>
      </c>
      <c r="E1263">
        <v>15.68</v>
      </c>
      <c r="F1263">
        <v>2274</v>
      </c>
      <c r="G1263" t="s">
        <v>2186</v>
      </c>
      <c r="H1263" t="s">
        <v>56</v>
      </c>
      <c r="I1263" t="s">
        <v>45</v>
      </c>
      <c r="J1263" t="s">
        <v>58</v>
      </c>
      <c r="K1263" t="s">
        <v>67</v>
      </c>
      <c r="L1263" t="s">
        <v>60</v>
      </c>
      <c r="M1263" t="s">
        <v>2187</v>
      </c>
      <c r="N1263">
        <v>0.62</v>
      </c>
      <c r="O1263" t="s">
        <v>50</v>
      </c>
      <c r="P1263" t="s">
        <v>78</v>
      </c>
      <c r="Q1263" t="s">
        <v>155</v>
      </c>
      <c r="R1263" t="s">
        <v>2188</v>
      </c>
      <c r="S1263">
        <v>77036</v>
      </c>
      <c r="T1263" s="3">
        <v>42129</v>
      </c>
      <c r="U1263" s="3">
        <v>42133</v>
      </c>
      <c r="V1263">
        <v>-133.71</v>
      </c>
      <c r="W1263">
        <v>12</v>
      </c>
      <c r="X1263">
        <v>298.51</v>
      </c>
      <c r="Y1263">
        <v>90109</v>
      </c>
    </row>
    <row r="1264" spans="1:25" x14ac:dyDescent="0.3">
      <c r="A1264">
        <v>24552</v>
      </c>
      <c r="B1264" t="s">
        <v>54</v>
      </c>
      <c r="C1264">
        <v>0.01</v>
      </c>
      <c r="D1264">
        <v>195.99</v>
      </c>
      <c r="E1264">
        <v>8.99</v>
      </c>
      <c r="F1264">
        <v>2276</v>
      </c>
      <c r="G1264" t="s">
        <v>2189</v>
      </c>
      <c r="H1264" t="s">
        <v>66</v>
      </c>
      <c r="I1264" t="s">
        <v>139</v>
      </c>
      <c r="J1264" t="s">
        <v>102</v>
      </c>
      <c r="K1264" t="s">
        <v>103</v>
      </c>
      <c r="L1264" t="s">
        <v>76</v>
      </c>
      <c r="M1264" t="s">
        <v>758</v>
      </c>
      <c r="N1264">
        <v>0.6</v>
      </c>
      <c r="O1264" t="s">
        <v>50</v>
      </c>
      <c r="P1264" t="s">
        <v>70</v>
      </c>
      <c r="Q1264" t="s">
        <v>96</v>
      </c>
      <c r="R1264" t="s">
        <v>2190</v>
      </c>
      <c r="S1264">
        <v>14304</v>
      </c>
      <c r="T1264" s="3">
        <v>42185</v>
      </c>
      <c r="U1264" s="3">
        <v>42185</v>
      </c>
      <c r="V1264">
        <v>2653.7813999999998</v>
      </c>
      <c r="W1264">
        <v>22</v>
      </c>
      <c r="X1264">
        <v>3846.06</v>
      </c>
      <c r="Y1264">
        <v>91502</v>
      </c>
    </row>
    <row r="1265" spans="1:25" x14ac:dyDescent="0.3">
      <c r="A1265">
        <v>23572</v>
      </c>
      <c r="B1265" t="s">
        <v>131</v>
      </c>
      <c r="C1265">
        <v>0.04</v>
      </c>
      <c r="D1265">
        <v>4.4800000000000004</v>
      </c>
      <c r="E1265">
        <v>2.5</v>
      </c>
      <c r="F1265">
        <v>2279</v>
      </c>
      <c r="G1265" t="s">
        <v>2191</v>
      </c>
      <c r="H1265" t="s">
        <v>44</v>
      </c>
      <c r="I1265" t="s">
        <v>57</v>
      </c>
      <c r="J1265" t="s">
        <v>46</v>
      </c>
      <c r="K1265" t="s">
        <v>94</v>
      </c>
      <c r="L1265" t="s">
        <v>76</v>
      </c>
      <c r="M1265" t="s">
        <v>1154</v>
      </c>
      <c r="N1265">
        <v>0.37</v>
      </c>
      <c r="O1265" t="s">
        <v>50</v>
      </c>
      <c r="P1265" t="s">
        <v>70</v>
      </c>
      <c r="Q1265" t="s">
        <v>258</v>
      </c>
      <c r="R1265" t="s">
        <v>2192</v>
      </c>
      <c r="S1265">
        <v>15601</v>
      </c>
      <c r="T1265" s="3">
        <v>42177</v>
      </c>
      <c r="U1265" s="3">
        <v>42181</v>
      </c>
      <c r="V1265">
        <v>10.32</v>
      </c>
      <c r="W1265">
        <v>7</v>
      </c>
      <c r="X1265">
        <v>35.93</v>
      </c>
      <c r="Y1265">
        <v>85949</v>
      </c>
    </row>
    <row r="1266" spans="1:25" x14ac:dyDescent="0.3">
      <c r="A1266">
        <v>19615</v>
      </c>
      <c r="B1266" t="s">
        <v>54</v>
      </c>
      <c r="C1266">
        <v>0.08</v>
      </c>
      <c r="D1266">
        <v>205.99</v>
      </c>
      <c r="E1266">
        <v>2.5</v>
      </c>
      <c r="F1266">
        <v>2281</v>
      </c>
      <c r="G1266" t="s">
        <v>2193</v>
      </c>
      <c r="H1266" t="s">
        <v>66</v>
      </c>
      <c r="I1266" t="s">
        <v>57</v>
      </c>
      <c r="J1266" t="s">
        <v>102</v>
      </c>
      <c r="K1266" t="s">
        <v>103</v>
      </c>
      <c r="L1266" t="s">
        <v>76</v>
      </c>
      <c r="M1266" t="s">
        <v>2179</v>
      </c>
      <c r="N1266">
        <v>0.59</v>
      </c>
      <c r="O1266" t="s">
        <v>50</v>
      </c>
      <c r="P1266" t="s">
        <v>78</v>
      </c>
      <c r="Q1266" t="s">
        <v>1882</v>
      </c>
      <c r="R1266" t="s">
        <v>2194</v>
      </c>
      <c r="S1266">
        <v>54703</v>
      </c>
      <c r="T1266" s="3">
        <v>42031</v>
      </c>
      <c r="U1266" s="3">
        <v>42032</v>
      </c>
      <c r="V1266">
        <v>997.38144000000011</v>
      </c>
      <c r="W1266">
        <v>10</v>
      </c>
      <c r="X1266">
        <v>1610.84</v>
      </c>
      <c r="Y1266">
        <v>85948</v>
      </c>
    </row>
    <row r="1267" spans="1:25" x14ac:dyDescent="0.3">
      <c r="A1267">
        <v>21260</v>
      </c>
      <c r="B1267" t="s">
        <v>73</v>
      </c>
      <c r="C1267">
        <v>0.04</v>
      </c>
      <c r="D1267">
        <v>5.98</v>
      </c>
      <c r="E1267">
        <v>5.79</v>
      </c>
      <c r="F1267">
        <v>2282</v>
      </c>
      <c r="G1267" t="s">
        <v>2195</v>
      </c>
      <c r="H1267" t="s">
        <v>66</v>
      </c>
      <c r="I1267" t="s">
        <v>57</v>
      </c>
      <c r="J1267" t="s">
        <v>46</v>
      </c>
      <c r="K1267" t="s">
        <v>118</v>
      </c>
      <c r="L1267" t="s">
        <v>76</v>
      </c>
      <c r="M1267" t="s">
        <v>148</v>
      </c>
      <c r="N1267">
        <v>0.36</v>
      </c>
      <c r="O1267" t="s">
        <v>50</v>
      </c>
      <c r="P1267" t="s">
        <v>78</v>
      </c>
      <c r="Q1267" t="s">
        <v>1882</v>
      </c>
      <c r="R1267" t="s">
        <v>2196</v>
      </c>
      <c r="S1267">
        <v>53713</v>
      </c>
      <c r="T1267" s="3">
        <v>42040</v>
      </c>
      <c r="U1267" s="3">
        <v>42042</v>
      </c>
      <c r="V1267">
        <v>-36.030800000000006</v>
      </c>
      <c r="W1267">
        <v>14</v>
      </c>
      <c r="X1267">
        <v>86.12</v>
      </c>
      <c r="Y1267">
        <v>85950</v>
      </c>
    </row>
    <row r="1268" spans="1:25" x14ac:dyDescent="0.3">
      <c r="A1268">
        <v>26148</v>
      </c>
      <c r="B1268" t="s">
        <v>73</v>
      </c>
      <c r="C1268">
        <v>0.01</v>
      </c>
      <c r="D1268">
        <v>11.7</v>
      </c>
      <c r="E1268">
        <v>6.96</v>
      </c>
      <c r="F1268">
        <v>2283</v>
      </c>
      <c r="G1268" t="s">
        <v>2197</v>
      </c>
      <c r="H1268" t="s">
        <v>66</v>
      </c>
      <c r="I1268" t="s">
        <v>57</v>
      </c>
      <c r="J1268" t="s">
        <v>46</v>
      </c>
      <c r="K1268" t="s">
        <v>281</v>
      </c>
      <c r="L1268" t="s">
        <v>111</v>
      </c>
      <c r="M1268" t="s">
        <v>1304</v>
      </c>
      <c r="N1268">
        <v>0.5</v>
      </c>
      <c r="O1268" t="s">
        <v>50</v>
      </c>
      <c r="P1268" t="s">
        <v>78</v>
      </c>
      <c r="Q1268" t="s">
        <v>1882</v>
      </c>
      <c r="R1268" t="s">
        <v>2198</v>
      </c>
      <c r="S1268">
        <v>53132</v>
      </c>
      <c r="T1268" s="3">
        <v>42028</v>
      </c>
      <c r="U1268" s="3">
        <v>42030</v>
      </c>
      <c r="V1268">
        <v>-28.954000000000001</v>
      </c>
      <c r="W1268">
        <v>6</v>
      </c>
      <c r="X1268">
        <v>76.87</v>
      </c>
      <c r="Y1268">
        <v>85947</v>
      </c>
    </row>
    <row r="1269" spans="1:25" x14ac:dyDescent="0.3">
      <c r="A1269">
        <v>19460</v>
      </c>
      <c r="B1269" t="s">
        <v>73</v>
      </c>
      <c r="C1269">
        <v>0.02</v>
      </c>
      <c r="D1269">
        <v>17.7</v>
      </c>
      <c r="E1269">
        <v>9.4700000000000006</v>
      </c>
      <c r="F1269">
        <v>2285</v>
      </c>
      <c r="G1269" t="s">
        <v>2199</v>
      </c>
      <c r="H1269" t="s">
        <v>44</v>
      </c>
      <c r="I1269" t="s">
        <v>45</v>
      </c>
      <c r="J1269" t="s">
        <v>46</v>
      </c>
      <c r="K1269" t="s">
        <v>165</v>
      </c>
      <c r="L1269" t="s">
        <v>76</v>
      </c>
      <c r="M1269" t="s">
        <v>1593</v>
      </c>
      <c r="N1269">
        <v>0.59</v>
      </c>
      <c r="O1269" t="s">
        <v>50</v>
      </c>
      <c r="P1269" t="s">
        <v>87</v>
      </c>
      <c r="Q1269" t="s">
        <v>956</v>
      </c>
      <c r="R1269" t="s">
        <v>2200</v>
      </c>
      <c r="S1269">
        <v>29730</v>
      </c>
      <c r="T1269" s="3">
        <v>42076</v>
      </c>
      <c r="U1269" s="3">
        <v>42078</v>
      </c>
      <c r="V1269">
        <v>-85.021999999999991</v>
      </c>
      <c r="W1269">
        <v>21</v>
      </c>
      <c r="X1269">
        <v>374.6</v>
      </c>
      <c r="Y1269">
        <v>90148</v>
      </c>
    </row>
    <row r="1270" spans="1:25" x14ac:dyDescent="0.3">
      <c r="A1270">
        <v>21529</v>
      </c>
      <c r="B1270" t="s">
        <v>73</v>
      </c>
      <c r="C1270">
        <v>0</v>
      </c>
      <c r="D1270">
        <v>4.91</v>
      </c>
      <c r="E1270">
        <v>0.5</v>
      </c>
      <c r="F1270">
        <v>2286</v>
      </c>
      <c r="G1270" t="s">
        <v>2201</v>
      </c>
      <c r="H1270" t="s">
        <v>66</v>
      </c>
      <c r="I1270" t="s">
        <v>45</v>
      </c>
      <c r="J1270" t="s">
        <v>46</v>
      </c>
      <c r="K1270" t="s">
        <v>159</v>
      </c>
      <c r="L1270" t="s">
        <v>76</v>
      </c>
      <c r="M1270" t="s">
        <v>187</v>
      </c>
      <c r="N1270">
        <v>0.36</v>
      </c>
      <c r="O1270" t="s">
        <v>50</v>
      </c>
      <c r="P1270" t="s">
        <v>87</v>
      </c>
      <c r="Q1270" t="s">
        <v>956</v>
      </c>
      <c r="R1270" t="s">
        <v>2202</v>
      </c>
      <c r="S1270">
        <v>29301</v>
      </c>
      <c r="T1270" s="3">
        <v>42039</v>
      </c>
      <c r="U1270" s="3">
        <v>42041</v>
      </c>
      <c r="V1270">
        <v>99.198000000000008</v>
      </c>
      <c r="W1270">
        <v>12</v>
      </c>
      <c r="X1270">
        <v>61.87</v>
      </c>
      <c r="Y1270">
        <v>90145</v>
      </c>
    </row>
    <row r="1271" spans="1:25" x14ac:dyDescent="0.3">
      <c r="A1271">
        <v>21530</v>
      </c>
      <c r="B1271" t="s">
        <v>73</v>
      </c>
      <c r="C1271">
        <v>0.01</v>
      </c>
      <c r="D1271">
        <v>7.28</v>
      </c>
      <c r="E1271">
        <v>11.15</v>
      </c>
      <c r="F1271">
        <v>2286</v>
      </c>
      <c r="G1271" t="s">
        <v>2201</v>
      </c>
      <c r="H1271" t="s">
        <v>66</v>
      </c>
      <c r="I1271" t="s">
        <v>45</v>
      </c>
      <c r="J1271" t="s">
        <v>46</v>
      </c>
      <c r="K1271" t="s">
        <v>118</v>
      </c>
      <c r="L1271" t="s">
        <v>76</v>
      </c>
      <c r="M1271" t="s">
        <v>878</v>
      </c>
      <c r="N1271">
        <v>0.37</v>
      </c>
      <c r="O1271" t="s">
        <v>50</v>
      </c>
      <c r="P1271" t="s">
        <v>87</v>
      </c>
      <c r="Q1271" t="s">
        <v>956</v>
      </c>
      <c r="R1271" t="s">
        <v>2202</v>
      </c>
      <c r="S1271">
        <v>29301</v>
      </c>
      <c r="T1271" s="3">
        <v>42039</v>
      </c>
      <c r="U1271" s="3">
        <v>42040</v>
      </c>
      <c r="V1271">
        <v>136.03139999999999</v>
      </c>
      <c r="W1271">
        <v>6</v>
      </c>
      <c r="X1271">
        <v>48.88</v>
      </c>
      <c r="Y1271">
        <v>90145</v>
      </c>
    </row>
    <row r="1272" spans="1:25" x14ac:dyDescent="0.3">
      <c r="A1272">
        <v>21531</v>
      </c>
      <c r="B1272" t="s">
        <v>73</v>
      </c>
      <c r="C1272">
        <v>0.1</v>
      </c>
      <c r="D1272">
        <v>6.68</v>
      </c>
      <c r="E1272">
        <v>6.93</v>
      </c>
      <c r="F1272">
        <v>2286</v>
      </c>
      <c r="G1272" t="s">
        <v>2201</v>
      </c>
      <c r="H1272" t="s">
        <v>66</v>
      </c>
      <c r="I1272" t="s">
        <v>45</v>
      </c>
      <c r="J1272" t="s">
        <v>46</v>
      </c>
      <c r="K1272" t="s">
        <v>118</v>
      </c>
      <c r="L1272" t="s">
        <v>76</v>
      </c>
      <c r="M1272" t="s">
        <v>2159</v>
      </c>
      <c r="N1272">
        <v>0.37</v>
      </c>
      <c r="O1272" t="s">
        <v>50</v>
      </c>
      <c r="P1272" t="s">
        <v>87</v>
      </c>
      <c r="Q1272" t="s">
        <v>956</v>
      </c>
      <c r="R1272" t="s">
        <v>2202</v>
      </c>
      <c r="S1272">
        <v>29301</v>
      </c>
      <c r="T1272" s="3">
        <v>42039</v>
      </c>
      <c r="U1272" s="3">
        <v>42042</v>
      </c>
      <c r="V1272">
        <v>-100.072</v>
      </c>
      <c r="W1272">
        <v>3</v>
      </c>
      <c r="X1272">
        <v>21.56</v>
      </c>
      <c r="Y1272">
        <v>90145</v>
      </c>
    </row>
    <row r="1273" spans="1:25" x14ac:dyDescent="0.3">
      <c r="A1273">
        <v>25183</v>
      </c>
      <c r="B1273" t="s">
        <v>54</v>
      </c>
      <c r="C1273">
        <v>0.01</v>
      </c>
      <c r="D1273">
        <v>18.97</v>
      </c>
      <c r="E1273">
        <v>9.0299999999999994</v>
      </c>
      <c r="F1273">
        <v>2287</v>
      </c>
      <c r="G1273" t="s">
        <v>2203</v>
      </c>
      <c r="H1273" t="s">
        <v>66</v>
      </c>
      <c r="I1273" t="s">
        <v>45</v>
      </c>
      <c r="J1273" t="s">
        <v>46</v>
      </c>
      <c r="K1273" t="s">
        <v>118</v>
      </c>
      <c r="L1273" t="s">
        <v>76</v>
      </c>
      <c r="M1273" t="s">
        <v>799</v>
      </c>
      <c r="N1273">
        <v>0.37</v>
      </c>
      <c r="O1273" t="s">
        <v>50</v>
      </c>
      <c r="P1273" t="s">
        <v>87</v>
      </c>
      <c r="Q1273" t="s">
        <v>956</v>
      </c>
      <c r="R1273" t="s">
        <v>2204</v>
      </c>
      <c r="S1273">
        <v>29483</v>
      </c>
      <c r="T1273" s="3">
        <v>42088</v>
      </c>
      <c r="U1273" s="3">
        <v>42088</v>
      </c>
      <c r="V1273">
        <v>-12.026699999999998</v>
      </c>
      <c r="W1273">
        <v>8</v>
      </c>
      <c r="X1273">
        <v>164.67</v>
      </c>
      <c r="Y1273">
        <v>90146</v>
      </c>
    </row>
    <row r="1274" spans="1:25" x14ac:dyDescent="0.3">
      <c r="A1274">
        <v>25184</v>
      </c>
      <c r="B1274" t="s">
        <v>54</v>
      </c>
      <c r="C1274">
        <v>0.03</v>
      </c>
      <c r="D1274">
        <v>12.28</v>
      </c>
      <c r="E1274">
        <v>4.8600000000000003</v>
      </c>
      <c r="F1274">
        <v>2287</v>
      </c>
      <c r="G1274" t="s">
        <v>2203</v>
      </c>
      <c r="H1274" t="s">
        <v>66</v>
      </c>
      <c r="I1274" t="s">
        <v>45</v>
      </c>
      <c r="J1274" t="s">
        <v>46</v>
      </c>
      <c r="K1274" t="s">
        <v>118</v>
      </c>
      <c r="L1274" t="s">
        <v>76</v>
      </c>
      <c r="M1274" t="s">
        <v>327</v>
      </c>
      <c r="N1274">
        <v>0.38</v>
      </c>
      <c r="O1274" t="s">
        <v>50</v>
      </c>
      <c r="P1274" t="s">
        <v>87</v>
      </c>
      <c r="Q1274" t="s">
        <v>956</v>
      </c>
      <c r="R1274" t="s">
        <v>2204</v>
      </c>
      <c r="S1274">
        <v>29483</v>
      </c>
      <c r="T1274" s="3">
        <v>42088</v>
      </c>
      <c r="U1274" s="3">
        <v>42089</v>
      </c>
      <c r="V1274">
        <v>122.508</v>
      </c>
      <c r="W1274">
        <v>6</v>
      </c>
      <c r="X1274">
        <v>72.739999999999995</v>
      </c>
      <c r="Y1274">
        <v>90146</v>
      </c>
    </row>
    <row r="1275" spans="1:25" x14ac:dyDescent="0.3">
      <c r="A1275">
        <v>25185</v>
      </c>
      <c r="B1275" t="s">
        <v>54</v>
      </c>
      <c r="C1275">
        <v>0.05</v>
      </c>
      <c r="D1275">
        <v>34.99</v>
      </c>
      <c r="E1275">
        <v>7.73</v>
      </c>
      <c r="F1275">
        <v>2287</v>
      </c>
      <c r="G1275" t="s">
        <v>2203</v>
      </c>
      <c r="H1275" t="s">
        <v>44</v>
      </c>
      <c r="I1275" t="s">
        <v>45</v>
      </c>
      <c r="J1275" t="s">
        <v>46</v>
      </c>
      <c r="K1275" t="s">
        <v>47</v>
      </c>
      <c r="L1275" t="s">
        <v>76</v>
      </c>
      <c r="M1275" t="s">
        <v>126</v>
      </c>
      <c r="N1275">
        <v>0.59</v>
      </c>
      <c r="O1275" t="s">
        <v>50</v>
      </c>
      <c r="P1275" t="s">
        <v>87</v>
      </c>
      <c r="Q1275" t="s">
        <v>956</v>
      </c>
      <c r="R1275" t="s">
        <v>2204</v>
      </c>
      <c r="S1275">
        <v>29483</v>
      </c>
      <c r="T1275" s="3">
        <v>42088</v>
      </c>
      <c r="U1275" s="3">
        <v>42090</v>
      </c>
      <c r="V1275">
        <v>-12.026699999999998</v>
      </c>
      <c r="W1275">
        <v>12</v>
      </c>
      <c r="X1275">
        <v>418.75</v>
      </c>
      <c r="Y1275">
        <v>90146</v>
      </c>
    </row>
    <row r="1276" spans="1:25" x14ac:dyDescent="0.3">
      <c r="A1276">
        <v>24396</v>
      </c>
      <c r="B1276" t="s">
        <v>131</v>
      </c>
      <c r="C1276">
        <v>0.1</v>
      </c>
      <c r="D1276">
        <v>54.1</v>
      </c>
      <c r="E1276">
        <v>19.989999999999998</v>
      </c>
      <c r="F1276">
        <v>2287</v>
      </c>
      <c r="G1276" t="s">
        <v>2203</v>
      </c>
      <c r="H1276" t="s">
        <v>66</v>
      </c>
      <c r="I1276" t="s">
        <v>45</v>
      </c>
      <c r="J1276" t="s">
        <v>46</v>
      </c>
      <c r="K1276" t="s">
        <v>165</v>
      </c>
      <c r="L1276" t="s">
        <v>76</v>
      </c>
      <c r="M1276" t="s">
        <v>2205</v>
      </c>
      <c r="N1276">
        <v>0.59</v>
      </c>
      <c r="O1276" t="s">
        <v>50</v>
      </c>
      <c r="P1276" t="s">
        <v>87</v>
      </c>
      <c r="Q1276" t="s">
        <v>956</v>
      </c>
      <c r="R1276" t="s">
        <v>2204</v>
      </c>
      <c r="S1276">
        <v>29483</v>
      </c>
      <c r="T1276" s="3">
        <v>42054</v>
      </c>
      <c r="U1276" s="3">
        <v>42059</v>
      </c>
      <c r="V1276">
        <v>34.067999999999998</v>
      </c>
      <c r="W1276">
        <v>9</v>
      </c>
      <c r="X1276">
        <v>469.59</v>
      </c>
      <c r="Y1276">
        <v>90147</v>
      </c>
    </row>
    <row r="1277" spans="1:25" x14ac:dyDescent="0.3">
      <c r="A1277">
        <v>19243</v>
      </c>
      <c r="B1277" t="s">
        <v>64</v>
      </c>
      <c r="C1277">
        <v>0.01</v>
      </c>
      <c r="D1277">
        <v>7.59</v>
      </c>
      <c r="E1277">
        <v>4</v>
      </c>
      <c r="F1277">
        <v>2289</v>
      </c>
      <c r="G1277" t="s">
        <v>2206</v>
      </c>
      <c r="H1277" t="s">
        <v>66</v>
      </c>
      <c r="I1277" t="s">
        <v>57</v>
      </c>
      <c r="J1277" t="s">
        <v>58</v>
      </c>
      <c r="K1277" t="s">
        <v>67</v>
      </c>
      <c r="L1277" t="s">
        <v>48</v>
      </c>
      <c r="M1277" t="s">
        <v>468</v>
      </c>
      <c r="N1277">
        <v>0.42</v>
      </c>
      <c r="O1277" t="s">
        <v>50</v>
      </c>
      <c r="P1277" t="s">
        <v>78</v>
      </c>
      <c r="Q1277" t="s">
        <v>79</v>
      </c>
      <c r="R1277" t="s">
        <v>2128</v>
      </c>
      <c r="S1277">
        <v>55337</v>
      </c>
      <c r="T1277" s="3">
        <v>42128</v>
      </c>
      <c r="U1277" s="3">
        <v>42128</v>
      </c>
      <c r="V1277">
        <v>2.9700000000000006</v>
      </c>
      <c r="W1277">
        <v>17</v>
      </c>
      <c r="X1277">
        <v>136.25</v>
      </c>
      <c r="Y1277">
        <v>88165</v>
      </c>
    </row>
    <row r="1278" spans="1:25" x14ac:dyDescent="0.3">
      <c r="A1278">
        <v>21334</v>
      </c>
      <c r="B1278" t="s">
        <v>54</v>
      </c>
      <c r="C1278">
        <v>0</v>
      </c>
      <c r="D1278">
        <v>42.98</v>
      </c>
      <c r="E1278">
        <v>4.62</v>
      </c>
      <c r="F1278">
        <v>2290</v>
      </c>
      <c r="G1278" t="s">
        <v>2207</v>
      </c>
      <c r="H1278" t="s">
        <v>66</v>
      </c>
      <c r="I1278" t="s">
        <v>57</v>
      </c>
      <c r="J1278" t="s">
        <v>46</v>
      </c>
      <c r="K1278" t="s">
        <v>281</v>
      </c>
      <c r="L1278" t="s">
        <v>76</v>
      </c>
      <c r="M1278" t="s">
        <v>1912</v>
      </c>
      <c r="N1278">
        <v>0.56000000000000005</v>
      </c>
      <c r="O1278" t="s">
        <v>50</v>
      </c>
      <c r="P1278" t="s">
        <v>78</v>
      </c>
      <c r="Q1278" t="s">
        <v>79</v>
      </c>
      <c r="R1278" t="s">
        <v>2208</v>
      </c>
      <c r="S1278">
        <v>55433</v>
      </c>
      <c r="T1278" s="3">
        <v>42010</v>
      </c>
      <c r="U1278" s="3">
        <v>42012</v>
      </c>
      <c r="V1278">
        <v>385.30289999999997</v>
      </c>
      <c r="W1278">
        <v>12</v>
      </c>
      <c r="X1278">
        <v>558.41</v>
      </c>
      <c r="Y1278">
        <v>88163</v>
      </c>
    </row>
    <row r="1279" spans="1:25" x14ac:dyDescent="0.3">
      <c r="A1279">
        <v>21335</v>
      </c>
      <c r="B1279" t="s">
        <v>54</v>
      </c>
      <c r="C1279">
        <v>0.03</v>
      </c>
      <c r="D1279">
        <v>21.78</v>
      </c>
      <c r="E1279">
        <v>5.94</v>
      </c>
      <c r="F1279">
        <v>2290</v>
      </c>
      <c r="G1279" t="s">
        <v>2207</v>
      </c>
      <c r="H1279" t="s">
        <v>66</v>
      </c>
      <c r="I1279" t="s">
        <v>57</v>
      </c>
      <c r="J1279" t="s">
        <v>46</v>
      </c>
      <c r="K1279" t="s">
        <v>281</v>
      </c>
      <c r="L1279" t="s">
        <v>111</v>
      </c>
      <c r="M1279" t="s">
        <v>2209</v>
      </c>
      <c r="N1279">
        <v>0.5</v>
      </c>
      <c r="O1279" t="s">
        <v>50</v>
      </c>
      <c r="P1279" t="s">
        <v>78</v>
      </c>
      <c r="Q1279" t="s">
        <v>79</v>
      </c>
      <c r="R1279" t="s">
        <v>2208</v>
      </c>
      <c r="S1279">
        <v>55433</v>
      </c>
      <c r="T1279" s="3">
        <v>42010</v>
      </c>
      <c r="U1279" s="3">
        <v>42012</v>
      </c>
      <c r="V1279">
        <v>187.2</v>
      </c>
      <c r="W1279">
        <v>13</v>
      </c>
      <c r="X1279">
        <v>290.22000000000003</v>
      </c>
      <c r="Y1279">
        <v>88163</v>
      </c>
    </row>
    <row r="1280" spans="1:25" x14ac:dyDescent="0.3">
      <c r="A1280">
        <v>19723</v>
      </c>
      <c r="B1280" t="s">
        <v>73</v>
      </c>
      <c r="C1280">
        <v>7.0000000000000007E-2</v>
      </c>
      <c r="D1280">
        <v>80.98</v>
      </c>
      <c r="E1280">
        <v>7.18</v>
      </c>
      <c r="F1280">
        <v>2290</v>
      </c>
      <c r="G1280" t="s">
        <v>2207</v>
      </c>
      <c r="H1280" t="s">
        <v>66</v>
      </c>
      <c r="I1280" t="s">
        <v>45</v>
      </c>
      <c r="J1280" t="s">
        <v>102</v>
      </c>
      <c r="K1280" t="s">
        <v>204</v>
      </c>
      <c r="L1280" t="s">
        <v>76</v>
      </c>
      <c r="M1280" t="s">
        <v>2210</v>
      </c>
      <c r="N1280">
        <v>0.48</v>
      </c>
      <c r="O1280" t="s">
        <v>50</v>
      </c>
      <c r="P1280" t="s">
        <v>78</v>
      </c>
      <c r="Q1280" t="s">
        <v>79</v>
      </c>
      <c r="R1280" t="s">
        <v>2208</v>
      </c>
      <c r="S1280">
        <v>55433</v>
      </c>
      <c r="T1280" s="3">
        <v>42039</v>
      </c>
      <c r="U1280" s="3">
        <v>42041</v>
      </c>
      <c r="V1280">
        <v>779.47230000000002</v>
      </c>
      <c r="W1280">
        <v>15</v>
      </c>
      <c r="X1280">
        <v>1129.67</v>
      </c>
      <c r="Y1280">
        <v>88164</v>
      </c>
    </row>
    <row r="1281" spans="1:25" x14ac:dyDescent="0.3">
      <c r="A1281">
        <v>24673</v>
      </c>
      <c r="B1281" t="s">
        <v>64</v>
      </c>
      <c r="C1281">
        <v>7.0000000000000007E-2</v>
      </c>
      <c r="D1281">
        <v>270.98</v>
      </c>
      <c r="E1281">
        <v>50</v>
      </c>
      <c r="F1281">
        <v>2302</v>
      </c>
      <c r="G1281" t="s">
        <v>2211</v>
      </c>
      <c r="H1281" t="s">
        <v>56</v>
      </c>
      <c r="I1281" t="s">
        <v>45</v>
      </c>
      <c r="J1281" t="s">
        <v>58</v>
      </c>
      <c r="K1281" t="s">
        <v>59</v>
      </c>
      <c r="L1281" t="s">
        <v>60</v>
      </c>
      <c r="M1281" t="s">
        <v>2212</v>
      </c>
      <c r="N1281">
        <v>0.77</v>
      </c>
      <c r="O1281" t="s">
        <v>50</v>
      </c>
      <c r="P1281" t="s">
        <v>87</v>
      </c>
      <c r="Q1281" t="s">
        <v>386</v>
      </c>
      <c r="R1281" t="s">
        <v>2213</v>
      </c>
      <c r="S1281">
        <v>32404</v>
      </c>
      <c r="T1281" s="3">
        <v>42046</v>
      </c>
      <c r="U1281" s="3">
        <v>42048</v>
      </c>
      <c r="V1281">
        <v>27.725999999999999</v>
      </c>
      <c r="W1281">
        <v>9</v>
      </c>
      <c r="X1281">
        <v>2439.37</v>
      </c>
      <c r="Y1281">
        <v>87695</v>
      </c>
    </row>
    <row r="1282" spans="1:25" x14ac:dyDescent="0.3">
      <c r="A1282">
        <v>23344</v>
      </c>
      <c r="B1282" t="s">
        <v>42</v>
      </c>
      <c r="C1282">
        <v>0.1</v>
      </c>
      <c r="D1282">
        <v>12.53</v>
      </c>
      <c r="E1282">
        <v>0.49</v>
      </c>
      <c r="F1282">
        <v>2302</v>
      </c>
      <c r="G1282" t="s">
        <v>2211</v>
      </c>
      <c r="H1282" t="s">
        <v>66</v>
      </c>
      <c r="I1282" t="s">
        <v>45</v>
      </c>
      <c r="J1282" t="s">
        <v>46</v>
      </c>
      <c r="K1282" t="s">
        <v>159</v>
      </c>
      <c r="L1282" t="s">
        <v>76</v>
      </c>
      <c r="M1282" t="s">
        <v>1040</v>
      </c>
      <c r="N1282">
        <v>0.38</v>
      </c>
      <c r="O1282" t="s">
        <v>50</v>
      </c>
      <c r="P1282" t="s">
        <v>87</v>
      </c>
      <c r="Q1282" t="s">
        <v>386</v>
      </c>
      <c r="R1282" t="s">
        <v>2213</v>
      </c>
      <c r="S1282">
        <v>32404</v>
      </c>
      <c r="T1282" s="3">
        <v>42007</v>
      </c>
      <c r="U1282" s="3">
        <v>42008</v>
      </c>
      <c r="V1282">
        <v>244.464</v>
      </c>
      <c r="W1282">
        <v>8</v>
      </c>
      <c r="X1282">
        <v>92.02</v>
      </c>
      <c r="Y1282">
        <v>87696</v>
      </c>
    </row>
    <row r="1283" spans="1:25" x14ac:dyDescent="0.3">
      <c r="A1283">
        <v>23345</v>
      </c>
      <c r="B1283" t="s">
        <v>42</v>
      </c>
      <c r="C1283">
        <v>0.1</v>
      </c>
      <c r="D1283">
        <v>146.34</v>
      </c>
      <c r="E1283">
        <v>43.75</v>
      </c>
      <c r="F1283">
        <v>2302</v>
      </c>
      <c r="G1283" t="s">
        <v>2211</v>
      </c>
      <c r="H1283" t="s">
        <v>56</v>
      </c>
      <c r="I1283" t="s">
        <v>45</v>
      </c>
      <c r="J1283" t="s">
        <v>58</v>
      </c>
      <c r="K1283" t="s">
        <v>176</v>
      </c>
      <c r="L1283" t="s">
        <v>146</v>
      </c>
      <c r="M1283" t="s">
        <v>2214</v>
      </c>
      <c r="N1283">
        <v>0.64</v>
      </c>
      <c r="O1283" t="s">
        <v>50</v>
      </c>
      <c r="P1283" t="s">
        <v>87</v>
      </c>
      <c r="Q1283" t="s">
        <v>386</v>
      </c>
      <c r="R1283" t="s">
        <v>2213</v>
      </c>
      <c r="S1283">
        <v>32404</v>
      </c>
      <c r="T1283" s="3">
        <v>42007</v>
      </c>
      <c r="U1283" s="3">
        <v>42008</v>
      </c>
      <c r="V1283">
        <v>-473.57799999999997</v>
      </c>
      <c r="W1283">
        <v>2</v>
      </c>
      <c r="X1283">
        <v>283.55</v>
      </c>
      <c r="Y1283">
        <v>87696</v>
      </c>
    </row>
    <row r="1284" spans="1:25" x14ac:dyDescent="0.3">
      <c r="A1284">
        <v>6673</v>
      </c>
      <c r="B1284" t="s">
        <v>64</v>
      </c>
      <c r="C1284">
        <v>7.0000000000000007E-2</v>
      </c>
      <c r="D1284">
        <v>270.98</v>
      </c>
      <c r="E1284">
        <v>50</v>
      </c>
      <c r="F1284">
        <v>2303</v>
      </c>
      <c r="G1284" t="s">
        <v>2215</v>
      </c>
      <c r="H1284" t="s">
        <v>56</v>
      </c>
      <c r="I1284" t="s">
        <v>45</v>
      </c>
      <c r="J1284" t="s">
        <v>58</v>
      </c>
      <c r="K1284" t="s">
        <v>59</v>
      </c>
      <c r="L1284" t="s">
        <v>60</v>
      </c>
      <c r="M1284" t="s">
        <v>2212</v>
      </c>
      <c r="N1284">
        <v>0.77</v>
      </c>
      <c r="O1284" t="s">
        <v>50</v>
      </c>
      <c r="P1284" t="s">
        <v>70</v>
      </c>
      <c r="Q1284" t="s">
        <v>96</v>
      </c>
      <c r="R1284" t="s">
        <v>115</v>
      </c>
      <c r="S1284">
        <v>10011</v>
      </c>
      <c r="T1284" s="3">
        <v>42046</v>
      </c>
      <c r="U1284" s="3">
        <v>42048</v>
      </c>
      <c r="V1284">
        <v>-96.05</v>
      </c>
      <c r="W1284">
        <v>36</v>
      </c>
      <c r="X1284">
        <v>9757.48</v>
      </c>
      <c r="Y1284">
        <v>47493</v>
      </c>
    </row>
    <row r="1285" spans="1:25" x14ac:dyDescent="0.3">
      <c r="A1285">
        <v>5345</v>
      </c>
      <c r="B1285" t="s">
        <v>42</v>
      </c>
      <c r="C1285">
        <v>0.1</v>
      </c>
      <c r="D1285">
        <v>146.34</v>
      </c>
      <c r="E1285">
        <v>43.75</v>
      </c>
      <c r="F1285">
        <v>2303</v>
      </c>
      <c r="G1285" t="s">
        <v>2215</v>
      </c>
      <c r="H1285" t="s">
        <v>56</v>
      </c>
      <c r="I1285" t="s">
        <v>45</v>
      </c>
      <c r="J1285" t="s">
        <v>58</v>
      </c>
      <c r="K1285" t="s">
        <v>176</v>
      </c>
      <c r="L1285" t="s">
        <v>146</v>
      </c>
      <c r="M1285" t="s">
        <v>2214</v>
      </c>
      <c r="N1285">
        <v>0.64</v>
      </c>
      <c r="O1285" t="s">
        <v>50</v>
      </c>
      <c r="P1285" t="s">
        <v>70</v>
      </c>
      <c r="Q1285" t="s">
        <v>96</v>
      </c>
      <c r="R1285" t="s">
        <v>115</v>
      </c>
      <c r="S1285">
        <v>10011</v>
      </c>
      <c r="T1285" s="3">
        <v>42007</v>
      </c>
      <c r="U1285" s="3">
        <v>42008</v>
      </c>
      <c r="V1285">
        <v>-270.85000000000002</v>
      </c>
      <c r="W1285">
        <v>6</v>
      </c>
      <c r="X1285">
        <v>850.64</v>
      </c>
      <c r="Y1285">
        <v>37987</v>
      </c>
    </row>
    <row r="1286" spans="1:25" x14ac:dyDescent="0.3">
      <c r="A1286">
        <v>19934</v>
      </c>
      <c r="B1286" t="s">
        <v>42</v>
      </c>
      <c r="C1286">
        <v>0</v>
      </c>
      <c r="D1286">
        <v>90.48</v>
      </c>
      <c r="E1286">
        <v>19.989999999999998</v>
      </c>
      <c r="F1286">
        <v>2305</v>
      </c>
      <c r="G1286" t="s">
        <v>2216</v>
      </c>
      <c r="H1286" t="s">
        <v>66</v>
      </c>
      <c r="I1286" t="s">
        <v>75</v>
      </c>
      <c r="J1286" t="s">
        <v>46</v>
      </c>
      <c r="K1286" t="s">
        <v>94</v>
      </c>
      <c r="L1286" t="s">
        <v>76</v>
      </c>
      <c r="M1286" t="s">
        <v>1864</v>
      </c>
      <c r="N1286">
        <v>0.4</v>
      </c>
      <c r="O1286" t="s">
        <v>50</v>
      </c>
      <c r="P1286" t="s">
        <v>78</v>
      </c>
      <c r="Q1286" t="s">
        <v>2217</v>
      </c>
      <c r="R1286" t="s">
        <v>480</v>
      </c>
      <c r="S1286">
        <v>57201</v>
      </c>
      <c r="T1286" s="3">
        <v>42176</v>
      </c>
      <c r="U1286" s="3">
        <v>42179</v>
      </c>
      <c r="V1286">
        <v>800.25509999999986</v>
      </c>
      <c r="W1286">
        <v>12</v>
      </c>
      <c r="X1286">
        <v>1159.79</v>
      </c>
      <c r="Y1286">
        <v>89869</v>
      </c>
    </row>
    <row r="1287" spans="1:25" x14ac:dyDescent="0.3">
      <c r="A1287">
        <v>23313</v>
      </c>
      <c r="B1287" t="s">
        <v>131</v>
      </c>
      <c r="C1287">
        <v>0.08</v>
      </c>
      <c r="D1287">
        <v>9.48</v>
      </c>
      <c r="E1287">
        <v>7.29</v>
      </c>
      <c r="F1287">
        <v>2308</v>
      </c>
      <c r="G1287" t="s">
        <v>2218</v>
      </c>
      <c r="H1287" t="s">
        <v>66</v>
      </c>
      <c r="I1287" t="s">
        <v>75</v>
      </c>
      <c r="J1287" t="s">
        <v>58</v>
      </c>
      <c r="K1287" t="s">
        <v>67</v>
      </c>
      <c r="L1287" t="s">
        <v>68</v>
      </c>
      <c r="M1287" t="s">
        <v>69</v>
      </c>
      <c r="N1287">
        <v>0.45</v>
      </c>
      <c r="O1287" t="s">
        <v>50</v>
      </c>
      <c r="P1287" t="s">
        <v>87</v>
      </c>
      <c r="Q1287" t="s">
        <v>386</v>
      </c>
      <c r="R1287" t="s">
        <v>2219</v>
      </c>
      <c r="S1287">
        <v>33971</v>
      </c>
      <c r="T1287" s="3">
        <v>42087</v>
      </c>
      <c r="U1287" s="3">
        <v>42089</v>
      </c>
      <c r="V1287">
        <v>-50.4</v>
      </c>
      <c r="W1287">
        <v>2</v>
      </c>
      <c r="X1287">
        <v>20.22</v>
      </c>
      <c r="Y1287">
        <v>90557</v>
      </c>
    </row>
    <row r="1288" spans="1:25" x14ac:dyDescent="0.3">
      <c r="A1288">
        <v>23314</v>
      </c>
      <c r="B1288" t="s">
        <v>131</v>
      </c>
      <c r="C1288">
        <v>0.03</v>
      </c>
      <c r="D1288">
        <v>193.17</v>
      </c>
      <c r="E1288">
        <v>19.989999999999998</v>
      </c>
      <c r="F1288">
        <v>2308</v>
      </c>
      <c r="G1288" t="s">
        <v>2218</v>
      </c>
      <c r="H1288" t="s">
        <v>66</v>
      </c>
      <c r="I1288" t="s">
        <v>75</v>
      </c>
      <c r="J1288" t="s">
        <v>46</v>
      </c>
      <c r="K1288" t="s">
        <v>165</v>
      </c>
      <c r="L1288" t="s">
        <v>76</v>
      </c>
      <c r="M1288" t="s">
        <v>1547</v>
      </c>
      <c r="N1288">
        <v>0.71</v>
      </c>
      <c r="O1288" t="s">
        <v>50</v>
      </c>
      <c r="P1288" t="s">
        <v>87</v>
      </c>
      <c r="Q1288" t="s">
        <v>386</v>
      </c>
      <c r="R1288" t="s">
        <v>2219</v>
      </c>
      <c r="S1288">
        <v>33971</v>
      </c>
      <c r="T1288" s="3">
        <v>42087</v>
      </c>
      <c r="U1288" s="3">
        <v>42091</v>
      </c>
      <c r="V1288">
        <v>-348.75400000000002</v>
      </c>
      <c r="W1288">
        <v>8</v>
      </c>
      <c r="X1288">
        <v>1548.97</v>
      </c>
      <c r="Y1288">
        <v>90557</v>
      </c>
    </row>
    <row r="1289" spans="1:25" x14ac:dyDescent="0.3">
      <c r="A1289">
        <v>26048</v>
      </c>
      <c r="B1289" t="s">
        <v>42</v>
      </c>
      <c r="C1289">
        <v>0.08</v>
      </c>
      <c r="D1289">
        <v>68.81</v>
      </c>
      <c r="E1289">
        <v>60</v>
      </c>
      <c r="F1289">
        <v>2323</v>
      </c>
      <c r="G1289" t="s">
        <v>2220</v>
      </c>
      <c r="H1289" t="s">
        <v>56</v>
      </c>
      <c r="I1289" t="s">
        <v>75</v>
      </c>
      <c r="J1289" t="s">
        <v>46</v>
      </c>
      <c r="K1289" t="s">
        <v>281</v>
      </c>
      <c r="L1289" t="s">
        <v>60</v>
      </c>
      <c r="M1289" t="s">
        <v>2221</v>
      </c>
      <c r="N1289">
        <v>0.41</v>
      </c>
      <c r="O1289" t="s">
        <v>50</v>
      </c>
      <c r="P1289" t="s">
        <v>51</v>
      </c>
      <c r="Q1289" t="s">
        <v>62</v>
      </c>
      <c r="R1289" t="s">
        <v>2222</v>
      </c>
      <c r="S1289">
        <v>92236</v>
      </c>
      <c r="T1289" s="3">
        <v>42079</v>
      </c>
      <c r="U1289" s="3">
        <v>42080</v>
      </c>
      <c r="V1289">
        <v>-550.42999999999995</v>
      </c>
      <c r="W1289">
        <v>5</v>
      </c>
      <c r="X1289">
        <v>337.86</v>
      </c>
      <c r="Y1289">
        <v>88721</v>
      </c>
    </row>
    <row r="1290" spans="1:25" x14ac:dyDescent="0.3">
      <c r="A1290">
        <v>26049</v>
      </c>
      <c r="B1290" t="s">
        <v>42</v>
      </c>
      <c r="C1290">
        <v>0.04</v>
      </c>
      <c r="D1290">
        <v>21.38</v>
      </c>
      <c r="E1290">
        <v>8.99</v>
      </c>
      <c r="F1290">
        <v>2323</v>
      </c>
      <c r="G1290" t="s">
        <v>2220</v>
      </c>
      <c r="H1290" t="s">
        <v>66</v>
      </c>
      <c r="I1290" t="s">
        <v>75</v>
      </c>
      <c r="J1290" t="s">
        <v>46</v>
      </c>
      <c r="K1290" t="s">
        <v>47</v>
      </c>
      <c r="L1290" t="s">
        <v>68</v>
      </c>
      <c r="M1290" t="s">
        <v>2223</v>
      </c>
      <c r="N1290">
        <v>0.59</v>
      </c>
      <c r="O1290" t="s">
        <v>50</v>
      </c>
      <c r="P1290" t="s">
        <v>51</v>
      </c>
      <c r="Q1290" t="s">
        <v>62</v>
      </c>
      <c r="R1290" t="s">
        <v>2222</v>
      </c>
      <c r="S1290">
        <v>92236</v>
      </c>
      <c r="T1290" s="3">
        <v>42079</v>
      </c>
      <c r="U1290" s="3">
        <v>42081</v>
      </c>
      <c r="V1290">
        <v>-52.12</v>
      </c>
      <c r="W1290">
        <v>4</v>
      </c>
      <c r="X1290">
        <v>84.21</v>
      </c>
      <c r="Y1290">
        <v>88721</v>
      </c>
    </row>
    <row r="1291" spans="1:25" x14ac:dyDescent="0.3">
      <c r="A1291">
        <v>23053</v>
      </c>
      <c r="B1291" t="s">
        <v>54</v>
      </c>
      <c r="C1291">
        <v>0.06</v>
      </c>
      <c r="D1291">
        <v>4.9800000000000004</v>
      </c>
      <c r="E1291">
        <v>4.62</v>
      </c>
      <c r="F1291">
        <v>2323</v>
      </c>
      <c r="G1291" t="s">
        <v>2220</v>
      </c>
      <c r="H1291" t="s">
        <v>44</v>
      </c>
      <c r="I1291" t="s">
        <v>75</v>
      </c>
      <c r="J1291" t="s">
        <v>102</v>
      </c>
      <c r="K1291" t="s">
        <v>204</v>
      </c>
      <c r="L1291" t="s">
        <v>68</v>
      </c>
      <c r="M1291" t="s">
        <v>435</v>
      </c>
      <c r="N1291">
        <v>0.64</v>
      </c>
      <c r="O1291" t="s">
        <v>50</v>
      </c>
      <c r="P1291" t="s">
        <v>51</v>
      </c>
      <c r="Q1291" t="s">
        <v>62</v>
      </c>
      <c r="R1291" t="s">
        <v>2222</v>
      </c>
      <c r="S1291">
        <v>92236</v>
      </c>
      <c r="T1291" s="3">
        <v>42174</v>
      </c>
      <c r="U1291" s="3">
        <v>42174</v>
      </c>
      <c r="V1291">
        <v>-27.004999999999999</v>
      </c>
      <c r="W1291">
        <v>7</v>
      </c>
      <c r="X1291">
        <v>38.74</v>
      </c>
      <c r="Y1291">
        <v>88722</v>
      </c>
    </row>
    <row r="1292" spans="1:25" x14ac:dyDescent="0.3">
      <c r="A1292">
        <v>25456</v>
      </c>
      <c r="B1292" t="s">
        <v>73</v>
      </c>
      <c r="C1292">
        <v>0.06</v>
      </c>
      <c r="D1292">
        <v>28.53</v>
      </c>
      <c r="E1292">
        <v>1.49</v>
      </c>
      <c r="F1292">
        <v>2330</v>
      </c>
      <c r="G1292" t="s">
        <v>2224</v>
      </c>
      <c r="H1292" t="s">
        <v>66</v>
      </c>
      <c r="I1292" t="s">
        <v>57</v>
      </c>
      <c r="J1292" t="s">
        <v>46</v>
      </c>
      <c r="K1292" t="s">
        <v>134</v>
      </c>
      <c r="L1292" t="s">
        <v>76</v>
      </c>
      <c r="M1292" t="s">
        <v>356</v>
      </c>
      <c r="N1292">
        <v>0.38</v>
      </c>
      <c r="O1292" t="s">
        <v>50</v>
      </c>
      <c r="P1292" t="s">
        <v>78</v>
      </c>
      <c r="Q1292" t="s">
        <v>354</v>
      </c>
      <c r="R1292" t="s">
        <v>2225</v>
      </c>
      <c r="S1292">
        <v>52302</v>
      </c>
      <c r="T1292" s="3">
        <v>42087</v>
      </c>
      <c r="U1292" s="3">
        <v>42090</v>
      </c>
      <c r="V1292">
        <v>74.638500000000008</v>
      </c>
      <c r="W1292">
        <v>5</v>
      </c>
      <c r="X1292">
        <v>134.09</v>
      </c>
      <c r="Y1292">
        <v>90964</v>
      </c>
    </row>
    <row r="1293" spans="1:25" x14ac:dyDescent="0.3">
      <c r="A1293">
        <v>19441</v>
      </c>
      <c r="B1293" t="s">
        <v>42</v>
      </c>
      <c r="C1293">
        <v>0.06</v>
      </c>
      <c r="D1293">
        <v>180.98</v>
      </c>
      <c r="E1293">
        <v>26.2</v>
      </c>
      <c r="F1293">
        <v>2333</v>
      </c>
      <c r="G1293" t="s">
        <v>2226</v>
      </c>
      <c r="H1293" t="s">
        <v>56</v>
      </c>
      <c r="I1293" t="s">
        <v>75</v>
      </c>
      <c r="J1293" t="s">
        <v>58</v>
      </c>
      <c r="K1293" t="s">
        <v>59</v>
      </c>
      <c r="L1293" t="s">
        <v>60</v>
      </c>
      <c r="M1293" t="s">
        <v>265</v>
      </c>
      <c r="N1293">
        <v>0.59</v>
      </c>
      <c r="O1293" t="s">
        <v>50</v>
      </c>
      <c r="P1293" t="s">
        <v>78</v>
      </c>
      <c r="Q1293" t="s">
        <v>1882</v>
      </c>
      <c r="R1293" t="s">
        <v>2227</v>
      </c>
      <c r="S1293">
        <v>54302</v>
      </c>
      <c r="T1293" s="3">
        <v>42178</v>
      </c>
      <c r="U1293" s="3">
        <v>42179</v>
      </c>
      <c r="V1293">
        <v>-122.235</v>
      </c>
      <c r="W1293">
        <v>1</v>
      </c>
      <c r="X1293">
        <v>191.73</v>
      </c>
      <c r="Y1293">
        <v>89611</v>
      </c>
    </row>
    <row r="1294" spans="1:25" x14ac:dyDescent="0.3">
      <c r="A1294">
        <v>23721</v>
      </c>
      <c r="B1294" t="s">
        <v>131</v>
      </c>
      <c r="C1294">
        <v>0.06</v>
      </c>
      <c r="D1294">
        <v>60.65</v>
      </c>
      <c r="E1294">
        <v>12.23</v>
      </c>
      <c r="F1294">
        <v>2334</v>
      </c>
      <c r="G1294" t="s">
        <v>2228</v>
      </c>
      <c r="H1294" t="s">
        <v>66</v>
      </c>
      <c r="I1294" t="s">
        <v>139</v>
      </c>
      <c r="J1294" t="s">
        <v>58</v>
      </c>
      <c r="K1294" t="s">
        <v>67</v>
      </c>
      <c r="L1294" t="s">
        <v>111</v>
      </c>
      <c r="M1294" t="s">
        <v>1785</v>
      </c>
      <c r="N1294">
        <v>0.64</v>
      </c>
      <c r="O1294" t="s">
        <v>50</v>
      </c>
      <c r="P1294" t="s">
        <v>78</v>
      </c>
      <c r="Q1294" t="s">
        <v>1882</v>
      </c>
      <c r="R1294" t="s">
        <v>2229</v>
      </c>
      <c r="S1294">
        <v>53220</v>
      </c>
      <c r="T1294" s="3">
        <v>42100</v>
      </c>
      <c r="U1294" s="3">
        <v>42102</v>
      </c>
      <c r="V1294">
        <v>427.00649999999996</v>
      </c>
      <c r="W1294">
        <v>10</v>
      </c>
      <c r="X1294">
        <v>618.85</v>
      </c>
      <c r="Y1294">
        <v>89608</v>
      </c>
    </row>
    <row r="1295" spans="1:25" x14ac:dyDescent="0.3">
      <c r="A1295">
        <v>23693</v>
      </c>
      <c r="B1295" t="s">
        <v>54</v>
      </c>
      <c r="C1295">
        <v>0.05</v>
      </c>
      <c r="D1295">
        <v>14.81</v>
      </c>
      <c r="E1295">
        <v>13.32</v>
      </c>
      <c r="F1295">
        <v>2334</v>
      </c>
      <c r="G1295" t="s">
        <v>2228</v>
      </c>
      <c r="H1295" t="s">
        <v>66</v>
      </c>
      <c r="I1295" t="s">
        <v>75</v>
      </c>
      <c r="J1295" t="s">
        <v>46</v>
      </c>
      <c r="K1295" t="s">
        <v>281</v>
      </c>
      <c r="L1295" t="s">
        <v>76</v>
      </c>
      <c r="M1295" t="s">
        <v>857</v>
      </c>
      <c r="N1295">
        <v>0.43</v>
      </c>
      <c r="O1295" t="s">
        <v>50</v>
      </c>
      <c r="P1295" t="s">
        <v>78</v>
      </c>
      <c r="Q1295" t="s">
        <v>1882</v>
      </c>
      <c r="R1295" t="s">
        <v>2229</v>
      </c>
      <c r="S1295">
        <v>53220</v>
      </c>
      <c r="T1295" s="3">
        <v>42103</v>
      </c>
      <c r="U1295" s="3">
        <v>42105</v>
      </c>
      <c r="V1295">
        <v>-190.49</v>
      </c>
      <c r="W1295">
        <v>8</v>
      </c>
      <c r="X1295">
        <v>115.99</v>
      </c>
      <c r="Y1295">
        <v>89609</v>
      </c>
    </row>
    <row r="1296" spans="1:25" x14ac:dyDescent="0.3">
      <c r="A1296">
        <v>23694</v>
      </c>
      <c r="B1296" t="s">
        <v>54</v>
      </c>
      <c r="C1296">
        <v>0.08</v>
      </c>
      <c r="D1296">
        <v>2.78</v>
      </c>
      <c r="E1296">
        <v>1.25</v>
      </c>
      <c r="F1296">
        <v>2334</v>
      </c>
      <c r="G1296" t="s">
        <v>2228</v>
      </c>
      <c r="H1296" t="s">
        <v>66</v>
      </c>
      <c r="I1296" t="s">
        <v>75</v>
      </c>
      <c r="J1296" t="s">
        <v>46</v>
      </c>
      <c r="K1296" t="s">
        <v>47</v>
      </c>
      <c r="L1296" t="s">
        <v>48</v>
      </c>
      <c r="M1296" t="s">
        <v>2230</v>
      </c>
      <c r="N1296">
        <v>0.59</v>
      </c>
      <c r="O1296" t="s">
        <v>50</v>
      </c>
      <c r="P1296" t="s">
        <v>78</v>
      </c>
      <c r="Q1296" t="s">
        <v>1882</v>
      </c>
      <c r="R1296" t="s">
        <v>2229</v>
      </c>
      <c r="S1296">
        <v>53220</v>
      </c>
      <c r="T1296" s="3">
        <v>42103</v>
      </c>
      <c r="U1296" s="3">
        <v>42104</v>
      </c>
      <c r="V1296">
        <v>-8.77</v>
      </c>
      <c r="W1296">
        <v>7</v>
      </c>
      <c r="X1296">
        <v>19.46</v>
      </c>
      <c r="Y1296">
        <v>89609</v>
      </c>
    </row>
    <row r="1297" spans="1:25" x14ac:dyDescent="0.3">
      <c r="A1297">
        <v>24952</v>
      </c>
      <c r="B1297" t="s">
        <v>131</v>
      </c>
      <c r="C1297">
        <v>0.06</v>
      </c>
      <c r="D1297">
        <v>3.74</v>
      </c>
      <c r="E1297">
        <v>0.94</v>
      </c>
      <c r="F1297">
        <v>2334</v>
      </c>
      <c r="G1297" t="s">
        <v>2228</v>
      </c>
      <c r="H1297" t="s">
        <v>66</v>
      </c>
      <c r="I1297" t="s">
        <v>57</v>
      </c>
      <c r="J1297" t="s">
        <v>46</v>
      </c>
      <c r="K1297" t="s">
        <v>91</v>
      </c>
      <c r="L1297" t="s">
        <v>48</v>
      </c>
      <c r="M1297" t="s">
        <v>2231</v>
      </c>
      <c r="N1297">
        <v>0.83</v>
      </c>
      <c r="O1297" t="s">
        <v>50</v>
      </c>
      <c r="P1297" t="s">
        <v>78</v>
      </c>
      <c r="Q1297" t="s">
        <v>1882</v>
      </c>
      <c r="R1297" t="s">
        <v>2229</v>
      </c>
      <c r="S1297">
        <v>53220</v>
      </c>
      <c r="T1297" s="3">
        <v>42157</v>
      </c>
      <c r="U1297" s="3">
        <v>42164</v>
      </c>
      <c r="V1297">
        <v>-7.6849999999999996</v>
      </c>
      <c r="W1297">
        <v>12</v>
      </c>
      <c r="X1297">
        <v>44.75</v>
      </c>
      <c r="Y1297">
        <v>89610</v>
      </c>
    </row>
    <row r="1298" spans="1:25" x14ac:dyDescent="0.3">
      <c r="A1298">
        <v>25241</v>
      </c>
      <c r="B1298" t="s">
        <v>64</v>
      </c>
      <c r="C1298">
        <v>0.06</v>
      </c>
      <c r="D1298">
        <v>2.08</v>
      </c>
      <c r="E1298">
        <v>5.33</v>
      </c>
      <c r="F1298">
        <v>2338</v>
      </c>
      <c r="G1298" t="s">
        <v>2232</v>
      </c>
      <c r="H1298" t="s">
        <v>66</v>
      </c>
      <c r="I1298" t="s">
        <v>57</v>
      </c>
      <c r="J1298" t="s">
        <v>58</v>
      </c>
      <c r="K1298" t="s">
        <v>67</v>
      </c>
      <c r="L1298" t="s">
        <v>76</v>
      </c>
      <c r="M1298" t="s">
        <v>768</v>
      </c>
      <c r="N1298">
        <v>0.43</v>
      </c>
      <c r="O1298" t="s">
        <v>50</v>
      </c>
      <c r="P1298" t="s">
        <v>70</v>
      </c>
      <c r="Q1298" t="s">
        <v>439</v>
      </c>
      <c r="R1298" t="s">
        <v>2133</v>
      </c>
      <c r="S1298">
        <v>20740</v>
      </c>
      <c r="T1298" s="3">
        <v>42017</v>
      </c>
      <c r="U1298" s="3">
        <v>42017</v>
      </c>
      <c r="V1298">
        <v>-82.559200000000004</v>
      </c>
      <c r="W1298">
        <v>4</v>
      </c>
      <c r="X1298">
        <v>9.23</v>
      </c>
      <c r="Y1298">
        <v>91480</v>
      </c>
    </row>
    <row r="1299" spans="1:25" x14ac:dyDescent="0.3">
      <c r="A1299">
        <v>26137</v>
      </c>
      <c r="B1299" t="s">
        <v>42</v>
      </c>
      <c r="C1299">
        <v>0.1</v>
      </c>
      <c r="D1299">
        <v>6.75</v>
      </c>
      <c r="E1299">
        <v>2.99</v>
      </c>
      <c r="F1299">
        <v>2338</v>
      </c>
      <c r="G1299" t="s">
        <v>2232</v>
      </c>
      <c r="H1299" t="s">
        <v>66</v>
      </c>
      <c r="I1299" t="s">
        <v>57</v>
      </c>
      <c r="J1299" t="s">
        <v>46</v>
      </c>
      <c r="K1299" t="s">
        <v>134</v>
      </c>
      <c r="L1299" t="s">
        <v>76</v>
      </c>
      <c r="M1299" t="s">
        <v>2233</v>
      </c>
      <c r="N1299">
        <v>0.35</v>
      </c>
      <c r="O1299" t="s">
        <v>50</v>
      </c>
      <c r="P1299" t="s">
        <v>70</v>
      </c>
      <c r="Q1299" t="s">
        <v>439</v>
      </c>
      <c r="R1299" t="s">
        <v>2133</v>
      </c>
      <c r="S1299">
        <v>20740</v>
      </c>
      <c r="T1299" s="3">
        <v>42092</v>
      </c>
      <c r="U1299" s="3">
        <v>42092</v>
      </c>
      <c r="V1299">
        <v>18.147500000000001</v>
      </c>
      <c r="W1299">
        <v>15</v>
      </c>
      <c r="X1299">
        <v>96.13</v>
      </c>
      <c r="Y1299">
        <v>91481</v>
      </c>
    </row>
    <row r="1300" spans="1:25" x14ac:dyDescent="0.3">
      <c r="A1300">
        <v>22526</v>
      </c>
      <c r="B1300" t="s">
        <v>73</v>
      </c>
      <c r="C1300">
        <v>0.05</v>
      </c>
      <c r="D1300">
        <v>11.58</v>
      </c>
      <c r="E1300">
        <v>6.97</v>
      </c>
      <c r="F1300">
        <v>2339</v>
      </c>
      <c r="G1300" t="s">
        <v>2234</v>
      </c>
      <c r="H1300" t="s">
        <v>66</v>
      </c>
      <c r="I1300" t="s">
        <v>57</v>
      </c>
      <c r="J1300" t="s">
        <v>46</v>
      </c>
      <c r="K1300" t="s">
        <v>94</v>
      </c>
      <c r="L1300" t="s">
        <v>76</v>
      </c>
      <c r="M1300" t="s">
        <v>710</v>
      </c>
      <c r="N1300">
        <v>0.35</v>
      </c>
      <c r="O1300" t="s">
        <v>50</v>
      </c>
      <c r="P1300" t="s">
        <v>78</v>
      </c>
      <c r="Q1300" t="s">
        <v>155</v>
      </c>
      <c r="R1300" t="s">
        <v>2235</v>
      </c>
      <c r="S1300">
        <v>77015</v>
      </c>
      <c r="T1300" s="3">
        <v>42149</v>
      </c>
      <c r="U1300" s="3">
        <v>42152</v>
      </c>
      <c r="V1300">
        <v>2.8060000000000027</v>
      </c>
      <c r="W1300">
        <v>6</v>
      </c>
      <c r="X1300">
        <v>73.959999999999994</v>
      </c>
      <c r="Y1300">
        <v>91482</v>
      </c>
    </row>
    <row r="1301" spans="1:25" x14ac:dyDescent="0.3">
      <c r="A1301">
        <v>19052</v>
      </c>
      <c r="B1301" t="s">
        <v>73</v>
      </c>
      <c r="C1301">
        <v>7.0000000000000007E-2</v>
      </c>
      <c r="D1301">
        <v>200.98</v>
      </c>
      <c r="E1301">
        <v>23.76</v>
      </c>
      <c r="F1301">
        <v>2345</v>
      </c>
      <c r="G1301" t="s">
        <v>2236</v>
      </c>
      <c r="H1301" t="s">
        <v>56</v>
      </c>
      <c r="I1301" t="s">
        <v>45</v>
      </c>
      <c r="J1301" t="s">
        <v>58</v>
      </c>
      <c r="K1301" t="s">
        <v>59</v>
      </c>
      <c r="L1301" t="s">
        <v>60</v>
      </c>
      <c r="M1301" t="s">
        <v>2237</v>
      </c>
      <c r="N1301">
        <v>0.57999999999999996</v>
      </c>
      <c r="O1301" t="s">
        <v>50</v>
      </c>
      <c r="P1301" t="s">
        <v>87</v>
      </c>
      <c r="Q1301" t="s">
        <v>637</v>
      </c>
      <c r="R1301" t="s">
        <v>2153</v>
      </c>
      <c r="S1301">
        <v>42003</v>
      </c>
      <c r="T1301" s="3">
        <v>42077</v>
      </c>
      <c r="U1301" s="3">
        <v>42078</v>
      </c>
      <c r="V1301">
        <v>-132.42600000000002</v>
      </c>
      <c r="W1301">
        <v>9</v>
      </c>
      <c r="X1301">
        <v>1805.9</v>
      </c>
      <c r="Y1301">
        <v>89504</v>
      </c>
    </row>
    <row r="1302" spans="1:25" x14ac:dyDescent="0.3">
      <c r="A1302">
        <v>19053</v>
      </c>
      <c r="B1302" t="s">
        <v>73</v>
      </c>
      <c r="C1302">
        <v>0.02</v>
      </c>
      <c r="D1302">
        <v>179.29</v>
      </c>
      <c r="E1302">
        <v>29.21</v>
      </c>
      <c r="F1302">
        <v>2345</v>
      </c>
      <c r="G1302" t="s">
        <v>2236</v>
      </c>
      <c r="H1302" t="s">
        <v>56</v>
      </c>
      <c r="I1302" t="s">
        <v>45</v>
      </c>
      <c r="J1302" t="s">
        <v>58</v>
      </c>
      <c r="K1302" t="s">
        <v>176</v>
      </c>
      <c r="L1302" t="s">
        <v>146</v>
      </c>
      <c r="M1302" t="s">
        <v>653</v>
      </c>
      <c r="N1302">
        <v>0.76</v>
      </c>
      <c r="O1302" t="s">
        <v>50</v>
      </c>
      <c r="P1302" t="s">
        <v>87</v>
      </c>
      <c r="Q1302" t="s">
        <v>637</v>
      </c>
      <c r="R1302" t="s">
        <v>2153</v>
      </c>
      <c r="S1302">
        <v>42003</v>
      </c>
      <c r="T1302" s="3">
        <v>42077</v>
      </c>
      <c r="U1302" s="3">
        <v>42077</v>
      </c>
      <c r="V1302">
        <v>-411.23599999999999</v>
      </c>
      <c r="W1302">
        <v>2</v>
      </c>
      <c r="X1302">
        <v>311.41000000000003</v>
      </c>
      <c r="Y1302">
        <v>89504</v>
      </c>
    </row>
    <row r="1303" spans="1:25" x14ac:dyDescent="0.3">
      <c r="A1303">
        <v>20776</v>
      </c>
      <c r="B1303" t="s">
        <v>131</v>
      </c>
      <c r="C1303">
        <v>0.03</v>
      </c>
      <c r="D1303">
        <v>297.64</v>
      </c>
      <c r="E1303">
        <v>14.7</v>
      </c>
      <c r="F1303">
        <v>2346</v>
      </c>
      <c r="G1303" t="s">
        <v>2238</v>
      </c>
      <c r="H1303" t="s">
        <v>56</v>
      </c>
      <c r="I1303" t="s">
        <v>45</v>
      </c>
      <c r="J1303" t="s">
        <v>102</v>
      </c>
      <c r="K1303" t="s">
        <v>110</v>
      </c>
      <c r="L1303" t="s">
        <v>60</v>
      </c>
      <c r="M1303" t="s">
        <v>589</v>
      </c>
      <c r="N1303">
        <v>0.56999999999999995</v>
      </c>
      <c r="O1303" t="s">
        <v>50</v>
      </c>
      <c r="P1303" t="s">
        <v>87</v>
      </c>
      <c r="Q1303" t="s">
        <v>637</v>
      </c>
      <c r="R1303" t="s">
        <v>2239</v>
      </c>
      <c r="S1303">
        <v>40258</v>
      </c>
      <c r="T1303" s="3">
        <v>42014</v>
      </c>
      <c r="U1303" s="3">
        <v>42019</v>
      </c>
      <c r="V1303">
        <v>-48.971999999999994</v>
      </c>
      <c r="W1303">
        <v>12</v>
      </c>
      <c r="X1303">
        <v>3707.05</v>
      </c>
      <c r="Y1303">
        <v>89503</v>
      </c>
    </row>
    <row r="1304" spans="1:25" x14ac:dyDescent="0.3">
      <c r="A1304">
        <v>21627</v>
      </c>
      <c r="B1304" t="s">
        <v>42</v>
      </c>
      <c r="C1304">
        <v>0.1</v>
      </c>
      <c r="D1304">
        <v>218.75</v>
      </c>
      <c r="E1304">
        <v>69.64</v>
      </c>
      <c r="F1304">
        <v>2346</v>
      </c>
      <c r="G1304" t="s">
        <v>2238</v>
      </c>
      <c r="H1304" t="s">
        <v>56</v>
      </c>
      <c r="I1304" t="s">
        <v>45</v>
      </c>
      <c r="J1304" t="s">
        <v>58</v>
      </c>
      <c r="K1304" t="s">
        <v>176</v>
      </c>
      <c r="L1304" t="s">
        <v>146</v>
      </c>
      <c r="M1304" t="s">
        <v>679</v>
      </c>
      <c r="N1304">
        <v>0.77</v>
      </c>
      <c r="O1304" t="s">
        <v>50</v>
      </c>
      <c r="P1304" t="s">
        <v>87</v>
      </c>
      <c r="Q1304" t="s">
        <v>637</v>
      </c>
      <c r="R1304" t="s">
        <v>2239</v>
      </c>
      <c r="S1304">
        <v>40258</v>
      </c>
      <c r="T1304" s="3">
        <v>42144</v>
      </c>
      <c r="U1304" s="3">
        <v>42145</v>
      </c>
      <c r="V1304">
        <v>62.297999999999995</v>
      </c>
      <c r="W1304">
        <v>17</v>
      </c>
      <c r="X1304">
        <v>2805.18</v>
      </c>
      <c r="Y1304">
        <v>89505</v>
      </c>
    </row>
    <row r="1305" spans="1:25" x14ac:dyDescent="0.3">
      <c r="A1305">
        <v>18675</v>
      </c>
      <c r="B1305" t="s">
        <v>64</v>
      </c>
      <c r="C1305">
        <v>0.08</v>
      </c>
      <c r="D1305">
        <v>6.48</v>
      </c>
      <c r="E1305">
        <v>7.49</v>
      </c>
      <c r="F1305">
        <v>2351</v>
      </c>
      <c r="G1305" t="s">
        <v>2240</v>
      </c>
      <c r="H1305" t="s">
        <v>66</v>
      </c>
      <c r="I1305" t="s">
        <v>45</v>
      </c>
      <c r="J1305" t="s">
        <v>46</v>
      </c>
      <c r="K1305" t="s">
        <v>118</v>
      </c>
      <c r="L1305" t="s">
        <v>76</v>
      </c>
      <c r="M1305" t="s">
        <v>1974</v>
      </c>
      <c r="N1305">
        <v>0.37</v>
      </c>
      <c r="O1305" t="s">
        <v>50</v>
      </c>
      <c r="P1305" t="s">
        <v>70</v>
      </c>
      <c r="Q1305" t="s">
        <v>439</v>
      </c>
      <c r="R1305" t="s">
        <v>2241</v>
      </c>
      <c r="S1305">
        <v>21114</v>
      </c>
      <c r="T1305" s="3">
        <v>42093</v>
      </c>
      <c r="U1305" s="3">
        <v>42096</v>
      </c>
      <c r="V1305">
        <v>-119.32</v>
      </c>
      <c r="W1305">
        <v>13</v>
      </c>
      <c r="X1305">
        <v>80.86</v>
      </c>
      <c r="Y1305">
        <v>86163</v>
      </c>
    </row>
    <row r="1306" spans="1:25" x14ac:dyDescent="0.3">
      <c r="A1306">
        <v>20904</v>
      </c>
      <c r="B1306" t="s">
        <v>64</v>
      </c>
      <c r="C1306">
        <v>0.06</v>
      </c>
      <c r="D1306">
        <v>59.76</v>
      </c>
      <c r="E1306">
        <v>9.7100000000000009</v>
      </c>
      <c r="F1306">
        <v>2352</v>
      </c>
      <c r="G1306" t="s">
        <v>2242</v>
      </c>
      <c r="H1306" t="s">
        <v>66</v>
      </c>
      <c r="I1306" t="s">
        <v>139</v>
      </c>
      <c r="J1306" t="s">
        <v>46</v>
      </c>
      <c r="K1306" t="s">
        <v>165</v>
      </c>
      <c r="L1306" t="s">
        <v>76</v>
      </c>
      <c r="M1306" t="s">
        <v>1052</v>
      </c>
      <c r="N1306">
        <v>0.56999999999999995</v>
      </c>
      <c r="O1306" t="s">
        <v>50</v>
      </c>
      <c r="P1306" t="s">
        <v>70</v>
      </c>
      <c r="Q1306" t="s">
        <v>439</v>
      </c>
      <c r="R1306" t="s">
        <v>2243</v>
      </c>
      <c r="S1306">
        <v>21501</v>
      </c>
      <c r="T1306" s="3">
        <v>42175</v>
      </c>
      <c r="U1306" s="3">
        <v>42178</v>
      </c>
      <c r="V1306">
        <v>756.67470000000003</v>
      </c>
      <c r="W1306">
        <v>18</v>
      </c>
      <c r="X1306">
        <v>1096.6300000000001</v>
      </c>
      <c r="Y1306">
        <v>86165</v>
      </c>
    </row>
    <row r="1307" spans="1:25" x14ac:dyDescent="0.3">
      <c r="A1307">
        <v>20905</v>
      </c>
      <c r="B1307" t="s">
        <v>64</v>
      </c>
      <c r="C1307">
        <v>7.0000000000000007E-2</v>
      </c>
      <c r="D1307">
        <v>195.99</v>
      </c>
      <c r="E1307">
        <v>4.2</v>
      </c>
      <c r="F1307">
        <v>2352</v>
      </c>
      <c r="G1307" t="s">
        <v>2242</v>
      </c>
      <c r="H1307" t="s">
        <v>66</v>
      </c>
      <c r="I1307" t="s">
        <v>139</v>
      </c>
      <c r="J1307" t="s">
        <v>102</v>
      </c>
      <c r="K1307" t="s">
        <v>103</v>
      </c>
      <c r="L1307" t="s">
        <v>76</v>
      </c>
      <c r="M1307" t="s">
        <v>2244</v>
      </c>
      <c r="N1307">
        <v>0.56000000000000005</v>
      </c>
      <c r="O1307" t="s">
        <v>50</v>
      </c>
      <c r="P1307" t="s">
        <v>70</v>
      </c>
      <c r="Q1307" t="s">
        <v>439</v>
      </c>
      <c r="R1307" t="s">
        <v>2243</v>
      </c>
      <c r="S1307">
        <v>21501</v>
      </c>
      <c r="T1307" s="3">
        <v>42175</v>
      </c>
      <c r="U1307" s="3">
        <v>42178</v>
      </c>
      <c r="V1307">
        <v>-222.34299999999999</v>
      </c>
      <c r="W1307">
        <v>4</v>
      </c>
      <c r="X1307">
        <v>632.12</v>
      </c>
      <c r="Y1307">
        <v>86165</v>
      </c>
    </row>
    <row r="1308" spans="1:25" x14ac:dyDescent="0.3">
      <c r="A1308">
        <v>19270</v>
      </c>
      <c r="B1308" t="s">
        <v>54</v>
      </c>
      <c r="C1308">
        <v>0.09</v>
      </c>
      <c r="D1308">
        <v>71.37</v>
      </c>
      <c r="E1308">
        <v>69</v>
      </c>
      <c r="F1308">
        <v>2352</v>
      </c>
      <c r="G1308" t="s">
        <v>2242</v>
      </c>
      <c r="H1308" t="s">
        <v>66</v>
      </c>
      <c r="I1308" t="s">
        <v>57</v>
      </c>
      <c r="J1308" t="s">
        <v>58</v>
      </c>
      <c r="K1308" t="s">
        <v>176</v>
      </c>
      <c r="L1308" t="s">
        <v>260</v>
      </c>
      <c r="M1308" t="s">
        <v>2245</v>
      </c>
      <c r="N1308">
        <v>0.68</v>
      </c>
      <c r="O1308" t="s">
        <v>50</v>
      </c>
      <c r="P1308" t="s">
        <v>70</v>
      </c>
      <c r="Q1308" t="s">
        <v>439</v>
      </c>
      <c r="R1308" t="s">
        <v>2243</v>
      </c>
      <c r="S1308">
        <v>21501</v>
      </c>
      <c r="T1308" s="3">
        <v>42178</v>
      </c>
      <c r="U1308" s="3">
        <v>42179</v>
      </c>
      <c r="V1308">
        <v>-1537.1356000000003</v>
      </c>
      <c r="W1308">
        <v>19</v>
      </c>
      <c r="X1308">
        <v>1302.98</v>
      </c>
      <c r="Y1308">
        <v>86166</v>
      </c>
    </row>
    <row r="1309" spans="1:25" x14ac:dyDescent="0.3">
      <c r="A1309">
        <v>25338</v>
      </c>
      <c r="B1309" t="s">
        <v>64</v>
      </c>
      <c r="C1309">
        <v>0.04</v>
      </c>
      <c r="D1309">
        <v>5.98</v>
      </c>
      <c r="E1309">
        <v>0.96</v>
      </c>
      <c r="F1309">
        <v>2353</v>
      </c>
      <c r="G1309" t="s">
        <v>2246</v>
      </c>
      <c r="H1309" t="s">
        <v>66</v>
      </c>
      <c r="I1309" t="s">
        <v>45</v>
      </c>
      <c r="J1309" t="s">
        <v>46</v>
      </c>
      <c r="K1309" t="s">
        <v>47</v>
      </c>
      <c r="L1309" t="s">
        <v>48</v>
      </c>
      <c r="M1309" t="s">
        <v>1843</v>
      </c>
      <c r="N1309">
        <v>0.6</v>
      </c>
      <c r="O1309" t="s">
        <v>50</v>
      </c>
      <c r="P1309" t="s">
        <v>70</v>
      </c>
      <c r="Q1309" t="s">
        <v>439</v>
      </c>
      <c r="R1309" t="s">
        <v>2247</v>
      </c>
      <c r="S1309">
        <v>21040</v>
      </c>
      <c r="T1309" s="3">
        <v>42123</v>
      </c>
      <c r="U1309" s="3">
        <v>42124</v>
      </c>
      <c r="V1309">
        <v>52.697600000000001</v>
      </c>
      <c r="W1309">
        <v>22</v>
      </c>
      <c r="X1309">
        <v>131.79</v>
      </c>
      <c r="Y1309">
        <v>86164</v>
      </c>
    </row>
    <row r="1310" spans="1:25" x14ac:dyDescent="0.3">
      <c r="A1310">
        <v>25339</v>
      </c>
      <c r="B1310" t="s">
        <v>64</v>
      </c>
      <c r="C1310">
        <v>0.01</v>
      </c>
      <c r="D1310">
        <v>20.99</v>
      </c>
      <c r="E1310">
        <v>0.99</v>
      </c>
      <c r="F1310">
        <v>2353</v>
      </c>
      <c r="G1310" t="s">
        <v>2246</v>
      </c>
      <c r="H1310" t="s">
        <v>66</v>
      </c>
      <c r="I1310" t="s">
        <v>45</v>
      </c>
      <c r="J1310" t="s">
        <v>102</v>
      </c>
      <c r="K1310" t="s">
        <v>103</v>
      </c>
      <c r="L1310" t="s">
        <v>48</v>
      </c>
      <c r="M1310" t="s">
        <v>620</v>
      </c>
      <c r="N1310">
        <v>0.56999999999999995</v>
      </c>
      <c r="O1310" t="s">
        <v>50</v>
      </c>
      <c r="P1310" t="s">
        <v>70</v>
      </c>
      <c r="Q1310" t="s">
        <v>439</v>
      </c>
      <c r="R1310" t="s">
        <v>2247</v>
      </c>
      <c r="S1310">
        <v>21040</v>
      </c>
      <c r="T1310" s="3">
        <v>42123</v>
      </c>
      <c r="U1310" s="3">
        <v>42124</v>
      </c>
      <c r="V1310">
        <v>-78.194159999999982</v>
      </c>
      <c r="W1310">
        <v>2</v>
      </c>
      <c r="X1310">
        <v>35.33</v>
      </c>
      <c r="Y1310">
        <v>86164</v>
      </c>
    </row>
    <row r="1311" spans="1:25" x14ac:dyDescent="0.3">
      <c r="A1311">
        <v>22649</v>
      </c>
      <c r="B1311" t="s">
        <v>54</v>
      </c>
      <c r="C1311">
        <v>0.1</v>
      </c>
      <c r="D1311">
        <v>78.69</v>
      </c>
      <c r="E1311">
        <v>19.989999999999998</v>
      </c>
      <c r="F1311">
        <v>2355</v>
      </c>
      <c r="G1311" t="s">
        <v>2248</v>
      </c>
      <c r="H1311" t="s">
        <v>66</v>
      </c>
      <c r="I1311" t="s">
        <v>139</v>
      </c>
      <c r="J1311" t="s">
        <v>58</v>
      </c>
      <c r="K1311" t="s">
        <v>67</v>
      </c>
      <c r="L1311" t="s">
        <v>76</v>
      </c>
      <c r="M1311" t="s">
        <v>77</v>
      </c>
      <c r="N1311">
        <v>0.43</v>
      </c>
      <c r="O1311" t="s">
        <v>50</v>
      </c>
      <c r="P1311" t="s">
        <v>51</v>
      </c>
      <c r="Q1311" t="s">
        <v>62</v>
      </c>
      <c r="R1311" t="s">
        <v>2222</v>
      </c>
      <c r="S1311">
        <v>92236</v>
      </c>
      <c r="T1311" s="3">
        <v>42050</v>
      </c>
      <c r="U1311" s="3">
        <v>42051</v>
      </c>
      <c r="V1311">
        <v>465.43949999999995</v>
      </c>
      <c r="W1311">
        <v>9</v>
      </c>
      <c r="X1311">
        <v>674.55</v>
      </c>
      <c r="Y1311">
        <v>91304</v>
      </c>
    </row>
    <row r="1312" spans="1:25" x14ac:dyDescent="0.3">
      <c r="A1312">
        <v>21511</v>
      </c>
      <c r="B1312" t="s">
        <v>73</v>
      </c>
      <c r="C1312">
        <v>0.06</v>
      </c>
      <c r="D1312">
        <v>146.34</v>
      </c>
      <c r="E1312">
        <v>43.75</v>
      </c>
      <c r="F1312">
        <v>2355</v>
      </c>
      <c r="G1312" t="s">
        <v>2248</v>
      </c>
      <c r="H1312" t="s">
        <v>56</v>
      </c>
      <c r="I1312" t="s">
        <v>139</v>
      </c>
      <c r="J1312" t="s">
        <v>58</v>
      </c>
      <c r="K1312" t="s">
        <v>176</v>
      </c>
      <c r="L1312" t="s">
        <v>146</v>
      </c>
      <c r="M1312" t="s">
        <v>2214</v>
      </c>
      <c r="N1312">
        <v>0.65</v>
      </c>
      <c r="O1312" t="s">
        <v>50</v>
      </c>
      <c r="P1312" t="s">
        <v>51</v>
      </c>
      <c r="Q1312" t="s">
        <v>62</v>
      </c>
      <c r="R1312" t="s">
        <v>2222</v>
      </c>
      <c r="S1312">
        <v>92236</v>
      </c>
      <c r="T1312" s="3">
        <v>42171</v>
      </c>
      <c r="U1312" s="3">
        <v>42173</v>
      </c>
      <c r="V1312">
        <v>-89.27</v>
      </c>
      <c r="W1312">
        <v>12</v>
      </c>
      <c r="X1312">
        <v>1721.24</v>
      </c>
      <c r="Y1312">
        <v>91306</v>
      </c>
    </row>
    <row r="1313" spans="1:25" x14ac:dyDescent="0.3">
      <c r="A1313">
        <v>24526</v>
      </c>
      <c r="B1313" t="s">
        <v>73</v>
      </c>
      <c r="C1313">
        <v>0</v>
      </c>
      <c r="D1313">
        <v>29.34</v>
      </c>
      <c r="E1313">
        <v>7.87</v>
      </c>
      <c r="F1313">
        <v>2356</v>
      </c>
      <c r="G1313" t="s">
        <v>2249</v>
      </c>
      <c r="H1313" t="s">
        <v>66</v>
      </c>
      <c r="I1313" t="s">
        <v>139</v>
      </c>
      <c r="J1313" t="s">
        <v>58</v>
      </c>
      <c r="K1313" t="s">
        <v>67</v>
      </c>
      <c r="L1313" t="s">
        <v>76</v>
      </c>
      <c r="M1313" t="s">
        <v>580</v>
      </c>
      <c r="N1313">
        <v>0.54</v>
      </c>
      <c r="O1313" t="s">
        <v>50</v>
      </c>
      <c r="P1313" t="s">
        <v>51</v>
      </c>
      <c r="Q1313" t="s">
        <v>2250</v>
      </c>
      <c r="R1313" t="s">
        <v>2251</v>
      </c>
      <c r="S1313">
        <v>82901</v>
      </c>
      <c r="T1313" s="3">
        <v>42078</v>
      </c>
      <c r="U1313" s="3">
        <v>42080</v>
      </c>
      <c r="V1313">
        <v>385.37</v>
      </c>
      <c r="W1313">
        <v>22</v>
      </c>
      <c r="X1313">
        <v>668.38</v>
      </c>
      <c r="Y1313">
        <v>91305</v>
      </c>
    </row>
    <row r="1314" spans="1:25" x14ac:dyDescent="0.3">
      <c r="A1314">
        <v>20798</v>
      </c>
      <c r="B1314" t="s">
        <v>131</v>
      </c>
      <c r="C1314">
        <v>0.1</v>
      </c>
      <c r="D1314">
        <v>205.99</v>
      </c>
      <c r="E1314">
        <v>8.99</v>
      </c>
      <c r="F1314">
        <v>2358</v>
      </c>
      <c r="G1314" t="s">
        <v>2252</v>
      </c>
      <c r="H1314" t="s">
        <v>66</v>
      </c>
      <c r="I1314" t="s">
        <v>45</v>
      </c>
      <c r="J1314" t="s">
        <v>102</v>
      </c>
      <c r="K1314" t="s">
        <v>103</v>
      </c>
      <c r="L1314" t="s">
        <v>76</v>
      </c>
      <c r="M1314" t="s">
        <v>132</v>
      </c>
      <c r="N1314">
        <v>0.56000000000000005</v>
      </c>
      <c r="O1314" t="s">
        <v>50</v>
      </c>
      <c r="P1314" t="s">
        <v>87</v>
      </c>
      <c r="Q1314" t="s">
        <v>386</v>
      </c>
      <c r="R1314" t="s">
        <v>2080</v>
      </c>
      <c r="S1314">
        <v>33311</v>
      </c>
      <c r="T1314" s="3">
        <v>42067</v>
      </c>
      <c r="U1314" s="3">
        <v>42071</v>
      </c>
      <c r="V1314">
        <v>147</v>
      </c>
      <c r="W1314">
        <v>2</v>
      </c>
      <c r="X1314">
        <v>324.62</v>
      </c>
      <c r="Y1314">
        <v>88267</v>
      </c>
    </row>
    <row r="1315" spans="1:25" x14ac:dyDescent="0.3">
      <c r="A1315">
        <v>18892</v>
      </c>
      <c r="B1315" t="s">
        <v>64</v>
      </c>
      <c r="C1315">
        <v>0.05</v>
      </c>
      <c r="D1315">
        <v>2.08</v>
      </c>
      <c r="E1315">
        <v>2.56</v>
      </c>
      <c r="F1315">
        <v>2358</v>
      </c>
      <c r="G1315" t="s">
        <v>2252</v>
      </c>
      <c r="H1315" t="s">
        <v>66</v>
      </c>
      <c r="I1315" t="s">
        <v>57</v>
      </c>
      <c r="J1315" t="s">
        <v>46</v>
      </c>
      <c r="K1315" t="s">
        <v>198</v>
      </c>
      <c r="L1315" t="s">
        <v>68</v>
      </c>
      <c r="M1315" t="s">
        <v>340</v>
      </c>
      <c r="N1315">
        <v>0.55000000000000004</v>
      </c>
      <c r="O1315" t="s">
        <v>50</v>
      </c>
      <c r="P1315" t="s">
        <v>87</v>
      </c>
      <c r="Q1315" t="s">
        <v>386</v>
      </c>
      <c r="R1315" t="s">
        <v>2080</v>
      </c>
      <c r="S1315">
        <v>33311</v>
      </c>
      <c r="T1315" s="3">
        <v>42049</v>
      </c>
      <c r="U1315" s="3">
        <v>42051</v>
      </c>
      <c r="V1315">
        <v>-1045.0160000000001</v>
      </c>
      <c r="W1315">
        <v>19</v>
      </c>
      <c r="X1315">
        <v>40.93</v>
      </c>
      <c r="Y1315">
        <v>88268</v>
      </c>
    </row>
    <row r="1316" spans="1:25" x14ac:dyDescent="0.3">
      <c r="A1316">
        <v>21772</v>
      </c>
      <c r="B1316" t="s">
        <v>64</v>
      </c>
      <c r="C1316">
        <v>0</v>
      </c>
      <c r="D1316">
        <v>7.28</v>
      </c>
      <c r="E1316">
        <v>1.77</v>
      </c>
      <c r="F1316">
        <v>2359</v>
      </c>
      <c r="G1316" t="s">
        <v>2253</v>
      </c>
      <c r="H1316" t="s">
        <v>66</v>
      </c>
      <c r="I1316" t="s">
        <v>57</v>
      </c>
      <c r="J1316" t="s">
        <v>46</v>
      </c>
      <c r="K1316" t="s">
        <v>118</v>
      </c>
      <c r="L1316" t="s">
        <v>48</v>
      </c>
      <c r="M1316" t="s">
        <v>2254</v>
      </c>
      <c r="N1316">
        <v>0.37</v>
      </c>
      <c r="O1316" t="s">
        <v>50</v>
      </c>
      <c r="P1316" t="s">
        <v>87</v>
      </c>
      <c r="Q1316" t="s">
        <v>386</v>
      </c>
      <c r="R1316" t="s">
        <v>2255</v>
      </c>
      <c r="S1316">
        <v>33917</v>
      </c>
      <c r="T1316" s="3">
        <v>42040</v>
      </c>
      <c r="U1316" s="3">
        <v>42040</v>
      </c>
      <c r="V1316">
        <v>167.16000000000003</v>
      </c>
      <c r="W1316">
        <v>7</v>
      </c>
      <c r="X1316">
        <v>53.42</v>
      </c>
      <c r="Y1316">
        <v>88265</v>
      </c>
    </row>
    <row r="1317" spans="1:25" x14ac:dyDescent="0.3">
      <c r="A1317">
        <v>24890</v>
      </c>
      <c r="B1317" t="s">
        <v>42</v>
      </c>
      <c r="C1317">
        <v>0.06</v>
      </c>
      <c r="D1317">
        <v>8.33</v>
      </c>
      <c r="E1317">
        <v>1.99</v>
      </c>
      <c r="F1317">
        <v>2361</v>
      </c>
      <c r="G1317" t="s">
        <v>2256</v>
      </c>
      <c r="H1317" t="s">
        <v>66</v>
      </c>
      <c r="I1317" t="s">
        <v>45</v>
      </c>
      <c r="J1317" t="s">
        <v>102</v>
      </c>
      <c r="K1317" t="s">
        <v>204</v>
      </c>
      <c r="L1317" t="s">
        <v>68</v>
      </c>
      <c r="M1317" t="s">
        <v>438</v>
      </c>
      <c r="N1317">
        <v>0.52</v>
      </c>
      <c r="O1317" t="s">
        <v>50</v>
      </c>
      <c r="P1317" t="s">
        <v>87</v>
      </c>
      <c r="Q1317" t="s">
        <v>386</v>
      </c>
      <c r="R1317" t="s">
        <v>2257</v>
      </c>
      <c r="S1317">
        <v>32259</v>
      </c>
      <c r="T1317" s="3">
        <v>42060</v>
      </c>
      <c r="U1317" s="3">
        <v>42061</v>
      </c>
      <c r="V1317">
        <v>-344.82000000000005</v>
      </c>
      <c r="W1317">
        <v>1</v>
      </c>
      <c r="X1317">
        <v>8.49</v>
      </c>
      <c r="Y1317">
        <v>88266</v>
      </c>
    </row>
    <row r="1318" spans="1:25" x14ac:dyDescent="0.3">
      <c r="A1318">
        <v>19369</v>
      </c>
      <c r="B1318" t="s">
        <v>42</v>
      </c>
      <c r="C1318">
        <v>0</v>
      </c>
      <c r="D1318">
        <v>5.77</v>
      </c>
      <c r="E1318">
        <v>5.92</v>
      </c>
      <c r="F1318">
        <v>2363</v>
      </c>
      <c r="G1318" t="s">
        <v>2258</v>
      </c>
      <c r="H1318" t="s">
        <v>66</v>
      </c>
      <c r="I1318" t="s">
        <v>57</v>
      </c>
      <c r="J1318" t="s">
        <v>58</v>
      </c>
      <c r="K1318" t="s">
        <v>67</v>
      </c>
      <c r="L1318" t="s">
        <v>111</v>
      </c>
      <c r="M1318" t="s">
        <v>2259</v>
      </c>
      <c r="N1318">
        <v>0.55000000000000004</v>
      </c>
      <c r="O1318" t="s">
        <v>50</v>
      </c>
      <c r="P1318" t="s">
        <v>70</v>
      </c>
      <c r="Q1318" t="s">
        <v>178</v>
      </c>
      <c r="R1318" t="s">
        <v>2142</v>
      </c>
      <c r="S1318">
        <v>44256</v>
      </c>
      <c r="T1318" s="3">
        <v>42105</v>
      </c>
      <c r="U1318" s="3">
        <v>42107</v>
      </c>
      <c r="V1318">
        <v>-61.5276</v>
      </c>
      <c r="W1318">
        <v>11</v>
      </c>
      <c r="X1318">
        <v>69.89</v>
      </c>
      <c r="Y1318">
        <v>90040</v>
      </c>
    </row>
    <row r="1319" spans="1:25" x14ac:dyDescent="0.3">
      <c r="A1319">
        <v>21582</v>
      </c>
      <c r="B1319" t="s">
        <v>131</v>
      </c>
      <c r="C1319">
        <v>7.0000000000000007E-2</v>
      </c>
      <c r="D1319">
        <v>5.98</v>
      </c>
      <c r="E1319">
        <v>5.79</v>
      </c>
      <c r="F1319">
        <v>2369</v>
      </c>
      <c r="G1319" t="s">
        <v>2260</v>
      </c>
      <c r="H1319" t="s">
        <v>66</v>
      </c>
      <c r="I1319" t="s">
        <v>139</v>
      </c>
      <c r="J1319" t="s">
        <v>46</v>
      </c>
      <c r="K1319" t="s">
        <v>118</v>
      </c>
      <c r="L1319" t="s">
        <v>76</v>
      </c>
      <c r="M1319" t="s">
        <v>148</v>
      </c>
      <c r="N1319">
        <v>0.36</v>
      </c>
      <c r="O1319" t="s">
        <v>50</v>
      </c>
      <c r="P1319" t="s">
        <v>87</v>
      </c>
      <c r="Q1319" t="s">
        <v>386</v>
      </c>
      <c r="R1319" t="s">
        <v>2261</v>
      </c>
      <c r="S1319">
        <v>33024</v>
      </c>
      <c r="T1319" s="3">
        <v>42017</v>
      </c>
      <c r="U1319" s="3">
        <v>42019</v>
      </c>
      <c r="V1319">
        <v>-41.972700000000003</v>
      </c>
      <c r="W1319">
        <v>13</v>
      </c>
      <c r="X1319">
        <v>77.42</v>
      </c>
      <c r="Y1319">
        <v>90408</v>
      </c>
    </row>
    <row r="1320" spans="1:25" x14ac:dyDescent="0.3">
      <c r="A1320">
        <v>21988</v>
      </c>
      <c r="B1320" t="s">
        <v>73</v>
      </c>
      <c r="C1320">
        <v>0.01</v>
      </c>
      <c r="D1320">
        <v>1.76</v>
      </c>
      <c r="E1320">
        <v>0.7</v>
      </c>
      <c r="F1320">
        <v>2372</v>
      </c>
      <c r="G1320" t="s">
        <v>2262</v>
      </c>
      <c r="H1320" t="s">
        <v>66</v>
      </c>
      <c r="I1320" t="s">
        <v>45</v>
      </c>
      <c r="J1320" t="s">
        <v>46</v>
      </c>
      <c r="K1320" t="s">
        <v>47</v>
      </c>
      <c r="L1320" t="s">
        <v>48</v>
      </c>
      <c r="M1320" t="s">
        <v>152</v>
      </c>
      <c r="N1320">
        <v>0.56000000000000005</v>
      </c>
      <c r="O1320" t="s">
        <v>50</v>
      </c>
      <c r="P1320" t="s">
        <v>78</v>
      </c>
      <c r="Q1320" t="s">
        <v>79</v>
      </c>
      <c r="R1320" t="s">
        <v>2263</v>
      </c>
      <c r="S1320">
        <v>55803</v>
      </c>
      <c r="T1320" s="3">
        <v>42078</v>
      </c>
      <c r="U1320" s="3">
        <v>42079</v>
      </c>
      <c r="V1320">
        <v>-1.56</v>
      </c>
      <c r="W1320">
        <v>4</v>
      </c>
      <c r="X1320">
        <v>7.2</v>
      </c>
      <c r="Y1320">
        <v>90714</v>
      </c>
    </row>
    <row r="1321" spans="1:25" x14ac:dyDescent="0.3">
      <c r="A1321">
        <v>22827</v>
      </c>
      <c r="B1321" t="s">
        <v>42</v>
      </c>
      <c r="C1321">
        <v>0.05</v>
      </c>
      <c r="D1321">
        <v>3.28</v>
      </c>
      <c r="E1321">
        <v>3.97</v>
      </c>
      <c r="F1321">
        <v>2376</v>
      </c>
      <c r="G1321" t="s">
        <v>2264</v>
      </c>
      <c r="H1321" t="s">
        <v>66</v>
      </c>
      <c r="I1321" t="s">
        <v>45</v>
      </c>
      <c r="J1321" t="s">
        <v>46</v>
      </c>
      <c r="K1321" t="s">
        <v>47</v>
      </c>
      <c r="L1321" t="s">
        <v>48</v>
      </c>
      <c r="M1321" t="s">
        <v>1817</v>
      </c>
      <c r="N1321">
        <v>0.56000000000000005</v>
      </c>
      <c r="O1321" t="s">
        <v>50</v>
      </c>
      <c r="P1321" t="s">
        <v>51</v>
      </c>
      <c r="Q1321" t="s">
        <v>1765</v>
      </c>
      <c r="R1321" t="s">
        <v>1766</v>
      </c>
      <c r="S1321">
        <v>83843</v>
      </c>
      <c r="T1321" s="3">
        <v>42068</v>
      </c>
      <c r="U1321" s="3">
        <v>42069</v>
      </c>
      <c r="V1321">
        <v>-100.24</v>
      </c>
      <c r="W1321">
        <v>18</v>
      </c>
      <c r="X1321">
        <v>61.29</v>
      </c>
      <c r="Y1321">
        <v>91321</v>
      </c>
    </row>
    <row r="1322" spans="1:25" x14ac:dyDescent="0.3">
      <c r="A1322">
        <v>22828</v>
      </c>
      <c r="B1322" t="s">
        <v>42</v>
      </c>
      <c r="C1322">
        <v>0.03</v>
      </c>
      <c r="D1322">
        <v>6.98</v>
      </c>
      <c r="E1322">
        <v>9.69</v>
      </c>
      <c r="F1322">
        <v>2376</v>
      </c>
      <c r="G1322" t="s">
        <v>2264</v>
      </c>
      <c r="H1322" t="s">
        <v>66</v>
      </c>
      <c r="I1322" t="s">
        <v>45</v>
      </c>
      <c r="J1322" t="s">
        <v>46</v>
      </c>
      <c r="K1322" t="s">
        <v>165</v>
      </c>
      <c r="L1322" t="s">
        <v>76</v>
      </c>
      <c r="M1322" t="s">
        <v>2265</v>
      </c>
      <c r="N1322">
        <v>0.83</v>
      </c>
      <c r="O1322" t="s">
        <v>50</v>
      </c>
      <c r="P1322" t="s">
        <v>51</v>
      </c>
      <c r="Q1322" t="s">
        <v>1765</v>
      </c>
      <c r="R1322" t="s">
        <v>1766</v>
      </c>
      <c r="S1322">
        <v>83843</v>
      </c>
      <c r="T1322" s="3">
        <v>42068</v>
      </c>
      <c r="U1322" s="3">
        <v>42070</v>
      </c>
      <c r="V1322">
        <v>-262.62</v>
      </c>
      <c r="W1322">
        <v>15</v>
      </c>
      <c r="X1322">
        <v>109.15</v>
      </c>
      <c r="Y1322">
        <v>91321</v>
      </c>
    </row>
    <row r="1323" spans="1:25" x14ac:dyDescent="0.3">
      <c r="A1323">
        <v>18151</v>
      </c>
      <c r="B1323" t="s">
        <v>131</v>
      </c>
      <c r="C1323">
        <v>0.06</v>
      </c>
      <c r="D1323">
        <v>122.99</v>
      </c>
      <c r="E1323">
        <v>19.989999999999998</v>
      </c>
      <c r="F1323">
        <v>2379</v>
      </c>
      <c r="G1323" t="s">
        <v>2266</v>
      </c>
      <c r="H1323" t="s">
        <v>66</v>
      </c>
      <c r="I1323" t="s">
        <v>75</v>
      </c>
      <c r="J1323" t="s">
        <v>46</v>
      </c>
      <c r="K1323" t="s">
        <v>134</v>
      </c>
      <c r="L1323" t="s">
        <v>76</v>
      </c>
      <c r="M1323" t="s">
        <v>2267</v>
      </c>
      <c r="N1323">
        <v>0.37</v>
      </c>
      <c r="O1323" t="s">
        <v>50</v>
      </c>
      <c r="P1323" t="s">
        <v>78</v>
      </c>
      <c r="Q1323" t="s">
        <v>324</v>
      </c>
      <c r="R1323" t="s">
        <v>2025</v>
      </c>
      <c r="S1323">
        <v>48135</v>
      </c>
      <c r="T1323" s="3">
        <v>42129</v>
      </c>
      <c r="U1323" s="3">
        <v>42131</v>
      </c>
      <c r="V1323">
        <v>1019.7095999999999</v>
      </c>
      <c r="W1323">
        <v>12</v>
      </c>
      <c r="X1323">
        <v>1477.84</v>
      </c>
      <c r="Y1323">
        <v>86655</v>
      </c>
    </row>
    <row r="1324" spans="1:25" x14ac:dyDescent="0.3">
      <c r="A1324">
        <v>19898</v>
      </c>
      <c r="B1324" t="s">
        <v>54</v>
      </c>
      <c r="C1324">
        <v>7.0000000000000007E-2</v>
      </c>
      <c r="D1324">
        <v>3.38</v>
      </c>
      <c r="E1324">
        <v>0.85</v>
      </c>
      <c r="F1324">
        <v>2380</v>
      </c>
      <c r="G1324" t="s">
        <v>2268</v>
      </c>
      <c r="H1324" t="s">
        <v>66</v>
      </c>
      <c r="I1324" t="s">
        <v>75</v>
      </c>
      <c r="J1324" t="s">
        <v>46</v>
      </c>
      <c r="K1324" t="s">
        <v>47</v>
      </c>
      <c r="L1324" t="s">
        <v>48</v>
      </c>
      <c r="M1324" t="s">
        <v>1493</v>
      </c>
      <c r="N1324">
        <v>0.48</v>
      </c>
      <c r="O1324" t="s">
        <v>50</v>
      </c>
      <c r="P1324" t="s">
        <v>78</v>
      </c>
      <c r="Q1324" t="s">
        <v>324</v>
      </c>
      <c r="R1324" t="s">
        <v>2269</v>
      </c>
      <c r="S1324">
        <v>49505</v>
      </c>
      <c r="T1324" s="3">
        <v>42120</v>
      </c>
      <c r="U1324" s="3">
        <v>42122</v>
      </c>
      <c r="V1324">
        <v>19.04</v>
      </c>
      <c r="W1324">
        <v>9</v>
      </c>
      <c r="X1324">
        <v>29.08</v>
      </c>
      <c r="Y1324">
        <v>86654</v>
      </c>
    </row>
    <row r="1325" spans="1:25" x14ac:dyDescent="0.3">
      <c r="A1325">
        <v>18152</v>
      </c>
      <c r="B1325" t="s">
        <v>131</v>
      </c>
      <c r="C1325">
        <v>0.08</v>
      </c>
      <c r="D1325">
        <v>68.81</v>
      </c>
      <c r="E1325">
        <v>60</v>
      </c>
      <c r="F1325">
        <v>2380</v>
      </c>
      <c r="G1325" t="s">
        <v>2268</v>
      </c>
      <c r="H1325" t="s">
        <v>56</v>
      </c>
      <c r="I1325" t="s">
        <v>75</v>
      </c>
      <c r="J1325" t="s">
        <v>46</v>
      </c>
      <c r="K1325" t="s">
        <v>281</v>
      </c>
      <c r="L1325" t="s">
        <v>60</v>
      </c>
      <c r="M1325" t="s">
        <v>2221</v>
      </c>
      <c r="N1325">
        <v>0.41</v>
      </c>
      <c r="O1325" t="s">
        <v>50</v>
      </c>
      <c r="P1325" t="s">
        <v>78</v>
      </c>
      <c r="Q1325" t="s">
        <v>324</v>
      </c>
      <c r="R1325" t="s">
        <v>2269</v>
      </c>
      <c r="S1325">
        <v>49505</v>
      </c>
      <c r="T1325" s="3">
        <v>42129</v>
      </c>
      <c r="U1325" s="3">
        <v>42131</v>
      </c>
      <c r="V1325">
        <v>-1069.72</v>
      </c>
      <c r="W1325">
        <v>17</v>
      </c>
      <c r="X1325">
        <v>1162.46</v>
      </c>
      <c r="Y1325">
        <v>86655</v>
      </c>
    </row>
    <row r="1326" spans="1:25" x14ac:dyDescent="0.3">
      <c r="A1326">
        <v>1898</v>
      </c>
      <c r="B1326" t="s">
        <v>54</v>
      </c>
      <c r="C1326">
        <v>7.0000000000000007E-2</v>
      </c>
      <c r="D1326">
        <v>3.38</v>
      </c>
      <c r="E1326">
        <v>0.85</v>
      </c>
      <c r="F1326">
        <v>2382</v>
      </c>
      <c r="G1326" t="s">
        <v>2270</v>
      </c>
      <c r="H1326" t="s">
        <v>66</v>
      </c>
      <c r="I1326" t="s">
        <v>75</v>
      </c>
      <c r="J1326" t="s">
        <v>46</v>
      </c>
      <c r="K1326" t="s">
        <v>47</v>
      </c>
      <c r="L1326" t="s">
        <v>48</v>
      </c>
      <c r="M1326" t="s">
        <v>1493</v>
      </c>
      <c r="N1326">
        <v>0.48</v>
      </c>
      <c r="O1326" t="s">
        <v>50</v>
      </c>
      <c r="P1326" t="s">
        <v>70</v>
      </c>
      <c r="Q1326" t="s">
        <v>96</v>
      </c>
      <c r="R1326" t="s">
        <v>115</v>
      </c>
      <c r="S1326">
        <v>10024</v>
      </c>
      <c r="T1326" s="3">
        <v>42120</v>
      </c>
      <c r="U1326" s="3">
        <v>42122</v>
      </c>
      <c r="V1326">
        <v>19.04</v>
      </c>
      <c r="W1326">
        <v>34</v>
      </c>
      <c r="X1326">
        <v>109.86</v>
      </c>
      <c r="Y1326">
        <v>13606</v>
      </c>
    </row>
    <row r="1327" spans="1:25" x14ac:dyDescent="0.3">
      <c r="A1327">
        <v>151</v>
      </c>
      <c r="B1327" t="s">
        <v>131</v>
      </c>
      <c r="C1327">
        <v>0.06</v>
      </c>
      <c r="D1327">
        <v>122.99</v>
      </c>
      <c r="E1327">
        <v>19.989999999999998</v>
      </c>
      <c r="F1327">
        <v>2382</v>
      </c>
      <c r="G1327" t="s">
        <v>2270</v>
      </c>
      <c r="H1327" t="s">
        <v>66</v>
      </c>
      <c r="I1327" t="s">
        <v>75</v>
      </c>
      <c r="J1327" t="s">
        <v>46</v>
      </c>
      <c r="K1327" t="s">
        <v>134</v>
      </c>
      <c r="L1327" t="s">
        <v>76</v>
      </c>
      <c r="M1327" t="s">
        <v>2267</v>
      </c>
      <c r="N1327">
        <v>0.37</v>
      </c>
      <c r="O1327" t="s">
        <v>50</v>
      </c>
      <c r="P1327" t="s">
        <v>70</v>
      </c>
      <c r="Q1327" t="s">
        <v>96</v>
      </c>
      <c r="R1327" t="s">
        <v>115</v>
      </c>
      <c r="S1327">
        <v>10024</v>
      </c>
      <c r="T1327" s="3">
        <v>42129</v>
      </c>
      <c r="U1327" s="3">
        <v>42131</v>
      </c>
      <c r="V1327">
        <v>1408.1865</v>
      </c>
      <c r="W1327">
        <v>48</v>
      </c>
      <c r="X1327">
        <v>5911.35</v>
      </c>
      <c r="Y1327">
        <v>962</v>
      </c>
    </row>
    <row r="1328" spans="1:25" x14ac:dyDescent="0.3">
      <c r="A1328">
        <v>152</v>
      </c>
      <c r="B1328" t="s">
        <v>131</v>
      </c>
      <c r="C1328">
        <v>0.08</v>
      </c>
      <c r="D1328">
        <v>68.81</v>
      </c>
      <c r="E1328">
        <v>60</v>
      </c>
      <c r="F1328">
        <v>2382</v>
      </c>
      <c r="G1328" t="s">
        <v>2270</v>
      </c>
      <c r="H1328" t="s">
        <v>56</v>
      </c>
      <c r="I1328" t="s">
        <v>75</v>
      </c>
      <c r="J1328" t="s">
        <v>46</v>
      </c>
      <c r="K1328" t="s">
        <v>281</v>
      </c>
      <c r="L1328" t="s">
        <v>60</v>
      </c>
      <c r="M1328" t="s">
        <v>2221</v>
      </c>
      <c r="N1328">
        <v>0.41</v>
      </c>
      <c r="O1328" t="s">
        <v>50</v>
      </c>
      <c r="P1328" t="s">
        <v>70</v>
      </c>
      <c r="Q1328" t="s">
        <v>96</v>
      </c>
      <c r="R1328" t="s">
        <v>115</v>
      </c>
      <c r="S1328">
        <v>10024</v>
      </c>
      <c r="T1328" s="3">
        <v>42129</v>
      </c>
      <c r="U1328" s="3">
        <v>42131</v>
      </c>
      <c r="V1328">
        <v>-1069.72</v>
      </c>
      <c r="W1328">
        <v>68</v>
      </c>
      <c r="X1328">
        <v>4649.8500000000004</v>
      </c>
      <c r="Y1328">
        <v>962</v>
      </c>
    </row>
    <row r="1329" spans="1:25" x14ac:dyDescent="0.3">
      <c r="A1329">
        <v>21171</v>
      </c>
      <c r="B1329" t="s">
        <v>64</v>
      </c>
      <c r="C1329">
        <v>0.1</v>
      </c>
      <c r="D1329">
        <v>130.97999999999999</v>
      </c>
      <c r="E1329">
        <v>30</v>
      </c>
      <c r="F1329">
        <v>2385</v>
      </c>
      <c r="G1329" t="s">
        <v>2271</v>
      </c>
      <c r="H1329" t="s">
        <v>56</v>
      </c>
      <c r="I1329" t="s">
        <v>75</v>
      </c>
      <c r="J1329" t="s">
        <v>58</v>
      </c>
      <c r="K1329" t="s">
        <v>59</v>
      </c>
      <c r="L1329" t="s">
        <v>60</v>
      </c>
      <c r="M1329" t="s">
        <v>570</v>
      </c>
      <c r="N1329">
        <v>0.78</v>
      </c>
      <c r="O1329" t="s">
        <v>50</v>
      </c>
      <c r="P1329" t="s">
        <v>51</v>
      </c>
      <c r="Q1329" t="s">
        <v>390</v>
      </c>
      <c r="R1329" t="s">
        <v>2272</v>
      </c>
      <c r="S1329">
        <v>88001</v>
      </c>
      <c r="T1329" s="3">
        <v>42146</v>
      </c>
      <c r="U1329" s="3">
        <v>42148</v>
      </c>
      <c r="V1329">
        <v>2000.11</v>
      </c>
      <c r="W1329">
        <v>18</v>
      </c>
      <c r="X1329">
        <v>2259.9899999999998</v>
      </c>
      <c r="Y1329">
        <v>89184</v>
      </c>
    </row>
    <row r="1330" spans="1:25" x14ac:dyDescent="0.3">
      <c r="A1330">
        <v>23557</v>
      </c>
      <c r="B1330" t="s">
        <v>54</v>
      </c>
      <c r="C1330">
        <v>0.06</v>
      </c>
      <c r="D1330">
        <v>4.7699999999999996</v>
      </c>
      <c r="E1330">
        <v>2.39</v>
      </c>
      <c r="F1330">
        <v>2391</v>
      </c>
      <c r="G1330" t="s">
        <v>2273</v>
      </c>
      <c r="H1330" t="s">
        <v>66</v>
      </c>
      <c r="I1330" t="s">
        <v>45</v>
      </c>
      <c r="J1330" t="s">
        <v>102</v>
      </c>
      <c r="K1330" t="s">
        <v>204</v>
      </c>
      <c r="L1330" t="s">
        <v>68</v>
      </c>
      <c r="M1330" t="s">
        <v>2274</v>
      </c>
      <c r="N1330">
        <v>0.72</v>
      </c>
      <c r="O1330" t="s">
        <v>50</v>
      </c>
      <c r="P1330" t="s">
        <v>70</v>
      </c>
      <c r="Q1330" t="s">
        <v>96</v>
      </c>
      <c r="R1330" t="s">
        <v>2275</v>
      </c>
      <c r="S1330">
        <v>11572</v>
      </c>
      <c r="T1330" s="3">
        <v>42149</v>
      </c>
      <c r="U1330" s="3">
        <v>42150</v>
      </c>
      <c r="V1330">
        <v>-45.64</v>
      </c>
      <c r="W1330">
        <v>9</v>
      </c>
      <c r="X1330">
        <v>42.46</v>
      </c>
      <c r="Y1330">
        <v>91122</v>
      </c>
    </row>
    <row r="1331" spans="1:25" x14ac:dyDescent="0.3">
      <c r="A1331">
        <v>23558</v>
      </c>
      <c r="B1331" t="s">
        <v>54</v>
      </c>
      <c r="C1331">
        <v>0.1</v>
      </c>
      <c r="D1331">
        <v>27.18</v>
      </c>
      <c r="E1331">
        <v>8.23</v>
      </c>
      <c r="F1331">
        <v>2391</v>
      </c>
      <c r="G1331" t="s">
        <v>2273</v>
      </c>
      <c r="H1331" t="s">
        <v>66</v>
      </c>
      <c r="I1331" t="s">
        <v>45</v>
      </c>
      <c r="J1331" t="s">
        <v>46</v>
      </c>
      <c r="K1331" t="s">
        <v>94</v>
      </c>
      <c r="L1331" t="s">
        <v>76</v>
      </c>
      <c r="M1331" t="s">
        <v>2276</v>
      </c>
      <c r="N1331">
        <v>0.38</v>
      </c>
      <c r="O1331" t="s">
        <v>50</v>
      </c>
      <c r="P1331" t="s">
        <v>70</v>
      </c>
      <c r="Q1331" t="s">
        <v>96</v>
      </c>
      <c r="R1331" t="s">
        <v>2275</v>
      </c>
      <c r="S1331">
        <v>11572</v>
      </c>
      <c r="T1331" s="3">
        <v>42149</v>
      </c>
      <c r="U1331" s="3">
        <v>42151</v>
      </c>
      <c r="V1331">
        <v>204.49</v>
      </c>
      <c r="W1331">
        <v>12</v>
      </c>
      <c r="X1331">
        <v>314.06</v>
      </c>
      <c r="Y1331">
        <v>91122</v>
      </c>
    </row>
    <row r="1332" spans="1:25" x14ac:dyDescent="0.3">
      <c r="A1332">
        <v>21462</v>
      </c>
      <c r="B1332" t="s">
        <v>54</v>
      </c>
      <c r="C1332">
        <v>0</v>
      </c>
      <c r="D1332">
        <v>999.99</v>
      </c>
      <c r="E1332">
        <v>13.99</v>
      </c>
      <c r="F1332">
        <v>2391</v>
      </c>
      <c r="G1332" t="s">
        <v>2273</v>
      </c>
      <c r="H1332" t="s">
        <v>66</v>
      </c>
      <c r="I1332" t="s">
        <v>45</v>
      </c>
      <c r="J1332" t="s">
        <v>102</v>
      </c>
      <c r="K1332" t="s">
        <v>110</v>
      </c>
      <c r="L1332" t="s">
        <v>111</v>
      </c>
      <c r="M1332" t="s">
        <v>554</v>
      </c>
      <c r="N1332">
        <v>0.36</v>
      </c>
      <c r="O1332" t="s">
        <v>50</v>
      </c>
      <c r="P1332" t="s">
        <v>70</v>
      </c>
      <c r="Q1332" t="s">
        <v>96</v>
      </c>
      <c r="R1332" t="s">
        <v>2275</v>
      </c>
      <c r="S1332">
        <v>11572</v>
      </c>
      <c r="T1332" s="3">
        <v>42159</v>
      </c>
      <c r="U1332" s="3">
        <v>42161</v>
      </c>
      <c r="V1332">
        <v>-1455.9971999999998</v>
      </c>
      <c r="W1332">
        <v>1</v>
      </c>
      <c r="X1332">
        <v>1009.99</v>
      </c>
      <c r="Y1332">
        <v>91123</v>
      </c>
    </row>
    <row r="1333" spans="1:25" x14ac:dyDescent="0.3">
      <c r="A1333">
        <v>21463</v>
      </c>
      <c r="B1333" t="s">
        <v>54</v>
      </c>
      <c r="C1333">
        <v>0.05</v>
      </c>
      <c r="D1333">
        <v>6.48</v>
      </c>
      <c r="E1333">
        <v>5.14</v>
      </c>
      <c r="F1333">
        <v>2391</v>
      </c>
      <c r="G1333" t="s">
        <v>2273</v>
      </c>
      <c r="H1333" t="s">
        <v>44</v>
      </c>
      <c r="I1333" t="s">
        <v>45</v>
      </c>
      <c r="J1333" t="s">
        <v>46</v>
      </c>
      <c r="K1333" t="s">
        <v>118</v>
      </c>
      <c r="L1333" t="s">
        <v>76</v>
      </c>
      <c r="M1333" t="s">
        <v>962</v>
      </c>
      <c r="N1333">
        <v>0.37</v>
      </c>
      <c r="O1333" t="s">
        <v>50</v>
      </c>
      <c r="P1333" t="s">
        <v>70</v>
      </c>
      <c r="Q1333" t="s">
        <v>96</v>
      </c>
      <c r="R1333" t="s">
        <v>2275</v>
      </c>
      <c r="S1333">
        <v>11572</v>
      </c>
      <c r="T1333" s="3">
        <v>42159</v>
      </c>
      <c r="U1333" s="3">
        <v>42160</v>
      </c>
      <c r="V1333">
        <v>-22.56</v>
      </c>
      <c r="W1333">
        <v>13</v>
      </c>
      <c r="X1333">
        <v>92.16</v>
      </c>
      <c r="Y1333">
        <v>91123</v>
      </c>
    </row>
    <row r="1334" spans="1:25" x14ac:dyDescent="0.3">
      <c r="A1334">
        <v>18277</v>
      </c>
      <c r="B1334" t="s">
        <v>73</v>
      </c>
      <c r="C1334">
        <v>0.02</v>
      </c>
      <c r="D1334">
        <v>6.48</v>
      </c>
      <c r="E1334">
        <v>7.91</v>
      </c>
      <c r="F1334">
        <v>2393</v>
      </c>
      <c r="G1334" t="s">
        <v>2277</v>
      </c>
      <c r="H1334" t="s">
        <v>66</v>
      </c>
      <c r="I1334" t="s">
        <v>45</v>
      </c>
      <c r="J1334" t="s">
        <v>46</v>
      </c>
      <c r="K1334" t="s">
        <v>118</v>
      </c>
      <c r="L1334" t="s">
        <v>76</v>
      </c>
      <c r="M1334" t="s">
        <v>2278</v>
      </c>
      <c r="N1334">
        <v>0.37</v>
      </c>
      <c r="O1334" t="s">
        <v>50</v>
      </c>
      <c r="P1334" t="s">
        <v>87</v>
      </c>
      <c r="Q1334" t="s">
        <v>411</v>
      </c>
      <c r="R1334" t="s">
        <v>676</v>
      </c>
      <c r="S1334">
        <v>30076</v>
      </c>
      <c r="T1334" s="3">
        <v>42153</v>
      </c>
      <c r="U1334" s="3">
        <v>42155</v>
      </c>
      <c r="V1334">
        <v>-1191.5260000000001</v>
      </c>
      <c r="W1334">
        <v>2</v>
      </c>
      <c r="X1334">
        <v>16.5</v>
      </c>
      <c r="Y1334">
        <v>86950</v>
      </c>
    </row>
    <row r="1335" spans="1:25" x14ac:dyDescent="0.3">
      <c r="A1335">
        <v>18197</v>
      </c>
      <c r="B1335" t="s">
        <v>42</v>
      </c>
      <c r="C1335">
        <v>0.06</v>
      </c>
      <c r="D1335">
        <v>105.29</v>
      </c>
      <c r="E1335">
        <v>10.119999999999999</v>
      </c>
      <c r="F1335">
        <v>2393</v>
      </c>
      <c r="G1335" t="s">
        <v>2277</v>
      </c>
      <c r="H1335" t="s">
        <v>66</v>
      </c>
      <c r="I1335" t="s">
        <v>45</v>
      </c>
      <c r="J1335" t="s">
        <v>58</v>
      </c>
      <c r="K1335" t="s">
        <v>67</v>
      </c>
      <c r="L1335" t="s">
        <v>260</v>
      </c>
      <c r="M1335" t="s">
        <v>1531</v>
      </c>
      <c r="N1335">
        <v>0.79</v>
      </c>
      <c r="O1335" t="s">
        <v>50</v>
      </c>
      <c r="P1335" t="s">
        <v>87</v>
      </c>
      <c r="Q1335" t="s">
        <v>411</v>
      </c>
      <c r="R1335" t="s">
        <v>676</v>
      </c>
      <c r="S1335">
        <v>30076</v>
      </c>
      <c r="T1335" s="3">
        <v>42008</v>
      </c>
      <c r="U1335" s="3">
        <v>42010</v>
      </c>
      <c r="V1335">
        <v>-45.01</v>
      </c>
      <c r="W1335">
        <v>12</v>
      </c>
      <c r="X1335">
        <v>1202.6600000000001</v>
      </c>
      <c r="Y1335">
        <v>86951</v>
      </c>
    </row>
    <row r="1336" spans="1:25" x14ac:dyDescent="0.3">
      <c r="A1336">
        <v>20197</v>
      </c>
      <c r="B1336" t="s">
        <v>64</v>
      </c>
      <c r="C1336">
        <v>0.01</v>
      </c>
      <c r="D1336">
        <v>11.7</v>
      </c>
      <c r="E1336">
        <v>5.63</v>
      </c>
      <c r="F1336">
        <v>2394</v>
      </c>
      <c r="G1336" t="s">
        <v>2279</v>
      </c>
      <c r="H1336" t="s">
        <v>66</v>
      </c>
      <c r="I1336" t="s">
        <v>45</v>
      </c>
      <c r="J1336" t="s">
        <v>46</v>
      </c>
      <c r="K1336" t="s">
        <v>134</v>
      </c>
      <c r="L1336" t="s">
        <v>76</v>
      </c>
      <c r="M1336" t="s">
        <v>2280</v>
      </c>
      <c r="N1336">
        <v>0.4</v>
      </c>
      <c r="O1336" t="s">
        <v>50</v>
      </c>
      <c r="P1336" t="s">
        <v>87</v>
      </c>
      <c r="Q1336" t="s">
        <v>411</v>
      </c>
      <c r="R1336" t="s">
        <v>2281</v>
      </c>
      <c r="S1336">
        <v>30328</v>
      </c>
      <c r="T1336" s="3">
        <v>42125</v>
      </c>
      <c r="U1336" s="3">
        <v>42127</v>
      </c>
      <c r="V1336">
        <v>39.209999999999994</v>
      </c>
      <c r="W1336">
        <v>16</v>
      </c>
      <c r="X1336">
        <v>196.69</v>
      </c>
      <c r="Y1336">
        <v>86949</v>
      </c>
    </row>
    <row r="1337" spans="1:25" x14ac:dyDescent="0.3">
      <c r="A1337">
        <v>20198</v>
      </c>
      <c r="B1337" t="s">
        <v>64</v>
      </c>
      <c r="C1337">
        <v>0.03</v>
      </c>
      <c r="D1337">
        <v>4.55</v>
      </c>
      <c r="E1337">
        <v>1.49</v>
      </c>
      <c r="F1337">
        <v>2394</v>
      </c>
      <c r="G1337" t="s">
        <v>2279</v>
      </c>
      <c r="H1337" t="s">
        <v>66</v>
      </c>
      <c r="I1337" t="s">
        <v>45</v>
      </c>
      <c r="J1337" t="s">
        <v>46</v>
      </c>
      <c r="K1337" t="s">
        <v>134</v>
      </c>
      <c r="L1337" t="s">
        <v>76</v>
      </c>
      <c r="M1337" t="s">
        <v>1465</v>
      </c>
      <c r="N1337">
        <v>0.35</v>
      </c>
      <c r="O1337" t="s">
        <v>50</v>
      </c>
      <c r="P1337" t="s">
        <v>87</v>
      </c>
      <c r="Q1337" t="s">
        <v>411</v>
      </c>
      <c r="R1337" t="s">
        <v>2281</v>
      </c>
      <c r="S1337">
        <v>30328</v>
      </c>
      <c r="T1337" s="3">
        <v>42125</v>
      </c>
      <c r="U1337" s="3">
        <v>42125</v>
      </c>
      <c r="V1337">
        <v>100.38000000000001</v>
      </c>
      <c r="W1337">
        <v>9</v>
      </c>
      <c r="X1337">
        <v>40.28</v>
      </c>
      <c r="Y1337">
        <v>86949</v>
      </c>
    </row>
    <row r="1338" spans="1:25" x14ac:dyDescent="0.3">
      <c r="A1338">
        <v>24954</v>
      </c>
      <c r="B1338" t="s">
        <v>54</v>
      </c>
      <c r="C1338">
        <v>0.04</v>
      </c>
      <c r="D1338">
        <v>60.97</v>
      </c>
      <c r="E1338">
        <v>4.5</v>
      </c>
      <c r="F1338">
        <v>2395</v>
      </c>
      <c r="G1338" t="s">
        <v>2282</v>
      </c>
      <c r="H1338" t="s">
        <v>66</v>
      </c>
      <c r="I1338" t="s">
        <v>45</v>
      </c>
      <c r="J1338" t="s">
        <v>46</v>
      </c>
      <c r="K1338" t="s">
        <v>281</v>
      </c>
      <c r="L1338" t="s">
        <v>76</v>
      </c>
      <c r="M1338" t="s">
        <v>2156</v>
      </c>
      <c r="N1338">
        <v>0.56000000000000005</v>
      </c>
      <c r="O1338" t="s">
        <v>50</v>
      </c>
      <c r="P1338" t="s">
        <v>87</v>
      </c>
      <c r="Q1338" t="s">
        <v>411</v>
      </c>
      <c r="R1338" t="s">
        <v>2283</v>
      </c>
      <c r="S1338">
        <v>31401</v>
      </c>
      <c r="T1338" s="3">
        <v>42086</v>
      </c>
      <c r="U1338" s="3">
        <v>42087</v>
      </c>
      <c r="V1338">
        <v>79.423200000000008</v>
      </c>
      <c r="W1338">
        <v>15</v>
      </c>
      <c r="X1338">
        <v>904.31</v>
      </c>
      <c r="Y1338">
        <v>86952</v>
      </c>
    </row>
    <row r="1339" spans="1:25" x14ac:dyDescent="0.3">
      <c r="A1339">
        <v>22369</v>
      </c>
      <c r="B1339" t="s">
        <v>54</v>
      </c>
      <c r="C1339">
        <v>0.03</v>
      </c>
      <c r="D1339">
        <v>7.64</v>
      </c>
      <c r="E1339">
        <v>5.83</v>
      </c>
      <c r="F1339">
        <v>2398</v>
      </c>
      <c r="G1339" t="s">
        <v>2284</v>
      </c>
      <c r="H1339" t="s">
        <v>66</v>
      </c>
      <c r="I1339" t="s">
        <v>45</v>
      </c>
      <c r="J1339" t="s">
        <v>46</v>
      </c>
      <c r="K1339" t="s">
        <v>118</v>
      </c>
      <c r="L1339" t="s">
        <v>48</v>
      </c>
      <c r="M1339" t="s">
        <v>1050</v>
      </c>
      <c r="N1339">
        <v>0.36</v>
      </c>
      <c r="O1339" t="s">
        <v>50</v>
      </c>
      <c r="P1339" t="s">
        <v>78</v>
      </c>
      <c r="Q1339" t="s">
        <v>202</v>
      </c>
      <c r="R1339" t="s">
        <v>2285</v>
      </c>
      <c r="S1339">
        <v>60103</v>
      </c>
      <c r="T1339" s="3">
        <v>42059</v>
      </c>
      <c r="U1339" s="3">
        <v>42061</v>
      </c>
      <c r="V1339">
        <v>-15.090400000000001</v>
      </c>
      <c r="W1339">
        <v>12</v>
      </c>
      <c r="X1339">
        <v>96.86</v>
      </c>
      <c r="Y1339">
        <v>86373</v>
      </c>
    </row>
    <row r="1340" spans="1:25" x14ac:dyDescent="0.3">
      <c r="A1340">
        <v>19001</v>
      </c>
      <c r="B1340" t="s">
        <v>73</v>
      </c>
      <c r="C1340">
        <v>0</v>
      </c>
      <c r="D1340">
        <v>65.989999999999995</v>
      </c>
      <c r="E1340">
        <v>3.99</v>
      </c>
      <c r="F1340">
        <v>2417</v>
      </c>
      <c r="G1340" t="s">
        <v>2286</v>
      </c>
      <c r="H1340" t="s">
        <v>66</v>
      </c>
      <c r="I1340" t="s">
        <v>139</v>
      </c>
      <c r="J1340" t="s">
        <v>102</v>
      </c>
      <c r="K1340" t="s">
        <v>103</v>
      </c>
      <c r="L1340" t="s">
        <v>76</v>
      </c>
      <c r="M1340" t="s">
        <v>1077</v>
      </c>
      <c r="N1340">
        <v>0.59</v>
      </c>
      <c r="O1340" t="s">
        <v>50</v>
      </c>
      <c r="P1340" t="s">
        <v>87</v>
      </c>
      <c r="Q1340" t="s">
        <v>161</v>
      </c>
      <c r="R1340" t="s">
        <v>2051</v>
      </c>
      <c r="S1340">
        <v>22124</v>
      </c>
      <c r="T1340" s="3">
        <v>42077</v>
      </c>
      <c r="U1340" s="3">
        <v>42078</v>
      </c>
      <c r="V1340">
        <v>-60.563999999999993</v>
      </c>
      <c r="W1340">
        <v>13</v>
      </c>
      <c r="X1340">
        <v>765.65</v>
      </c>
      <c r="Y1340">
        <v>86754</v>
      </c>
    </row>
    <row r="1341" spans="1:25" x14ac:dyDescent="0.3">
      <c r="A1341">
        <v>20325</v>
      </c>
      <c r="B1341" t="s">
        <v>64</v>
      </c>
      <c r="C1341">
        <v>0.03</v>
      </c>
      <c r="D1341">
        <v>2.1</v>
      </c>
      <c r="E1341">
        <v>0.7</v>
      </c>
      <c r="F1341">
        <v>2418</v>
      </c>
      <c r="G1341" t="s">
        <v>2287</v>
      </c>
      <c r="H1341" t="s">
        <v>66</v>
      </c>
      <c r="I1341" t="s">
        <v>139</v>
      </c>
      <c r="J1341" t="s">
        <v>46</v>
      </c>
      <c r="K1341" t="s">
        <v>47</v>
      </c>
      <c r="L1341" t="s">
        <v>48</v>
      </c>
      <c r="M1341" t="s">
        <v>2288</v>
      </c>
      <c r="N1341">
        <v>0.56999999999999995</v>
      </c>
      <c r="O1341" t="s">
        <v>50</v>
      </c>
      <c r="P1341" t="s">
        <v>87</v>
      </c>
      <c r="Q1341" t="s">
        <v>161</v>
      </c>
      <c r="R1341" t="s">
        <v>2289</v>
      </c>
      <c r="S1341">
        <v>23805</v>
      </c>
      <c r="T1341" s="3">
        <v>42010</v>
      </c>
      <c r="U1341" s="3">
        <v>42011</v>
      </c>
      <c r="V1341">
        <v>-1473.9059999999999</v>
      </c>
      <c r="W1341">
        <v>4</v>
      </c>
      <c r="X1341">
        <v>8.7200000000000006</v>
      </c>
      <c r="Y1341">
        <v>86750</v>
      </c>
    </row>
    <row r="1342" spans="1:25" x14ac:dyDescent="0.3">
      <c r="A1342">
        <v>21724</v>
      </c>
      <c r="B1342" t="s">
        <v>42</v>
      </c>
      <c r="C1342">
        <v>0.1</v>
      </c>
      <c r="D1342">
        <v>599.99</v>
      </c>
      <c r="E1342">
        <v>24.49</v>
      </c>
      <c r="F1342">
        <v>2418</v>
      </c>
      <c r="G1342" t="s">
        <v>2287</v>
      </c>
      <c r="H1342" t="s">
        <v>66</v>
      </c>
      <c r="I1342" t="s">
        <v>139</v>
      </c>
      <c r="J1342" t="s">
        <v>102</v>
      </c>
      <c r="K1342" t="s">
        <v>611</v>
      </c>
      <c r="L1342" t="s">
        <v>260</v>
      </c>
      <c r="M1342" t="s">
        <v>2290</v>
      </c>
      <c r="N1342">
        <v>0.5</v>
      </c>
      <c r="O1342" t="s">
        <v>50</v>
      </c>
      <c r="P1342" t="s">
        <v>87</v>
      </c>
      <c r="Q1342" t="s">
        <v>161</v>
      </c>
      <c r="R1342" t="s">
        <v>2289</v>
      </c>
      <c r="S1342">
        <v>23805</v>
      </c>
      <c r="T1342" s="3">
        <v>42014</v>
      </c>
      <c r="U1342" s="3">
        <v>42015</v>
      </c>
      <c r="V1342">
        <v>-343.12599999999998</v>
      </c>
      <c r="W1342">
        <v>11</v>
      </c>
      <c r="X1342">
        <v>6355.69</v>
      </c>
      <c r="Y1342">
        <v>86753</v>
      </c>
    </row>
    <row r="1343" spans="1:25" x14ac:dyDescent="0.3">
      <c r="A1343">
        <v>21725</v>
      </c>
      <c r="B1343" t="s">
        <v>42</v>
      </c>
      <c r="C1343">
        <v>0.06</v>
      </c>
      <c r="D1343">
        <v>2.78</v>
      </c>
      <c r="E1343">
        <v>1.25</v>
      </c>
      <c r="F1343">
        <v>2418</v>
      </c>
      <c r="G1343" t="s">
        <v>2287</v>
      </c>
      <c r="H1343" t="s">
        <v>66</v>
      </c>
      <c r="I1343" t="s">
        <v>139</v>
      </c>
      <c r="J1343" t="s">
        <v>46</v>
      </c>
      <c r="K1343" t="s">
        <v>47</v>
      </c>
      <c r="L1343" t="s">
        <v>48</v>
      </c>
      <c r="M1343" t="s">
        <v>2230</v>
      </c>
      <c r="N1343">
        <v>0.59</v>
      </c>
      <c r="O1343" t="s">
        <v>50</v>
      </c>
      <c r="P1343" t="s">
        <v>87</v>
      </c>
      <c r="Q1343" t="s">
        <v>161</v>
      </c>
      <c r="R1343" t="s">
        <v>2289</v>
      </c>
      <c r="S1343">
        <v>23805</v>
      </c>
      <c r="T1343" s="3">
        <v>42014</v>
      </c>
      <c r="U1343" s="3">
        <v>42016</v>
      </c>
      <c r="V1343">
        <v>66.359999999999985</v>
      </c>
      <c r="W1343">
        <v>10</v>
      </c>
      <c r="X1343">
        <v>28.09</v>
      </c>
      <c r="Y1343">
        <v>86753</v>
      </c>
    </row>
    <row r="1344" spans="1:25" x14ac:dyDescent="0.3">
      <c r="A1344">
        <v>22376</v>
      </c>
      <c r="B1344" t="s">
        <v>54</v>
      </c>
      <c r="C1344">
        <v>7.0000000000000007E-2</v>
      </c>
      <c r="D1344">
        <v>225.04</v>
      </c>
      <c r="E1344">
        <v>11.79</v>
      </c>
      <c r="F1344">
        <v>2419</v>
      </c>
      <c r="G1344" t="s">
        <v>2291</v>
      </c>
      <c r="H1344" t="s">
        <v>66</v>
      </c>
      <c r="I1344" t="s">
        <v>139</v>
      </c>
      <c r="J1344" t="s">
        <v>46</v>
      </c>
      <c r="K1344" t="s">
        <v>281</v>
      </c>
      <c r="L1344" t="s">
        <v>111</v>
      </c>
      <c r="M1344" t="s">
        <v>2292</v>
      </c>
      <c r="N1344">
        <v>0.42</v>
      </c>
      <c r="O1344" t="s">
        <v>50</v>
      </c>
      <c r="P1344" t="s">
        <v>87</v>
      </c>
      <c r="Q1344" t="s">
        <v>161</v>
      </c>
      <c r="R1344" t="s">
        <v>1473</v>
      </c>
      <c r="S1344">
        <v>23701</v>
      </c>
      <c r="T1344" s="3">
        <v>42089</v>
      </c>
      <c r="U1344" s="3">
        <v>42089</v>
      </c>
      <c r="V1344">
        <v>-162.91800000000001</v>
      </c>
      <c r="W1344">
        <v>5</v>
      </c>
      <c r="X1344">
        <v>1130.1500000000001</v>
      </c>
      <c r="Y1344">
        <v>86751</v>
      </c>
    </row>
    <row r="1345" spans="1:25" x14ac:dyDescent="0.3">
      <c r="A1345">
        <v>22377</v>
      </c>
      <c r="B1345" t="s">
        <v>54</v>
      </c>
      <c r="C1345">
        <v>0.03</v>
      </c>
      <c r="D1345">
        <v>7.84</v>
      </c>
      <c r="E1345">
        <v>4.71</v>
      </c>
      <c r="F1345">
        <v>2419</v>
      </c>
      <c r="G1345" t="s">
        <v>2291</v>
      </c>
      <c r="H1345" t="s">
        <v>66</v>
      </c>
      <c r="I1345" t="s">
        <v>139</v>
      </c>
      <c r="J1345" t="s">
        <v>46</v>
      </c>
      <c r="K1345" t="s">
        <v>134</v>
      </c>
      <c r="L1345" t="s">
        <v>76</v>
      </c>
      <c r="M1345" t="s">
        <v>2293</v>
      </c>
      <c r="N1345">
        <v>0.35</v>
      </c>
      <c r="O1345" t="s">
        <v>50</v>
      </c>
      <c r="P1345" t="s">
        <v>87</v>
      </c>
      <c r="Q1345" t="s">
        <v>161</v>
      </c>
      <c r="R1345" t="s">
        <v>1473</v>
      </c>
      <c r="S1345">
        <v>23701</v>
      </c>
      <c r="T1345" s="3">
        <v>42089</v>
      </c>
      <c r="U1345" s="3">
        <v>42092</v>
      </c>
      <c r="V1345">
        <v>859.7177999999999</v>
      </c>
      <c r="W1345">
        <v>7</v>
      </c>
      <c r="X1345">
        <v>54.37</v>
      </c>
      <c r="Y1345">
        <v>86751</v>
      </c>
    </row>
    <row r="1346" spans="1:25" x14ac:dyDescent="0.3">
      <c r="A1346">
        <v>25271</v>
      </c>
      <c r="B1346" t="s">
        <v>42</v>
      </c>
      <c r="C1346">
        <v>0.04</v>
      </c>
      <c r="D1346">
        <v>9.11</v>
      </c>
      <c r="E1346">
        <v>2.15</v>
      </c>
      <c r="F1346">
        <v>2420</v>
      </c>
      <c r="G1346" t="s">
        <v>2294</v>
      </c>
      <c r="H1346" t="s">
        <v>66</v>
      </c>
      <c r="I1346" t="s">
        <v>139</v>
      </c>
      <c r="J1346" t="s">
        <v>46</v>
      </c>
      <c r="K1346" t="s">
        <v>118</v>
      </c>
      <c r="L1346" t="s">
        <v>48</v>
      </c>
      <c r="M1346" t="s">
        <v>1282</v>
      </c>
      <c r="N1346">
        <v>0.4</v>
      </c>
      <c r="O1346" t="s">
        <v>50</v>
      </c>
      <c r="P1346" t="s">
        <v>87</v>
      </c>
      <c r="Q1346" t="s">
        <v>161</v>
      </c>
      <c r="R1346" t="s">
        <v>1591</v>
      </c>
      <c r="S1346">
        <v>23223</v>
      </c>
      <c r="T1346" s="3">
        <v>42130</v>
      </c>
      <c r="U1346" s="3">
        <v>42130</v>
      </c>
      <c r="V1346">
        <v>-23.072000000000003</v>
      </c>
      <c r="W1346">
        <v>11</v>
      </c>
      <c r="X1346">
        <v>100.87</v>
      </c>
      <c r="Y1346">
        <v>86752</v>
      </c>
    </row>
    <row r="1347" spans="1:25" x14ac:dyDescent="0.3">
      <c r="A1347">
        <v>18802</v>
      </c>
      <c r="B1347" t="s">
        <v>54</v>
      </c>
      <c r="C1347">
        <v>0.05</v>
      </c>
      <c r="D1347">
        <v>150.97999999999999</v>
      </c>
      <c r="E1347">
        <v>43.71</v>
      </c>
      <c r="F1347">
        <v>2422</v>
      </c>
      <c r="G1347" t="s">
        <v>2295</v>
      </c>
      <c r="H1347" t="s">
        <v>56</v>
      </c>
      <c r="I1347" t="s">
        <v>57</v>
      </c>
      <c r="J1347" t="s">
        <v>58</v>
      </c>
      <c r="K1347" t="s">
        <v>59</v>
      </c>
      <c r="L1347" t="s">
        <v>60</v>
      </c>
      <c r="M1347" t="s">
        <v>2296</v>
      </c>
      <c r="N1347">
        <v>0.55000000000000004</v>
      </c>
      <c r="O1347" t="s">
        <v>50</v>
      </c>
      <c r="P1347" t="s">
        <v>78</v>
      </c>
      <c r="Q1347" t="s">
        <v>155</v>
      </c>
      <c r="R1347" t="s">
        <v>2297</v>
      </c>
      <c r="S1347">
        <v>77340</v>
      </c>
      <c r="T1347" s="3">
        <v>42148</v>
      </c>
      <c r="U1347" s="3">
        <v>42149</v>
      </c>
      <c r="V1347">
        <v>650.29999999999995</v>
      </c>
      <c r="W1347">
        <v>12</v>
      </c>
      <c r="X1347">
        <v>1857.08</v>
      </c>
      <c r="Y1347">
        <v>89053</v>
      </c>
    </row>
    <row r="1348" spans="1:25" x14ac:dyDescent="0.3">
      <c r="A1348">
        <v>19817</v>
      </c>
      <c r="B1348" t="s">
        <v>73</v>
      </c>
      <c r="C1348">
        <v>0.09</v>
      </c>
      <c r="D1348">
        <v>3.89</v>
      </c>
      <c r="E1348">
        <v>7.01</v>
      </c>
      <c r="F1348">
        <v>2422</v>
      </c>
      <c r="G1348" t="s">
        <v>2295</v>
      </c>
      <c r="H1348" t="s">
        <v>44</v>
      </c>
      <c r="I1348" t="s">
        <v>57</v>
      </c>
      <c r="J1348" t="s">
        <v>46</v>
      </c>
      <c r="K1348" t="s">
        <v>134</v>
      </c>
      <c r="L1348" t="s">
        <v>76</v>
      </c>
      <c r="M1348" t="s">
        <v>1364</v>
      </c>
      <c r="N1348">
        <v>0.37</v>
      </c>
      <c r="O1348" t="s">
        <v>50</v>
      </c>
      <c r="P1348" t="s">
        <v>78</v>
      </c>
      <c r="Q1348" t="s">
        <v>155</v>
      </c>
      <c r="R1348" t="s">
        <v>2297</v>
      </c>
      <c r="S1348">
        <v>77340</v>
      </c>
      <c r="T1348" s="3">
        <v>42026</v>
      </c>
      <c r="U1348" s="3">
        <v>42028</v>
      </c>
      <c r="V1348">
        <v>-154.30700000000002</v>
      </c>
      <c r="W1348">
        <v>10</v>
      </c>
      <c r="X1348">
        <v>42.56</v>
      </c>
      <c r="Y1348">
        <v>89055</v>
      </c>
    </row>
    <row r="1349" spans="1:25" x14ac:dyDescent="0.3">
      <c r="A1349">
        <v>25126</v>
      </c>
      <c r="B1349" t="s">
        <v>131</v>
      </c>
      <c r="C1349">
        <v>0.04</v>
      </c>
      <c r="D1349">
        <v>100.98</v>
      </c>
      <c r="E1349">
        <v>7.18</v>
      </c>
      <c r="F1349">
        <v>2423</v>
      </c>
      <c r="G1349" t="s">
        <v>2298</v>
      </c>
      <c r="H1349" t="s">
        <v>66</v>
      </c>
      <c r="I1349" t="s">
        <v>57</v>
      </c>
      <c r="J1349" t="s">
        <v>102</v>
      </c>
      <c r="K1349" t="s">
        <v>204</v>
      </c>
      <c r="L1349" t="s">
        <v>76</v>
      </c>
      <c r="M1349" t="s">
        <v>2299</v>
      </c>
      <c r="N1349">
        <v>0.4</v>
      </c>
      <c r="O1349" t="s">
        <v>50</v>
      </c>
      <c r="P1349" t="s">
        <v>78</v>
      </c>
      <c r="Q1349" t="s">
        <v>155</v>
      </c>
      <c r="R1349" t="s">
        <v>2300</v>
      </c>
      <c r="S1349">
        <v>76053</v>
      </c>
      <c r="T1349" s="3">
        <v>42025</v>
      </c>
      <c r="U1349" s="3">
        <v>42030</v>
      </c>
      <c r="V1349">
        <v>269.94</v>
      </c>
      <c r="W1349">
        <v>4</v>
      </c>
      <c r="X1349">
        <v>414.91</v>
      </c>
      <c r="Y1349">
        <v>89054</v>
      </c>
    </row>
    <row r="1350" spans="1:25" x14ac:dyDescent="0.3">
      <c r="A1350">
        <v>21761</v>
      </c>
      <c r="B1350" t="s">
        <v>42</v>
      </c>
      <c r="C1350">
        <v>0.08</v>
      </c>
      <c r="D1350">
        <v>30.93</v>
      </c>
      <c r="E1350">
        <v>3.92</v>
      </c>
      <c r="F1350">
        <v>2426</v>
      </c>
      <c r="G1350" t="s">
        <v>2301</v>
      </c>
      <c r="H1350" t="s">
        <v>66</v>
      </c>
      <c r="I1350" t="s">
        <v>75</v>
      </c>
      <c r="J1350" t="s">
        <v>58</v>
      </c>
      <c r="K1350" t="s">
        <v>67</v>
      </c>
      <c r="L1350" t="s">
        <v>68</v>
      </c>
      <c r="M1350" t="s">
        <v>1774</v>
      </c>
      <c r="N1350">
        <v>0.44</v>
      </c>
      <c r="O1350" t="s">
        <v>50</v>
      </c>
      <c r="P1350" t="s">
        <v>78</v>
      </c>
      <c r="Q1350" t="s">
        <v>155</v>
      </c>
      <c r="R1350" t="s">
        <v>2302</v>
      </c>
      <c r="S1350">
        <v>75061</v>
      </c>
      <c r="T1350" s="3">
        <v>42078</v>
      </c>
      <c r="U1350" s="3">
        <v>42079</v>
      </c>
      <c r="V1350">
        <v>63.059099999999994</v>
      </c>
      <c r="W1350">
        <v>3</v>
      </c>
      <c r="X1350">
        <v>91.39</v>
      </c>
      <c r="Y1350">
        <v>90859</v>
      </c>
    </row>
    <row r="1351" spans="1:25" x14ac:dyDescent="0.3">
      <c r="A1351">
        <v>20496</v>
      </c>
      <c r="B1351" t="s">
        <v>131</v>
      </c>
      <c r="C1351">
        <v>0.08</v>
      </c>
      <c r="D1351">
        <v>4.4800000000000004</v>
      </c>
      <c r="E1351">
        <v>49</v>
      </c>
      <c r="F1351">
        <v>2426</v>
      </c>
      <c r="G1351" t="s">
        <v>2301</v>
      </c>
      <c r="H1351" t="s">
        <v>66</v>
      </c>
      <c r="I1351" t="s">
        <v>75</v>
      </c>
      <c r="J1351" t="s">
        <v>46</v>
      </c>
      <c r="K1351" t="s">
        <v>281</v>
      </c>
      <c r="L1351" t="s">
        <v>260</v>
      </c>
      <c r="M1351" t="s">
        <v>704</v>
      </c>
      <c r="N1351">
        <v>0.6</v>
      </c>
      <c r="O1351" t="s">
        <v>50</v>
      </c>
      <c r="P1351" t="s">
        <v>78</v>
      </c>
      <c r="Q1351" t="s">
        <v>155</v>
      </c>
      <c r="R1351" t="s">
        <v>2302</v>
      </c>
      <c r="S1351">
        <v>75061</v>
      </c>
      <c r="T1351" s="3">
        <v>42126</v>
      </c>
      <c r="U1351" s="3">
        <v>42126</v>
      </c>
      <c r="V1351">
        <v>139.58009999999999</v>
      </c>
      <c r="W1351">
        <v>37</v>
      </c>
      <c r="X1351">
        <v>202.29</v>
      </c>
      <c r="Y1351">
        <v>90861</v>
      </c>
    </row>
    <row r="1352" spans="1:25" x14ac:dyDescent="0.3">
      <c r="A1352">
        <v>20497</v>
      </c>
      <c r="B1352" t="s">
        <v>131</v>
      </c>
      <c r="C1352">
        <v>0</v>
      </c>
      <c r="D1352">
        <v>17.670000000000002</v>
      </c>
      <c r="E1352">
        <v>8.99</v>
      </c>
      <c r="F1352">
        <v>2426</v>
      </c>
      <c r="G1352" t="s">
        <v>2301</v>
      </c>
      <c r="H1352" t="s">
        <v>66</v>
      </c>
      <c r="I1352" t="s">
        <v>75</v>
      </c>
      <c r="J1352" t="s">
        <v>58</v>
      </c>
      <c r="K1352" t="s">
        <v>67</v>
      </c>
      <c r="L1352" t="s">
        <v>68</v>
      </c>
      <c r="M1352" t="s">
        <v>831</v>
      </c>
      <c r="N1352">
        <v>0.47</v>
      </c>
      <c r="O1352" t="s">
        <v>50</v>
      </c>
      <c r="P1352" t="s">
        <v>78</v>
      </c>
      <c r="Q1352" t="s">
        <v>155</v>
      </c>
      <c r="R1352" t="s">
        <v>2302</v>
      </c>
      <c r="S1352">
        <v>75061</v>
      </c>
      <c r="T1352" s="3">
        <v>42126</v>
      </c>
      <c r="U1352" s="3">
        <v>42133</v>
      </c>
      <c r="V1352">
        <v>109.67000000000002</v>
      </c>
      <c r="W1352">
        <v>9</v>
      </c>
      <c r="X1352">
        <v>168.71</v>
      </c>
      <c r="Y1352">
        <v>90861</v>
      </c>
    </row>
    <row r="1353" spans="1:25" x14ac:dyDescent="0.3">
      <c r="A1353">
        <v>23729</v>
      </c>
      <c r="B1353" t="s">
        <v>42</v>
      </c>
      <c r="C1353">
        <v>0.03</v>
      </c>
      <c r="D1353">
        <v>40.99</v>
      </c>
      <c r="E1353">
        <v>19.989999999999998</v>
      </c>
      <c r="F1353">
        <v>2427</v>
      </c>
      <c r="G1353" t="s">
        <v>2303</v>
      </c>
      <c r="H1353" t="s">
        <v>66</v>
      </c>
      <c r="I1353" t="s">
        <v>45</v>
      </c>
      <c r="J1353" t="s">
        <v>46</v>
      </c>
      <c r="K1353" t="s">
        <v>118</v>
      </c>
      <c r="L1353" t="s">
        <v>76</v>
      </c>
      <c r="M1353" t="s">
        <v>1958</v>
      </c>
      <c r="N1353">
        <v>0.36</v>
      </c>
      <c r="O1353" t="s">
        <v>50</v>
      </c>
      <c r="P1353" t="s">
        <v>78</v>
      </c>
      <c r="Q1353" t="s">
        <v>155</v>
      </c>
      <c r="R1353" t="s">
        <v>2304</v>
      </c>
      <c r="S1353">
        <v>76248</v>
      </c>
      <c r="T1353" s="3">
        <v>42052</v>
      </c>
      <c r="U1353" s="3">
        <v>42053</v>
      </c>
      <c r="V1353">
        <v>395.30799999999999</v>
      </c>
      <c r="W1353">
        <v>21</v>
      </c>
      <c r="X1353">
        <v>885.65</v>
      </c>
      <c r="Y1353">
        <v>90860</v>
      </c>
    </row>
    <row r="1354" spans="1:25" x14ac:dyDescent="0.3">
      <c r="A1354">
        <v>22562</v>
      </c>
      <c r="B1354" t="s">
        <v>54</v>
      </c>
      <c r="C1354">
        <v>0.1</v>
      </c>
      <c r="D1354">
        <v>14.28</v>
      </c>
      <c r="E1354">
        <v>2.99</v>
      </c>
      <c r="F1354">
        <v>2430</v>
      </c>
      <c r="G1354" t="s">
        <v>2305</v>
      </c>
      <c r="H1354" t="s">
        <v>66</v>
      </c>
      <c r="I1354" t="s">
        <v>57</v>
      </c>
      <c r="J1354" t="s">
        <v>46</v>
      </c>
      <c r="K1354" t="s">
        <v>134</v>
      </c>
      <c r="L1354" t="s">
        <v>76</v>
      </c>
      <c r="M1354" t="s">
        <v>1737</v>
      </c>
      <c r="N1354">
        <v>0.39</v>
      </c>
      <c r="O1354" t="s">
        <v>50</v>
      </c>
      <c r="P1354" t="s">
        <v>78</v>
      </c>
      <c r="Q1354" t="s">
        <v>155</v>
      </c>
      <c r="R1354" t="s">
        <v>2306</v>
      </c>
      <c r="S1354">
        <v>76541</v>
      </c>
      <c r="T1354" s="3">
        <v>42087</v>
      </c>
      <c r="U1354" s="3">
        <v>42088</v>
      </c>
      <c r="V1354">
        <v>104.9145</v>
      </c>
      <c r="W1354">
        <v>11</v>
      </c>
      <c r="X1354">
        <v>152.05000000000001</v>
      </c>
      <c r="Y1354">
        <v>91108</v>
      </c>
    </row>
    <row r="1355" spans="1:25" x14ac:dyDescent="0.3">
      <c r="A1355">
        <v>22105</v>
      </c>
      <c r="B1355" t="s">
        <v>54</v>
      </c>
      <c r="C1355">
        <v>0.04</v>
      </c>
      <c r="D1355">
        <v>7.08</v>
      </c>
      <c r="E1355">
        <v>2.35</v>
      </c>
      <c r="F1355">
        <v>2430</v>
      </c>
      <c r="G1355" t="s">
        <v>2305</v>
      </c>
      <c r="H1355" t="s">
        <v>66</v>
      </c>
      <c r="I1355" t="s">
        <v>57</v>
      </c>
      <c r="J1355" t="s">
        <v>46</v>
      </c>
      <c r="K1355" t="s">
        <v>47</v>
      </c>
      <c r="L1355" t="s">
        <v>48</v>
      </c>
      <c r="M1355" t="s">
        <v>1168</v>
      </c>
      <c r="N1355">
        <v>0.47</v>
      </c>
      <c r="O1355" t="s">
        <v>50</v>
      </c>
      <c r="P1355" t="s">
        <v>78</v>
      </c>
      <c r="Q1355" t="s">
        <v>155</v>
      </c>
      <c r="R1355" t="s">
        <v>2306</v>
      </c>
      <c r="S1355">
        <v>76541</v>
      </c>
      <c r="T1355" s="3">
        <v>42104</v>
      </c>
      <c r="U1355" s="3">
        <v>42105</v>
      </c>
      <c r="V1355">
        <v>24.59</v>
      </c>
      <c r="W1355">
        <v>7</v>
      </c>
      <c r="X1355">
        <v>49.1</v>
      </c>
      <c r="Y1355">
        <v>91109</v>
      </c>
    </row>
    <row r="1356" spans="1:25" x14ac:dyDescent="0.3">
      <c r="A1356">
        <v>20731</v>
      </c>
      <c r="B1356" t="s">
        <v>131</v>
      </c>
      <c r="C1356">
        <v>0.03</v>
      </c>
      <c r="D1356">
        <v>140.99</v>
      </c>
      <c r="E1356">
        <v>4.2</v>
      </c>
      <c r="F1356">
        <v>2430</v>
      </c>
      <c r="G1356" t="s">
        <v>2305</v>
      </c>
      <c r="H1356" t="s">
        <v>66</v>
      </c>
      <c r="I1356" t="s">
        <v>57</v>
      </c>
      <c r="J1356" t="s">
        <v>102</v>
      </c>
      <c r="K1356" t="s">
        <v>103</v>
      </c>
      <c r="L1356" t="s">
        <v>76</v>
      </c>
      <c r="M1356" t="s">
        <v>2307</v>
      </c>
      <c r="N1356">
        <v>0.59</v>
      </c>
      <c r="O1356" t="s">
        <v>50</v>
      </c>
      <c r="P1356" t="s">
        <v>78</v>
      </c>
      <c r="Q1356" t="s">
        <v>155</v>
      </c>
      <c r="R1356" t="s">
        <v>2306</v>
      </c>
      <c r="S1356">
        <v>76541</v>
      </c>
      <c r="T1356" s="3">
        <v>42092</v>
      </c>
      <c r="U1356" s="3">
        <v>42100</v>
      </c>
      <c r="V1356">
        <v>-458.74400000000003</v>
      </c>
      <c r="W1356">
        <v>2</v>
      </c>
      <c r="X1356">
        <v>246.44</v>
      </c>
      <c r="Y1356">
        <v>91110</v>
      </c>
    </row>
    <row r="1357" spans="1:25" x14ac:dyDescent="0.3">
      <c r="A1357">
        <v>3490</v>
      </c>
      <c r="B1357" t="s">
        <v>54</v>
      </c>
      <c r="C1357">
        <v>0.05</v>
      </c>
      <c r="D1357">
        <v>8.85</v>
      </c>
      <c r="E1357">
        <v>5.6</v>
      </c>
      <c r="F1357">
        <v>2431</v>
      </c>
      <c r="G1357" t="s">
        <v>2308</v>
      </c>
      <c r="H1357" t="s">
        <v>66</v>
      </c>
      <c r="I1357" t="s">
        <v>139</v>
      </c>
      <c r="J1357" t="s">
        <v>46</v>
      </c>
      <c r="K1357" t="s">
        <v>134</v>
      </c>
      <c r="L1357" t="s">
        <v>76</v>
      </c>
      <c r="M1357" t="s">
        <v>2309</v>
      </c>
      <c r="N1357">
        <v>0.36</v>
      </c>
      <c r="O1357" t="s">
        <v>50</v>
      </c>
      <c r="P1357" t="s">
        <v>51</v>
      </c>
      <c r="Q1357" t="s">
        <v>62</v>
      </c>
      <c r="R1357" t="s">
        <v>687</v>
      </c>
      <c r="S1357">
        <v>90004</v>
      </c>
      <c r="T1357" s="3">
        <v>42165</v>
      </c>
      <c r="U1357" s="3">
        <v>42166</v>
      </c>
      <c r="V1357">
        <v>-9.1769999999999996</v>
      </c>
      <c r="W1357">
        <v>21</v>
      </c>
      <c r="X1357">
        <v>199.08</v>
      </c>
      <c r="Y1357">
        <v>24869</v>
      </c>
    </row>
    <row r="1358" spans="1:25" x14ac:dyDescent="0.3">
      <c r="A1358">
        <v>819</v>
      </c>
      <c r="B1358" t="s">
        <v>42</v>
      </c>
      <c r="C1358">
        <v>7.0000000000000007E-2</v>
      </c>
      <c r="D1358">
        <v>155.06</v>
      </c>
      <c r="E1358">
        <v>7.07</v>
      </c>
      <c r="F1358">
        <v>2431</v>
      </c>
      <c r="G1358" t="s">
        <v>2308</v>
      </c>
      <c r="H1358" t="s">
        <v>66</v>
      </c>
      <c r="I1358" t="s">
        <v>139</v>
      </c>
      <c r="J1358" t="s">
        <v>46</v>
      </c>
      <c r="K1358" t="s">
        <v>165</v>
      </c>
      <c r="L1358" t="s">
        <v>76</v>
      </c>
      <c r="M1358" t="s">
        <v>166</v>
      </c>
      <c r="N1358">
        <v>0.59</v>
      </c>
      <c r="O1358" t="s">
        <v>50</v>
      </c>
      <c r="P1358" t="s">
        <v>51</v>
      </c>
      <c r="Q1358" t="s">
        <v>62</v>
      </c>
      <c r="R1358" t="s">
        <v>687</v>
      </c>
      <c r="S1358">
        <v>90004</v>
      </c>
      <c r="T1358" s="3">
        <v>42143</v>
      </c>
      <c r="U1358" s="3">
        <v>42143</v>
      </c>
      <c r="V1358">
        <v>-121.75</v>
      </c>
      <c r="W1358">
        <v>14</v>
      </c>
      <c r="X1358">
        <v>2039.07</v>
      </c>
      <c r="Y1358">
        <v>5920</v>
      </c>
    </row>
    <row r="1359" spans="1:25" x14ac:dyDescent="0.3">
      <c r="A1359">
        <v>18819</v>
      </c>
      <c r="B1359" t="s">
        <v>42</v>
      </c>
      <c r="C1359">
        <v>7.0000000000000007E-2</v>
      </c>
      <c r="D1359">
        <v>155.06</v>
      </c>
      <c r="E1359">
        <v>7.07</v>
      </c>
      <c r="F1359">
        <v>2432</v>
      </c>
      <c r="G1359" t="s">
        <v>2310</v>
      </c>
      <c r="H1359" t="s">
        <v>66</v>
      </c>
      <c r="I1359" t="s">
        <v>139</v>
      </c>
      <c r="J1359" t="s">
        <v>46</v>
      </c>
      <c r="K1359" t="s">
        <v>165</v>
      </c>
      <c r="L1359" t="s">
        <v>76</v>
      </c>
      <c r="M1359" t="s">
        <v>166</v>
      </c>
      <c r="N1359">
        <v>0.59</v>
      </c>
      <c r="O1359" t="s">
        <v>50</v>
      </c>
      <c r="P1359" t="s">
        <v>78</v>
      </c>
      <c r="Q1359" t="s">
        <v>328</v>
      </c>
      <c r="R1359" t="s">
        <v>2311</v>
      </c>
      <c r="S1359">
        <v>73110</v>
      </c>
      <c r="T1359" s="3">
        <v>42143</v>
      </c>
      <c r="U1359" s="3">
        <v>42143</v>
      </c>
      <c r="V1359">
        <v>24.350000000000023</v>
      </c>
      <c r="W1359">
        <v>3</v>
      </c>
      <c r="X1359">
        <v>436.94</v>
      </c>
      <c r="Y1359">
        <v>89096</v>
      </c>
    </row>
    <row r="1360" spans="1:25" x14ac:dyDescent="0.3">
      <c r="A1360">
        <v>20286</v>
      </c>
      <c r="B1360" t="s">
        <v>54</v>
      </c>
      <c r="C1360">
        <v>0.09</v>
      </c>
      <c r="D1360">
        <v>5.4</v>
      </c>
      <c r="E1360">
        <v>7.78</v>
      </c>
      <c r="F1360">
        <v>2432</v>
      </c>
      <c r="G1360" t="s">
        <v>2310</v>
      </c>
      <c r="H1360" t="s">
        <v>44</v>
      </c>
      <c r="I1360" t="s">
        <v>139</v>
      </c>
      <c r="J1360" t="s">
        <v>46</v>
      </c>
      <c r="K1360" t="s">
        <v>134</v>
      </c>
      <c r="L1360" t="s">
        <v>76</v>
      </c>
      <c r="M1360" t="s">
        <v>334</v>
      </c>
      <c r="N1360">
        <v>0.37</v>
      </c>
      <c r="O1360" t="s">
        <v>50</v>
      </c>
      <c r="P1360" t="s">
        <v>78</v>
      </c>
      <c r="Q1360" t="s">
        <v>328</v>
      </c>
      <c r="R1360" t="s">
        <v>2311</v>
      </c>
      <c r="S1360">
        <v>73110</v>
      </c>
      <c r="T1360" s="3">
        <v>42161</v>
      </c>
      <c r="U1360" s="3">
        <v>42163</v>
      </c>
      <c r="V1360">
        <v>-34.764499999999998</v>
      </c>
      <c r="W1360">
        <v>6</v>
      </c>
      <c r="X1360">
        <v>37.380000000000003</v>
      </c>
      <c r="Y1360">
        <v>89097</v>
      </c>
    </row>
    <row r="1361" spans="1:25" x14ac:dyDescent="0.3">
      <c r="A1361">
        <v>21490</v>
      </c>
      <c r="B1361" t="s">
        <v>54</v>
      </c>
      <c r="C1361">
        <v>0.05</v>
      </c>
      <c r="D1361">
        <v>8.85</v>
      </c>
      <c r="E1361">
        <v>5.6</v>
      </c>
      <c r="F1361">
        <v>2433</v>
      </c>
      <c r="G1361" t="s">
        <v>2312</v>
      </c>
      <c r="H1361" t="s">
        <v>66</v>
      </c>
      <c r="I1361" t="s">
        <v>139</v>
      </c>
      <c r="J1361" t="s">
        <v>46</v>
      </c>
      <c r="K1361" t="s">
        <v>134</v>
      </c>
      <c r="L1361" t="s">
        <v>76</v>
      </c>
      <c r="M1361" t="s">
        <v>2309</v>
      </c>
      <c r="N1361">
        <v>0.36</v>
      </c>
      <c r="O1361" t="s">
        <v>50</v>
      </c>
      <c r="P1361" t="s">
        <v>78</v>
      </c>
      <c r="Q1361" t="s">
        <v>328</v>
      </c>
      <c r="R1361" t="s">
        <v>2313</v>
      </c>
      <c r="S1361">
        <v>73160</v>
      </c>
      <c r="T1361" s="3">
        <v>42165</v>
      </c>
      <c r="U1361" s="3">
        <v>42166</v>
      </c>
      <c r="V1361">
        <v>-7.3415999999999997</v>
      </c>
      <c r="W1361">
        <v>5</v>
      </c>
      <c r="X1361">
        <v>47.4</v>
      </c>
      <c r="Y1361">
        <v>89095</v>
      </c>
    </row>
    <row r="1362" spans="1:25" x14ac:dyDescent="0.3">
      <c r="A1362">
        <v>19566</v>
      </c>
      <c r="B1362" t="s">
        <v>131</v>
      </c>
      <c r="C1362">
        <v>0.09</v>
      </c>
      <c r="D1362">
        <v>90.97</v>
      </c>
      <c r="E1362">
        <v>14</v>
      </c>
      <c r="F1362">
        <v>2437</v>
      </c>
      <c r="G1362" t="s">
        <v>2314</v>
      </c>
      <c r="H1362" t="s">
        <v>56</v>
      </c>
      <c r="I1362" t="s">
        <v>57</v>
      </c>
      <c r="J1362" t="s">
        <v>102</v>
      </c>
      <c r="K1362" t="s">
        <v>110</v>
      </c>
      <c r="L1362" t="s">
        <v>60</v>
      </c>
      <c r="M1362" t="s">
        <v>1829</v>
      </c>
      <c r="N1362">
        <v>0.36</v>
      </c>
      <c r="O1362" t="s">
        <v>50</v>
      </c>
      <c r="P1362" t="s">
        <v>78</v>
      </c>
      <c r="Q1362" t="s">
        <v>1882</v>
      </c>
      <c r="R1362" t="s">
        <v>2315</v>
      </c>
      <c r="S1362">
        <v>53150</v>
      </c>
      <c r="T1362" s="3">
        <v>42064</v>
      </c>
      <c r="U1362" s="3">
        <v>42066</v>
      </c>
      <c r="V1362">
        <v>35.290000000000049</v>
      </c>
      <c r="W1362">
        <v>3</v>
      </c>
      <c r="X1362">
        <v>260</v>
      </c>
      <c r="Y1362">
        <v>90301</v>
      </c>
    </row>
    <row r="1363" spans="1:25" x14ac:dyDescent="0.3">
      <c r="A1363">
        <v>20157</v>
      </c>
      <c r="B1363" t="s">
        <v>73</v>
      </c>
      <c r="C1363">
        <v>0.02</v>
      </c>
      <c r="D1363">
        <v>63.94</v>
      </c>
      <c r="E1363">
        <v>14.48</v>
      </c>
      <c r="F1363">
        <v>2441</v>
      </c>
      <c r="G1363" t="s">
        <v>2316</v>
      </c>
      <c r="H1363" t="s">
        <v>66</v>
      </c>
      <c r="I1363" t="s">
        <v>139</v>
      </c>
      <c r="J1363" t="s">
        <v>58</v>
      </c>
      <c r="K1363" t="s">
        <v>67</v>
      </c>
      <c r="L1363" t="s">
        <v>76</v>
      </c>
      <c r="M1363" t="s">
        <v>543</v>
      </c>
      <c r="N1363">
        <v>0.46</v>
      </c>
      <c r="O1363" t="s">
        <v>50</v>
      </c>
      <c r="P1363" t="s">
        <v>87</v>
      </c>
      <c r="Q1363" t="s">
        <v>386</v>
      </c>
      <c r="R1363" t="s">
        <v>2317</v>
      </c>
      <c r="S1363">
        <v>32935</v>
      </c>
      <c r="T1363" s="3">
        <v>42098</v>
      </c>
      <c r="U1363" s="3">
        <v>42098</v>
      </c>
      <c r="V1363">
        <v>-100.17</v>
      </c>
      <c r="W1363">
        <v>11</v>
      </c>
      <c r="X1363">
        <v>709.7</v>
      </c>
      <c r="Y1363">
        <v>89300</v>
      </c>
    </row>
    <row r="1364" spans="1:25" x14ac:dyDescent="0.3">
      <c r="A1364">
        <v>20158</v>
      </c>
      <c r="B1364" t="s">
        <v>73</v>
      </c>
      <c r="C1364">
        <v>0.01</v>
      </c>
      <c r="D1364">
        <v>5.0199999999999996</v>
      </c>
      <c r="E1364">
        <v>5.14</v>
      </c>
      <c r="F1364">
        <v>2442</v>
      </c>
      <c r="G1364" t="s">
        <v>2318</v>
      </c>
      <c r="H1364" t="s">
        <v>66</v>
      </c>
      <c r="I1364" t="s">
        <v>139</v>
      </c>
      <c r="J1364" t="s">
        <v>102</v>
      </c>
      <c r="K1364" t="s">
        <v>204</v>
      </c>
      <c r="L1364" t="s">
        <v>68</v>
      </c>
      <c r="M1364" t="s">
        <v>864</v>
      </c>
      <c r="N1364">
        <v>0.79</v>
      </c>
      <c r="O1364" t="s">
        <v>50</v>
      </c>
      <c r="P1364" t="s">
        <v>87</v>
      </c>
      <c r="Q1364" t="s">
        <v>386</v>
      </c>
      <c r="R1364" t="s">
        <v>2319</v>
      </c>
      <c r="S1364">
        <v>32953</v>
      </c>
      <c r="T1364" s="3">
        <v>42098</v>
      </c>
      <c r="U1364" s="3">
        <v>42100</v>
      </c>
      <c r="V1364">
        <v>-3.9479999999999995</v>
      </c>
      <c r="W1364">
        <v>5</v>
      </c>
      <c r="X1364">
        <v>27.42</v>
      </c>
      <c r="Y1364">
        <v>89300</v>
      </c>
    </row>
    <row r="1365" spans="1:25" x14ac:dyDescent="0.3">
      <c r="A1365">
        <v>21084</v>
      </c>
      <c r="B1365" t="s">
        <v>42</v>
      </c>
      <c r="C1365">
        <v>0.05</v>
      </c>
      <c r="D1365">
        <v>58.1</v>
      </c>
      <c r="E1365">
        <v>1.49</v>
      </c>
      <c r="F1365">
        <v>2443</v>
      </c>
      <c r="G1365" t="s">
        <v>2320</v>
      </c>
      <c r="H1365" t="s">
        <v>66</v>
      </c>
      <c r="I1365" t="s">
        <v>45</v>
      </c>
      <c r="J1365" t="s">
        <v>46</v>
      </c>
      <c r="K1365" t="s">
        <v>134</v>
      </c>
      <c r="L1365" t="s">
        <v>76</v>
      </c>
      <c r="M1365" t="s">
        <v>307</v>
      </c>
      <c r="N1365">
        <v>0.38</v>
      </c>
      <c r="O1365" t="s">
        <v>50</v>
      </c>
      <c r="P1365" t="s">
        <v>87</v>
      </c>
      <c r="Q1365" t="s">
        <v>386</v>
      </c>
      <c r="R1365" t="s">
        <v>471</v>
      </c>
      <c r="S1365">
        <v>33142</v>
      </c>
      <c r="T1365" s="3">
        <v>42022</v>
      </c>
      <c r="U1365" s="3">
        <v>42022</v>
      </c>
      <c r="V1365">
        <v>1633.9859999999999</v>
      </c>
      <c r="W1365">
        <v>13</v>
      </c>
      <c r="X1365">
        <v>739.06</v>
      </c>
      <c r="Y1365">
        <v>89299</v>
      </c>
    </row>
    <row r="1366" spans="1:25" x14ac:dyDescent="0.3">
      <c r="A1366">
        <v>25304</v>
      </c>
      <c r="B1366" t="s">
        <v>54</v>
      </c>
      <c r="C1366">
        <v>0.06</v>
      </c>
      <c r="D1366">
        <v>2.2799999999999998</v>
      </c>
      <c r="E1366">
        <v>5.2</v>
      </c>
      <c r="F1366">
        <v>2443</v>
      </c>
      <c r="G1366" t="s">
        <v>2320</v>
      </c>
      <c r="H1366" t="s">
        <v>66</v>
      </c>
      <c r="I1366" t="s">
        <v>45</v>
      </c>
      <c r="J1366" t="s">
        <v>46</v>
      </c>
      <c r="K1366" t="s">
        <v>47</v>
      </c>
      <c r="L1366" t="s">
        <v>48</v>
      </c>
      <c r="M1366" t="s">
        <v>2321</v>
      </c>
      <c r="N1366">
        <v>0.41</v>
      </c>
      <c r="O1366" t="s">
        <v>50</v>
      </c>
      <c r="P1366" t="s">
        <v>87</v>
      </c>
      <c r="Q1366" t="s">
        <v>386</v>
      </c>
      <c r="R1366" t="s">
        <v>471</v>
      </c>
      <c r="S1366">
        <v>33142</v>
      </c>
      <c r="T1366" s="3">
        <v>42156</v>
      </c>
      <c r="U1366" s="3">
        <v>42158</v>
      </c>
      <c r="V1366">
        <v>-2002.6314000000002</v>
      </c>
      <c r="W1366">
        <v>13</v>
      </c>
      <c r="X1366">
        <v>30.47</v>
      </c>
      <c r="Y1366">
        <v>89301</v>
      </c>
    </row>
    <row r="1367" spans="1:25" x14ac:dyDescent="0.3">
      <c r="A1367">
        <v>25742</v>
      </c>
      <c r="B1367" t="s">
        <v>42</v>
      </c>
      <c r="C1367">
        <v>0.09</v>
      </c>
      <c r="D1367">
        <v>6.48</v>
      </c>
      <c r="E1367">
        <v>7.03</v>
      </c>
      <c r="F1367">
        <v>2448</v>
      </c>
      <c r="G1367" t="s">
        <v>2322</v>
      </c>
      <c r="H1367" t="s">
        <v>66</v>
      </c>
      <c r="I1367" t="s">
        <v>139</v>
      </c>
      <c r="J1367" t="s">
        <v>46</v>
      </c>
      <c r="K1367" t="s">
        <v>118</v>
      </c>
      <c r="L1367" t="s">
        <v>76</v>
      </c>
      <c r="M1367" t="s">
        <v>398</v>
      </c>
      <c r="N1367">
        <v>0.37</v>
      </c>
      <c r="O1367" t="s">
        <v>50</v>
      </c>
      <c r="P1367" t="s">
        <v>78</v>
      </c>
      <c r="Q1367" t="s">
        <v>79</v>
      </c>
      <c r="R1367" t="s">
        <v>2323</v>
      </c>
      <c r="S1367">
        <v>55410</v>
      </c>
      <c r="T1367" s="3">
        <v>42184</v>
      </c>
      <c r="U1367" s="3">
        <v>42186</v>
      </c>
      <c r="V1367">
        <v>-126.208</v>
      </c>
      <c r="W1367">
        <v>16</v>
      </c>
      <c r="X1367">
        <v>96.96</v>
      </c>
      <c r="Y1367">
        <v>87790</v>
      </c>
    </row>
    <row r="1368" spans="1:25" x14ac:dyDescent="0.3">
      <c r="A1368">
        <v>20687</v>
      </c>
      <c r="B1368" t="s">
        <v>54</v>
      </c>
      <c r="C1368">
        <v>0.08</v>
      </c>
      <c r="D1368">
        <v>4.13</v>
      </c>
      <c r="E1368">
        <v>1.17</v>
      </c>
      <c r="F1368">
        <v>2450</v>
      </c>
      <c r="G1368" t="s">
        <v>2324</v>
      </c>
      <c r="H1368" t="s">
        <v>66</v>
      </c>
      <c r="I1368" t="s">
        <v>57</v>
      </c>
      <c r="J1368" t="s">
        <v>46</v>
      </c>
      <c r="K1368" t="s">
        <v>47</v>
      </c>
      <c r="L1368" t="s">
        <v>48</v>
      </c>
      <c r="M1368" t="s">
        <v>2325</v>
      </c>
      <c r="N1368">
        <v>0.56999999999999995</v>
      </c>
      <c r="O1368" t="s">
        <v>50</v>
      </c>
      <c r="P1368" t="s">
        <v>78</v>
      </c>
      <c r="Q1368" t="s">
        <v>1882</v>
      </c>
      <c r="R1368" t="s">
        <v>2326</v>
      </c>
      <c r="S1368">
        <v>53545</v>
      </c>
      <c r="T1368" s="3">
        <v>42147</v>
      </c>
      <c r="U1368" s="3">
        <v>42149</v>
      </c>
      <c r="V1368">
        <v>-5.54</v>
      </c>
      <c r="W1368">
        <v>1</v>
      </c>
      <c r="X1368">
        <v>4.21</v>
      </c>
      <c r="Y1368">
        <v>90322</v>
      </c>
    </row>
    <row r="1369" spans="1:25" x14ac:dyDescent="0.3">
      <c r="A1369">
        <v>21198</v>
      </c>
      <c r="B1369" t="s">
        <v>73</v>
      </c>
      <c r="C1369">
        <v>0.06</v>
      </c>
      <c r="D1369">
        <v>3499.99</v>
      </c>
      <c r="E1369">
        <v>24.49</v>
      </c>
      <c r="F1369">
        <v>2454</v>
      </c>
      <c r="G1369" t="s">
        <v>2327</v>
      </c>
      <c r="H1369" t="s">
        <v>44</v>
      </c>
      <c r="I1369" t="s">
        <v>45</v>
      </c>
      <c r="J1369" t="s">
        <v>102</v>
      </c>
      <c r="K1369" t="s">
        <v>611</v>
      </c>
      <c r="L1369" t="s">
        <v>260</v>
      </c>
      <c r="M1369" t="s">
        <v>1333</v>
      </c>
      <c r="N1369">
        <v>0.37</v>
      </c>
      <c r="O1369" t="s">
        <v>50</v>
      </c>
      <c r="P1369" t="s">
        <v>87</v>
      </c>
      <c r="Q1369" t="s">
        <v>1302</v>
      </c>
      <c r="R1369" t="s">
        <v>2328</v>
      </c>
      <c r="S1369">
        <v>35244</v>
      </c>
      <c r="T1369" s="3">
        <v>42064</v>
      </c>
      <c r="U1369" s="3">
        <v>42067</v>
      </c>
      <c r="V1369">
        <v>-68.432000000000002</v>
      </c>
      <c r="W1369">
        <v>1</v>
      </c>
      <c r="X1369">
        <v>3550.28</v>
      </c>
      <c r="Y1369">
        <v>89219</v>
      </c>
    </row>
    <row r="1370" spans="1:25" x14ac:dyDescent="0.3">
      <c r="A1370">
        <v>25536</v>
      </c>
      <c r="B1370" t="s">
        <v>42</v>
      </c>
      <c r="C1370">
        <v>7.0000000000000007E-2</v>
      </c>
      <c r="D1370">
        <v>179.99</v>
      </c>
      <c r="E1370">
        <v>19.989999999999998</v>
      </c>
      <c r="F1370">
        <v>2456</v>
      </c>
      <c r="G1370" t="s">
        <v>2329</v>
      </c>
      <c r="H1370" t="s">
        <v>66</v>
      </c>
      <c r="I1370" t="s">
        <v>57</v>
      </c>
      <c r="J1370" t="s">
        <v>102</v>
      </c>
      <c r="K1370" t="s">
        <v>204</v>
      </c>
      <c r="L1370" t="s">
        <v>76</v>
      </c>
      <c r="M1370" t="s">
        <v>603</v>
      </c>
      <c r="N1370">
        <v>0.48</v>
      </c>
      <c r="O1370" t="s">
        <v>50</v>
      </c>
      <c r="P1370" t="s">
        <v>87</v>
      </c>
      <c r="Q1370" t="s">
        <v>1302</v>
      </c>
      <c r="R1370" t="s">
        <v>2330</v>
      </c>
      <c r="S1370">
        <v>36608</v>
      </c>
      <c r="T1370" s="3">
        <v>42026</v>
      </c>
      <c r="U1370" s="3">
        <v>42027</v>
      </c>
      <c r="V1370">
        <v>733.2822000000001</v>
      </c>
      <c r="W1370">
        <v>7</v>
      </c>
      <c r="X1370">
        <v>1188.6300000000001</v>
      </c>
      <c r="Y1370">
        <v>89218</v>
      </c>
    </row>
    <row r="1371" spans="1:25" x14ac:dyDescent="0.3">
      <c r="A1371">
        <v>25537</v>
      </c>
      <c r="B1371" t="s">
        <v>42</v>
      </c>
      <c r="C1371">
        <v>0.02</v>
      </c>
      <c r="D1371">
        <v>92.23</v>
      </c>
      <c r="E1371">
        <v>39.61</v>
      </c>
      <c r="F1371">
        <v>2456</v>
      </c>
      <c r="G1371" t="s">
        <v>2329</v>
      </c>
      <c r="H1371" t="s">
        <v>44</v>
      </c>
      <c r="I1371" t="s">
        <v>57</v>
      </c>
      <c r="J1371" t="s">
        <v>58</v>
      </c>
      <c r="K1371" t="s">
        <v>67</v>
      </c>
      <c r="L1371" t="s">
        <v>111</v>
      </c>
      <c r="M1371" t="s">
        <v>2331</v>
      </c>
      <c r="N1371">
        <v>0.67</v>
      </c>
      <c r="O1371" t="s">
        <v>50</v>
      </c>
      <c r="P1371" t="s">
        <v>87</v>
      </c>
      <c r="Q1371" t="s">
        <v>1302</v>
      </c>
      <c r="R1371" t="s">
        <v>2330</v>
      </c>
      <c r="S1371">
        <v>36608</v>
      </c>
      <c r="T1371" s="3">
        <v>42026</v>
      </c>
      <c r="U1371" s="3">
        <v>42027</v>
      </c>
      <c r="V1371">
        <v>-905.99039999999991</v>
      </c>
      <c r="W1371">
        <v>11</v>
      </c>
      <c r="X1371">
        <v>1009.93</v>
      </c>
      <c r="Y1371">
        <v>89218</v>
      </c>
    </row>
    <row r="1372" spans="1:25" x14ac:dyDescent="0.3">
      <c r="A1372">
        <v>25535</v>
      </c>
      <c r="B1372" t="s">
        <v>42</v>
      </c>
      <c r="C1372">
        <v>0.02</v>
      </c>
      <c r="D1372">
        <v>15.22</v>
      </c>
      <c r="E1372">
        <v>9.73</v>
      </c>
      <c r="F1372">
        <v>2457</v>
      </c>
      <c r="G1372" t="s">
        <v>2332</v>
      </c>
      <c r="H1372" t="s">
        <v>66</v>
      </c>
      <c r="I1372" t="s">
        <v>57</v>
      </c>
      <c r="J1372" t="s">
        <v>46</v>
      </c>
      <c r="K1372" t="s">
        <v>134</v>
      </c>
      <c r="L1372" t="s">
        <v>76</v>
      </c>
      <c r="M1372" t="s">
        <v>2333</v>
      </c>
      <c r="N1372">
        <v>0.36</v>
      </c>
      <c r="O1372" t="s">
        <v>50</v>
      </c>
      <c r="P1372" t="s">
        <v>78</v>
      </c>
      <c r="Q1372" t="s">
        <v>79</v>
      </c>
      <c r="R1372" t="s">
        <v>2334</v>
      </c>
      <c r="S1372">
        <v>55014</v>
      </c>
      <c r="T1372" s="3">
        <v>42026</v>
      </c>
      <c r="U1372" s="3">
        <v>42026</v>
      </c>
      <c r="V1372">
        <v>-21.63242</v>
      </c>
      <c r="W1372">
        <v>9</v>
      </c>
      <c r="X1372">
        <v>140.69999999999999</v>
      </c>
      <c r="Y1372">
        <v>89218</v>
      </c>
    </row>
    <row r="1373" spans="1:25" x14ac:dyDescent="0.3">
      <c r="A1373">
        <v>22321</v>
      </c>
      <c r="B1373" t="s">
        <v>42</v>
      </c>
      <c r="C1373">
        <v>0.03</v>
      </c>
      <c r="D1373">
        <v>6.48</v>
      </c>
      <c r="E1373">
        <v>8.73</v>
      </c>
      <c r="F1373">
        <v>2458</v>
      </c>
      <c r="G1373" t="s">
        <v>2335</v>
      </c>
      <c r="H1373" t="s">
        <v>66</v>
      </c>
      <c r="I1373" t="s">
        <v>57</v>
      </c>
      <c r="J1373" t="s">
        <v>46</v>
      </c>
      <c r="K1373" t="s">
        <v>118</v>
      </c>
      <c r="L1373" t="s">
        <v>76</v>
      </c>
      <c r="M1373" t="s">
        <v>2336</v>
      </c>
      <c r="N1373">
        <v>0.37</v>
      </c>
      <c r="O1373" t="s">
        <v>50</v>
      </c>
      <c r="P1373" t="s">
        <v>78</v>
      </c>
      <c r="Q1373" t="s">
        <v>79</v>
      </c>
      <c r="R1373" t="s">
        <v>2323</v>
      </c>
      <c r="S1373">
        <v>55410</v>
      </c>
      <c r="T1373" s="3">
        <v>42007</v>
      </c>
      <c r="U1373" s="3">
        <v>42009</v>
      </c>
      <c r="V1373">
        <v>-35.04</v>
      </c>
      <c r="W1373">
        <v>2</v>
      </c>
      <c r="X1373">
        <v>15.95</v>
      </c>
      <c r="Y1373">
        <v>91285</v>
      </c>
    </row>
    <row r="1374" spans="1:25" x14ac:dyDescent="0.3">
      <c r="A1374">
        <v>21190</v>
      </c>
      <c r="B1374" t="s">
        <v>73</v>
      </c>
      <c r="C1374">
        <v>0.05</v>
      </c>
      <c r="D1374">
        <v>12.88</v>
      </c>
      <c r="E1374">
        <v>4.59</v>
      </c>
      <c r="F1374">
        <v>2458</v>
      </c>
      <c r="G1374" t="s">
        <v>2335</v>
      </c>
      <c r="H1374" t="s">
        <v>66</v>
      </c>
      <c r="I1374" t="s">
        <v>57</v>
      </c>
      <c r="J1374" t="s">
        <v>46</v>
      </c>
      <c r="K1374" t="s">
        <v>198</v>
      </c>
      <c r="L1374" t="s">
        <v>48</v>
      </c>
      <c r="M1374" t="s">
        <v>1646</v>
      </c>
      <c r="N1374">
        <v>0.82</v>
      </c>
      <c r="O1374" t="s">
        <v>50</v>
      </c>
      <c r="P1374" t="s">
        <v>78</v>
      </c>
      <c r="Q1374" t="s">
        <v>79</v>
      </c>
      <c r="R1374" t="s">
        <v>2323</v>
      </c>
      <c r="S1374">
        <v>55410</v>
      </c>
      <c r="T1374" s="3">
        <v>42147</v>
      </c>
      <c r="U1374" s="3">
        <v>42149</v>
      </c>
      <c r="V1374">
        <v>5.980000000000004</v>
      </c>
      <c r="W1374">
        <v>3</v>
      </c>
      <c r="X1374">
        <v>42.35</v>
      </c>
      <c r="Y1374">
        <v>91286</v>
      </c>
    </row>
    <row r="1375" spans="1:25" x14ac:dyDescent="0.3">
      <c r="A1375">
        <v>4321</v>
      </c>
      <c r="B1375" t="s">
        <v>42</v>
      </c>
      <c r="C1375">
        <v>0.03</v>
      </c>
      <c r="D1375">
        <v>6.48</v>
      </c>
      <c r="E1375">
        <v>8.73</v>
      </c>
      <c r="F1375">
        <v>2460</v>
      </c>
      <c r="G1375" t="s">
        <v>2337</v>
      </c>
      <c r="H1375" t="s">
        <v>66</v>
      </c>
      <c r="I1375" t="s">
        <v>57</v>
      </c>
      <c r="J1375" t="s">
        <v>46</v>
      </c>
      <c r="K1375" t="s">
        <v>118</v>
      </c>
      <c r="L1375" t="s">
        <v>76</v>
      </c>
      <c r="M1375" t="s">
        <v>2336</v>
      </c>
      <c r="N1375">
        <v>0.37</v>
      </c>
      <c r="O1375" t="s">
        <v>50</v>
      </c>
      <c r="P1375" t="s">
        <v>70</v>
      </c>
      <c r="Q1375" t="s">
        <v>96</v>
      </c>
      <c r="R1375" t="s">
        <v>115</v>
      </c>
      <c r="S1375">
        <v>10035</v>
      </c>
      <c r="T1375" s="3">
        <v>42007</v>
      </c>
      <c r="U1375" s="3">
        <v>42009</v>
      </c>
      <c r="V1375">
        <v>-35.04</v>
      </c>
      <c r="W1375">
        <v>8</v>
      </c>
      <c r="X1375">
        <v>63.78</v>
      </c>
      <c r="Y1375">
        <v>30785</v>
      </c>
    </row>
    <row r="1376" spans="1:25" x14ac:dyDescent="0.3">
      <c r="A1376">
        <v>4322</v>
      </c>
      <c r="B1376" t="s">
        <v>42</v>
      </c>
      <c r="C1376">
        <v>7.0000000000000007E-2</v>
      </c>
      <c r="D1376">
        <v>9.93</v>
      </c>
      <c r="E1376">
        <v>1.0900000000000001</v>
      </c>
      <c r="F1376">
        <v>2460</v>
      </c>
      <c r="G1376" t="s">
        <v>2337</v>
      </c>
      <c r="H1376" t="s">
        <v>66</v>
      </c>
      <c r="I1376" t="s">
        <v>57</v>
      </c>
      <c r="J1376" t="s">
        <v>46</v>
      </c>
      <c r="K1376" t="s">
        <v>47</v>
      </c>
      <c r="L1376" t="s">
        <v>48</v>
      </c>
      <c r="M1376" t="s">
        <v>2338</v>
      </c>
      <c r="N1376">
        <v>0.43</v>
      </c>
      <c r="O1376" t="s">
        <v>50</v>
      </c>
      <c r="P1376" t="s">
        <v>70</v>
      </c>
      <c r="Q1376" t="s">
        <v>96</v>
      </c>
      <c r="R1376" t="s">
        <v>115</v>
      </c>
      <c r="S1376">
        <v>10035</v>
      </c>
      <c r="T1376" s="3">
        <v>42007</v>
      </c>
      <c r="U1376" s="3">
        <v>42010</v>
      </c>
      <c r="V1376">
        <v>149.53</v>
      </c>
      <c r="W1376">
        <v>46</v>
      </c>
      <c r="X1376">
        <v>451.61</v>
      </c>
      <c r="Y1376">
        <v>30785</v>
      </c>
    </row>
    <row r="1377" spans="1:25" x14ac:dyDescent="0.3">
      <c r="A1377">
        <v>25859</v>
      </c>
      <c r="B1377" t="s">
        <v>42</v>
      </c>
      <c r="C1377">
        <v>0.09</v>
      </c>
      <c r="D1377">
        <v>1.74</v>
      </c>
      <c r="E1377">
        <v>4.08</v>
      </c>
      <c r="F1377">
        <v>2464</v>
      </c>
      <c r="G1377" t="s">
        <v>2339</v>
      </c>
      <c r="H1377" t="s">
        <v>44</v>
      </c>
      <c r="I1377" t="s">
        <v>139</v>
      </c>
      <c r="J1377" t="s">
        <v>58</v>
      </c>
      <c r="K1377" t="s">
        <v>67</v>
      </c>
      <c r="L1377" t="s">
        <v>68</v>
      </c>
      <c r="M1377" t="s">
        <v>243</v>
      </c>
      <c r="N1377">
        <v>0.53</v>
      </c>
      <c r="O1377" t="s">
        <v>50</v>
      </c>
      <c r="P1377" t="s">
        <v>87</v>
      </c>
      <c r="Q1377" t="s">
        <v>195</v>
      </c>
      <c r="R1377" t="s">
        <v>2340</v>
      </c>
      <c r="S1377">
        <v>71111</v>
      </c>
      <c r="T1377" s="3">
        <v>42135</v>
      </c>
      <c r="U1377" s="3">
        <v>42137</v>
      </c>
      <c r="V1377">
        <v>608.26199999999994</v>
      </c>
      <c r="W1377">
        <v>4</v>
      </c>
      <c r="X1377">
        <v>10.41</v>
      </c>
      <c r="Y1377">
        <v>88713</v>
      </c>
    </row>
    <row r="1378" spans="1:25" x14ac:dyDescent="0.3">
      <c r="A1378">
        <v>25860</v>
      </c>
      <c r="B1378" t="s">
        <v>42</v>
      </c>
      <c r="C1378">
        <v>0.08</v>
      </c>
      <c r="D1378">
        <v>227.55</v>
      </c>
      <c r="E1378">
        <v>32.479999999999997</v>
      </c>
      <c r="F1378">
        <v>2464</v>
      </c>
      <c r="G1378" t="s">
        <v>2339</v>
      </c>
      <c r="H1378" t="s">
        <v>56</v>
      </c>
      <c r="I1378" t="s">
        <v>139</v>
      </c>
      <c r="J1378" t="s">
        <v>58</v>
      </c>
      <c r="K1378" t="s">
        <v>176</v>
      </c>
      <c r="L1378" t="s">
        <v>146</v>
      </c>
      <c r="M1378" t="s">
        <v>2341</v>
      </c>
      <c r="N1378">
        <v>0.68</v>
      </c>
      <c r="O1378" t="s">
        <v>50</v>
      </c>
      <c r="P1378" t="s">
        <v>87</v>
      </c>
      <c r="Q1378" t="s">
        <v>195</v>
      </c>
      <c r="R1378" t="s">
        <v>2340</v>
      </c>
      <c r="S1378">
        <v>71111</v>
      </c>
      <c r="T1378" s="3">
        <v>42135</v>
      </c>
      <c r="U1378" s="3">
        <v>42135</v>
      </c>
      <c r="V1378">
        <v>-570.16960000000006</v>
      </c>
      <c r="W1378">
        <v>16</v>
      </c>
      <c r="X1378">
        <v>2849.64</v>
      </c>
      <c r="Y1378">
        <v>88713</v>
      </c>
    </row>
    <row r="1379" spans="1:25" x14ac:dyDescent="0.3">
      <c r="A1379">
        <v>25807</v>
      </c>
      <c r="B1379" t="s">
        <v>54</v>
      </c>
      <c r="C1379">
        <v>0.05</v>
      </c>
      <c r="D1379">
        <v>6.28</v>
      </c>
      <c r="E1379">
        <v>5.36</v>
      </c>
      <c r="F1379">
        <v>2464</v>
      </c>
      <c r="G1379" t="s">
        <v>2339</v>
      </c>
      <c r="H1379" t="s">
        <v>66</v>
      </c>
      <c r="I1379" t="s">
        <v>139</v>
      </c>
      <c r="J1379" t="s">
        <v>46</v>
      </c>
      <c r="K1379" t="s">
        <v>134</v>
      </c>
      <c r="L1379" t="s">
        <v>76</v>
      </c>
      <c r="M1379" t="s">
        <v>2342</v>
      </c>
      <c r="N1379">
        <v>0.4</v>
      </c>
      <c r="O1379" t="s">
        <v>50</v>
      </c>
      <c r="P1379" t="s">
        <v>87</v>
      </c>
      <c r="Q1379" t="s">
        <v>195</v>
      </c>
      <c r="R1379" t="s">
        <v>2340</v>
      </c>
      <c r="S1379">
        <v>71111</v>
      </c>
      <c r="T1379" s="3">
        <v>42024</v>
      </c>
      <c r="U1379" s="3">
        <v>42027</v>
      </c>
      <c r="V1379">
        <v>1.278</v>
      </c>
      <c r="W1379">
        <v>6</v>
      </c>
      <c r="X1379">
        <v>38.04</v>
      </c>
      <c r="Y1379">
        <v>88714</v>
      </c>
    </row>
    <row r="1380" spans="1:25" x14ac:dyDescent="0.3">
      <c r="A1380">
        <v>25808</v>
      </c>
      <c r="B1380" t="s">
        <v>54</v>
      </c>
      <c r="C1380">
        <v>0.04</v>
      </c>
      <c r="D1380">
        <v>3.08</v>
      </c>
      <c r="E1380">
        <v>0.99</v>
      </c>
      <c r="F1380">
        <v>2464</v>
      </c>
      <c r="G1380" t="s">
        <v>2339</v>
      </c>
      <c r="H1380" t="s">
        <v>66</v>
      </c>
      <c r="I1380" t="s">
        <v>139</v>
      </c>
      <c r="J1380" t="s">
        <v>46</v>
      </c>
      <c r="K1380" t="s">
        <v>159</v>
      </c>
      <c r="L1380" t="s">
        <v>76</v>
      </c>
      <c r="M1380" t="s">
        <v>2018</v>
      </c>
      <c r="N1380">
        <v>0.37</v>
      </c>
      <c r="O1380" t="s">
        <v>50</v>
      </c>
      <c r="P1380" t="s">
        <v>87</v>
      </c>
      <c r="Q1380" t="s">
        <v>195</v>
      </c>
      <c r="R1380" t="s">
        <v>2340</v>
      </c>
      <c r="S1380">
        <v>71111</v>
      </c>
      <c r="T1380" s="3">
        <v>42024</v>
      </c>
      <c r="U1380" s="3">
        <v>42025</v>
      </c>
      <c r="V1380">
        <v>424.28999999999996</v>
      </c>
      <c r="W1380">
        <v>14</v>
      </c>
      <c r="X1380">
        <v>42.53</v>
      </c>
      <c r="Y1380">
        <v>88714</v>
      </c>
    </row>
    <row r="1381" spans="1:25" x14ac:dyDescent="0.3">
      <c r="A1381">
        <v>22580</v>
      </c>
      <c r="B1381" t="s">
        <v>73</v>
      </c>
      <c r="C1381">
        <v>0.04</v>
      </c>
      <c r="D1381">
        <v>2.08</v>
      </c>
      <c r="E1381">
        <v>1.49</v>
      </c>
      <c r="F1381">
        <v>2466</v>
      </c>
      <c r="G1381" t="s">
        <v>2343</v>
      </c>
      <c r="H1381" t="s">
        <v>66</v>
      </c>
      <c r="I1381" t="s">
        <v>45</v>
      </c>
      <c r="J1381" t="s">
        <v>46</v>
      </c>
      <c r="K1381" t="s">
        <v>134</v>
      </c>
      <c r="L1381" t="s">
        <v>76</v>
      </c>
      <c r="M1381" t="s">
        <v>1374</v>
      </c>
      <c r="N1381">
        <v>0.36</v>
      </c>
      <c r="O1381" t="s">
        <v>50</v>
      </c>
      <c r="P1381" t="s">
        <v>78</v>
      </c>
      <c r="Q1381" t="s">
        <v>324</v>
      </c>
      <c r="R1381" t="s">
        <v>2344</v>
      </c>
      <c r="S1381">
        <v>49783</v>
      </c>
      <c r="T1381" s="3">
        <v>42062</v>
      </c>
      <c r="U1381" s="3">
        <v>42063</v>
      </c>
      <c r="V1381">
        <v>-3.71956</v>
      </c>
      <c r="W1381">
        <v>7</v>
      </c>
      <c r="X1381">
        <v>14.77</v>
      </c>
      <c r="Y1381">
        <v>88136</v>
      </c>
    </row>
    <row r="1382" spans="1:25" x14ac:dyDescent="0.3">
      <c r="A1382">
        <v>22582</v>
      </c>
      <c r="B1382" t="s">
        <v>73</v>
      </c>
      <c r="C1382">
        <v>0.02</v>
      </c>
      <c r="D1382">
        <v>53.98</v>
      </c>
      <c r="E1382">
        <v>5.5</v>
      </c>
      <c r="F1382">
        <v>2466</v>
      </c>
      <c r="G1382" t="s">
        <v>2343</v>
      </c>
      <c r="H1382" t="s">
        <v>44</v>
      </c>
      <c r="I1382" t="s">
        <v>45</v>
      </c>
      <c r="J1382" t="s">
        <v>102</v>
      </c>
      <c r="K1382" t="s">
        <v>204</v>
      </c>
      <c r="L1382" t="s">
        <v>76</v>
      </c>
      <c r="M1382" t="s">
        <v>2345</v>
      </c>
      <c r="N1382">
        <v>0.62</v>
      </c>
      <c r="O1382" t="s">
        <v>50</v>
      </c>
      <c r="P1382" t="s">
        <v>78</v>
      </c>
      <c r="Q1382" t="s">
        <v>324</v>
      </c>
      <c r="R1382" t="s">
        <v>2344</v>
      </c>
      <c r="S1382">
        <v>49783</v>
      </c>
      <c r="T1382" s="3">
        <v>42062</v>
      </c>
      <c r="U1382" s="3">
        <v>42063</v>
      </c>
      <c r="V1382">
        <v>101.97200000000001</v>
      </c>
      <c r="W1382">
        <v>8</v>
      </c>
      <c r="X1382">
        <v>438.33</v>
      </c>
      <c r="Y1382">
        <v>88136</v>
      </c>
    </row>
    <row r="1383" spans="1:25" x14ac:dyDescent="0.3">
      <c r="A1383">
        <v>22583</v>
      </c>
      <c r="B1383" t="s">
        <v>73</v>
      </c>
      <c r="C1383">
        <v>0.05</v>
      </c>
      <c r="D1383">
        <v>4.9800000000000004</v>
      </c>
      <c r="E1383">
        <v>5.0199999999999996</v>
      </c>
      <c r="F1383">
        <v>2466</v>
      </c>
      <c r="G1383" t="s">
        <v>2343</v>
      </c>
      <c r="H1383" t="s">
        <v>66</v>
      </c>
      <c r="I1383" t="s">
        <v>45</v>
      </c>
      <c r="J1383" t="s">
        <v>46</v>
      </c>
      <c r="K1383" t="s">
        <v>118</v>
      </c>
      <c r="L1383" t="s">
        <v>76</v>
      </c>
      <c r="M1383" t="s">
        <v>2346</v>
      </c>
      <c r="N1383">
        <v>0.38</v>
      </c>
      <c r="O1383" t="s">
        <v>50</v>
      </c>
      <c r="P1383" t="s">
        <v>78</v>
      </c>
      <c r="Q1383" t="s">
        <v>324</v>
      </c>
      <c r="R1383" t="s">
        <v>2344</v>
      </c>
      <c r="S1383">
        <v>49783</v>
      </c>
      <c r="T1383" s="3">
        <v>42062</v>
      </c>
      <c r="U1383" s="3">
        <v>42062</v>
      </c>
      <c r="V1383">
        <v>-16.634799999999998</v>
      </c>
      <c r="W1383">
        <v>7</v>
      </c>
      <c r="X1383">
        <v>38.11</v>
      </c>
      <c r="Y1383">
        <v>88136</v>
      </c>
    </row>
    <row r="1384" spans="1:25" x14ac:dyDescent="0.3">
      <c r="A1384">
        <v>19766</v>
      </c>
      <c r="B1384" t="s">
        <v>64</v>
      </c>
      <c r="C1384">
        <v>0.09</v>
      </c>
      <c r="D1384">
        <v>58.1</v>
      </c>
      <c r="E1384">
        <v>1.49</v>
      </c>
      <c r="F1384">
        <v>2468</v>
      </c>
      <c r="G1384" t="s">
        <v>2347</v>
      </c>
      <c r="H1384" t="s">
        <v>44</v>
      </c>
      <c r="I1384" t="s">
        <v>57</v>
      </c>
      <c r="J1384" t="s">
        <v>46</v>
      </c>
      <c r="K1384" t="s">
        <v>134</v>
      </c>
      <c r="L1384" t="s">
        <v>76</v>
      </c>
      <c r="M1384" t="s">
        <v>307</v>
      </c>
      <c r="N1384">
        <v>0.38</v>
      </c>
      <c r="O1384" t="s">
        <v>50</v>
      </c>
      <c r="P1384" t="s">
        <v>87</v>
      </c>
      <c r="Q1384" t="s">
        <v>346</v>
      </c>
      <c r="R1384" t="s">
        <v>2348</v>
      </c>
      <c r="S1384">
        <v>28144</v>
      </c>
      <c r="T1384" s="3">
        <v>42121</v>
      </c>
      <c r="U1384" s="3">
        <v>42123</v>
      </c>
      <c r="V1384">
        <v>765.75</v>
      </c>
      <c r="W1384">
        <v>3</v>
      </c>
      <c r="X1384">
        <v>169.46</v>
      </c>
      <c r="Y1384">
        <v>88135</v>
      </c>
    </row>
    <row r="1385" spans="1:25" x14ac:dyDescent="0.3">
      <c r="A1385">
        <v>18684</v>
      </c>
      <c r="B1385" t="s">
        <v>64</v>
      </c>
      <c r="C1385">
        <v>0.04</v>
      </c>
      <c r="D1385">
        <v>65.989999999999995</v>
      </c>
      <c r="E1385">
        <v>8.99</v>
      </c>
      <c r="F1385">
        <v>2468</v>
      </c>
      <c r="G1385" t="s">
        <v>2347</v>
      </c>
      <c r="H1385" t="s">
        <v>66</v>
      </c>
      <c r="I1385" t="s">
        <v>45</v>
      </c>
      <c r="J1385" t="s">
        <v>102</v>
      </c>
      <c r="K1385" t="s">
        <v>103</v>
      </c>
      <c r="L1385" t="s">
        <v>76</v>
      </c>
      <c r="M1385" t="s">
        <v>1689</v>
      </c>
      <c r="N1385">
        <v>0.55000000000000004</v>
      </c>
      <c r="O1385" t="s">
        <v>50</v>
      </c>
      <c r="P1385" t="s">
        <v>87</v>
      </c>
      <c r="Q1385" t="s">
        <v>346</v>
      </c>
      <c r="R1385" t="s">
        <v>2348</v>
      </c>
      <c r="S1385">
        <v>28144</v>
      </c>
      <c r="T1385" s="3">
        <v>42076</v>
      </c>
      <c r="U1385" s="3">
        <v>42077</v>
      </c>
      <c r="V1385">
        <v>-335.041</v>
      </c>
      <c r="W1385">
        <v>13</v>
      </c>
      <c r="X1385">
        <v>724.57</v>
      </c>
      <c r="Y1385">
        <v>88137</v>
      </c>
    </row>
    <row r="1386" spans="1:25" x14ac:dyDescent="0.3">
      <c r="A1386">
        <v>26057</v>
      </c>
      <c r="B1386" t="s">
        <v>131</v>
      </c>
      <c r="C1386">
        <v>0.1</v>
      </c>
      <c r="D1386">
        <v>4.91</v>
      </c>
      <c r="E1386">
        <v>0.5</v>
      </c>
      <c r="F1386">
        <v>2472</v>
      </c>
      <c r="G1386" t="s">
        <v>2349</v>
      </c>
      <c r="H1386" t="s">
        <v>44</v>
      </c>
      <c r="I1386" t="s">
        <v>57</v>
      </c>
      <c r="J1386" t="s">
        <v>46</v>
      </c>
      <c r="K1386" t="s">
        <v>159</v>
      </c>
      <c r="L1386" t="s">
        <v>76</v>
      </c>
      <c r="M1386" t="s">
        <v>187</v>
      </c>
      <c r="N1386">
        <v>0.36</v>
      </c>
      <c r="O1386" t="s">
        <v>50</v>
      </c>
      <c r="P1386" t="s">
        <v>78</v>
      </c>
      <c r="Q1386" t="s">
        <v>202</v>
      </c>
      <c r="R1386" t="s">
        <v>2350</v>
      </c>
      <c r="S1386">
        <v>60432</v>
      </c>
      <c r="T1386" s="3">
        <v>42056</v>
      </c>
      <c r="U1386" s="3">
        <v>42056</v>
      </c>
      <c r="V1386">
        <v>35.279699999999998</v>
      </c>
      <c r="W1386">
        <v>10</v>
      </c>
      <c r="X1386">
        <v>51.13</v>
      </c>
      <c r="Y1386">
        <v>86514</v>
      </c>
    </row>
    <row r="1387" spans="1:25" x14ac:dyDescent="0.3">
      <c r="A1387">
        <v>24584</v>
      </c>
      <c r="B1387" t="s">
        <v>64</v>
      </c>
      <c r="C1387">
        <v>7.0000000000000007E-2</v>
      </c>
      <c r="D1387">
        <v>5.18</v>
      </c>
      <c r="E1387">
        <v>5.74</v>
      </c>
      <c r="F1387">
        <v>2481</v>
      </c>
      <c r="G1387" t="s">
        <v>2351</v>
      </c>
      <c r="H1387" t="s">
        <v>44</v>
      </c>
      <c r="I1387" t="s">
        <v>45</v>
      </c>
      <c r="J1387" t="s">
        <v>46</v>
      </c>
      <c r="K1387" t="s">
        <v>134</v>
      </c>
      <c r="L1387" t="s">
        <v>76</v>
      </c>
      <c r="M1387" t="s">
        <v>899</v>
      </c>
      <c r="N1387">
        <v>0.36</v>
      </c>
      <c r="O1387" t="s">
        <v>50</v>
      </c>
      <c r="P1387" t="s">
        <v>87</v>
      </c>
      <c r="Q1387" t="s">
        <v>195</v>
      </c>
      <c r="R1387" t="s">
        <v>1503</v>
      </c>
      <c r="S1387">
        <v>70506</v>
      </c>
      <c r="T1387" s="3">
        <v>42100</v>
      </c>
      <c r="U1387" s="3">
        <v>42102</v>
      </c>
      <c r="V1387">
        <v>-188.03399999999999</v>
      </c>
      <c r="W1387">
        <v>14</v>
      </c>
      <c r="X1387">
        <v>79.61</v>
      </c>
      <c r="Y1387">
        <v>91000</v>
      </c>
    </row>
    <row r="1388" spans="1:25" x14ac:dyDescent="0.3">
      <c r="A1388">
        <v>24568</v>
      </c>
      <c r="B1388" t="s">
        <v>73</v>
      </c>
      <c r="C1388">
        <v>0.05</v>
      </c>
      <c r="D1388">
        <v>6.48</v>
      </c>
      <c r="E1388">
        <v>7.91</v>
      </c>
      <c r="F1388">
        <v>2484</v>
      </c>
      <c r="G1388" t="s">
        <v>2352</v>
      </c>
      <c r="H1388" t="s">
        <v>66</v>
      </c>
      <c r="I1388" t="s">
        <v>45</v>
      </c>
      <c r="J1388" t="s">
        <v>46</v>
      </c>
      <c r="K1388" t="s">
        <v>118</v>
      </c>
      <c r="L1388" t="s">
        <v>76</v>
      </c>
      <c r="M1388" t="s">
        <v>2278</v>
      </c>
      <c r="N1388">
        <v>0.37</v>
      </c>
      <c r="O1388" t="s">
        <v>50</v>
      </c>
      <c r="P1388" t="s">
        <v>87</v>
      </c>
      <c r="Q1388" t="s">
        <v>386</v>
      </c>
      <c r="R1388" t="s">
        <v>2353</v>
      </c>
      <c r="S1388">
        <v>33881</v>
      </c>
      <c r="T1388" s="3">
        <v>42076</v>
      </c>
      <c r="U1388" s="3">
        <v>42077</v>
      </c>
      <c r="V1388">
        <v>322.12199999999996</v>
      </c>
      <c r="W1388">
        <v>16</v>
      </c>
      <c r="X1388">
        <v>109.99</v>
      </c>
      <c r="Y1388">
        <v>88998</v>
      </c>
    </row>
    <row r="1389" spans="1:25" x14ac:dyDescent="0.3">
      <c r="A1389">
        <v>24569</v>
      </c>
      <c r="B1389" t="s">
        <v>73</v>
      </c>
      <c r="C1389">
        <v>0.03</v>
      </c>
      <c r="D1389">
        <v>111.03</v>
      </c>
      <c r="E1389">
        <v>8.64</v>
      </c>
      <c r="F1389">
        <v>2484</v>
      </c>
      <c r="G1389" t="s">
        <v>2352</v>
      </c>
      <c r="H1389" t="s">
        <v>66</v>
      </c>
      <c r="I1389" t="s">
        <v>45</v>
      </c>
      <c r="J1389" t="s">
        <v>46</v>
      </c>
      <c r="K1389" t="s">
        <v>165</v>
      </c>
      <c r="L1389" t="s">
        <v>76</v>
      </c>
      <c r="M1389" t="s">
        <v>2354</v>
      </c>
      <c r="N1389">
        <v>0.78</v>
      </c>
      <c r="O1389" t="s">
        <v>50</v>
      </c>
      <c r="P1389" t="s">
        <v>87</v>
      </c>
      <c r="Q1389" t="s">
        <v>386</v>
      </c>
      <c r="R1389" t="s">
        <v>2353</v>
      </c>
      <c r="S1389">
        <v>33881</v>
      </c>
      <c r="T1389" s="3">
        <v>42076</v>
      </c>
      <c r="U1389" s="3">
        <v>42077</v>
      </c>
      <c r="V1389">
        <v>366.53999999999996</v>
      </c>
      <c r="W1389">
        <v>8</v>
      </c>
      <c r="X1389">
        <v>900.12</v>
      </c>
      <c r="Y1389">
        <v>88998</v>
      </c>
    </row>
    <row r="1390" spans="1:25" x14ac:dyDescent="0.3">
      <c r="A1390">
        <v>22028</v>
      </c>
      <c r="B1390" t="s">
        <v>42</v>
      </c>
      <c r="C1390">
        <v>0.02</v>
      </c>
      <c r="D1390">
        <v>71.37</v>
      </c>
      <c r="E1390">
        <v>69</v>
      </c>
      <c r="F1390">
        <v>2486</v>
      </c>
      <c r="G1390" t="s">
        <v>2355</v>
      </c>
      <c r="H1390" t="s">
        <v>66</v>
      </c>
      <c r="I1390" t="s">
        <v>75</v>
      </c>
      <c r="J1390" t="s">
        <v>58</v>
      </c>
      <c r="K1390" t="s">
        <v>176</v>
      </c>
      <c r="L1390" t="s">
        <v>260</v>
      </c>
      <c r="M1390" t="s">
        <v>2245</v>
      </c>
      <c r="N1390">
        <v>0.68</v>
      </c>
      <c r="O1390" t="s">
        <v>50</v>
      </c>
      <c r="P1390" t="s">
        <v>87</v>
      </c>
      <c r="Q1390" t="s">
        <v>411</v>
      </c>
      <c r="R1390" t="s">
        <v>2356</v>
      </c>
      <c r="S1390">
        <v>30458</v>
      </c>
      <c r="T1390" s="3">
        <v>42041</v>
      </c>
      <c r="U1390" s="3">
        <v>42042</v>
      </c>
      <c r="V1390">
        <v>-439.90800000000002</v>
      </c>
      <c r="W1390">
        <v>4</v>
      </c>
      <c r="X1390">
        <v>237.62</v>
      </c>
      <c r="Y1390">
        <v>91414</v>
      </c>
    </row>
    <row r="1391" spans="1:25" x14ac:dyDescent="0.3">
      <c r="A1391">
        <v>22029</v>
      </c>
      <c r="B1391" t="s">
        <v>42</v>
      </c>
      <c r="C1391">
        <v>0.03</v>
      </c>
      <c r="D1391">
        <v>205.99</v>
      </c>
      <c r="E1391">
        <v>8.99</v>
      </c>
      <c r="F1391">
        <v>2486</v>
      </c>
      <c r="G1391" t="s">
        <v>2355</v>
      </c>
      <c r="H1391" t="s">
        <v>44</v>
      </c>
      <c r="I1391" t="s">
        <v>75</v>
      </c>
      <c r="J1391" t="s">
        <v>102</v>
      </c>
      <c r="K1391" t="s">
        <v>103</v>
      </c>
      <c r="L1391" t="s">
        <v>76</v>
      </c>
      <c r="M1391" t="s">
        <v>1566</v>
      </c>
      <c r="N1391">
        <v>0.6</v>
      </c>
      <c r="O1391" t="s">
        <v>50</v>
      </c>
      <c r="P1391" t="s">
        <v>87</v>
      </c>
      <c r="Q1391" t="s">
        <v>411</v>
      </c>
      <c r="R1391" t="s">
        <v>2356</v>
      </c>
      <c r="S1391">
        <v>30458</v>
      </c>
      <c r="T1391" s="3">
        <v>42041</v>
      </c>
      <c r="U1391" s="3">
        <v>42043</v>
      </c>
      <c r="V1391">
        <v>1087.7159999999999</v>
      </c>
      <c r="W1391">
        <v>1</v>
      </c>
      <c r="X1391">
        <v>176.42</v>
      </c>
      <c r="Y1391">
        <v>91414</v>
      </c>
    </row>
    <row r="1392" spans="1:25" x14ac:dyDescent="0.3">
      <c r="A1392">
        <v>23495</v>
      </c>
      <c r="B1392" t="s">
        <v>131</v>
      </c>
      <c r="C1392">
        <v>0</v>
      </c>
      <c r="D1392">
        <v>180.98</v>
      </c>
      <c r="E1392">
        <v>30</v>
      </c>
      <c r="F1392">
        <v>2486</v>
      </c>
      <c r="G1392" t="s">
        <v>2355</v>
      </c>
      <c r="H1392" t="s">
        <v>56</v>
      </c>
      <c r="I1392" t="s">
        <v>75</v>
      </c>
      <c r="J1392" t="s">
        <v>58</v>
      </c>
      <c r="K1392" t="s">
        <v>59</v>
      </c>
      <c r="L1392" t="s">
        <v>60</v>
      </c>
      <c r="M1392" t="s">
        <v>1910</v>
      </c>
      <c r="N1392">
        <v>0.69</v>
      </c>
      <c r="O1392" t="s">
        <v>50</v>
      </c>
      <c r="P1392" t="s">
        <v>87</v>
      </c>
      <c r="Q1392" t="s">
        <v>411</v>
      </c>
      <c r="R1392" t="s">
        <v>2356</v>
      </c>
      <c r="S1392">
        <v>30458</v>
      </c>
      <c r="T1392" s="3">
        <v>42038</v>
      </c>
      <c r="U1392" s="3">
        <v>42040</v>
      </c>
      <c r="V1392">
        <v>9.2040000000000006</v>
      </c>
      <c r="W1392">
        <v>11</v>
      </c>
      <c r="X1392">
        <v>2084.16</v>
      </c>
      <c r="Y1392">
        <v>91416</v>
      </c>
    </row>
    <row r="1393" spans="1:25" x14ac:dyDescent="0.3">
      <c r="A1393">
        <v>23983</v>
      </c>
      <c r="B1393" t="s">
        <v>54</v>
      </c>
      <c r="C1393">
        <v>0.04</v>
      </c>
      <c r="D1393">
        <v>3.08</v>
      </c>
      <c r="E1393">
        <v>0.99</v>
      </c>
      <c r="F1393">
        <v>2487</v>
      </c>
      <c r="G1393" t="s">
        <v>2357</v>
      </c>
      <c r="H1393" t="s">
        <v>66</v>
      </c>
      <c r="I1393" t="s">
        <v>75</v>
      </c>
      <c r="J1393" t="s">
        <v>46</v>
      </c>
      <c r="K1393" t="s">
        <v>159</v>
      </c>
      <c r="L1393" t="s">
        <v>76</v>
      </c>
      <c r="M1393" t="s">
        <v>2018</v>
      </c>
      <c r="N1393">
        <v>0.37</v>
      </c>
      <c r="O1393" t="s">
        <v>50</v>
      </c>
      <c r="P1393" t="s">
        <v>87</v>
      </c>
      <c r="Q1393" t="s">
        <v>411</v>
      </c>
      <c r="R1393" t="s">
        <v>2358</v>
      </c>
      <c r="S1393">
        <v>30084</v>
      </c>
      <c r="T1393" s="3">
        <v>42175</v>
      </c>
      <c r="U1393" s="3">
        <v>42176</v>
      </c>
      <c r="V1393">
        <v>257.08319999999998</v>
      </c>
      <c r="W1393">
        <v>14</v>
      </c>
      <c r="X1393">
        <v>43.41</v>
      </c>
      <c r="Y1393">
        <v>91415</v>
      </c>
    </row>
    <row r="1394" spans="1:25" x14ac:dyDescent="0.3">
      <c r="A1394">
        <v>23984</v>
      </c>
      <c r="B1394" t="s">
        <v>54</v>
      </c>
      <c r="C1394">
        <v>0.1</v>
      </c>
      <c r="D1394">
        <v>2.78</v>
      </c>
      <c r="E1394">
        <v>1.25</v>
      </c>
      <c r="F1394">
        <v>2487</v>
      </c>
      <c r="G1394" t="s">
        <v>2357</v>
      </c>
      <c r="H1394" t="s">
        <v>66</v>
      </c>
      <c r="I1394" t="s">
        <v>75</v>
      </c>
      <c r="J1394" t="s">
        <v>46</v>
      </c>
      <c r="K1394" t="s">
        <v>47</v>
      </c>
      <c r="L1394" t="s">
        <v>48</v>
      </c>
      <c r="M1394" t="s">
        <v>2230</v>
      </c>
      <c r="N1394">
        <v>0.59</v>
      </c>
      <c r="O1394" t="s">
        <v>50</v>
      </c>
      <c r="P1394" t="s">
        <v>87</v>
      </c>
      <c r="Q1394" t="s">
        <v>411</v>
      </c>
      <c r="R1394" t="s">
        <v>2358</v>
      </c>
      <c r="S1394">
        <v>30084</v>
      </c>
      <c r="T1394" s="3">
        <v>42175</v>
      </c>
      <c r="U1394" s="3">
        <v>42176</v>
      </c>
      <c r="V1394">
        <v>0.7854000000000001</v>
      </c>
      <c r="W1394">
        <v>18</v>
      </c>
      <c r="X1394">
        <v>46.42</v>
      </c>
      <c r="Y1394">
        <v>91415</v>
      </c>
    </row>
    <row r="1395" spans="1:25" x14ac:dyDescent="0.3">
      <c r="A1395">
        <v>24476</v>
      </c>
      <c r="B1395" t="s">
        <v>54</v>
      </c>
      <c r="C1395">
        <v>0.02</v>
      </c>
      <c r="D1395">
        <v>136.97999999999999</v>
      </c>
      <c r="E1395">
        <v>24.49</v>
      </c>
      <c r="F1395">
        <v>2487</v>
      </c>
      <c r="G1395" t="s">
        <v>2357</v>
      </c>
      <c r="H1395" t="s">
        <v>44</v>
      </c>
      <c r="I1395" t="s">
        <v>75</v>
      </c>
      <c r="J1395" t="s">
        <v>58</v>
      </c>
      <c r="K1395" t="s">
        <v>67</v>
      </c>
      <c r="L1395" t="s">
        <v>260</v>
      </c>
      <c r="M1395" t="s">
        <v>1672</v>
      </c>
      <c r="N1395">
        <v>0.59</v>
      </c>
      <c r="O1395" t="s">
        <v>50</v>
      </c>
      <c r="P1395" t="s">
        <v>87</v>
      </c>
      <c r="Q1395" t="s">
        <v>411</v>
      </c>
      <c r="R1395" t="s">
        <v>2358</v>
      </c>
      <c r="S1395">
        <v>30084</v>
      </c>
      <c r="T1395" s="3">
        <v>42157</v>
      </c>
      <c r="U1395" s="3">
        <v>42158</v>
      </c>
      <c r="V1395">
        <v>88.56</v>
      </c>
      <c r="W1395">
        <v>8</v>
      </c>
      <c r="X1395">
        <v>1140.95</v>
      </c>
      <c r="Y1395">
        <v>91417</v>
      </c>
    </row>
    <row r="1396" spans="1:25" x14ac:dyDescent="0.3">
      <c r="A1396">
        <v>20065</v>
      </c>
      <c r="B1396" t="s">
        <v>42</v>
      </c>
      <c r="C1396">
        <v>0.08</v>
      </c>
      <c r="D1396">
        <v>4.91</v>
      </c>
      <c r="E1396">
        <v>0.5</v>
      </c>
      <c r="F1396">
        <v>2488</v>
      </c>
      <c r="G1396" t="s">
        <v>2359</v>
      </c>
      <c r="H1396" t="s">
        <v>66</v>
      </c>
      <c r="I1396" t="s">
        <v>139</v>
      </c>
      <c r="J1396" t="s">
        <v>46</v>
      </c>
      <c r="K1396" t="s">
        <v>159</v>
      </c>
      <c r="L1396" t="s">
        <v>76</v>
      </c>
      <c r="M1396" t="s">
        <v>187</v>
      </c>
      <c r="N1396">
        <v>0.36</v>
      </c>
      <c r="O1396" t="s">
        <v>50</v>
      </c>
      <c r="P1396" t="s">
        <v>87</v>
      </c>
      <c r="Q1396" t="s">
        <v>982</v>
      </c>
      <c r="R1396" t="s">
        <v>2360</v>
      </c>
      <c r="S1396">
        <v>72023</v>
      </c>
      <c r="T1396" s="3">
        <v>42103</v>
      </c>
      <c r="U1396" s="3">
        <v>42103</v>
      </c>
      <c r="V1396">
        <v>12.726000000000001</v>
      </c>
      <c r="W1396">
        <v>9</v>
      </c>
      <c r="X1396">
        <v>42.69</v>
      </c>
      <c r="Y1396">
        <v>86887</v>
      </c>
    </row>
    <row r="1397" spans="1:25" x14ac:dyDescent="0.3">
      <c r="A1397">
        <v>20066</v>
      </c>
      <c r="B1397" t="s">
        <v>42</v>
      </c>
      <c r="C1397">
        <v>0.02</v>
      </c>
      <c r="D1397">
        <v>28.15</v>
      </c>
      <c r="E1397">
        <v>6.17</v>
      </c>
      <c r="F1397">
        <v>2488</v>
      </c>
      <c r="G1397" t="s">
        <v>2359</v>
      </c>
      <c r="H1397" t="s">
        <v>66</v>
      </c>
      <c r="I1397" t="s">
        <v>139</v>
      </c>
      <c r="J1397" t="s">
        <v>46</v>
      </c>
      <c r="K1397" t="s">
        <v>47</v>
      </c>
      <c r="L1397" t="s">
        <v>68</v>
      </c>
      <c r="M1397" t="s">
        <v>2361</v>
      </c>
      <c r="N1397">
        <v>0.55000000000000004</v>
      </c>
      <c r="O1397" t="s">
        <v>50</v>
      </c>
      <c r="P1397" t="s">
        <v>87</v>
      </c>
      <c r="Q1397" t="s">
        <v>982</v>
      </c>
      <c r="R1397" t="s">
        <v>2360</v>
      </c>
      <c r="S1397">
        <v>72023</v>
      </c>
      <c r="T1397" s="3">
        <v>42103</v>
      </c>
      <c r="U1397" s="3">
        <v>42104</v>
      </c>
      <c r="V1397">
        <v>160.8066</v>
      </c>
      <c r="W1397">
        <v>11</v>
      </c>
      <c r="X1397">
        <v>327.41000000000003</v>
      </c>
      <c r="Y1397">
        <v>86887</v>
      </c>
    </row>
    <row r="1398" spans="1:25" x14ac:dyDescent="0.3">
      <c r="A1398">
        <v>20602</v>
      </c>
      <c r="B1398" t="s">
        <v>42</v>
      </c>
      <c r="C1398">
        <v>0.01</v>
      </c>
      <c r="D1398">
        <v>2036.48</v>
      </c>
      <c r="E1398">
        <v>14.7</v>
      </c>
      <c r="F1398">
        <v>2489</v>
      </c>
      <c r="G1398" t="s">
        <v>2362</v>
      </c>
      <c r="H1398" t="s">
        <v>56</v>
      </c>
      <c r="I1398" t="s">
        <v>139</v>
      </c>
      <c r="J1398" t="s">
        <v>102</v>
      </c>
      <c r="K1398" t="s">
        <v>110</v>
      </c>
      <c r="L1398" t="s">
        <v>60</v>
      </c>
      <c r="M1398" t="s">
        <v>657</v>
      </c>
      <c r="N1398">
        <v>0.55000000000000004</v>
      </c>
      <c r="O1398" t="s">
        <v>50</v>
      </c>
      <c r="P1398" t="s">
        <v>51</v>
      </c>
      <c r="Q1398" t="s">
        <v>62</v>
      </c>
      <c r="R1398" t="s">
        <v>719</v>
      </c>
      <c r="S1398">
        <v>94521</v>
      </c>
      <c r="T1398" s="3">
        <v>42046</v>
      </c>
      <c r="U1398" s="3">
        <v>42048</v>
      </c>
      <c r="V1398">
        <v>-1596.7457999999999</v>
      </c>
      <c r="W1398">
        <v>2</v>
      </c>
      <c r="X1398">
        <v>3786.84</v>
      </c>
      <c r="Y1398">
        <v>86883</v>
      </c>
    </row>
    <row r="1399" spans="1:25" x14ac:dyDescent="0.3">
      <c r="A1399">
        <v>21212</v>
      </c>
      <c r="B1399" t="s">
        <v>73</v>
      </c>
      <c r="C1399">
        <v>0.04</v>
      </c>
      <c r="D1399">
        <v>419.19</v>
      </c>
      <c r="E1399">
        <v>19.989999999999998</v>
      </c>
      <c r="F1399">
        <v>2489</v>
      </c>
      <c r="G1399" t="s">
        <v>2362</v>
      </c>
      <c r="H1399" t="s">
        <v>66</v>
      </c>
      <c r="I1399" t="s">
        <v>57</v>
      </c>
      <c r="J1399" t="s">
        <v>46</v>
      </c>
      <c r="K1399" t="s">
        <v>165</v>
      </c>
      <c r="L1399" t="s">
        <v>76</v>
      </c>
      <c r="M1399" t="s">
        <v>765</v>
      </c>
      <c r="N1399">
        <v>0.57999999999999996</v>
      </c>
      <c r="O1399" t="s">
        <v>50</v>
      </c>
      <c r="P1399" t="s">
        <v>51</v>
      </c>
      <c r="Q1399" t="s">
        <v>62</v>
      </c>
      <c r="R1399" t="s">
        <v>719</v>
      </c>
      <c r="S1399">
        <v>94521</v>
      </c>
      <c r="T1399" s="3">
        <v>42120</v>
      </c>
      <c r="U1399" s="3">
        <v>42121</v>
      </c>
      <c r="V1399">
        <v>1388.3558999999998</v>
      </c>
      <c r="W1399">
        <v>5</v>
      </c>
      <c r="X1399">
        <v>2012.11</v>
      </c>
      <c r="Y1399">
        <v>86885</v>
      </c>
    </row>
    <row r="1400" spans="1:25" x14ac:dyDescent="0.3">
      <c r="A1400">
        <v>21338</v>
      </c>
      <c r="B1400" t="s">
        <v>54</v>
      </c>
      <c r="C1400">
        <v>7.0000000000000007E-2</v>
      </c>
      <c r="D1400">
        <v>65.989999999999995</v>
      </c>
      <c r="E1400">
        <v>8.8000000000000007</v>
      </c>
      <c r="F1400">
        <v>2489</v>
      </c>
      <c r="G1400" t="s">
        <v>2362</v>
      </c>
      <c r="H1400" t="s">
        <v>66</v>
      </c>
      <c r="I1400" t="s">
        <v>57</v>
      </c>
      <c r="J1400" t="s">
        <v>102</v>
      </c>
      <c r="K1400" t="s">
        <v>103</v>
      </c>
      <c r="L1400" t="s">
        <v>76</v>
      </c>
      <c r="M1400" t="s">
        <v>775</v>
      </c>
      <c r="N1400">
        <v>0.57999999999999996</v>
      </c>
      <c r="O1400" t="s">
        <v>50</v>
      </c>
      <c r="P1400" t="s">
        <v>51</v>
      </c>
      <c r="Q1400" t="s">
        <v>62</v>
      </c>
      <c r="R1400" t="s">
        <v>719</v>
      </c>
      <c r="S1400">
        <v>94521</v>
      </c>
      <c r="T1400" s="3">
        <v>42016</v>
      </c>
      <c r="U1400" s="3">
        <v>42016</v>
      </c>
      <c r="V1400">
        <v>109.83600000000001</v>
      </c>
      <c r="W1400">
        <v>9</v>
      </c>
      <c r="X1400">
        <v>471.66</v>
      </c>
      <c r="Y1400">
        <v>86886</v>
      </c>
    </row>
    <row r="1401" spans="1:25" x14ac:dyDescent="0.3">
      <c r="A1401">
        <v>24856</v>
      </c>
      <c r="B1401" t="s">
        <v>64</v>
      </c>
      <c r="C1401">
        <v>0.09</v>
      </c>
      <c r="D1401">
        <v>348.21</v>
      </c>
      <c r="E1401">
        <v>40.19</v>
      </c>
      <c r="F1401">
        <v>2490</v>
      </c>
      <c r="G1401" t="s">
        <v>2363</v>
      </c>
      <c r="H1401" t="s">
        <v>56</v>
      </c>
      <c r="I1401" t="s">
        <v>57</v>
      </c>
      <c r="J1401" t="s">
        <v>58</v>
      </c>
      <c r="K1401" t="s">
        <v>176</v>
      </c>
      <c r="L1401" t="s">
        <v>146</v>
      </c>
      <c r="M1401" t="s">
        <v>1596</v>
      </c>
      <c r="N1401">
        <v>0.62</v>
      </c>
      <c r="O1401" t="s">
        <v>50</v>
      </c>
      <c r="P1401" t="s">
        <v>51</v>
      </c>
      <c r="Q1401" t="s">
        <v>62</v>
      </c>
      <c r="R1401" t="s">
        <v>2364</v>
      </c>
      <c r="S1401">
        <v>92627</v>
      </c>
      <c r="T1401" s="3">
        <v>42049</v>
      </c>
      <c r="U1401" s="3">
        <v>42051</v>
      </c>
      <c r="V1401">
        <v>-93.849999999999909</v>
      </c>
      <c r="W1401">
        <v>2</v>
      </c>
      <c r="X1401">
        <v>662.8</v>
      </c>
      <c r="Y1401">
        <v>86884</v>
      </c>
    </row>
    <row r="1402" spans="1:25" x14ac:dyDescent="0.3">
      <c r="A1402">
        <v>21339</v>
      </c>
      <c r="B1402" t="s">
        <v>54</v>
      </c>
      <c r="C1402">
        <v>0</v>
      </c>
      <c r="D1402">
        <v>10.01</v>
      </c>
      <c r="E1402">
        <v>1.99</v>
      </c>
      <c r="F1402">
        <v>2490</v>
      </c>
      <c r="G1402" t="s">
        <v>2363</v>
      </c>
      <c r="H1402" t="s">
        <v>44</v>
      </c>
      <c r="I1402" t="s">
        <v>57</v>
      </c>
      <c r="J1402" t="s">
        <v>102</v>
      </c>
      <c r="K1402" t="s">
        <v>204</v>
      </c>
      <c r="L1402" t="s">
        <v>68</v>
      </c>
      <c r="M1402" t="s">
        <v>2365</v>
      </c>
      <c r="N1402">
        <v>0.41</v>
      </c>
      <c r="O1402" t="s">
        <v>50</v>
      </c>
      <c r="P1402" t="s">
        <v>51</v>
      </c>
      <c r="Q1402" t="s">
        <v>62</v>
      </c>
      <c r="R1402" t="s">
        <v>2364</v>
      </c>
      <c r="S1402">
        <v>92627</v>
      </c>
      <c r="T1402" s="3">
        <v>42016</v>
      </c>
      <c r="U1402" s="3">
        <v>42018</v>
      </c>
      <c r="V1402">
        <v>82.703399999999988</v>
      </c>
      <c r="W1402">
        <v>11</v>
      </c>
      <c r="X1402">
        <v>119.86</v>
      </c>
      <c r="Y1402">
        <v>86886</v>
      </c>
    </row>
    <row r="1403" spans="1:25" x14ac:dyDescent="0.3">
      <c r="A1403">
        <v>6856</v>
      </c>
      <c r="B1403" t="s">
        <v>64</v>
      </c>
      <c r="C1403">
        <v>0.09</v>
      </c>
      <c r="D1403">
        <v>348.21</v>
      </c>
      <c r="E1403">
        <v>40.19</v>
      </c>
      <c r="F1403">
        <v>2491</v>
      </c>
      <c r="G1403" t="s">
        <v>2366</v>
      </c>
      <c r="H1403" t="s">
        <v>56</v>
      </c>
      <c r="I1403" t="s">
        <v>57</v>
      </c>
      <c r="J1403" t="s">
        <v>58</v>
      </c>
      <c r="K1403" t="s">
        <v>176</v>
      </c>
      <c r="L1403" t="s">
        <v>146</v>
      </c>
      <c r="M1403" t="s">
        <v>1596</v>
      </c>
      <c r="N1403">
        <v>0.62</v>
      </c>
      <c r="O1403" t="s">
        <v>50</v>
      </c>
      <c r="P1403" t="s">
        <v>51</v>
      </c>
      <c r="Q1403" t="s">
        <v>62</v>
      </c>
      <c r="R1403" t="s">
        <v>687</v>
      </c>
      <c r="S1403">
        <v>90045</v>
      </c>
      <c r="T1403" s="3">
        <v>42049</v>
      </c>
      <c r="U1403" s="3">
        <v>42051</v>
      </c>
      <c r="V1403">
        <v>-93.849999999999909</v>
      </c>
      <c r="W1403">
        <v>8</v>
      </c>
      <c r="X1403">
        <v>2651.21</v>
      </c>
      <c r="Y1403">
        <v>48836</v>
      </c>
    </row>
    <row r="1404" spans="1:25" x14ac:dyDescent="0.3">
      <c r="A1404">
        <v>1617</v>
      </c>
      <c r="B1404" t="s">
        <v>131</v>
      </c>
      <c r="C1404">
        <v>0.06</v>
      </c>
      <c r="D1404">
        <v>4.28</v>
      </c>
      <c r="E1404">
        <v>0.94</v>
      </c>
      <c r="F1404">
        <v>2491</v>
      </c>
      <c r="G1404" t="s">
        <v>2366</v>
      </c>
      <c r="H1404" t="s">
        <v>66</v>
      </c>
      <c r="I1404" t="s">
        <v>139</v>
      </c>
      <c r="J1404" t="s">
        <v>46</v>
      </c>
      <c r="K1404" t="s">
        <v>47</v>
      </c>
      <c r="L1404" t="s">
        <v>48</v>
      </c>
      <c r="M1404" t="s">
        <v>1671</v>
      </c>
      <c r="N1404">
        <v>0.56000000000000005</v>
      </c>
      <c r="O1404" t="s">
        <v>50</v>
      </c>
      <c r="P1404" t="s">
        <v>51</v>
      </c>
      <c r="Q1404" t="s">
        <v>62</v>
      </c>
      <c r="R1404" t="s">
        <v>687</v>
      </c>
      <c r="S1404">
        <v>90045</v>
      </c>
      <c r="T1404" s="3">
        <v>42120</v>
      </c>
      <c r="U1404" s="3">
        <v>42122</v>
      </c>
      <c r="V1404">
        <v>0.36999999999999922</v>
      </c>
      <c r="W1404">
        <v>9</v>
      </c>
      <c r="X1404">
        <v>38.96</v>
      </c>
      <c r="Y1404">
        <v>11712</v>
      </c>
    </row>
    <row r="1405" spans="1:25" x14ac:dyDescent="0.3">
      <c r="A1405">
        <v>3212</v>
      </c>
      <c r="B1405" t="s">
        <v>73</v>
      </c>
      <c r="C1405">
        <v>0.04</v>
      </c>
      <c r="D1405">
        <v>419.19</v>
      </c>
      <c r="E1405">
        <v>19.989999999999998</v>
      </c>
      <c r="F1405">
        <v>2491</v>
      </c>
      <c r="G1405" t="s">
        <v>2366</v>
      </c>
      <c r="H1405" t="s">
        <v>66</v>
      </c>
      <c r="I1405" t="s">
        <v>57</v>
      </c>
      <c r="J1405" t="s">
        <v>46</v>
      </c>
      <c r="K1405" t="s">
        <v>165</v>
      </c>
      <c r="L1405" t="s">
        <v>76</v>
      </c>
      <c r="M1405" t="s">
        <v>765</v>
      </c>
      <c r="N1405">
        <v>0.57999999999999996</v>
      </c>
      <c r="O1405" t="s">
        <v>50</v>
      </c>
      <c r="P1405" t="s">
        <v>51</v>
      </c>
      <c r="Q1405" t="s">
        <v>62</v>
      </c>
      <c r="R1405" t="s">
        <v>687</v>
      </c>
      <c r="S1405">
        <v>90045</v>
      </c>
      <c r="T1405" s="3">
        <v>42120</v>
      </c>
      <c r="U1405" s="3">
        <v>42121</v>
      </c>
      <c r="V1405">
        <v>1947.67</v>
      </c>
      <c r="W1405">
        <v>20</v>
      </c>
      <c r="X1405">
        <v>8048.45</v>
      </c>
      <c r="Y1405">
        <v>23042</v>
      </c>
    </row>
    <row r="1406" spans="1:25" x14ac:dyDescent="0.3">
      <c r="A1406">
        <v>3338</v>
      </c>
      <c r="B1406" t="s">
        <v>54</v>
      </c>
      <c r="C1406">
        <v>7.0000000000000007E-2</v>
      </c>
      <c r="D1406">
        <v>65.989999999999995</v>
      </c>
      <c r="E1406">
        <v>8.8000000000000007</v>
      </c>
      <c r="F1406">
        <v>2491</v>
      </c>
      <c r="G1406" t="s">
        <v>2366</v>
      </c>
      <c r="H1406" t="s">
        <v>66</v>
      </c>
      <c r="I1406" t="s">
        <v>57</v>
      </c>
      <c r="J1406" t="s">
        <v>102</v>
      </c>
      <c r="K1406" t="s">
        <v>103</v>
      </c>
      <c r="L1406" t="s">
        <v>76</v>
      </c>
      <c r="M1406" t="s">
        <v>775</v>
      </c>
      <c r="N1406">
        <v>0.57999999999999996</v>
      </c>
      <c r="O1406" t="s">
        <v>50</v>
      </c>
      <c r="P1406" t="s">
        <v>51</v>
      </c>
      <c r="Q1406" t="s">
        <v>62</v>
      </c>
      <c r="R1406" t="s">
        <v>687</v>
      </c>
      <c r="S1406">
        <v>90045</v>
      </c>
      <c r="T1406" s="3">
        <v>42016</v>
      </c>
      <c r="U1406" s="3">
        <v>42016</v>
      </c>
      <c r="V1406">
        <v>109.83600000000001</v>
      </c>
      <c r="W1406">
        <v>37</v>
      </c>
      <c r="X1406">
        <v>1939.03</v>
      </c>
      <c r="Y1406">
        <v>23877</v>
      </c>
    </row>
    <row r="1407" spans="1:25" x14ac:dyDescent="0.3">
      <c r="A1407">
        <v>3339</v>
      </c>
      <c r="B1407" t="s">
        <v>54</v>
      </c>
      <c r="C1407">
        <v>0</v>
      </c>
      <c r="D1407">
        <v>10.01</v>
      </c>
      <c r="E1407">
        <v>1.99</v>
      </c>
      <c r="F1407">
        <v>2491</v>
      </c>
      <c r="G1407" t="s">
        <v>2366</v>
      </c>
      <c r="H1407" t="s">
        <v>44</v>
      </c>
      <c r="I1407" t="s">
        <v>57</v>
      </c>
      <c r="J1407" t="s">
        <v>102</v>
      </c>
      <c r="K1407" t="s">
        <v>204</v>
      </c>
      <c r="L1407" t="s">
        <v>68</v>
      </c>
      <c r="M1407" t="s">
        <v>2365</v>
      </c>
      <c r="N1407">
        <v>0.41</v>
      </c>
      <c r="O1407" t="s">
        <v>50</v>
      </c>
      <c r="P1407" t="s">
        <v>51</v>
      </c>
      <c r="Q1407" t="s">
        <v>62</v>
      </c>
      <c r="R1407" t="s">
        <v>687</v>
      </c>
      <c r="S1407">
        <v>90045</v>
      </c>
      <c r="T1407" s="3">
        <v>42016</v>
      </c>
      <c r="U1407" s="3">
        <v>42018</v>
      </c>
      <c r="V1407">
        <v>128.03</v>
      </c>
      <c r="W1407">
        <v>42</v>
      </c>
      <c r="X1407">
        <v>457.63</v>
      </c>
      <c r="Y1407">
        <v>23877</v>
      </c>
    </row>
    <row r="1408" spans="1:25" x14ac:dyDescent="0.3">
      <c r="A1408">
        <v>2065</v>
      </c>
      <c r="B1408" t="s">
        <v>42</v>
      </c>
      <c r="C1408">
        <v>0.08</v>
      </c>
      <c r="D1408">
        <v>4.91</v>
      </c>
      <c r="E1408">
        <v>0.5</v>
      </c>
      <c r="F1408">
        <v>2491</v>
      </c>
      <c r="G1408" t="s">
        <v>2366</v>
      </c>
      <c r="H1408" t="s">
        <v>66</v>
      </c>
      <c r="I1408" t="s">
        <v>139</v>
      </c>
      <c r="J1408" t="s">
        <v>46</v>
      </c>
      <c r="K1408" t="s">
        <v>159</v>
      </c>
      <c r="L1408" t="s">
        <v>76</v>
      </c>
      <c r="M1408" t="s">
        <v>187</v>
      </c>
      <c r="N1408">
        <v>0.36</v>
      </c>
      <c r="O1408" t="s">
        <v>50</v>
      </c>
      <c r="P1408" t="s">
        <v>51</v>
      </c>
      <c r="Q1408" t="s">
        <v>62</v>
      </c>
      <c r="R1408" t="s">
        <v>687</v>
      </c>
      <c r="S1408">
        <v>90045</v>
      </c>
      <c r="T1408" s="3">
        <v>42103</v>
      </c>
      <c r="U1408" s="3">
        <v>42103</v>
      </c>
      <c r="V1408">
        <v>31.751999999999999</v>
      </c>
      <c r="W1408">
        <v>36</v>
      </c>
      <c r="X1408">
        <v>170.75</v>
      </c>
      <c r="Y1408">
        <v>14785</v>
      </c>
    </row>
    <row r="1409" spans="1:25" x14ac:dyDescent="0.3">
      <c r="A1409">
        <v>2066</v>
      </c>
      <c r="B1409" t="s">
        <v>42</v>
      </c>
      <c r="C1409">
        <v>0.02</v>
      </c>
      <c r="D1409">
        <v>28.15</v>
      </c>
      <c r="E1409">
        <v>6.17</v>
      </c>
      <c r="F1409">
        <v>2491</v>
      </c>
      <c r="G1409" t="s">
        <v>2366</v>
      </c>
      <c r="H1409" t="s">
        <v>66</v>
      </c>
      <c r="I1409" t="s">
        <v>139</v>
      </c>
      <c r="J1409" t="s">
        <v>46</v>
      </c>
      <c r="K1409" t="s">
        <v>47</v>
      </c>
      <c r="L1409" t="s">
        <v>68</v>
      </c>
      <c r="M1409" t="s">
        <v>2361</v>
      </c>
      <c r="N1409">
        <v>0.55000000000000004</v>
      </c>
      <c r="O1409" t="s">
        <v>50</v>
      </c>
      <c r="P1409" t="s">
        <v>51</v>
      </c>
      <c r="Q1409" t="s">
        <v>62</v>
      </c>
      <c r="R1409" t="s">
        <v>687</v>
      </c>
      <c r="S1409">
        <v>90045</v>
      </c>
      <c r="T1409" s="3">
        <v>42103</v>
      </c>
      <c r="U1409" s="3">
        <v>42104</v>
      </c>
      <c r="V1409">
        <v>117.208</v>
      </c>
      <c r="W1409">
        <v>45</v>
      </c>
      <c r="X1409">
        <v>1339.42</v>
      </c>
      <c r="Y1409">
        <v>14785</v>
      </c>
    </row>
    <row r="1410" spans="1:25" x14ac:dyDescent="0.3">
      <c r="A1410">
        <v>19617</v>
      </c>
      <c r="B1410" t="s">
        <v>131</v>
      </c>
      <c r="C1410">
        <v>0.06</v>
      </c>
      <c r="D1410">
        <v>4.28</v>
      </c>
      <c r="E1410">
        <v>0.94</v>
      </c>
      <c r="F1410">
        <v>2495</v>
      </c>
      <c r="G1410" t="s">
        <v>2367</v>
      </c>
      <c r="H1410" t="s">
        <v>66</v>
      </c>
      <c r="I1410" t="s">
        <v>139</v>
      </c>
      <c r="J1410" t="s">
        <v>46</v>
      </c>
      <c r="K1410" t="s">
        <v>47</v>
      </c>
      <c r="L1410" t="s">
        <v>48</v>
      </c>
      <c r="M1410" t="s">
        <v>1671</v>
      </c>
      <c r="N1410">
        <v>0.56000000000000005</v>
      </c>
      <c r="O1410" t="s">
        <v>50</v>
      </c>
      <c r="P1410" t="s">
        <v>51</v>
      </c>
      <c r="Q1410" t="s">
        <v>2250</v>
      </c>
      <c r="R1410" t="s">
        <v>2251</v>
      </c>
      <c r="S1410">
        <v>82901</v>
      </c>
      <c r="T1410" s="3">
        <v>42120</v>
      </c>
      <c r="U1410" s="3">
        <v>42122</v>
      </c>
      <c r="V1410">
        <v>0.36999999999999922</v>
      </c>
      <c r="W1410">
        <v>2</v>
      </c>
      <c r="X1410">
        <v>8.66</v>
      </c>
      <c r="Y1410">
        <v>86885</v>
      </c>
    </row>
    <row r="1411" spans="1:25" x14ac:dyDescent="0.3">
      <c r="A1411">
        <v>2296</v>
      </c>
      <c r="B1411" t="s">
        <v>54</v>
      </c>
      <c r="C1411">
        <v>0.09</v>
      </c>
      <c r="D1411">
        <v>355.98</v>
      </c>
      <c r="E1411">
        <v>58.92</v>
      </c>
      <c r="F1411">
        <v>2498</v>
      </c>
      <c r="G1411" t="s">
        <v>2368</v>
      </c>
      <c r="H1411" t="s">
        <v>56</v>
      </c>
      <c r="I1411" t="s">
        <v>45</v>
      </c>
      <c r="J1411" t="s">
        <v>58</v>
      </c>
      <c r="K1411" t="s">
        <v>59</v>
      </c>
      <c r="L1411" t="s">
        <v>60</v>
      </c>
      <c r="M1411" t="s">
        <v>1318</v>
      </c>
      <c r="N1411">
        <v>0.64</v>
      </c>
      <c r="O1411" t="s">
        <v>50</v>
      </c>
      <c r="P1411" t="s">
        <v>51</v>
      </c>
      <c r="Q1411" t="s">
        <v>62</v>
      </c>
      <c r="R1411" t="s">
        <v>1756</v>
      </c>
      <c r="S1411">
        <v>92024</v>
      </c>
      <c r="T1411" s="3">
        <v>42053</v>
      </c>
      <c r="U1411" s="3">
        <v>42055</v>
      </c>
      <c r="V1411">
        <v>1240.25</v>
      </c>
      <c r="W1411">
        <v>30</v>
      </c>
      <c r="X1411">
        <v>10554.63</v>
      </c>
      <c r="Y1411">
        <v>16547</v>
      </c>
    </row>
    <row r="1412" spans="1:25" x14ac:dyDescent="0.3">
      <c r="A1412">
        <v>2297</v>
      </c>
      <c r="B1412" t="s">
        <v>54</v>
      </c>
      <c r="C1412">
        <v>0.04</v>
      </c>
      <c r="D1412">
        <v>218.75</v>
      </c>
      <c r="E1412">
        <v>69.64</v>
      </c>
      <c r="F1412">
        <v>2498</v>
      </c>
      <c r="G1412" t="s">
        <v>2368</v>
      </c>
      <c r="H1412" t="s">
        <v>56</v>
      </c>
      <c r="I1412" t="s">
        <v>45</v>
      </c>
      <c r="J1412" t="s">
        <v>58</v>
      </c>
      <c r="K1412" t="s">
        <v>176</v>
      </c>
      <c r="L1412" t="s">
        <v>146</v>
      </c>
      <c r="M1412" t="s">
        <v>679</v>
      </c>
      <c r="N1412">
        <v>0.77</v>
      </c>
      <c r="O1412" t="s">
        <v>50</v>
      </c>
      <c r="P1412" t="s">
        <v>51</v>
      </c>
      <c r="Q1412" t="s">
        <v>62</v>
      </c>
      <c r="R1412" t="s">
        <v>1756</v>
      </c>
      <c r="S1412">
        <v>92024</v>
      </c>
      <c r="T1412" s="3">
        <v>42053</v>
      </c>
      <c r="U1412" s="3">
        <v>42053</v>
      </c>
      <c r="V1412">
        <v>-533.23200000000008</v>
      </c>
      <c r="W1412">
        <v>8</v>
      </c>
      <c r="X1412">
        <v>1749.64</v>
      </c>
      <c r="Y1412">
        <v>16547</v>
      </c>
    </row>
    <row r="1413" spans="1:25" x14ac:dyDescent="0.3">
      <c r="A1413">
        <v>7628</v>
      </c>
      <c r="B1413" t="s">
        <v>73</v>
      </c>
      <c r="C1413">
        <v>0.09</v>
      </c>
      <c r="D1413">
        <v>6.28</v>
      </c>
      <c r="E1413">
        <v>5.41</v>
      </c>
      <c r="F1413">
        <v>2498</v>
      </c>
      <c r="G1413" t="s">
        <v>2368</v>
      </c>
      <c r="H1413" t="s">
        <v>66</v>
      </c>
      <c r="I1413" t="s">
        <v>75</v>
      </c>
      <c r="J1413" t="s">
        <v>58</v>
      </c>
      <c r="K1413" t="s">
        <v>67</v>
      </c>
      <c r="L1413" t="s">
        <v>76</v>
      </c>
      <c r="M1413" t="s">
        <v>1709</v>
      </c>
      <c r="N1413">
        <v>0.53</v>
      </c>
      <c r="O1413" t="s">
        <v>50</v>
      </c>
      <c r="P1413" t="s">
        <v>51</v>
      </c>
      <c r="Q1413" t="s">
        <v>62</v>
      </c>
      <c r="R1413" t="s">
        <v>1756</v>
      </c>
      <c r="S1413">
        <v>92024</v>
      </c>
      <c r="T1413" s="3">
        <v>42037</v>
      </c>
      <c r="U1413" s="3">
        <v>42039</v>
      </c>
      <c r="V1413">
        <v>-61.59</v>
      </c>
      <c r="W1413">
        <v>56</v>
      </c>
      <c r="X1413">
        <v>355.4</v>
      </c>
      <c r="Y1413">
        <v>54567</v>
      </c>
    </row>
    <row r="1414" spans="1:25" x14ac:dyDescent="0.3">
      <c r="A1414">
        <v>2768</v>
      </c>
      <c r="B1414" t="s">
        <v>54</v>
      </c>
      <c r="C1414">
        <v>0.08</v>
      </c>
      <c r="D1414">
        <v>1.68</v>
      </c>
      <c r="E1414">
        <v>1.57</v>
      </c>
      <c r="F1414">
        <v>2498</v>
      </c>
      <c r="G1414" t="s">
        <v>2368</v>
      </c>
      <c r="H1414" t="s">
        <v>66</v>
      </c>
      <c r="I1414" t="s">
        <v>75</v>
      </c>
      <c r="J1414" t="s">
        <v>46</v>
      </c>
      <c r="K1414" t="s">
        <v>47</v>
      </c>
      <c r="L1414" t="s">
        <v>48</v>
      </c>
      <c r="M1414" t="s">
        <v>121</v>
      </c>
      <c r="N1414">
        <v>0.59</v>
      </c>
      <c r="O1414" t="s">
        <v>50</v>
      </c>
      <c r="P1414" t="s">
        <v>51</v>
      </c>
      <c r="Q1414" t="s">
        <v>62</v>
      </c>
      <c r="R1414" t="s">
        <v>1756</v>
      </c>
      <c r="S1414">
        <v>92024</v>
      </c>
      <c r="T1414" s="3">
        <v>42040</v>
      </c>
      <c r="U1414" s="3">
        <v>42041</v>
      </c>
      <c r="V1414">
        <v>-46.25</v>
      </c>
      <c r="W1414">
        <v>88</v>
      </c>
      <c r="X1414">
        <v>148.36000000000001</v>
      </c>
      <c r="Y1414">
        <v>20007</v>
      </c>
    </row>
    <row r="1415" spans="1:25" x14ac:dyDescent="0.3">
      <c r="A1415">
        <v>20296</v>
      </c>
      <c r="B1415" t="s">
        <v>54</v>
      </c>
      <c r="C1415">
        <v>0.09</v>
      </c>
      <c r="D1415">
        <v>355.98</v>
      </c>
      <c r="E1415">
        <v>58.92</v>
      </c>
      <c r="F1415">
        <v>2499</v>
      </c>
      <c r="G1415" t="s">
        <v>2369</v>
      </c>
      <c r="H1415" t="s">
        <v>56</v>
      </c>
      <c r="I1415" t="s">
        <v>45</v>
      </c>
      <c r="J1415" t="s">
        <v>58</v>
      </c>
      <c r="K1415" t="s">
        <v>59</v>
      </c>
      <c r="L1415" t="s">
        <v>60</v>
      </c>
      <c r="M1415" t="s">
        <v>1318</v>
      </c>
      <c r="N1415">
        <v>0.64</v>
      </c>
      <c r="O1415" t="s">
        <v>50</v>
      </c>
      <c r="P1415" t="s">
        <v>78</v>
      </c>
      <c r="Q1415" t="s">
        <v>202</v>
      </c>
      <c r="R1415" t="s">
        <v>2370</v>
      </c>
      <c r="S1415">
        <v>60901</v>
      </c>
      <c r="T1415" s="3">
        <v>42053</v>
      </c>
      <c r="U1415" s="3">
        <v>42055</v>
      </c>
      <c r="V1415">
        <v>1240.25</v>
      </c>
      <c r="W1415">
        <v>8</v>
      </c>
      <c r="X1415">
        <v>2814.57</v>
      </c>
      <c r="Y1415">
        <v>88319</v>
      </c>
    </row>
    <row r="1416" spans="1:25" x14ac:dyDescent="0.3">
      <c r="A1416">
        <v>25628</v>
      </c>
      <c r="B1416" t="s">
        <v>73</v>
      </c>
      <c r="C1416">
        <v>0.09</v>
      </c>
      <c r="D1416">
        <v>6.28</v>
      </c>
      <c r="E1416">
        <v>5.41</v>
      </c>
      <c r="F1416">
        <v>2500</v>
      </c>
      <c r="G1416" t="s">
        <v>2371</v>
      </c>
      <c r="H1416" t="s">
        <v>66</v>
      </c>
      <c r="I1416" t="s">
        <v>75</v>
      </c>
      <c r="J1416" t="s">
        <v>58</v>
      </c>
      <c r="K1416" t="s">
        <v>67</v>
      </c>
      <c r="L1416" t="s">
        <v>76</v>
      </c>
      <c r="M1416" t="s">
        <v>1709</v>
      </c>
      <c r="N1416">
        <v>0.53</v>
      </c>
      <c r="O1416" t="s">
        <v>50</v>
      </c>
      <c r="P1416" t="s">
        <v>78</v>
      </c>
      <c r="Q1416" t="s">
        <v>202</v>
      </c>
      <c r="R1416" t="s">
        <v>2372</v>
      </c>
      <c r="S1416">
        <v>60102</v>
      </c>
      <c r="T1416" s="3">
        <v>42037</v>
      </c>
      <c r="U1416" s="3">
        <v>42039</v>
      </c>
      <c r="V1416">
        <v>-32.026800000000001</v>
      </c>
      <c r="W1416">
        <v>14</v>
      </c>
      <c r="X1416">
        <v>88.85</v>
      </c>
      <c r="Y1416">
        <v>88320</v>
      </c>
    </row>
    <row r="1417" spans="1:25" x14ac:dyDescent="0.3">
      <c r="A1417">
        <v>24899</v>
      </c>
      <c r="B1417" t="s">
        <v>42</v>
      </c>
      <c r="C1417">
        <v>0.1</v>
      </c>
      <c r="D1417">
        <v>24.92</v>
      </c>
      <c r="E1417">
        <v>12.98</v>
      </c>
      <c r="F1417">
        <v>2502</v>
      </c>
      <c r="G1417" t="s">
        <v>2373</v>
      </c>
      <c r="H1417" t="s">
        <v>66</v>
      </c>
      <c r="I1417" t="s">
        <v>57</v>
      </c>
      <c r="J1417" t="s">
        <v>46</v>
      </c>
      <c r="K1417" t="s">
        <v>134</v>
      </c>
      <c r="L1417" t="s">
        <v>76</v>
      </c>
      <c r="M1417" t="s">
        <v>1964</v>
      </c>
      <c r="N1417">
        <v>0.39</v>
      </c>
      <c r="O1417" t="s">
        <v>50</v>
      </c>
      <c r="P1417" t="s">
        <v>78</v>
      </c>
      <c r="Q1417" t="s">
        <v>727</v>
      </c>
      <c r="R1417" t="s">
        <v>2374</v>
      </c>
      <c r="S1417">
        <v>46321</v>
      </c>
      <c r="T1417" s="3">
        <v>42082</v>
      </c>
      <c r="U1417" s="3">
        <v>42082</v>
      </c>
      <c r="V1417">
        <v>-45.816000000000003</v>
      </c>
      <c r="W1417">
        <v>3</v>
      </c>
      <c r="X1417">
        <v>70.819999999999993</v>
      </c>
      <c r="Y1417">
        <v>91310</v>
      </c>
    </row>
    <row r="1418" spans="1:25" x14ac:dyDescent="0.3">
      <c r="A1418">
        <v>24901</v>
      </c>
      <c r="B1418" t="s">
        <v>42</v>
      </c>
      <c r="C1418">
        <v>0</v>
      </c>
      <c r="D1418">
        <v>12.28</v>
      </c>
      <c r="E1418">
        <v>6.35</v>
      </c>
      <c r="F1418">
        <v>2502</v>
      </c>
      <c r="G1418" t="s">
        <v>2373</v>
      </c>
      <c r="H1418" t="s">
        <v>44</v>
      </c>
      <c r="I1418" t="s">
        <v>57</v>
      </c>
      <c r="J1418" t="s">
        <v>46</v>
      </c>
      <c r="K1418" t="s">
        <v>118</v>
      </c>
      <c r="L1418" t="s">
        <v>76</v>
      </c>
      <c r="M1418" t="s">
        <v>1599</v>
      </c>
      <c r="N1418">
        <v>0.38</v>
      </c>
      <c r="O1418" t="s">
        <v>50</v>
      </c>
      <c r="P1418" t="s">
        <v>78</v>
      </c>
      <c r="Q1418" t="s">
        <v>727</v>
      </c>
      <c r="R1418" t="s">
        <v>2374</v>
      </c>
      <c r="S1418">
        <v>46321</v>
      </c>
      <c r="T1418" s="3">
        <v>42082</v>
      </c>
      <c r="U1418" s="3">
        <v>42083</v>
      </c>
      <c r="V1418">
        <v>30.63</v>
      </c>
      <c r="W1418">
        <v>7</v>
      </c>
      <c r="X1418">
        <v>90.44</v>
      </c>
      <c r="Y1418">
        <v>91310</v>
      </c>
    </row>
    <row r="1419" spans="1:25" x14ac:dyDescent="0.3">
      <c r="A1419">
        <v>18219</v>
      </c>
      <c r="B1419" t="s">
        <v>73</v>
      </c>
      <c r="C1419">
        <v>0.02</v>
      </c>
      <c r="D1419">
        <v>6.48</v>
      </c>
      <c r="E1419">
        <v>8.74</v>
      </c>
      <c r="F1419">
        <v>2506</v>
      </c>
      <c r="G1419" t="s">
        <v>2375</v>
      </c>
      <c r="H1419" t="s">
        <v>66</v>
      </c>
      <c r="I1419" t="s">
        <v>57</v>
      </c>
      <c r="J1419" t="s">
        <v>46</v>
      </c>
      <c r="K1419" t="s">
        <v>118</v>
      </c>
      <c r="L1419" t="s">
        <v>76</v>
      </c>
      <c r="M1419" t="s">
        <v>2376</v>
      </c>
      <c r="N1419">
        <v>0.36</v>
      </c>
      <c r="O1419" t="s">
        <v>50</v>
      </c>
      <c r="P1419" t="s">
        <v>70</v>
      </c>
      <c r="Q1419" t="s">
        <v>252</v>
      </c>
      <c r="R1419" t="s">
        <v>2377</v>
      </c>
      <c r="S1419">
        <v>6408</v>
      </c>
      <c r="T1419" s="3">
        <v>42160</v>
      </c>
      <c r="U1419" s="3">
        <v>42162</v>
      </c>
      <c r="V1419">
        <v>-6.835</v>
      </c>
      <c r="W1419">
        <v>1</v>
      </c>
      <c r="X1419">
        <v>10.72</v>
      </c>
      <c r="Y1419">
        <v>87033</v>
      </c>
    </row>
    <row r="1420" spans="1:25" x14ac:dyDescent="0.3">
      <c r="A1420">
        <v>18217</v>
      </c>
      <c r="B1420" t="s">
        <v>73</v>
      </c>
      <c r="C1420">
        <v>0.06</v>
      </c>
      <c r="D1420">
        <v>699.99</v>
      </c>
      <c r="E1420">
        <v>24.49</v>
      </c>
      <c r="F1420">
        <v>2507</v>
      </c>
      <c r="G1420" t="s">
        <v>2378</v>
      </c>
      <c r="H1420" t="s">
        <v>44</v>
      </c>
      <c r="I1420" t="s">
        <v>57</v>
      </c>
      <c r="J1420" t="s">
        <v>102</v>
      </c>
      <c r="K1420" t="s">
        <v>611</v>
      </c>
      <c r="L1420" t="s">
        <v>260</v>
      </c>
      <c r="M1420" t="s">
        <v>612</v>
      </c>
      <c r="N1420">
        <v>0.41</v>
      </c>
      <c r="O1420" t="s">
        <v>50</v>
      </c>
      <c r="P1420" t="s">
        <v>70</v>
      </c>
      <c r="Q1420" t="s">
        <v>212</v>
      </c>
      <c r="R1420" t="s">
        <v>474</v>
      </c>
      <c r="S1420">
        <v>4401</v>
      </c>
      <c r="T1420" s="3">
        <v>42160</v>
      </c>
      <c r="U1420" s="3">
        <v>42162</v>
      </c>
      <c r="V1420">
        <v>7024.2068999999992</v>
      </c>
      <c r="W1420">
        <v>15</v>
      </c>
      <c r="X1420">
        <v>10180.01</v>
      </c>
      <c r="Y1420">
        <v>87033</v>
      </c>
    </row>
    <row r="1421" spans="1:25" x14ac:dyDescent="0.3">
      <c r="A1421">
        <v>23265</v>
      </c>
      <c r="B1421" t="s">
        <v>131</v>
      </c>
      <c r="C1421">
        <v>0.02</v>
      </c>
      <c r="D1421">
        <v>5.81</v>
      </c>
      <c r="E1421">
        <v>8.49</v>
      </c>
      <c r="F1421">
        <v>2508</v>
      </c>
      <c r="G1421" t="s">
        <v>2379</v>
      </c>
      <c r="H1421" t="s">
        <v>66</v>
      </c>
      <c r="I1421" t="s">
        <v>57</v>
      </c>
      <c r="J1421" t="s">
        <v>46</v>
      </c>
      <c r="K1421" t="s">
        <v>134</v>
      </c>
      <c r="L1421" t="s">
        <v>76</v>
      </c>
      <c r="M1421" t="s">
        <v>349</v>
      </c>
      <c r="N1421">
        <v>0.39</v>
      </c>
      <c r="O1421" t="s">
        <v>50</v>
      </c>
      <c r="P1421" t="s">
        <v>70</v>
      </c>
      <c r="Q1421" t="s">
        <v>212</v>
      </c>
      <c r="R1421" t="s">
        <v>457</v>
      </c>
      <c r="S1421">
        <v>4073</v>
      </c>
      <c r="T1421" s="3">
        <v>42012</v>
      </c>
      <c r="U1421" s="3">
        <v>42016</v>
      </c>
      <c r="V1421">
        <v>-137.494</v>
      </c>
      <c r="W1421">
        <v>7</v>
      </c>
      <c r="X1421">
        <v>42.44</v>
      </c>
      <c r="Y1421">
        <v>87031</v>
      </c>
    </row>
    <row r="1422" spans="1:25" x14ac:dyDescent="0.3">
      <c r="A1422">
        <v>21918</v>
      </c>
      <c r="B1422" t="s">
        <v>73</v>
      </c>
      <c r="C1422">
        <v>0.05</v>
      </c>
      <c r="D1422">
        <v>30.98</v>
      </c>
      <c r="E1422">
        <v>9.18</v>
      </c>
      <c r="F1422">
        <v>2509</v>
      </c>
      <c r="G1422" t="s">
        <v>2380</v>
      </c>
      <c r="H1422" t="s">
        <v>66</v>
      </c>
      <c r="I1422" t="s">
        <v>57</v>
      </c>
      <c r="J1422" t="s">
        <v>46</v>
      </c>
      <c r="K1422" t="s">
        <v>118</v>
      </c>
      <c r="L1422" t="s">
        <v>76</v>
      </c>
      <c r="M1422" t="s">
        <v>2381</v>
      </c>
      <c r="N1422">
        <v>0.4</v>
      </c>
      <c r="O1422" t="s">
        <v>50</v>
      </c>
      <c r="P1422" t="s">
        <v>70</v>
      </c>
      <c r="Q1422" t="s">
        <v>212</v>
      </c>
      <c r="R1422" t="s">
        <v>618</v>
      </c>
      <c r="S1422">
        <v>4106</v>
      </c>
      <c r="T1422" s="3">
        <v>42129</v>
      </c>
      <c r="U1422" s="3">
        <v>42129</v>
      </c>
      <c r="V1422">
        <v>308.67</v>
      </c>
      <c r="W1422">
        <v>15</v>
      </c>
      <c r="X1422">
        <v>462.57</v>
      </c>
      <c r="Y1422">
        <v>87029</v>
      </c>
    </row>
    <row r="1423" spans="1:25" x14ac:dyDescent="0.3">
      <c r="A1423">
        <v>21102</v>
      </c>
      <c r="B1423" t="s">
        <v>54</v>
      </c>
      <c r="C1423">
        <v>0.04</v>
      </c>
      <c r="D1423">
        <v>6.48</v>
      </c>
      <c r="E1423">
        <v>9.5399999999999991</v>
      </c>
      <c r="F1423">
        <v>2512</v>
      </c>
      <c r="G1423" t="s">
        <v>2382</v>
      </c>
      <c r="H1423" t="s">
        <v>66</v>
      </c>
      <c r="I1423" t="s">
        <v>57</v>
      </c>
      <c r="J1423" t="s">
        <v>46</v>
      </c>
      <c r="K1423" t="s">
        <v>118</v>
      </c>
      <c r="L1423" t="s">
        <v>76</v>
      </c>
      <c r="M1423" t="s">
        <v>2383</v>
      </c>
      <c r="N1423">
        <v>0.37</v>
      </c>
      <c r="O1423" t="s">
        <v>50</v>
      </c>
      <c r="P1423" t="s">
        <v>70</v>
      </c>
      <c r="Q1423" t="s">
        <v>217</v>
      </c>
      <c r="R1423" t="s">
        <v>2384</v>
      </c>
      <c r="S1423">
        <v>2138</v>
      </c>
      <c r="T1423" s="3">
        <v>42170</v>
      </c>
      <c r="U1423" s="3">
        <v>42172</v>
      </c>
      <c r="V1423">
        <v>-223.94400000000002</v>
      </c>
      <c r="W1423">
        <v>19</v>
      </c>
      <c r="X1423">
        <v>125.37</v>
      </c>
      <c r="Y1423">
        <v>87030</v>
      </c>
    </row>
    <row r="1424" spans="1:25" x14ac:dyDescent="0.3">
      <c r="A1424">
        <v>18220</v>
      </c>
      <c r="B1424" t="s">
        <v>73</v>
      </c>
      <c r="C1424">
        <v>0.02</v>
      </c>
      <c r="D1424">
        <v>17.149999999999999</v>
      </c>
      <c r="E1424">
        <v>4.96</v>
      </c>
      <c r="F1424">
        <v>2516</v>
      </c>
      <c r="G1424" t="s">
        <v>2385</v>
      </c>
      <c r="H1424" t="s">
        <v>66</v>
      </c>
      <c r="I1424" t="s">
        <v>57</v>
      </c>
      <c r="J1424" t="s">
        <v>46</v>
      </c>
      <c r="K1424" t="s">
        <v>165</v>
      </c>
      <c r="L1424" t="s">
        <v>76</v>
      </c>
      <c r="M1424" t="s">
        <v>629</v>
      </c>
      <c r="N1424">
        <v>0.57999999999999996</v>
      </c>
      <c r="O1424" t="s">
        <v>50</v>
      </c>
      <c r="P1424" t="s">
        <v>70</v>
      </c>
      <c r="Q1424" t="s">
        <v>71</v>
      </c>
      <c r="R1424" t="s">
        <v>1505</v>
      </c>
      <c r="S1424">
        <v>7631</v>
      </c>
      <c r="T1424" s="3">
        <v>42160</v>
      </c>
      <c r="U1424" s="3">
        <v>42162</v>
      </c>
      <c r="V1424">
        <v>36.494999999999997</v>
      </c>
      <c r="W1424">
        <v>11</v>
      </c>
      <c r="X1424">
        <v>190.85</v>
      </c>
      <c r="Y1424">
        <v>87033</v>
      </c>
    </row>
    <row r="1425" spans="1:25" x14ac:dyDescent="0.3">
      <c r="A1425">
        <v>18221</v>
      </c>
      <c r="B1425" t="s">
        <v>73</v>
      </c>
      <c r="C1425">
        <v>7.0000000000000007E-2</v>
      </c>
      <c r="D1425">
        <v>30.98</v>
      </c>
      <c r="E1425">
        <v>8.74</v>
      </c>
      <c r="F1425">
        <v>2520</v>
      </c>
      <c r="G1425" t="s">
        <v>2386</v>
      </c>
      <c r="H1425" t="s">
        <v>66</v>
      </c>
      <c r="I1425" t="s">
        <v>57</v>
      </c>
      <c r="J1425" t="s">
        <v>46</v>
      </c>
      <c r="K1425" t="s">
        <v>118</v>
      </c>
      <c r="L1425" t="s">
        <v>76</v>
      </c>
      <c r="M1425" t="s">
        <v>2090</v>
      </c>
      <c r="N1425">
        <v>0.4</v>
      </c>
      <c r="O1425" t="s">
        <v>50</v>
      </c>
      <c r="P1425" t="s">
        <v>70</v>
      </c>
      <c r="Q1425" t="s">
        <v>493</v>
      </c>
      <c r="R1425" t="s">
        <v>2387</v>
      </c>
      <c r="S1425">
        <v>2908</v>
      </c>
      <c r="T1425" s="3">
        <v>42160</v>
      </c>
      <c r="U1425" s="3">
        <v>42161</v>
      </c>
      <c r="V1425">
        <v>255.76919999999998</v>
      </c>
      <c r="W1425">
        <v>12</v>
      </c>
      <c r="X1425">
        <v>370.68</v>
      </c>
      <c r="Y1425">
        <v>87033</v>
      </c>
    </row>
    <row r="1426" spans="1:25" x14ac:dyDescent="0.3">
      <c r="A1426">
        <v>25463</v>
      </c>
      <c r="B1426" t="s">
        <v>73</v>
      </c>
      <c r="C1426">
        <v>0</v>
      </c>
      <c r="D1426">
        <v>175.99</v>
      </c>
      <c r="E1426">
        <v>4.99</v>
      </c>
      <c r="F1426">
        <v>2521</v>
      </c>
      <c r="G1426" t="s">
        <v>2388</v>
      </c>
      <c r="H1426" t="s">
        <v>66</v>
      </c>
      <c r="I1426" t="s">
        <v>57</v>
      </c>
      <c r="J1426" t="s">
        <v>102</v>
      </c>
      <c r="K1426" t="s">
        <v>103</v>
      </c>
      <c r="L1426" t="s">
        <v>76</v>
      </c>
      <c r="M1426" t="s">
        <v>163</v>
      </c>
      <c r="N1426">
        <v>0.59</v>
      </c>
      <c r="O1426" t="s">
        <v>50</v>
      </c>
      <c r="P1426" t="s">
        <v>78</v>
      </c>
      <c r="Q1426" t="s">
        <v>155</v>
      </c>
      <c r="R1426" t="s">
        <v>2389</v>
      </c>
      <c r="S1426">
        <v>75109</v>
      </c>
      <c r="T1426" s="3">
        <v>42053</v>
      </c>
      <c r="U1426" s="3">
        <v>42056</v>
      </c>
      <c r="V1426">
        <v>1656.6554999999998</v>
      </c>
      <c r="W1426">
        <v>15</v>
      </c>
      <c r="X1426">
        <v>2400.9499999999998</v>
      </c>
      <c r="Y1426">
        <v>87032</v>
      </c>
    </row>
    <row r="1427" spans="1:25" x14ac:dyDescent="0.3">
      <c r="A1427">
        <v>18218</v>
      </c>
      <c r="B1427" t="s">
        <v>73</v>
      </c>
      <c r="C1427">
        <v>0.04</v>
      </c>
      <c r="D1427">
        <v>1360.14</v>
      </c>
      <c r="E1427">
        <v>14.7</v>
      </c>
      <c r="F1427">
        <v>2522</v>
      </c>
      <c r="G1427" t="s">
        <v>2390</v>
      </c>
      <c r="H1427" t="s">
        <v>56</v>
      </c>
      <c r="I1427" t="s">
        <v>57</v>
      </c>
      <c r="J1427" t="s">
        <v>102</v>
      </c>
      <c r="K1427" t="s">
        <v>110</v>
      </c>
      <c r="L1427" t="s">
        <v>60</v>
      </c>
      <c r="M1427" t="s">
        <v>624</v>
      </c>
      <c r="N1427">
        <v>0.59</v>
      </c>
      <c r="O1427" t="s">
        <v>50</v>
      </c>
      <c r="P1427" t="s">
        <v>70</v>
      </c>
      <c r="Q1427" t="s">
        <v>173</v>
      </c>
      <c r="R1427" t="s">
        <v>174</v>
      </c>
      <c r="S1427">
        <v>5401</v>
      </c>
      <c r="T1427" s="3">
        <v>42160</v>
      </c>
      <c r="U1427" s="3">
        <v>42163</v>
      </c>
      <c r="V1427">
        <v>2639.0099999999998</v>
      </c>
      <c r="W1427">
        <v>6</v>
      </c>
      <c r="X1427">
        <v>7303.05</v>
      </c>
      <c r="Y1427">
        <v>87033</v>
      </c>
    </row>
    <row r="1428" spans="1:25" x14ac:dyDescent="0.3">
      <c r="A1428">
        <v>18866</v>
      </c>
      <c r="B1428" t="s">
        <v>64</v>
      </c>
      <c r="C1428">
        <v>0.01</v>
      </c>
      <c r="D1428">
        <v>2.16</v>
      </c>
      <c r="E1428">
        <v>6.05</v>
      </c>
      <c r="F1428">
        <v>2526</v>
      </c>
      <c r="G1428" t="s">
        <v>2391</v>
      </c>
      <c r="H1428" t="s">
        <v>66</v>
      </c>
      <c r="I1428" t="s">
        <v>45</v>
      </c>
      <c r="J1428" t="s">
        <v>46</v>
      </c>
      <c r="K1428" t="s">
        <v>134</v>
      </c>
      <c r="L1428" t="s">
        <v>76</v>
      </c>
      <c r="M1428" t="s">
        <v>1560</v>
      </c>
      <c r="N1428">
        <v>0.37</v>
      </c>
      <c r="O1428" t="s">
        <v>50</v>
      </c>
      <c r="P1428" t="s">
        <v>87</v>
      </c>
      <c r="Q1428" t="s">
        <v>195</v>
      </c>
      <c r="R1428" t="s">
        <v>1503</v>
      </c>
      <c r="S1428">
        <v>70506</v>
      </c>
      <c r="T1428" s="3">
        <v>42147</v>
      </c>
      <c r="U1428" s="3">
        <v>42149</v>
      </c>
      <c r="V1428">
        <v>395.76</v>
      </c>
      <c r="W1428">
        <v>24</v>
      </c>
      <c r="X1428">
        <v>58.05</v>
      </c>
      <c r="Y1428">
        <v>87208</v>
      </c>
    </row>
    <row r="1429" spans="1:25" x14ac:dyDescent="0.3">
      <c r="A1429">
        <v>18867</v>
      </c>
      <c r="B1429" t="s">
        <v>64</v>
      </c>
      <c r="C1429">
        <v>7.0000000000000007E-2</v>
      </c>
      <c r="D1429">
        <v>21.38</v>
      </c>
      <c r="E1429">
        <v>8.99</v>
      </c>
      <c r="F1429">
        <v>2527</v>
      </c>
      <c r="G1429" t="s">
        <v>2392</v>
      </c>
      <c r="H1429" t="s">
        <v>66</v>
      </c>
      <c r="I1429" t="s">
        <v>45</v>
      </c>
      <c r="J1429" t="s">
        <v>46</v>
      </c>
      <c r="K1429" t="s">
        <v>47</v>
      </c>
      <c r="L1429" t="s">
        <v>68</v>
      </c>
      <c r="M1429" t="s">
        <v>2223</v>
      </c>
      <c r="N1429">
        <v>0.59</v>
      </c>
      <c r="O1429" t="s">
        <v>50</v>
      </c>
      <c r="P1429" t="s">
        <v>87</v>
      </c>
      <c r="Q1429" t="s">
        <v>195</v>
      </c>
      <c r="R1429" t="s">
        <v>2393</v>
      </c>
      <c r="S1429">
        <v>70601</v>
      </c>
      <c r="T1429" s="3">
        <v>42147</v>
      </c>
      <c r="U1429" s="3">
        <v>42149</v>
      </c>
      <c r="V1429">
        <v>-39.396000000000001</v>
      </c>
      <c r="W1429">
        <v>3</v>
      </c>
      <c r="X1429">
        <v>68.64</v>
      </c>
      <c r="Y1429">
        <v>87208</v>
      </c>
    </row>
    <row r="1430" spans="1:25" x14ac:dyDescent="0.3">
      <c r="A1430">
        <v>20254</v>
      </c>
      <c r="B1430" t="s">
        <v>42</v>
      </c>
      <c r="C1430">
        <v>0.04</v>
      </c>
      <c r="D1430">
        <v>40.98</v>
      </c>
      <c r="E1430">
        <v>6.5</v>
      </c>
      <c r="F1430">
        <v>2530</v>
      </c>
      <c r="G1430" t="s">
        <v>2394</v>
      </c>
      <c r="H1430" t="s">
        <v>66</v>
      </c>
      <c r="I1430" t="s">
        <v>75</v>
      </c>
      <c r="J1430" t="s">
        <v>102</v>
      </c>
      <c r="K1430" t="s">
        <v>204</v>
      </c>
      <c r="L1430" t="s">
        <v>76</v>
      </c>
      <c r="M1430" t="s">
        <v>1294</v>
      </c>
      <c r="N1430">
        <v>0.74</v>
      </c>
      <c r="O1430" t="s">
        <v>50</v>
      </c>
      <c r="P1430" t="s">
        <v>51</v>
      </c>
      <c r="Q1430" t="s">
        <v>62</v>
      </c>
      <c r="R1430" t="s">
        <v>2395</v>
      </c>
      <c r="S1430">
        <v>92307</v>
      </c>
      <c r="T1430" s="3">
        <v>42092</v>
      </c>
      <c r="U1430" s="3">
        <v>42093</v>
      </c>
      <c r="V1430">
        <v>-89.5</v>
      </c>
      <c r="W1430">
        <v>7</v>
      </c>
      <c r="X1430">
        <v>277.07</v>
      </c>
      <c r="Y1430">
        <v>87451</v>
      </c>
    </row>
    <row r="1431" spans="1:25" x14ac:dyDescent="0.3">
      <c r="A1431">
        <v>23782</v>
      </c>
      <c r="B1431" t="s">
        <v>73</v>
      </c>
      <c r="C1431">
        <v>0.08</v>
      </c>
      <c r="D1431">
        <v>4</v>
      </c>
      <c r="E1431">
        <v>1.3</v>
      </c>
      <c r="F1431">
        <v>2531</v>
      </c>
      <c r="G1431" t="s">
        <v>2396</v>
      </c>
      <c r="H1431" t="s">
        <v>66</v>
      </c>
      <c r="I1431" t="s">
        <v>75</v>
      </c>
      <c r="J1431" t="s">
        <v>46</v>
      </c>
      <c r="K1431" t="s">
        <v>118</v>
      </c>
      <c r="L1431" t="s">
        <v>48</v>
      </c>
      <c r="M1431" t="s">
        <v>228</v>
      </c>
      <c r="N1431">
        <v>0.37</v>
      </c>
      <c r="O1431" t="s">
        <v>50</v>
      </c>
      <c r="P1431" t="s">
        <v>51</v>
      </c>
      <c r="Q1431" t="s">
        <v>62</v>
      </c>
      <c r="R1431" t="s">
        <v>2397</v>
      </c>
      <c r="S1431">
        <v>93422</v>
      </c>
      <c r="T1431" s="3">
        <v>42126</v>
      </c>
      <c r="U1431" s="3">
        <v>42128</v>
      </c>
      <c r="V1431">
        <v>28.4</v>
      </c>
      <c r="W1431">
        <v>14</v>
      </c>
      <c r="X1431">
        <v>51.99</v>
      </c>
      <c r="Y1431">
        <v>87452</v>
      </c>
    </row>
    <row r="1432" spans="1:25" x14ac:dyDescent="0.3">
      <c r="A1432">
        <v>20255</v>
      </c>
      <c r="B1432" t="s">
        <v>42</v>
      </c>
      <c r="C1432">
        <v>0.05</v>
      </c>
      <c r="D1432">
        <v>35.99</v>
      </c>
      <c r="E1432">
        <v>3.3</v>
      </c>
      <c r="F1432">
        <v>2534</v>
      </c>
      <c r="G1432" t="s">
        <v>2398</v>
      </c>
      <c r="H1432" t="s">
        <v>66</v>
      </c>
      <c r="I1432" t="s">
        <v>75</v>
      </c>
      <c r="J1432" t="s">
        <v>102</v>
      </c>
      <c r="K1432" t="s">
        <v>103</v>
      </c>
      <c r="L1432" t="s">
        <v>68</v>
      </c>
      <c r="M1432" t="s">
        <v>1298</v>
      </c>
      <c r="N1432">
        <v>0.39</v>
      </c>
      <c r="O1432" t="s">
        <v>50</v>
      </c>
      <c r="P1432" t="s">
        <v>70</v>
      </c>
      <c r="Q1432" t="s">
        <v>212</v>
      </c>
      <c r="R1432" t="s">
        <v>474</v>
      </c>
      <c r="S1432">
        <v>4401</v>
      </c>
      <c r="T1432" s="3">
        <v>42092</v>
      </c>
      <c r="U1432" s="3">
        <v>42094</v>
      </c>
      <c r="V1432">
        <v>103.27229999999999</v>
      </c>
      <c r="W1432">
        <v>5</v>
      </c>
      <c r="X1432">
        <v>149.66999999999999</v>
      </c>
      <c r="Y1432">
        <v>87451</v>
      </c>
    </row>
    <row r="1433" spans="1:25" x14ac:dyDescent="0.3">
      <c r="A1433">
        <v>22839</v>
      </c>
      <c r="B1433" t="s">
        <v>54</v>
      </c>
      <c r="C1433">
        <v>0.08</v>
      </c>
      <c r="D1433">
        <v>12.53</v>
      </c>
      <c r="E1433">
        <v>0.5</v>
      </c>
      <c r="F1433">
        <v>2539</v>
      </c>
      <c r="G1433" t="s">
        <v>2399</v>
      </c>
      <c r="H1433" t="s">
        <v>66</v>
      </c>
      <c r="I1433" t="s">
        <v>57</v>
      </c>
      <c r="J1433" t="s">
        <v>46</v>
      </c>
      <c r="K1433" t="s">
        <v>159</v>
      </c>
      <c r="L1433" t="s">
        <v>76</v>
      </c>
      <c r="M1433" t="s">
        <v>1688</v>
      </c>
      <c r="N1433">
        <v>0.38</v>
      </c>
      <c r="O1433" t="s">
        <v>50</v>
      </c>
      <c r="P1433" t="s">
        <v>87</v>
      </c>
      <c r="Q1433" t="s">
        <v>386</v>
      </c>
      <c r="R1433" t="s">
        <v>2400</v>
      </c>
      <c r="S1433">
        <v>32789</v>
      </c>
      <c r="T1433" s="3">
        <v>42101</v>
      </c>
      <c r="U1433" s="3">
        <v>42102</v>
      </c>
      <c r="V1433">
        <v>215.71799999999999</v>
      </c>
      <c r="W1433">
        <v>5</v>
      </c>
      <c r="X1433">
        <v>61.1</v>
      </c>
      <c r="Y1433">
        <v>91017</v>
      </c>
    </row>
    <row r="1434" spans="1:25" x14ac:dyDescent="0.3">
      <c r="A1434">
        <v>22840</v>
      </c>
      <c r="B1434" t="s">
        <v>54</v>
      </c>
      <c r="C1434">
        <v>0.02</v>
      </c>
      <c r="D1434">
        <v>178.47</v>
      </c>
      <c r="E1434">
        <v>19.989999999999998</v>
      </c>
      <c r="F1434">
        <v>2540</v>
      </c>
      <c r="G1434" t="s">
        <v>2401</v>
      </c>
      <c r="H1434" t="s">
        <v>66</v>
      </c>
      <c r="I1434" t="s">
        <v>57</v>
      </c>
      <c r="J1434" t="s">
        <v>46</v>
      </c>
      <c r="K1434" t="s">
        <v>165</v>
      </c>
      <c r="L1434" t="s">
        <v>76</v>
      </c>
      <c r="M1434" t="s">
        <v>552</v>
      </c>
      <c r="N1434">
        <v>0.55000000000000004</v>
      </c>
      <c r="O1434" t="s">
        <v>50</v>
      </c>
      <c r="P1434" t="s">
        <v>87</v>
      </c>
      <c r="Q1434" t="s">
        <v>386</v>
      </c>
      <c r="R1434" t="s">
        <v>2402</v>
      </c>
      <c r="S1434">
        <v>32708</v>
      </c>
      <c r="T1434" s="3">
        <v>42101</v>
      </c>
      <c r="U1434" s="3">
        <v>42102</v>
      </c>
      <c r="V1434">
        <v>106.98479999999999</v>
      </c>
      <c r="W1434">
        <v>1</v>
      </c>
      <c r="X1434">
        <v>193.81</v>
      </c>
      <c r="Y1434">
        <v>91017</v>
      </c>
    </row>
    <row r="1435" spans="1:25" x14ac:dyDescent="0.3">
      <c r="A1435">
        <v>19031</v>
      </c>
      <c r="B1435" t="s">
        <v>73</v>
      </c>
      <c r="C1435">
        <v>0.05</v>
      </c>
      <c r="D1435">
        <v>15.68</v>
      </c>
      <c r="E1435">
        <v>3.73</v>
      </c>
      <c r="F1435">
        <v>2543</v>
      </c>
      <c r="G1435" t="s">
        <v>2403</v>
      </c>
      <c r="H1435" t="s">
        <v>66</v>
      </c>
      <c r="I1435" t="s">
        <v>75</v>
      </c>
      <c r="J1435" t="s">
        <v>58</v>
      </c>
      <c r="K1435" t="s">
        <v>67</v>
      </c>
      <c r="L1435" t="s">
        <v>68</v>
      </c>
      <c r="M1435" t="s">
        <v>2404</v>
      </c>
      <c r="N1435">
        <v>0.46</v>
      </c>
      <c r="O1435" t="s">
        <v>50</v>
      </c>
      <c r="P1435" t="s">
        <v>87</v>
      </c>
      <c r="Q1435" t="s">
        <v>161</v>
      </c>
      <c r="R1435" t="s">
        <v>1591</v>
      </c>
      <c r="S1435">
        <v>23223</v>
      </c>
      <c r="T1435" s="3">
        <v>42166</v>
      </c>
      <c r="U1435" s="3">
        <v>42167</v>
      </c>
      <c r="V1435">
        <v>3.54</v>
      </c>
      <c r="W1435">
        <v>17</v>
      </c>
      <c r="X1435">
        <v>257.48</v>
      </c>
      <c r="Y1435">
        <v>87917</v>
      </c>
    </row>
    <row r="1436" spans="1:25" x14ac:dyDescent="0.3">
      <c r="A1436">
        <v>19032</v>
      </c>
      <c r="B1436" t="s">
        <v>73</v>
      </c>
      <c r="C1436">
        <v>0.02</v>
      </c>
      <c r="D1436">
        <v>195.99</v>
      </c>
      <c r="E1436">
        <v>4.2</v>
      </c>
      <c r="F1436">
        <v>2543</v>
      </c>
      <c r="G1436" t="s">
        <v>2403</v>
      </c>
      <c r="H1436" t="s">
        <v>66</v>
      </c>
      <c r="I1436" t="s">
        <v>75</v>
      </c>
      <c r="J1436" t="s">
        <v>102</v>
      </c>
      <c r="K1436" t="s">
        <v>103</v>
      </c>
      <c r="L1436" t="s">
        <v>76</v>
      </c>
      <c r="M1436" t="s">
        <v>2244</v>
      </c>
      <c r="N1436">
        <v>0.56000000000000005</v>
      </c>
      <c r="O1436" t="s">
        <v>50</v>
      </c>
      <c r="P1436" t="s">
        <v>87</v>
      </c>
      <c r="Q1436" t="s">
        <v>161</v>
      </c>
      <c r="R1436" t="s">
        <v>1591</v>
      </c>
      <c r="S1436">
        <v>23223</v>
      </c>
      <c r="T1436" s="3">
        <v>42166</v>
      </c>
      <c r="U1436" s="3">
        <v>42167</v>
      </c>
      <c r="V1436">
        <v>40.283999999999999</v>
      </c>
      <c r="W1436">
        <v>19</v>
      </c>
      <c r="X1436">
        <v>3194.99</v>
      </c>
      <c r="Y1436">
        <v>87917</v>
      </c>
    </row>
    <row r="1437" spans="1:25" x14ac:dyDescent="0.3">
      <c r="A1437">
        <v>19902</v>
      </c>
      <c r="B1437" t="s">
        <v>73</v>
      </c>
      <c r="C1437">
        <v>0.01</v>
      </c>
      <c r="D1437">
        <v>99.99</v>
      </c>
      <c r="E1437">
        <v>19.989999999999998</v>
      </c>
      <c r="F1437">
        <v>2545</v>
      </c>
      <c r="G1437" t="s">
        <v>2405</v>
      </c>
      <c r="H1437" t="s">
        <v>44</v>
      </c>
      <c r="I1437" t="s">
        <v>57</v>
      </c>
      <c r="J1437" t="s">
        <v>102</v>
      </c>
      <c r="K1437" t="s">
        <v>110</v>
      </c>
      <c r="L1437" t="s">
        <v>76</v>
      </c>
      <c r="M1437" t="s">
        <v>140</v>
      </c>
      <c r="N1437">
        <v>0.52</v>
      </c>
      <c r="O1437" t="s">
        <v>50</v>
      </c>
      <c r="P1437" t="s">
        <v>87</v>
      </c>
      <c r="Q1437" t="s">
        <v>161</v>
      </c>
      <c r="R1437" t="s">
        <v>1217</v>
      </c>
      <c r="S1437">
        <v>22153</v>
      </c>
      <c r="T1437" s="3">
        <v>42073</v>
      </c>
      <c r="U1437" s="3">
        <v>42075</v>
      </c>
      <c r="V1437">
        <v>90.024000000000001</v>
      </c>
      <c r="W1437">
        <v>2</v>
      </c>
      <c r="X1437">
        <v>202.98</v>
      </c>
      <c r="Y1437">
        <v>87915</v>
      </c>
    </row>
    <row r="1438" spans="1:25" x14ac:dyDescent="0.3">
      <c r="A1438">
        <v>25460</v>
      </c>
      <c r="B1438" t="s">
        <v>131</v>
      </c>
      <c r="C1438">
        <v>7.0000000000000007E-2</v>
      </c>
      <c r="D1438">
        <v>6.48</v>
      </c>
      <c r="E1438">
        <v>9.5399999999999991</v>
      </c>
      <c r="F1438">
        <v>2547</v>
      </c>
      <c r="G1438" t="s">
        <v>2406</v>
      </c>
      <c r="H1438" t="s">
        <v>66</v>
      </c>
      <c r="I1438" t="s">
        <v>75</v>
      </c>
      <c r="J1438" t="s">
        <v>46</v>
      </c>
      <c r="K1438" t="s">
        <v>118</v>
      </c>
      <c r="L1438" t="s">
        <v>76</v>
      </c>
      <c r="M1438" t="s">
        <v>2383</v>
      </c>
      <c r="N1438">
        <v>0.37</v>
      </c>
      <c r="O1438" t="s">
        <v>50</v>
      </c>
      <c r="P1438" t="s">
        <v>87</v>
      </c>
      <c r="Q1438" t="s">
        <v>161</v>
      </c>
      <c r="R1438" t="s">
        <v>2407</v>
      </c>
      <c r="S1438">
        <v>23464</v>
      </c>
      <c r="T1438" s="3">
        <v>42113</v>
      </c>
      <c r="U1438" s="3">
        <v>42113</v>
      </c>
      <c r="V1438">
        <v>2.2320000000000002</v>
      </c>
      <c r="W1438">
        <v>1</v>
      </c>
      <c r="X1438">
        <v>10.86</v>
      </c>
      <c r="Y1438">
        <v>87916</v>
      </c>
    </row>
    <row r="1439" spans="1:25" x14ac:dyDescent="0.3">
      <c r="A1439">
        <v>6525</v>
      </c>
      <c r="B1439" t="s">
        <v>131</v>
      </c>
      <c r="C1439">
        <v>0</v>
      </c>
      <c r="D1439">
        <v>35.99</v>
      </c>
      <c r="E1439">
        <v>0.99</v>
      </c>
      <c r="F1439">
        <v>2548</v>
      </c>
      <c r="G1439" t="s">
        <v>2408</v>
      </c>
      <c r="H1439" t="s">
        <v>66</v>
      </c>
      <c r="I1439" t="s">
        <v>75</v>
      </c>
      <c r="J1439" t="s">
        <v>102</v>
      </c>
      <c r="K1439" t="s">
        <v>103</v>
      </c>
      <c r="L1439" t="s">
        <v>68</v>
      </c>
      <c r="M1439" t="s">
        <v>2409</v>
      </c>
      <c r="N1439">
        <v>0.35</v>
      </c>
      <c r="O1439" t="s">
        <v>50</v>
      </c>
      <c r="P1439" t="s">
        <v>51</v>
      </c>
      <c r="Q1439" t="s">
        <v>62</v>
      </c>
      <c r="R1439" t="s">
        <v>687</v>
      </c>
      <c r="S1439">
        <v>90068</v>
      </c>
      <c r="T1439" s="3">
        <v>42098</v>
      </c>
      <c r="U1439" s="3">
        <v>42105</v>
      </c>
      <c r="V1439">
        <v>840.05099999999993</v>
      </c>
      <c r="W1439">
        <v>46</v>
      </c>
      <c r="X1439">
        <v>1477.57</v>
      </c>
      <c r="Y1439">
        <v>46436</v>
      </c>
    </row>
    <row r="1440" spans="1:25" x14ac:dyDescent="0.3">
      <c r="A1440">
        <v>5777</v>
      </c>
      <c r="B1440" t="s">
        <v>131</v>
      </c>
      <c r="C1440">
        <v>0.05</v>
      </c>
      <c r="D1440">
        <v>30.98</v>
      </c>
      <c r="E1440">
        <v>9.18</v>
      </c>
      <c r="F1440">
        <v>2548</v>
      </c>
      <c r="G1440" t="s">
        <v>2408</v>
      </c>
      <c r="H1440" t="s">
        <v>44</v>
      </c>
      <c r="I1440" t="s">
        <v>75</v>
      </c>
      <c r="J1440" t="s">
        <v>46</v>
      </c>
      <c r="K1440" t="s">
        <v>118</v>
      </c>
      <c r="L1440" t="s">
        <v>76</v>
      </c>
      <c r="M1440" t="s">
        <v>2381</v>
      </c>
      <c r="N1440">
        <v>0.4</v>
      </c>
      <c r="O1440" t="s">
        <v>50</v>
      </c>
      <c r="P1440" t="s">
        <v>51</v>
      </c>
      <c r="Q1440" t="s">
        <v>62</v>
      </c>
      <c r="R1440" t="s">
        <v>687</v>
      </c>
      <c r="S1440">
        <v>90068</v>
      </c>
      <c r="T1440" s="3">
        <v>42115</v>
      </c>
      <c r="U1440" s="3">
        <v>42115</v>
      </c>
      <c r="V1440">
        <v>61.47</v>
      </c>
      <c r="W1440">
        <v>12</v>
      </c>
      <c r="X1440">
        <v>382.29</v>
      </c>
      <c r="Y1440">
        <v>40997</v>
      </c>
    </row>
    <row r="1441" spans="1:25" x14ac:dyDescent="0.3">
      <c r="A1441">
        <v>5778</v>
      </c>
      <c r="B1441" t="s">
        <v>131</v>
      </c>
      <c r="C1441">
        <v>0.05</v>
      </c>
      <c r="D1441">
        <v>22.99</v>
      </c>
      <c r="E1441">
        <v>8.99</v>
      </c>
      <c r="F1441">
        <v>2548</v>
      </c>
      <c r="G1441" t="s">
        <v>2408</v>
      </c>
      <c r="H1441" t="s">
        <v>66</v>
      </c>
      <c r="I1441" t="s">
        <v>75</v>
      </c>
      <c r="J1441" t="s">
        <v>46</v>
      </c>
      <c r="K1441" t="s">
        <v>47</v>
      </c>
      <c r="L1441" t="s">
        <v>68</v>
      </c>
      <c r="M1441" t="s">
        <v>2410</v>
      </c>
      <c r="N1441">
        <v>0.56999999999999995</v>
      </c>
      <c r="O1441" t="s">
        <v>50</v>
      </c>
      <c r="P1441" t="s">
        <v>51</v>
      </c>
      <c r="Q1441" t="s">
        <v>62</v>
      </c>
      <c r="R1441" t="s">
        <v>687</v>
      </c>
      <c r="S1441">
        <v>90068</v>
      </c>
      <c r="T1441" s="3">
        <v>42115</v>
      </c>
      <c r="U1441" s="3">
        <v>42122</v>
      </c>
      <c r="V1441">
        <v>18.27</v>
      </c>
      <c r="W1441">
        <v>37</v>
      </c>
      <c r="X1441">
        <v>881.74</v>
      </c>
      <c r="Y1441">
        <v>40997</v>
      </c>
    </row>
    <row r="1442" spans="1:25" x14ac:dyDescent="0.3">
      <c r="A1442">
        <v>5780</v>
      </c>
      <c r="B1442" t="s">
        <v>131</v>
      </c>
      <c r="C1442">
        <v>0.04</v>
      </c>
      <c r="D1442">
        <v>212.6</v>
      </c>
      <c r="E1442">
        <v>110.2</v>
      </c>
      <c r="F1442">
        <v>2548</v>
      </c>
      <c r="G1442" t="s">
        <v>2408</v>
      </c>
      <c r="H1442" t="s">
        <v>56</v>
      </c>
      <c r="I1442" t="s">
        <v>75</v>
      </c>
      <c r="J1442" t="s">
        <v>58</v>
      </c>
      <c r="K1442" t="s">
        <v>176</v>
      </c>
      <c r="L1442" t="s">
        <v>146</v>
      </c>
      <c r="M1442" t="s">
        <v>1372</v>
      </c>
      <c r="N1442">
        <v>0.73</v>
      </c>
      <c r="O1442" t="s">
        <v>50</v>
      </c>
      <c r="P1442" t="s">
        <v>51</v>
      </c>
      <c r="Q1442" t="s">
        <v>62</v>
      </c>
      <c r="R1442" t="s">
        <v>687</v>
      </c>
      <c r="S1442">
        <v>90068</v>
      </c>
      <c r="T1442" s="3">
        <v>42115</v>
      </c>
      <c r="U1442" s="3">
        <v>42119</v>
      </c>
      <c r="V1442">
        <v>-513.79042000000004</v>
      </c>
      <c r="W1442">
        <v>33</v>
      </c>
      <c r="X1442">
        <v>7384.18</v>
      </c>
      <c r="Y1442">
        <v>40997</v>
      </c>
    </row>
    <row r="1443" spans="1:25" x14ac:dyDescent="0.3">
      <c r="A1443">
        <v>4204</v>
      </c>
      <c r="B1443" t="s">
        <v>54</v>
      </c>
      <c r="C1443">
        <v>0.09</v>
      </c>
      <c r="D1443">
        <v>5.98</v>
      </c>
      <c r="E1443">
        <v>1.67</v>
      </c>
      <c r="F1443">
        <v>2548</v>
      </c>
      <c r="G1443" t="s">
        <v>2408</v>
      </c>
      <c r="H1443" t="s">
        <v>66</v>
      </c>
      <c r="I1443" t="s">
        <v>75</v>
      </c>
      <c r="J1443" t="s">
        <v>46</v>
      </c>
      <c r="K1443" t="s">
        <v>47</v>
      </c>
      <c r="L1443" t="s">
        <v>48</v>
      </c>
      <c r="M1443" t="s">
        <v>2411</v>
      </c>
      <c r="N1443">
        <v>0.51</v>
      </c>
      <c r="O1443" t="s">
        <v>50</v>
      </c>
      <c r="P1443" t="s">
        <v>51</v>
      </c>
      <c r="Q1443" t="s">
        <v>62</v>
      </c>
      <c r="R1443" t="s">
        <v>687</v>
      </c>
      <c r="S1443">
        <v>90068</v>
      </c>
      <c r="T1443" s="3">
        <v>42159</v>
      </c>
      <c r="U1443" s="3">
        <v>42162</v>
      </c>
      <c r="V1443">
        <v>23.87</v>
      </c>
      <c r="W1443">
        <v>81</v>
      </c>
      <c r="X1443">
        <v>448.26</v>
      </c>
      <c r="Y1443">
        <v>29889</v>
      </c>
    </row>
    <row r="1444" spans="1:25" x14ac:dyDescent="0.3">
      <c r="A1444">
        <v>23777</v>
      </c>
      <c r="B1444" t="s">
        <v>131</v>
      </c>
      <c r="C1444">
        <v>0.05</v>
      </c>
      <c r="D1444">
        <v>30.98</v>
      </c>
      <c r="E1444">
        <v>9.18</v>
      </c>
      <c r="F1444">
        <v>2549</v>
      </c>
      <c r="G1444" t="s">
        <v>2412</v>
      </c>
      <c r="H1444" t="s">
        <v>44</v>
      </c>
      <c r="I1444" t="s">
        <v>75</v>
      </c>
      <c r="J1444" t="s">
        <v>46</v>
      </c>
      <c r="K1444" t="s">
        <v>118</v>
      </c>
      <c r="L1444" t="s">
        <v>76</v>
      </c>
      <c r="M1444" t="s">
        <v>2381</v>
      </c>
      <c r="N1444">
        <v>0.4</v>
      </c>
      <c r="O1444" t="s">
        <v>50</v>
      </c>
      <c r="P1444" t="s">
        <v>70</v>
      </c>
      <c r="Q1444" t="s">
        <v>178</v>
      </c>
      <c r="R1444" t="s">
        <v>2413</v>
      </c>
      <c r="S1444">
        <v>43213</v>
      </c>
      <c r="T1444" s="3">
        <v>42115</v>
      </c>
      <c r="U1444" s="3">
        <v>42115</v>
      </c>
      <c r="V1444">
        <v>61.47</v>
      </c>
      <c r="W1444">
        <v>3</v>
      </c>
      <c r="X1444">
        <v>95.57</v>
      </c>
      <c r="Y1444">
        <v>88657</v>
      </c>
    </row>
    <row r="1445" spans="1:25" x14ac:dyDescent="0.3">
      <c r="A1445">
        <v>23778</v>
      </c>
      <c r="B1445" t="s">
        <v>131</v>
      </c>
      <c r="C1445">
        <v>0.05</v>
      </c>
      <c r="D1445">
        <v>22.99</v>
      </c>
      <c r="E1445">
        <v>8.99</v>
      </c>
      <c r="F1445">
        <v>2549</v>
      </c>
      <c r="G1445" t="s">
        <v>2412</v>
      </c>
      <c r="H1445" t="s">
        <v>66</v>
      </c>
      <c r="I1445" t="s">
        <v>75</v>
      </c>
      <c r="J1445" t="s">
        <v>46</v>
      </c>
      <c r="K1445" t="s">
        <v>47</v>
      </c>
      <c r="L1445" t="s">
        <v>68</v>
      </c>
      <c r="M1445" t="s">
        <v>2410</v>
      </c>
      <c r="N1445">
        <v>0.56999999999999995</v>
      </c>
      <c r="O1445" t="s">
        <v>50</v>
      </c>
      <c r="P1445" t="s">
        <v>70</v>
      </c>
      <c r="Q1445" t="s">
        <v>178</v>
      </c>
      <c r="R1445" t="s">
        <v>2413</v>
      </c>
      <c r="S1445">
        <v>43213</v>
      </c>
      <c r="T1445" s="3">
        <v>42115</v>
      </c>
      <c r="U1445" s="3">
        <v>42122</v>
      </c>
      <c r="V1445">
        <v>18.27</v>
      </c>
      <c r="W1445">
        <v>9</v>
      </c>
      <c r="X1445">
        <v>214.48</v>
      </c>
      <c r="Y1445">
        <v>88657</v>
      </c>
    </row>
    <row r="1446" spans="1:25" x14ac:dyDescent="0.3">
      <c r="A1446">
        <v>23780</v>
      </c>
      <c r="B1446" t="s">
        <v>131</v>
      </c>
      <c r="C1446">
        <v>0.04</v>
      </c>
      <c r="D1446">
        <v>212.6</v>
      </c>
      <c r="E1446">
        <v>110.2</v>
      </c>
      <c r="F1446">
        <v>2549</v>
      </c>
      <c r="G1446" t="s">
        <v>2412</v>
      </c>
      <c r="H1446" t="s">
        <v>56</v>
      </c>
      <c r="I1446" t="s">
        <v>75</v>
      </c>
      <c r="J1446" t="s">
        <v>58</v>
      </c>
      <c r="K1446" t="s">
        <v>176</v>
      </c>
      <c r="L1446" t="s">
        <v>146</v>
      </c>
      <c r="M1446" t="s">
        <v>1372</v>
      </c>
      <c r="N1446">
        <v>0.73</v>
      </c>
      <c r="O1446" t="s">
        <v>50</v>
      </c>
      <c r="P1446" t="s">
        <v>70</v>
      </c>
      <c r="Q1446" t="s">
        <v>178</v>
      </c>
      <c r="R1446" t="s">
        <v>2413</v>
      </c>
      <c r="S1446">
        <v>43213</v>
      </c>
      <c r="T1446" s="3">
        <v>42115</v>
      </c>
      <c r="U1446" s="3">
        <v>42119</v>
      </c>
      <c r="V1446">
        <v>-513.79042000000004</v>
      </c>
      <c r="W1446">
        <v>8</v>
      </c>
      <c r="X1446">
        <v>1790.1</v>
      </c>
      <c r="Y1446">
        <v>88657</v>
      </c>
    </row>
    <row r="1447" spans="1:25" x14ac:dyDescent="0.3">
      <c r="A1447">
        <v>22204</v>
      </c>
      <c r="B1447" t="s">
        <v>54</v>
      </c>
      <c r="C1447">
        <v>0.09</v>
      </c>
      <c r="D1447">
        <v>5.98</v>
      </c>
      <c r="E1447">
        <v>1.67</v>
      </c>
      <c r="F1447">
        <v>2549</v>
      </c>
      <c r="G1447" t="s">
        <v>2412</v>
      </c>
      <c r="H1447" t="s">
        <v>66</v>
      </c>
      <c r="I1447" t="s">
        <v>75</v>
      </c>
      <c r="J1447" t="s">
        <v>46</v>
      </c>
      <c r="K1447" t="s">
        <v>47</v>
      </c>
      <c r="L1447" t="s">
        <v>48</v>
      </c>
      <c r="M1447" t="s">
        <v>2411</v>
      </c>
      <c r="N1447">
        <v>0.51</v>
      </c>
      <c r="O1447" t="s">
        <v>50</v>
      </c>
      <c r="P1447" t="s">
        <v>70</v>
      </c>
      <c r="Q1447" t="s">
        <v>178</v>
      </c>
      <c r="R1447" t="s">
        <v>2413</v>
      </c>
      <c r="S1447">
        <v>43213</v>
      </c>
      <c r="T1447" s="3">
        <v>42159</v>
      </c>
      <c r="U1447" s="3">
        <v>42162</v>
      </c>
      <c r="V1447">
        <v>35.805</v>
      </c>
      <c r="W1447">
        <v>20</v>
      </c>
      <c r="X1447">
        <v>110.68</v>
      </c>
      <c r="Y1447">
        <v>88658</v>
      </c>
    </row>
    <row r="1448" spans="1:25" x14ac:dyDescent="0.3">
      <c r="A1448">
        <v>24525</v>
      </c>
      <c r="B1448" t="s">
        <v>131</v>
      </c>
      <c r="C1448">
        <v>0</v>
      </c>
      <c r="D1448">
        <v>35.99</v>
      </c>
      <c r="E1448">
        <v>0.99</v>
      </c>
      <c r="F1448">
        <v>2551</v>
      </c>
      <c r="G1448" t="s">
        <v>2414</v>
      </c>
      <c r="H1448" t="s">
        <v>66</v>
      </c>
      <c r="I1448" t="s">
        <v>75</v>
      </c>
      <c r="J1448" t="s">
        <v>102</v>
      </c>
      <c r="K1448" t="s">
        <v>103</v>
      </c>
      <c r="L1448" t="s">
        <v>68</v>
      </c>
      <c r="M1448" t="s">
        <v>2409</v>
      </c>
      <c r="N1448">
        <v>0.35</v>
      </c>
      <c r="O1448" t="s">
        <v>50</v>
      </c>
      <c r="P1448" t="s">
        <v>70</v>
      </c>
      <c r="Q1448" t="s">
        <v>258</v>
      </c>
      <c r="R1448" t="s">
        <v>2415</v>
      </c>
      <c r="S1448">
        <v>17403</v>
      </c>
      <c r="T1448" s="3">
        <v>42098</v>
      </c>
      <c r="U1448" s="3">
        <v>42105</v>
      </c>
      <c r="V1448">
        <v>265.96049999999997</v>
      </c>
      <c r="W1448">
        <v>12</v>
      </c>
      <c r="X1448">
        <v>385.45</v>
      </c>
      <c r="Y1448">
        <v>88656</v>
      </c>
    </row>
    <row r="1449" spans="1:25" x14ac:dyDescent="0.3">
      <c r="A1449">
        <v>18130</v>
      </c>
      <c r="B1449" t="s">
        <v>73</v>
      </c>
      <c r="C1449">
        <v>0.03</v>
      </c>
      <c r="D1449">
        <v>12.53</v>
      </c>
      <c r="E1449">
        <v>7.17</v>
      </c>
      <c r="F1449">
        <v>2553</v>
      </c>
      <c r="G1449" t="s">
        <v>2416</v>
      </c>
      <c r="H1449" t="s">
        <v>66</v>
      </c>
      <c r="I1449" t="s">
        <v>57</v>
      </c>
      <c r="J1449" t="s">
        <v>46</v>
      </c>
      <c r="K1449" t="s">
        <v>134</v>
      </c>
      <c r="L1449" t="s">
        <v>76</v>
      </c>
      <c r="M1449" t="s">
        <v>2417</v>
      </c>
      <c r="N1449">
        <v>0.38</v>
      </c>
      <c r="O1449" t="s">
        <v>50</v>
      </c>
      <c r="P1449" t="s">
        <v>78</v>
      </c>
      <c r="Q1449" t="s">
        <v>1882</v>
      </c>
      <c r="R1449" t="s">
        <v>2418</v>
      </c>
      <c r="S1449">
        <v>53142</v>
      </c>
      <c r="T1449" s="3">
        <v>42047</v>
      </c>
      <c r="U1449" s="3">
        <v>42048</v>
      </c>
      <c r="V1449">
        <v>-20.320500000000003</v>
      </c>
      <c r="W1449">
        <v>1</v>
      </c>
      <c r="X1449">
        <v>19.32</v>
      </c>
      <c r="Y1449">
        <v>86528</v>
      </c>
    </row>
    <row r="1450" spans="1:25" x14ac:dyDescent="0.3">
      <c r="A1450">
        <v>23666</v>
      </c>
      <c r="B1450" t="s">
        <v>131</v>
      </c>
      <c r="C1450">
        <v>0.1</v>
      </c>
      <c r="D1450">
        <v>2.6</v>
      </c>
      <c r="E1450">
        <v>2.4</v>
      </c>
      <c r="F1450">
        <v>2555</v>
      </c>
      <c r="G1450" t="s">
        <v>2419</v>
      </c>
      <c r="H1450" t="s">
        <v>66</v>
      </c>
      <c r="I1450" t="s">
        <v>57</v>
      </c>
      <c r="J1450" t="s">
        <v>46</v>
      </c>
      <c r="K1450" t="s">
        <v>47</v>
      </c>
      <c r="L1450" t="s">
        <v>48</v>
      </c>
      <c r="M1450" t="s">
        <v>1047</v>
      </c>
      <c r="N1450">
        <v>0.57999999999999996</v>
      </c>
      <c r="O1450" t="s">
        <v>50</v>
      </c>
      <c r="P1450" t="s">
        <v>78</v>
      </c>
      <c r="Q1450" t="s">
        <v>1882</v>
      </c>
      <c r="R1450" t="s">
        <v>1303</v>
      </c>
      <c r="S1450">
        <v>53711</v>
      </c>
      <c r="T1450" s="3">
        <v>42013</v>
      </c>
      <c r="U1450" s="3">
        <v>42018</v>
      </c>
      <c r="V1450">
        <v>-88.039999999999992</v>
      </c>
      <c r="W1450">
        <v>12</v>
      </c>
      <c r="X1450">
        <v>30.1</v>
      </c>
      <c r="Y1450">
        <v>86527</v>
      </c>
    </row>
    <row r="1451" spans="1:25" x14ac:dyDescent="0.3">
      <c r="A1451">
        <v>23583</v>
      </c>
      <c r="B1451" t="s">
        <v>64</v>
      </c>
      <c r="C1451">
        <v>0</v>
      </c>
      <c r="D1451">
        <v>12.97</v>
      </c>
      <c r="E1451">
        <v>1.49</v>
      </c>
      <c r="F1451">
        <v>2555</v>
      </c>
      <c r="G1451" t="s">
        <v>2419</v>
      </c>
      <c r="H1451" t="s">
        <v>66</v>
      </c>
      <c r="I1451" t="s">
        <v>57</v>
      </c>
      <c r="J1451" t="s">
        <v>46</v>
      </c>
      <c r="K1451" t="s">
        <v>134</v>
      </c>
      <c r="L1451" t="s">
        <v>76</v>
      </c>
      <c r="M1451" t="s">
        <v>1457</v>
      </c>
      <c r="N1451">
        <v>0.35</v>
      </c>
      <c r="O1451" t="s">
        <v>50</v>
      </c>
      <c r="P1451" t="s">
        <v>78</v>
      </c>
      <c r="Q1451" t="s">
        <v>1882</v>
      </c>
      <c r="R1451" t="s">
        <v>1303</v>
      </c>
      <c r="S1451">
        <v>53711</v>
      </c>
      <c r="T1451" s="3">
        <v>42037</v>
      </c>
      <c r="U1451" s="3">
        <v>42038</v>
      </c>
      <c r="V1451">
        <v>180.23489999999998</v>
      </c>
      <c r="W1451">
        <v>19</v>
      </c>
      <c r="X1451">
        <v>261.20999999999998</v>
      </c>
      <c r="Y1451">
        <v>86529</v>
      </c>
    </row>
    <row r="1452" spans="1:25" x14ac:dyDescent="0.3">
      <c r="A1452">
        <v>23584</v>
      </c>
      <c r="B1452" t="s">
        <v>64</v>
      </c>
      <c r="C1452">
        <v>0.06</v>
      </c>
      <c r="D1452">
        <v>4.91</v>
      </c>
      <c r="E1452">
        <v>0.5</v>
      </c>
      <c r="F1452">
        <v>2555</v>
      </c>
      <c r="G1452" t="s">
        <v>2419</v>
      </c>
      <c r="H1452" t="s">
        <v>66</v>
      </c>
      <c r="I1452" t="s">
        <v>57</v>
      </c>
      <c r="J1452" t="s">
        <v>46</v>
      </c>
      <c r="K1452" t="s">
        <v>159</v>
      </c>
      <c r="L1452" t="s">
        <v>76</v>
      </c>
      <c r="M1452" t="s">
        <v>1585</v>
      </c>
      <c r="N1452">
        <v>0.36</v>
      </c>
      <c r="O1452" t="s">
        <v>50</v>
      </c>
      <c r="P1452" t="s">
        <v>78</v>
      </c>
      <c r="Q1452" t="s">
        <v>1882</v>
      </c>
      <c r="R1452" t="s">
        <v>1303</v>
      </c>
      <c r="S1452">
        <v>53711</v>
      </c>
      <c r="T1452" s="3">
        <v>42037</v>
      </c>
      <c r="U1452" s="3">
        <v>42037</v>
      </c>
      <c r="V1452">
        <v>29.525099999999998</v>
      </c>
      <c r="W1452">
        <v>9</v>
      </c>
      <c r="X1452">
        <v>42.79</v>
      </c>
      <c r="Y1452">
        <v>86529</v>
      </c>
    </row>
    <row r="1453" spans="1:25" x14ac:dyDescent="0.3">
      <c r="A1453">
        <v>19840</v>
      </c>
      <c r="B1453" t="s">
        <v>54</v>
      </c>
      <c r="C1453">
        <v>0.03</v>
      </c>
      <c r="D1453">
        <v>160.97999999999999</v>
      </c>
      <c r="E1453">
        <v>30</v>
      </c>
      <c r="F1453">
        <v>2561</v>
      </c>
      <c r="G1453" t="s">
        <v>2420</v>
      </c>
      <c r="H1453" t="s">
        <v>56</v>
      </c>
      <c r="I1453" t="s">
        <v>139</v>
      </c>
      <c r="J1453" t="s">
        <v>58</v>
      </c>
      <c r="K1453" t="s">
        <v>59</v>
      </c>
      <c r="L1453" t="s">
        <v>60</v>
      </c>
      <c r="M1453" t="s">
        <v>201</v>
      </c>
      <c r="N1453">
        <v>0.62</v>
      </c>
      <c r="O1453" t="s">
        <v>50</v>
      </c>
      <c r="P1453" t="s">
        <v>70</v>
      </c>
      <c r="Q1453" t="s">
        <v>96</v>
      </c>
      <c r="R1453" t="s">
        <v>2421</v>
      </c>
      <c r="S1453">
        <v>10562</v>
      </c>
      <c r="T1453" s="3">
        <v>42085</v>
      </c>
      <c r="U1453" s="3">
        <v>42088</v>
      </c>
      <c r="V1453">
        <v>1261.4718</v>
      </c>
      <c r="W1453">
        <v>11</v>
      </c>
      <c r="X1453">
        <v>1828.22</v>
      </c>
      <c r="Y1453">
        <v>86465</v>
      </c>
    </row>
    <row r="1454" spans="1:25" x14ac:dyDescent="0.3">
      <c r="A1454">
        <v>23161</v>
      </c>
      <c r="B1454" t="s">
        <v>54</v>
      </c>
      <c r="C1454">
        <v>7.0000000000000007E-2</v>
      </c>
      <c r="D1454">
        <v>3.98</v>
      </c>
      <c r="E1454">
        <v>5.26</v>
      </c>
      <c r="F1454">
        <v>2561</v>
      </c>
      <c r="G1454" t="s">
        <v>2420</v>
      </c>
      <c r="H1454" t="s">
        <v>66</v>
      </c>
      <c r="I1454" t="s">
        <v>139</v>
      </c>
      <c r="J1454" t="s">
        <v>46</v>
      </c>
      <c r="K1454" t="s">
        <v>134</v>
      </c>
      <c r="L1454" t="s">
        <v>76</v>
      </c>
      <c r="M1454" t="s">
        <v>1729</v>
      </c>
      <c r="N1454">
        <v>0.38</v>
      </c>
      <c r="O1454" t="s">
        <v>50</v>
      </c>
      <c r="P1454" t="s">
        <v>70</v>
      </c>
      <c r="Q1454" t="s">
        <v>96</v>
      </c>
      <c r="R1454" t="s">
        <v>2421</v>
      </c>
      <c r="S1454">
        <v>10562</v>
      </c>
      <c r="T1454" s="3">
        <v>42102</v>
      </c>
      <c r="U1454" s="3">
        <v>42104</v>
      </c>
      <c r="V1454">
        <v>-59.963760000000001</v>
      </c>
      <c r="W1454">
        <v>7</v>
      </c>
      <c r="X1454">
        <v>29.77</v>
      </c>
      <c r="Y1454">
        <v>86466</v>
      </c>
    </row>
    <row r="1455" spans="1:25" x14ac:dyDescent="0.3">
      <c r="A1455">
        <v>23162</v>
      </c>
      <c r="B1455" t="s">
        <v>54</v>
      </c>
      <c r="C1455">
        <v>7.0000000000000007E-2</v>
      </c>
      <c r="D1455">
        <v>12.22</v>
      </c>
      <c r="E1455">
        <v>2.85</v>
      </c>
      <c r="F1455">
        <v>2561</v>
      </c>
      <c r="G1455" t="s">
        <v>2420</v>
      </c>
      <c r="H1455" t="s">
        <v>66</v>
      </c>
      <c r="I1455" t="s">
        <v>139</v>
      </c>
      <c r="J1455" t="s">
        <v>58</v>
      </c>
      <c r="K1455" t="s">
        <v>67</v>
      </c>
      <c r="L1455" t="s">
        <v>68</v>
      </c>
      <c r="M1455" t="s">
        <v>2422</v>
      </c>
      <c r="N1455">
        <v>0.55000000000000004</v>
      </c>
      <c r="O1455" t="s">
        <v>50</v>
      </c>
      <c r="P1455" t="s">
        <v>70</v>
      </c>
      <c r="Q1455" t="s">
        <v>96</v>
      </c>
      <c r="R1455" t="s">
        <v>2421</v>
      </c>
      <c r="S1455">
        <v>10562</v>
      </c>
      <c r="T1455" s="3">
        <v>42102</v>
      </c>
      <c r="U1455" s="3">
        <v>42102</v>
      </c>
      <c r="V1455">
        <v>89.4148</v>
      </c>
      <c r="W1455">
        <v>12</v>
      </c>
      <c r="X1455">
        <v>147.19</v>
      </c>
      <c r="Y1455">
        <v>86466</v>
      </c>
    </row>
    <row r="1456" spans="1:25" x14ac:dyDescent="0.3">
      <c r="A1456">
        <v>22374</v>
      </c>
      <c r="B1456" t="s">
        <v>54</v>
      </c>
      <c r="C1456">
        <v>0.08</v>
      </c>
      <c r="D1456">
        <v>4.55</v>
      </c>
      <c r="E1456">
        <v>1.49</v>
      </c>
      <c r="F1456">
        <v>2563</v>
      </c>
      <c r="G1456" t="s">
        <v>2423</v>
      </c>
      <c r="H1456" t="s">
        <v>66</v>
      </c>
      <c r="I1456" t="s">
        <v>57</v>
      </c>
      <c r="J1456" t="s">
        <v>46</v>
      </c>
      <c r="K1456" t="s">
        <v>134</v>
      </c>
      <c r="L1456" t="s">
        <v>76</v>
      </c>
      <c r="M1456" t="s">
        <v>1465</v>
      </c>
      <c r="N1456">
        <v>0.35</v>
      </c>
      <c r="O1456" t="s">
        <v>50</v>
      </c>
      <c r="P1456" t="s">
        <v>78</v>
      </c>
      <c r="Q1456" t="s">
        <v>79</v>
      </c>
      <c r="R1456" t="s">
        <v>2424</v>
      </c>
      <c r="S1456">
        <v>55432</v>
      </c>
      <c r="T1456" s="3">
        <v>42102</v>
      </c>
      <c r="U1456" s="3">
        <v>42103</v>
      </c>
      <c r="V1456">
        <v>27.0273</v>
      </c>
      <c r="W1456">
        <v>9</v>
      </c>
      <c r="X1456">
        <v>39.17</v>
      </c>
      <c r="Y1456">
        <v>91447</v>
      </c>
    </row>
    <row r="1457" spans="1:25" x14ac:dyDescent="0.3">
      <c r="A1457">
        <v>25095</v>
      </c>
      <c r="B1457" t="s">
        <v>64</v>
      </c>
      <c r="C1457">
        <v>0</v>
      </c>
      <c r="D1457">
        <v>4.37</v>
      </c>
      <c r="E1457">
        <v>5.15</v>
      </c>
      <c r="F1457">
        <v>2570</v>
      </c>
      <c r="G1457" t="s">
        <v>2425</v>
      </c>
      <c r="H1457" t="s">
        <v>66</v>
      </c>
      <c r="I1457" t="s">
        <v>139</v>
      </c>
      <c r="J1457" t="s">
        <v>46</v>
      </c>
      <c r="K1457" t="s">
        <v>281</v>
      </c>
      <c r="L1457" t="s">
        <v>76</v>
      </c>
      <c r="M1457" t="s">
        <v>1018</v>
      </c>
      <c r="N1457">
        <v>0.59</v>
      </c>
      <c r="O1457" t="s">
        <v>50</v>
      </c>
      <c r="P1457" t="s">
        <v>51</v>
      </c>
      <c r="Q1457" t="s">
        <v>62</v>
      </c>
      <c r="R1457" t="s">
        <v>2426</v>
      </c>
      <c r="S1457">
        <v>95616</v>
      </c>
      <c r="T1457" s="3">
        <v>42119</v>
      </c>
      <c r="U1457" s="3">
        <v>42121</v>
      </c>
      <c r="V1457">
        <v>-150.2604</v>
      </c>
      <c r="W1457">
        <v>19</v>
      </c>
      <c r="X1457">
        <v>87.85</v>
      </c>
      <c r="Y1457">
        <v>90327</v>
      </c>
    </row>
    <row r="1458" spans="1:25" x14ac:dyDescent="0.3">
      <c r="A1458">
        <v>25096</v>
      </c>
      <c r="B1458" t="s">
        <v>64</v>
      </c>
      <c r="C1458">
        <v>0.01</v>
      </c>
      <c r="D1458">
        <v>500.98</v>
      </c>
      <c r="E1458">
        <v>56</v>
      </c>
      <c r="F1458">
        <v>2570</v>
      </c>
      <c r="G1458" t="s">
        <v>2425</v>
      </c>
      <c r="H1458" t="s">
        <v>56</v>
      </c>
      <c r="I1458" t="s">
        <v>139</v>
      </c>
      <c r="J1458" t="s">
        <v>58</v>
      </c>
      <c r="K1458" t="s">
        <v>59</v>
      </c>
      <c r="L1458" t="s">
        <v>60</v>
      </c>
      <c r="M1458" t="s">
        <v>61</v>
      </c>
      <c r="N1458">
        <v>0.6</v>
      </c>
      <c r="O1458" t="s">
        <v>50</v>
      </c>
      <c r="P1458" t="s">
        <v>51</v>
      </c>
      <c r="Q1458" t="s">
        <v>62</v>
      </c>
      <c r="R1458" t="s">
        <v>2426</v>
      </c>
      <c r="S1458">
        <v>95616</v>
      </c>
      <c r="T1458" s="3">
        <v>42119</v>
      </c>
      <c r="U1458" s="3">
        <v>42120</v>
      </c>
      <c r="V1458">
        <v>4899.1288000000004</v>
      </c>
      <c r="W1458">
        <v>14</v>
      </c>
      <c r="X1458">
        <v>7429.63</v>
      </c>
      <c r="Y1458">
        <v>90327</v>
      </c>
    </row>
    <row r="1459" spans="1:25" x14ac:dyDescent="0.3">
      <c r="A1459">
        <v>25097</v>
      </c>
      <c r="B1459" t="s">
        <v>64</v>
      </c>
      <c r="C1459">
        <v>0.02</v>
      </c>
      <c r="D1459">
        <v>12.58</v>
      </c>
      <c r="E1459">
        <v>5.16</v>
      </c>
      <c r="F1459">
        <v>2570</v>
      </c>
      <c r="G1459" t="s">
        <v>2425</v>
      </c>
      <c r="H1459" t="s">
        <v>66</v>
      </c>
      <c r="I1459" t="s">
        <v>139</v>
      </c>
      <c r="J1459" t="s">
        <v>58</v>
      </c>
      <c r="K1459" t="s">
        <v>67</v>
      </c>
      <c r="L1459" t="s">
        <v>76</v>
      </c>
      <c r="M1459" t="s">
        <v>2427</v>
      </c>
      <c r="N1459">
        <v>0.43</v>
      </c>
      <c r="O1459" t="s">
        <v>50</v>
      </c>
      <c r="P1459" t="s">
        <v>51</v>
      </c>
      <c r="Q1459" t="s">
        <v>62</v>
      </c>
      <c r="R1459" t="s">
        <v>2426</v>
      </c>
      <c r="S1459">
        <v>95616</v>
      </c>
      <c r="T1459" s="3">
        <v>42119</v>
      </c>
      <c r="U1459" s="3">
        <v>42119</v>
      </c>
      <c r="V1459">
        <v>44.712000000000003</v>
      </c>
      <c r="W1459">
        <v>18</v>
      </c>
      <c r="X1459">
        <v>224.29</v>
      </c>
      <c r="Y1459">
        <v>90327</v>
      </c>
    </row>
    <row r="1460" spans="1:25" x14ac:dyDescent="0.3">
      <c r="A1460">
        <v>25098</v>
      </c>
      <c r="B1460" t="s">
        <v>64</v>
      </c>
      <c r="C1460">
        <v>0.1</v>
      </c>
      <c r="D1460">
        <v>7.7</v>
      </c>
      <c r="E1460">
        <v>3.68</v>
      </c>
      <c r="F1460">
        <v>2570</v>
      </c>
      <c r="G1460" t="s">
        <v>2425</v>
      </c>
      <c r="H1460" t="s">
        <v>66</v>
      </c>
      <c r="I1460" t="s">
        <v>139</v>
      </c>
      <c r="J1460" t="s">
        <v>58</v>
      </c>
      <c r="K1460" t="s">
        <v>67</v>
      </c>
      <c r="L1460" t="s">
        <v>48</v>
      </c>
      <c r="M1460" t="s">
        <v>2428</v>
      </c>
      <c r="N1460">
        <v>0.52</v>
      </c>
      <c r="O1460" t="s">
        <v>50</v>
      </c>
      <c r="P1460" t="s">
        <v>51</v>
      </c>
      <c r="Q1460" t="s">
        <v>62</v>
      </c>
      <c r="R1460" t="s">
        <v>2426</v>
      </c>
      <c r="S1460">
        <v>95616</v>
      </c>
      <c r="T1460" s="3">
        <v>42119</v>
      </c>
      <c r="U1460" s="3">
        <v>42120</v>
      </c>
      <c r="V1460">
        <v>-22.626000000000001</v>
      </c>
      <c r="W1460">
        <v>7</v>
      </c>
      <c r="X1460">
        <v>51.2</v>
      </c>
      <c r="Y1460">
        <v>90327</v>
      </c>
    </row>
    <row r="1461" spans="1:25" x14ac:dyDescent="0.3">
      <c r="A1461">
        <v>7096</v>
      </c>
      <c r="B1461" t="s">
        <v>64</v>
      </c>
      <c r="C1461">
        <v>0.01</v>
      </c>
      <c r="D1461">
        <v>500.98</v>
      </c>
      <c r="E1461">
        <v>56</v>
      </c>
      <c r="F1461">
        <v>2571</v>
      </c>
      <c r="G1461" t="s">
        <v>2429</v>
      </c>
      <c r="H1461" t="s">
        <v>56</v>
      </c>
      <c r="I1461" t="s">
        <v>139</v>
      </c>
      <c r="J1461" t="s">
        <v>58</v>
      </c>
      <c r="K1461" t="s">
        <v>59</v>
      </c>
      <c r="L1461" t="s">
        <v>60</v>
      </c>
      <c r="M1461" t="s">
        <v>61</v>
      </c>
      <c r="N1461">
        <v>0.6</v>
      </c>
      <c r="O1461" t="s">
        <v>50</v>
      </c>
      <c r="P1461" t="s">
        <v>70</v>
      </c>
      <c r="Q1461" t="s">
        <v>96</v>
      </c>
      <c r="R1461" t="s">
        <v>115</v>
      </c>
      <c r="S1461">
        <v>10165</v>
      </c>
      <c r="T1461" s="3">
        <v>42119</v>
      </c>
      <c r="U1461" s="3">
        <v>42120</v>
      </c>
      <c r="V1461">
        <v>4260.1120000000001</v>
      </c>
      <c r="W1461">
        <v>56</v>
      </c>
      <c r="X1461">
        <v>29718.53</v>
      </c>
      <c r="Y1461">
        <v>50656</v>
      </c>
    </row>
    <row r="1462" spans="1:25" x14ac:dyDescent="0.3">
      <c r="A1462">
        <v>7098</v>
      </c>
      <c r="B1462" t="s">
        <v>64</v>
      </c>
      <c r="C1462">
        <v>0.1</v>
      </c>
      <c r="D1462">
        <v>7.7</v>
      </c>
      <c r="E1462">
        <v>3.68</v>
      </c>
      <c r="F1462">
        <v>2571</v>
      </c>
      <c r="G1462" t="s">
        <v>2429</v>
      </c>
      <c r="H1462" t="s">
        <v>66</v>
      </c>
      <c r="I1462" t="s">
        <v>139</v>
      </c>
      <c r="J1462" t="s">
        <v>58</v>
      </c>
      <c r="K1462" t="s">
        <v>67</v>
      </c>
      <c r="L1462" t="s">
        <v>48</v>
      </c>
      <c r="M1462" t="s">
        <v>2428</v>
      </c>
      <c r="N1462">
        <v>0.52</v>
      </c>
      <c r="O1462" t="s">
        <v>50</v>
      </c>
      <c r="P1462" t="s">
        <v>70</v>
      </c>
      <c r="Q1462" t="s">
        <v>96</v>
      </c>
      <c r="R1462" t="s">
        <v>115</v>
      </c>
      <c r="S1462">
        <v>10165</v>
      </c>
      <c r="T1462" s="3">
        <v>42119</v>
      </c>
      <c r="U1462" s="3">
        <v>42120</v>
      </c>
      <c r="V1462">
        <v>-25.14</v>
      </c>
      <c r="W1462">
        <v>27</v>
      </c>
      <c r="X1462">
        <v>197.48</v>
      </c>
      <c r="Y1462">
        <v>50656</v>
      </c>
    </row>
    <row r="1463" spans="1:25" x14ac:dyDescent="0.3">
      <c r="A1463">
        <v>20938</v>
      </c>
      <c r="B1463" t="s">
        <v>131</v>
      </c>
      <c r="C1463">
        <v>0.04</v>
      </c>
      <c r="D1463">
        <v>8.6</v>
      </c>
      <c r="E1463">
        <v>6.19</v>
      </c>
      <c r="F1463">
        <v>2578</v>
      </c>
      <c r="G1463" t="s">
        <v>2430</v>
      </c>
      <c r="H1463" t="s">
        <v>66</v>
      </c>
      <c r="I1463" t="s">
        <v>57</v>
      </c>
      <c r="J1463" t="s">
        <v>46</v>
      </c>
      <c r="K1463" t="s">
        <v>134</v>
      </c>
      <c r="L1463" t="s">
        <v>76</v>
      </c>
      <c r="M1463" t="s">
        <v>948</v>
      </c>
      <c r="N1463">
        <v>0.38</v>
      </c>
      <c r="O1463" t="s">
        <v>50</v>
      </c>
      <c r="P1463" t="s">
        <v>87</v>
      </c>
      <c r="Q1463" t="s">
        <v>1302</v>
      </c>
      <c r="R1463" t="s">
        <v>2431</v>
      </c>
      <c r="S1463">
        <v>36801</v>
      </c>
      <c r="T1463" s="3">
        <v>42126</v>
      </c>
      <c r="U1463" s="3">
        <v>42128</v>
      </c>
      <c r="V1463">
        <v>309.71159999999998</v>
      </c>
      <c r="W1463">
        <v>5</v>
      </c>
      <c r="X1463">
        <v>46.85</v>
      </c>
      <c r="Y1463">
        <v>88298</v>
      </c>
    </row>
    <row r="1464" spans="1:25" x14ac:dyDescent="0.3">
      <c r="A1464">
        <v>20939</v>
      </c>
      <c r="B1464" t="s">
        <v>131</v>
      </c>
      <c r="C1464">
        <v>0.01</v>
      </c>
      <c r="D1464">
        <v>3.58</v>
      </c>
      <c r="E1464">
        <v>1.63</v>
      </c>
      <c r="F1464">
        <v>2578</v>
      </c>
      <c r="G1464" t="s">
        <v>2430</v>
      </c>
      <c r="H1464" t="s">
        <v>66</v>
      </c>
      <c r="I1464" t="s">
        <v>57</v>
      </c>
      <c r="J1464" t="s">
        <v>46</v>
      </c>
      <c r="K1464" t="s">
        <v>91</v>
      </c>
      <c r="L1464" t="s">
        <v>48</v>
      </c>
      <c r="M1464" t="s">
        <v>92</v>
      </c>
      <c r="N1464">
        <v>0.36</v>
      </c>
      <c r="O1464" t="s">
        <v>50</v>
      </c>
      <c r="P1464" t="s">
        <v>87</v>
      </c>
      <c r="Q1464" t="s">
        <v>1302</v>
      </c>
      <c r="R1464" t="s">
        <v>2431</v>
      </c>
      <c r="S1464">
        <v>36801</v>
      </c>
      <c r="T1464" s="3">
        <v>42126</v>
      </c>
      <c r="U1464" s="3">
        <v>42130</v>
      </c>
      <c r="V1464">
        <v>-128.85599999999999</v>
      </c>
      <c r="W1464">
        <v>26</v>
      </c>
      <c r="X1464">
        <v>93.57</v>
      </c>
      <c r="Y1464">
        <v>88298</v>
      </c>
    </row>
    <row r="1465" spans="1:25" x14ac:dyDescent="0.3">
      <c r="A1465">
        <v>20940</v>
      </c>
      <c r="B1465" t="s">
        <v>131</v>
      </c>
      <c r="C1465">
        <v>0.08</v>
      </c>
      <c r="D1465">
        <v>105.49</v>
      </c>
      <c r="E1465">
        <v>41.64</v>
      </c>
      <c r="F1465">
        <v>2578</v>
      </c>
      <c r="G1465" t="s">
        <v>2430</v>
      </c>
      <c r="H1465" t="s">
        <v>56</v>
      </c>
      <c r="I1465" t="s">
        <v>57</v>
      </c>
      <c r="J1465" t="s">
        <v>58</v>
      </c>
      <c r="K1465" t="s">
        <v>176</v>
      </c>
      <c r="L1465" t="s">
        <v>146</v>
      </c>
      <c r="M1465" t="s">
        <v>2432</v>
      </c>
      <c r="N1465">
        <v>0.75</v>
      </c>
      <c r="O1465" t="s">
        <v>50</v>
      </c>
      <c r="P1465" t="s">
        <v>87</v>
      </c>
      <c r="Q1465" t="s">
        <v>1302</v>
      </c>
      <c r="R1465" t="s">
        <v>2431</v>
      </c>
      <c r="S1465">
        <v>36801</v>
      </c>
      <c r="T1465" s="3">
        <v>42126</v>
      </c>
      <c r="U1465" s="3">
        <v>42133</v>
      </c>
      <c r="V1465">
        <v>-36.945999999999998</v>
      </c>
      <c r="W1465">
        <v>34</v>
      </c>
      <c r="X1465">
        <v>2694.49</v>
      </c>
      <c r="Y1465">
        <v>88298</v>
      </c>
    </row>
    <row r="1466" spans="1:25" x14ac:dyDescent="0.3">
      <c r="A1466">
        <v>23705</v>
      </c>
      <c r="B1466" t="s">
        <v>42</v>
      </c>
      <c r="C1466">
        <v>0.09</v>
      </c>
      <c r="D1466">
        <v>212.6</v>
      </c>
      <c r="E1466">
        <v>52.2</v>
      </c>
      <c r="F1466">
        <v>2579</v>
      </c>
      <c r="G1466" t="s">
        <v>2433</v>
      </c>
      <c r="H1466" t="s">
        <v>56</v>
      </c>
      <c r="I1466" t="s">
        <v>57</v>
      </c>
      <c r="J1466" t="s">
        <v>58</v>
      </c>
      <c r="K1466" t="s">
        <v>176</v>
      </c>
      <c r="L1466" t="s">
        <v>146</v>
      </c>
      <c r="M1466" t="s">
        <v>1372</v>
      </c>
      <c r="N1466">
        <v>0.64</v>
      </c>
      <c r="O1466" t="s">
        <v>50</v>
      </c>
      <c r="P1466" t="s">
        <v>87</v>
      </c>
      <c r="Q1466" t="s">
        <v>1302</v>
      </c>
      <c r="R1466" t="s">
        <v>2434</v>
      </c>
      <c r="S1466">
        <v>36869</v>
      </c>
      <c r="T1466" s="3">
        <v>42007</v>
      </c>
      <c r="U1466" s="3">
        <v>42008</v>
      </c>
      <c r="V1466">
        <v>-274.49799999999999</v>
      </c>
      <c r="W1466">
        <v>1</v>
      </c>
      <c r="X1466">
        <v>174.5</v>
      </c>
      <c r="Y1466">
        <v>88296</v>
      </c>
    </row>
    <row r="1467" spans="1:25" x14ac:dyDescent="0.3">
      <c r="A1467">
        <v>22508</v>
      </c>
      <c r="B1467" t="s">
        <v>73</v>
      </c>
      <c r="C1467">
        <v>7.0000000000000007E-2</v>
      </c>
      <c r="D1467">
        <v>1.76</v>
      </c>
      <c r="E1467">
        <v>4.8600000000000003</v>
      </c>
      <c r="F1467">
        <v>2579</v>
      </c>
      <c r="G1467" t="s">
        <v>2433</v>
      </c>
      <c r="H1467" t="s">
        <v>66</v>
      </c>
      <c r="I1467" t="s">
        <v>57</v>
      </c>
      <c r="J1467" t="s">
        <v>58</v>
      </c>
      <c r="K1467" t="s">
        <v>67</v>
      </c>
      <c r="L1467" t="s">
        <v>76</v>
      </c>
      <c r="M1467" t="s">
        <v>1799</v>
      </c>
      <c r="N1467">
        <v>0.41</v>
      </c>
      <c r="O1467" t="s">
        <v>50</v>
      </c>
      <c r="P1467" t="s">
        <v>87</v>
      </c>
      <c r="Q1467" t="s">
        <v>1302</v>
      </c>
      <c r="R1467" t="s">
        <v>2434</v>
      </c>
      <c r="S1467">
        <v>36869</v>
      </c>
      <c r="T1467" s="3">
        <v>42021</v>
      </c>
      <c r="U1467" s="3">
        <v>42021</v>
      </c>
      <c r="V1467">
        <v>0.58800000000001096</v>
      </c>
      <c r="W1467">
        <v>15</v>
      </c>
      <c r="X1467">
        <v>26.01</v>
      </c>
      <c r="Y1467">
        <v>88297</v>
      </c>
    </row>
    <row r="1468" spans="1:25" x14ac:dyDescent="0.3">
      <c r="A1468">
        <v>19123</v>
      </c>
      <c r="B1468" t="s">
        <v>73</v>
      </c>
      <c r="C1468">
        <v>0.04</v>
      </c>
      <c r="D1468">
        <v>510.14</v>
      </c>
      <c r="E1468">
        <v>14.7</v>
      </c>
      <c r="F1468">
        <v>2583</v>
      </c>
      <c r="G1468" t="s">
        <v>2435</v>
      </c>
      <c r="H1468" t="s">
        <v>56</v>
      </c>
      <c r="I1468" t="s">
        <v>57</v>
      </c>
      <c r="J1468" t="s">
        <v>102</v>
      </c>
      <c r="K1468" t="s">
        <v>110</v>
      </c>
      <c r="L1468" t="s">
        <v>60</v>
      </c>
      <c r="M1468" t="s">
        <v>2436</v>
      </c>
      <c r="N1468">
        <v>0.56000000000000005</v>
      </c>
      <c r="O1468" t="s">
        <v>50</v>
      </c>
      <c r="P1468" t="s">
        <v>78</v>
      </c>
      <c r="Q1468" t="s">
        <v>324</v>
      </c>
      <c r="R1468" t="s">
        <v>2437</v>
      </c>
      <c r="S1468">
        <v>49423</v>
      </c>
      <c r="T1468" s="3">
        <v>42162</v>
      </c>
      <c r="U1468" s="3">
        <v>42164</v>
      </c>
      <c r="V1468">
        <v>-251.40390000000002</v>
      </c>
      <c r="W1468">
        <v>3</v>
      </c>
      <c r="X1468">
        <v>1527.97</v>
      </c>
      <c r="Y1468">
        <v>89657</v>
      </c>
    </row>
    <row r="1469" spans="1:25" x14ac:dyDescent="0.3">
      <c r="A1469">
        <v>19124</v>
      </c>
      <c r="B1469" t="s">
        <v>73</v>
      </c>
      <c r="C1469">
        <v>0</v>
      </c>
      <c r="D1469">
        <v>4.76</v>
      </c>
      <c r="E1469">
        <v>3.01</v>
      </c>
      <c r="F1469">
        <v>2583</v>
      </c>
      <c r="G1469" t="s">
        <v>2435</v>
      </c>
      <c r="H1469" t="s">
        <v>66</v>
      </c>
      <c r="I1469" t="s">
        <v>57</v>
      </c>
      <c r="J1469" t="s">
        <v>46</v>
      </c>
      <c r="K1469" t="s">
        <v>118</v>
      </c>
      <c r="L1469" t="s">
        <v>48</v>
      </c>
      <c r="M1469" t="s">
        <v>2438</v>
      </c>
      <c r="N1469">
        <v>0.36</v>
      </c>
      <c r="O1469" t="s">
        <v>50</v>
      </c>
      <c r="P1469" t="s">
        <v>78</v>
      </c>
      <c r="Q1469" t="s">
        <v>324</v>
      </c>
      <c r="R1469" t="s">
        <v>2437</v>
      </c>
      <c r="S1469">
        <v>49423</v>
      </c>
      <c r="T1469" s="3">
        <v>42162</v>
      </c>
      <c r="U1469" s="3">
        <v>42164</v>
      </c>
      <c r="V1469">
        <v>-2.3450000000000002</v>
      </c>
      <c r="W1469">
        <v>23</v>
      </c>
      <c r="X1469">
        <v>110.86</v>
      </c>
      <c r="Y1469">
        <v>89657</v>
      </c>
    </row>
    <row r="1470" spans="1:25" x14ac:dyDescent="0.3">
      <c r="A1470">
        <v>19134</v>
      </c>
      <c r="B1470" t="s">
        <v>64</v>
      </c>
      <c r="C1470">
        <v>0.04</v>
      </c>
      <c r="D1470">
        <v>6.3</v>
      </c>
      <c r="E1470">
        <v>0.5</v>
      </c>
      <c r="F1470">
        <v>2584</v>
      </c>
      <c r="G1470" t="s">
        <v>2439</v>
      </c>
      <c r="H1470" t="s">
        <v>66</v>
      </c>
      <c r="I1470" t="s">
        <v>57</v>
      </c>
      <c r="J1470" t="s">
        <v>46</v>
      </c>
      <c r="K1470" t="s">
        <v>159</v>
      </c>
      <c r="L1470" t="s">
        <v>76</v>
      </c>
      <c r="M1470" t="s">
        <v>1182</v>
      </c>
      <c r="N1470">
        <v>0.39</v>
      </c>
      <c r="O1470" t="s">
        <v>50</v>
      </c>
      <c r="P1470" t="s">
        <v>78</v>
      </c>
      <c r="Q1470" t="s">
        <v>324</v>
      </c>
      <c r="R1470" t="s">
        <v>2440</v>
      </c>
      <c r="S1470">
        <v>48141</v>
      </c>
      <c r="T1470" s="3">
        <v>42164</v>
      </c>
      <c r="U1470" s="3">
        <v>42166</v>
      </c>
      <c r="V1470">
        <v>67.606200000000001</v>
      </c>
      <c r="W1470">
        <v>15</v>
      </c>
      <c r="X1470">
        <v>97.98</v>
      </c>
      <c r="Y1470">
        <v>89658</v>
      </c>
    </row>
    <row r="1471" spans="1:25" x14ac:dyDescent="0.3">
      <c r="A1471">
        <v>20976</v>
      </c>
      <c r="B1471" t="s">
        <v>73</v>
      </c>
      <c r="C1471">
        <v>0.01</v>
      </c>
      <c r="D1471">
        <v>6.48</v>
      </c>
      <c r="E1471">
        <v>6.57</v>
      </c>
      <c r="F1471">
        <v>2587</v>
      </c>
      <c r="G1471" t="s">
        <v>2441</v>
      </c>
      <c r="H1471" t="s">
        <v>44</v>
      </c>
      <c r="I1471" t="s">
        <v>57</v>
      </c>
      <c r="J1471" t="s">
        <v>46</v>
      </c>
      <c r="K1471" t="s">
        <v>118</v>
      </c>
      <c r="L1471" t="s">
        <v>76</v>
      </c>
      <c r="M1471" t="s">
        <v>2442</v>
      </c>
      <c r="N1471">
        <v>0.37</v>
      </c>
      <c r="O1471" t="s">
        <v>50</v>
      </c>
      <c r="P1471" t="s">
        <v>78</v>
      </c>
      <c r="Q1471" t="s">
        <v>1882</v>
      </c>
      <c r="R1471" t="s">
        <v>2443</v>
      </c>
      <c r="S1471">
        <v>54220</v>
      </c>
      <c r="T1471" s="3">
        <v>42063</v>
      </c>
      <c r="U1471" s="3">
        <v>42063</v>
      </c>
      <c r="V1471">
        <v>-46.5244</v>
      </c>
      <c r="W1471">
        <v>18</v>
      </c>
      <c r="X1471">
        <v>127.83</v>
      </c>
      <c r="Y1471">
        <v>91166</v>
      </c>
    </row>
    <row r="1472" spans="1:25" x14ac:dyDescent="0.3">
      <c r="A1472">
        <v>20810</v>
      </c>
      <c r="B1472" t="s">
        <v>54</v>
      </c>
      <c r="C1472">
        <v>0.02</v>
      </c>
      <c r="D1472">
        <v>22.72</v>
      </c>
      <c r="E1472">
        <v>8.99</v>
      </c>
      <c r="F1472">
        <v>2587</v>
      </c>
      <c r="G1472" t="s">
        <v>2441</v>
      </c>
      <c r="H1472" t="s">
        <v>66</v>
      </c>
      <c r="I1472" t="s">
        <v>57</v>
      </c>
      <c r="J1472" t="s">
        <v>58</v>
      </c>
      <c r="K1472" t="s">
        <v>67</v>
      </c>
      <c r="L1472" t="s">
        <v>68</v>
      </c>
      <c r="M1472" t="s">
        <v>806</v>
      </c>
      <c r="N1472">
        <v>0.44</v>
      </c>
      <c r="O1472" t="s">
        <v>50</v>
      </c>
      <c r="P1472" t="s">
        <v>78</v>
      </c>
      <c r="Q1472" t="s">
        <v>1882</v>
      </c>
      <c r="R1472" t="s">
        <v>2443</v>
      </c>
      <c r="S1472">
        <v>54220</v>
      </c>
      <c r="T1472" s="3">
        <v>42181</v>
      </c>
      <c r="U1472" s="3">
        <v>42181</v>
      </c>
      <c r="V1472">
        <v>200.01719999999997</v>
      </c>
      <c r="W1472">
        <v>12</v>
      </c>
      <c r="X1472">
        <v>289.88</v>
      </c>
      <c r="Y1472">
        <v>91167</v>
      </c>
    </row>
    <row r="1473" spans="1:25" x14ac:dyDescent="0.3">
      <c r="A1473">
        <v>22275</v>
      </c>
      <c r="B1473" t="s">
        <v>131</v>
      </c>
      <c r="C1473">
        <v>0.02</v>
      </c>
      <c r="D1473">
        <v>419.19</v>
      </c>
      <c r="E1473">
        <v>19.989999999999998</v>
      </c>
      <c r="F1473">
        <v>2593</v>
      </c>
      <c r="G1473" t="s">
        <v>2444</v>
      </c>
      <c r="H1473" t="s">
        <v>66</v>
      </c>
      <c r="I1473" t="s">
        <v>45</v>
      </c>
      <c r="J1473" t="s">
        <v>46</v>
      </c>
      <c r="K1473" t="s">
        <v>165</v>
      </c>
      <c r="L1473" t="s">
        <v>76</v>
      </c>
      <c r="M1473" t="s">
        <v>765</v>
      </c>
      <c r="N1473">
        <v>0.57999999999999996</v>
      </c>
      <c r="O1473" t="s">
        <v>50</v>
      </c>
      <c r="P1473" t="s">
        <v>87</v>
      </c>
      <c r="Q1473" t="s">
        <v>411</v>
      </c>
      <c r="R1473" t="s">
        <v>2445</v>
      </c>
      <c r="S1473">
        <v>30605</v>
      </c>
      <c r="T1473" s="3">
        <v>42111</v>
      </c>
      <c r="U1473" s="3">
        <v>42111</v>
      </c>
      <c r="V1473">
        <v>-39.606000000000002</v>
      </c>
      <c r="W1473">
        <v>10</v>
      </c>
      <c r="X1473">
        <v>4354.55</v>
      </c>
      <c r="Y1473">
        <v>87772</v>
      </c>
    </row>
    <row r="1474" spans="1:25" x14ac:dyDescent="0.3">
      <c r="A1474">
        <v>23765</v>
      </c>
      <c r="B1474" t="s">
        <v>131</v>
      </c>
      <c r="C1474">
        <v>0.01</v>
      </c>
      <c r="D1474">
        <v>85.99</v>
      </c>
      <c r="E1474">
        <v>0.99</v>
      </c>
      <c r="F1474">
        <v>2593</v>
      </c>
      <c r="G1474" t="s">
        <v>2444</v>
      </c>
      <c r="H1474" t="s">
        <v>66</v>
      </c>
      <c r="I1474" t="s">
        <v>45</v>
      </c>
      <c r="J1474" t="s">
        <v>102</v>
      </c>
      <c r="K1474" t="s">
        <v>103</v>
      </c>
      <c r="L1474" t="s">
        <v>48</v>
      </c>
      <c r="M1474" t="s">
        <v>506</v>
      </c>
      <c r="N1474">
        <v>0.85</v>
      </c>
      <c r="O1474" t="s">
        <v>50</v>
      </c>
      <c r="P1474" t="s">
        <v>87</v>
      </c>
      <c r="Q1474" t="s">
        <v>411</v>
      </c>
      <c r="R1474" t="s">
        <v>2445</v>
      </c>
      <c r="S1474">
        <v>30605</v>
      </c>
      <c r="T1474" s="3">
        <v>42075</v>
      </c>
      <c r="U1474" s="3">
        <v>42080</v>
      </c>
      <c r="V1474">
        <v>311.72999999999996</v>
      </c>
      <c r="W1474">
        <v>2</v>
      </c>
      <c r="X1474">
        <v>146.16999999999999</v>
      </c>
      <c r="Y1474">
        <v>87773</v>
      </c>
    </row>
    <row r="1475" spans="1:25" x14ac:dyDescent="0.3">
      <c r="A1475">
        <v>19859</v>
      </c>
      <c r="B1475" t="s">
        <v>131</v>
      </c>
      <c r="C1475">
        <v>0.05</v>
      </c>
      <c r="D1475">
        <v>5.74</v>
      </c>
      <c r="E1475">
        <v>5.3</v>
      </c>
      <c r="F1475">
        <v>2601</v>
      </c>
      <c r="G1475" t="s">
        <v>2446</v>
      </c>
      <c r="H1475" t="s">
        <v>66</v>
      </c>
      <c r="I1475" t="s">
        <v>45</v>
      </c>
      <c r="J1475" t="s">
        <v>46</v>
      </c>
      <c r="K1475" t="s">
        <v>198</v>
      </c>
      <c r="L1475" t="s">
        <v>68</v>
      </c>
      <c r="M1475" t="s">
        <v>2447</v>
      </c>
      <c r="N1475">
        <v>0.55000000000000004</v>
      </c>
      <c r="O1475" t="s">
        <v>50</v>
      </c>
      <c r="P1475" t="s">
        <v>70</v>
      </c>
      <c r="Q1475" t="s">
        <v>221</v>
      </c>
      <c r="R1475" t="s">
        <v>2448</v>
      </c>
      <c r="S1475">
        <v>3054</v>
      </c>
      <c r="T1475" s="3">
        <v>42084</v>
      </c>
      <c r="U1475" s="3">
        <v>42089</v>
      </c>
      <c r="V1475">
        <v>-50.75</v>
      </c>
      <c r="W1475">
        <v>7</v>
      </c>
      <c r="X1475">
        <v>42.02</v>
      </c>
      <c r="Y1475">
        <v>87382</v>
      </c>
    </row>
    <row r="1476" spans="1:25" x14ac:dyDescent="0.3">
      <c r="A1476">
        <v>20849</v>
      </c>
      <c r="B1476" t="s">
        <v>64</v>
      </c>
      <c r="C1476">
        <v>7.0000000000000007E-2</v>
      </c>
      <c r="D1476">
        <v>200.99</v>
      </c>
      <c r="E1476">
        <v>4.2</v>
      </c>
      <c r="F1476">
        <v>2603</v>
      </c>
      <c r="G1476" t="s">
        <v>2449</v>
      </c>
      <c r="H1476" t="s">
        <v>66</v>
      </c>
      <c r="I1476" t="s">
        <v>45</v>
      </c>
      <c r="J1476" t="s">
        <v>102</v>
      </c>
      <c r="K1476" t="s">
        <v>103</v>
      </c>
      <c r="L1476" t="s">
        <v>76</v>
      </c>
      <c r="M1476" t="s">
        <v>572</v>
      </c>
      <c r="N1476">
        <v>0.59</v>
      </c>
      <c r="O1476" t="s">
        <v>50</v>
      </c>
      <c r="P1476" t="s">
        <v>70</v>
      </c>
      <c r="Q1476" t="s">
        <v>71</v>
      </c>
      <c r="R1476" t="s">
        <v>2450</v>
      </c>
      <c r="S1476">
        <v>7601</v>
      </c>
      <c r="T1476" s="3">
        <v>42099</v>
      </c>
      <c r="U1476" s="3">
        <v>42100</v>
      </c>
      <c r="V1476">
        <v>2225.0761200000002</v>
      </c>
      <c r="W1476">
        <v>22</v>
      </c>
      <c r="X1476">
        <v>3705.14</v>
      </c>
      <c r="Y1476">
        <v>87383</v>
      </c>
    </row>
    <row r="1477" spans="1:25" x14ac:dyDescent="0.3">
      <c r="A1477">
        <v>20850</v>
      </c>
      <c r="B1477" t="s">
        <v>64</v>
      </c>
      <c r="C1477">
        <v>0.01</v>
      </c>
      <c r="D1477">
        <v>297.48</v>
      </c>
      <c r="E1477">
        <v>18.059999999999999</v>
      </c>
      <c r="F1477">
        <v>2604</v>
      </c>
      <c r="G1477" t="s">
        <v>2451</v>
      </c>
      <c r="H1477" t="s">
        <v>56</v>
      </c>
      <c r="I1477" t="s">
        <v>45</v>
      </c>
      <c r="J1477" t="s">
        <v>102</v>
      </c>
      <c r="K1477" t="s">
        <v>110</v>
      </c>
      <c r="L1477" t="s">
        <v>60</v>
      </c>
      <c r="M1477" t="s">
        <v>589</v>
      </c>
      <c r="N1477">
        <v>0.6</v>
      </c>
      <c r="O1477" t="s">
        <v>50</v>
      </c>
      <c r="P1477" t="s">
        <v>70</v>
      </c>
      <c r="Q1477" t="s">
        <v>71</v>
      </c>
      <c r="R1477" t="s">
        <v>2452</v>
      </c>
      <c r="S1477">
        <v>8830</v>
      </c>
      <c r="T1477" s="3">
        <v>42099</v>
      </c>
      <c r="U1477" s="3">
        <v>42100</v>
      </c>
      <c r="V1477">
        <v>-338.18083200000001</v>
      </c>
      <c r="W1477">
        <v>3</v>
      </c>
      <c r="X1477">
        <v>945.36</v>
      </c>
      <c r="Y1477">
        <v>87383</v>
      </c>
    </row>
    <row r="1478" spans="1:25" x14ac:dyDescent="0.3">
      <c r="A1478">
        <v>18046</v>
      </c>
      <c r="B1478" t="s">
        <v>42</v>
      </c>
      <c r="C1478">
        <v>0.09</v>
      </c>
      <c r="D1478">
        <v>5.4</v>
      </c>
      <c r="E1478">
        <v>7.78</v>
      </c>
      <c r="F1478">
        <v>2610</v>
      </c>
      <c r="G1478" t="s">
        <v>2453</v>
      </c>
      <c r="H1478" t="s">
        <v>66</v>
      </c>
      <c r="I1478" t="s">
        <v>45</v>
      </c>
      <c r="J1478" t="s">
        <v>46</v>
      </c>
      <c r="K1478" t="s">
        <v>134</v>
      </c>
      <c r="L1478" t="s">
        <v>76</v>
      </c>
      <c r="M1478" t="s">
        <v>334</v>
      </c>
      <c r="N1478">
        <v>0.37</v>
      </c>
      <c r="O1478" t="s">
        <v>50</v>
      </c>
      <c r="P1478" t="s">
        <v>51</v>
      </c>
      <c r="Q1478" t="s">
        <v>62</v>
      </c>
      <c r="R1478" t="s">
        <v>2426</v>
      </c>
      <c r="S1478">
        <v>95616</v>
      </c>
      <c r="T1478" s="3">
        <v>42140</v>
      </c>
      <c r="U1478" s="3">
        <v>42141</v>
      </c>
      <c r="V1478">
        <v>-136.25200000000001</v>
      </c>
      <c r="W1478">
        <v>9</v>
      </c>
      <c r="X1478">
        <v>49.24</v>
      </c>
      <c r="Y1478">
        <v>86118</v>
      </c>
    </row>
    <row r="1479" spans="1:25" x14ac:dyDescent="0.3">
      <c r="A1479">
        <v>19971</v>
      </c>
      <c r="B1479" t="s">
        <v>131</v>
      </c>
      <c r="C1479">
        <v>0.02</v>
      </c>
      <c r="D1479">
        <v>50.98</v>
      </c>
      <c r="E1479">
        <v>13.66</v>
      </c>
      <c r="F1479">
        <v>2613</v>
      </c>
      <c r="G1479" t="s">
        <v>2454</v>
      </c>
      <c r="H1479" t="s">
        <v>44</v>
      </c>
      <c r="I1479" t="s">
        <v>45</v>
      </c>
      <c r="J1479" t="s">
        <v>46</v>
      </c>
      <c r="K1479" t="s">
        <v>281</v>
      </c>
      <c r="L1479" t="s">
        <v>76</v>
      </c>
      <c r="M1479" t="s">
        <v>2455</v>
      </c>
      <c r="N1479">
        <v>0.57999999999999996</v>
      </c>
      <c r="O1479" t="s">
        <v>50</v>
      </c>
      <c r="P1479" t="s">
        <v>70</v>
      </c>
      <c r="Q1479" t="s">
        <v>71</v>
      </c>
      <c r="R1479" t="s">
        <v>2456</v>
      </c>
      <c r="S1479">
        <v>8863</v>
      </c>
      <c r="T1479" s="3">
        <v>42028</v>
      </c>
      <c r="U1479" s="3">
        <v>42028</v>
      </c>
      <c r="V1479">
        <v>-25.76</v>
      </c>
      <c r="W1479">
        <v>1</v>
      </c>
      <c r="X1479">
        <v>68.45</v>
      </c>
      <c r="Y1479">
        <v>86119</v>
      </c>
    </row>
    <row r="1480" spans="1:25" x14ac:dyDescent="0.3">
      <c r="A1480">
        <v>25962</v>
      </c>
      <c r="B1480" t="s">
        <v>64</v>
      </c>
      <c r="C1480">
        <v>0</v>
      </c>
      <c r="D1480">
        <v>2.6</v>
      </c>
      <c r="E1480">
        <v>2.4</v>
      </c>
      <c r="F1480">
        <v>2616</v>
      </c>
      <c r="G1480" t="s">
        <v>2457</v>
      </c>
      <c r="H1480" t="s">
        <v>66</v>
      </c>
      <c r="I1480" t="s">
        <v>45</v>
      </c>
      <c r="J1480" t="s">
        <v>46</v>
      </c>
      <c r="K1480" t="s">
        <v>47</v>
      </c>
      <c r="L1480" t="s">
        <v>48</v>
      </c>
      <c r="M1480" t="s">
        <v>1047</v>
      </c>
      <c r="N1480">
        <v>0.57999999999999996</v>
      </c>
      <c r="O1480" t="s">
        <v>50</v>
      </c>
      <c r="P1480" t="s">
        <v>78</v>
      </c>
      <c r="Q1480" t="s">
        <v>324</v>
      </c>
      <c r="R1480" t="s">
        <v>2458</v>
      </c>
      <c r="S1480">
        <v>49002</v>
      </c>
      <c r="T1480" s="3">
        <v>42074</v>
      </c>
      <c r="U1480" s="3">
        <v>42076</v>
      </c>
      <c r="V1480">
        <v>-45.21</v>
      </c>
      <c r="W1480">
        <v>16</v>
      </c>
      <c r="X1480">
        <v>44.75</v>
      </c>
      <c r="Y1480">
        <v>91495</v>
      </c>
    </row>
    <row r="1481" spans="1:25" x14ac:dyDescent="0.3">
      <c r="A1481">
        <v>25478</v>
      </c>
      <c r="B1481" t="s">
        <v>54</v>
      </c>
      <c r="C1481">
        <v>0.1</v>
      </c>
      <c r="D1481">
        <v>3.25</v>
      </c>
      <c r="E1481">
        <v>49</v>
      </c>
      <c r="F1481">
        <v>2617</v>
      </c>
      <c r="G1481" t="s">
        <v>2459</v>
      </c>
      <c r="H1481" t="s">
        <v>66</v>
      </c>
      <c r="I1481" t="s">
        <v>45</v>
      </c>
      <c r="J1481" t="s">
        <v>46</v>
      </c>
      <c r="K1481" t="s">
        <v>281</v>
      </c>
      <c r="L1481" t="s">
        <v>260</v>
      </c>
      <c r="M1481" t="s">
        <v>1914</v>
      </c>
      <c r="N1481">
        <v>0.56000000000000005</v>
      </c>
      <c r="O1481" t="s">
        <v>50</v>
      </c>
      <c r="P1481" t="s">
        <v>78</v>
      </c>
      <c r="Q1481" t="s">
        <v>2217</v>
      </c>
      <c r="R1481" t="s">
        <v>2460</v>
      </c>
      <c r="S1481">
        <v>57401</v>
      </c>
      <c r="T1481" s="3">
        <v>42182</v>
      </c>
      <c r="U1481" s="3">
        <v>42183</v>
      </c>
      <c r="V1481">
        <v>-286.245</v>
      </c>
      <c r="W1481">
        <v>6</v>
      </c>
      <c r="X1481">
        <v>40.69</v>
      </c>
      <c r="Y1481">
        <v>91496</v>
      </c>
    </row>
    <row r="1482" spans="1:25" x14ac:dyDescent="0.3">
      <c r="A1482">
        <v>6585</v>
      </c>
      <c r="B1482" t="s">
        <v>73</v>
      </c>
      <c r="C1482">
        <v>0.1</v>
      </c>
      <c r="D1482">
        <v>7.64</v>
      </c>
      <c r="E1482">
        <v>1.39</v>
      </c>
      <c r="F1482">
        <v>2618</v>
      </c>
      <c r="G1482" t="s">
        <v>2461</v>
      </c>
      <c r="H1482" t="s">
        <v>66</v>
      </c>
      <c r="I1482" t="s">
        <v>45</v>
      </c>
      <c r="J1482" t="s">
        <v>46</v>
      </c>
      <c r="K1482" t="s">
        <v>94</v>
      </c>
      <c r="L1482" t="s">
        <v>76</v>
      </c>
      <c r="M1482" t="s">
        <v>2462</v>
      </c>
      <c r="N1482">
        <v>0.36</v>
      </c>
      <c r="O1482" t="s">
        <v>50</v>
      </c>
      <c r="P1482" t="s">
        <v>70</v>
      </c>
      <c r="Q1482" t="s">
        <v>96</v>
      </c>
      <c r="R1482" t="s">
        <v>115</v>
      </c>
      <c r="S1482">
        <v>10004</v>
      </c>
      <c r="T1482" s="3">
        <v>42021</v>
      </c>
      <c r="U1482" s="3">
        <v>42023</v>
      </c>
      <c r="V1482">
        <v>16.12</v>
      </c>
      <c r="W1482">
        <v>18</v>
      </c>
      <c r="X1482">
        <v>130.11000000000001</v>
      </c>
      <c r="Y1482">
        <v>46884</v>
      </c>
    </row>
    <row r="1483" spans="1:25" x14ac:dyDescent="0.3">
      <c r="A1483">
        <v>6586</v>
      </c>
      <c r="B1483" t="s">
        <v>73</v>
      </c>
      <c r="C1483">
        <v>0</v>
      </c>
      <c r="D1483">
        <v>125.99</v>
      </c>
      <c r="E1483">
        <v>2.5</v>
      </c>
      <c r="F1483">
        <v>2618</v>
      </c>
      <c r="G1483" t="s">
        <v>2461</v>
      </c>
      <c r="H1483" t="s">
        <v>66</v>
      </c>
      <c r="I1483" t="s">
        <v>45</v>
      </c>
      <c r="J1483" t="s">
        <v>102</v>
      </c>
      <c r="K1483" t="s">
        <v>103</v>
      </c>
      <c r="L1483" t="s">
        <v>76</v>
      </c>
      <c r="M1483" t="s">
        <v>2463</v>
      </c>
      <c r="N1483">
        <v>0.59</v>
      </c>
      <c r="O1483" t="s">
        <v>50</v>
      </c>
      <c r="P1483" t="s">
        <v>70</v>
      </c>
      <c r="Q1483" t="s">
        <v>96</v>
      </c>
      <c r="R1483" t="s">
        <v>115</v>
      </c>
      <c r="S1483">
        <v>10004</v>
      </c>
      <c r="T1483" s="3">
        <v>42021</v>
      </c>
      <c r="U1483" s="3">
        <v>42023</v>
      </c>
      <c r="V1483">
        <v>-815.90079999999989</v>
      </c>
      <c r="W1483">
        <v>3</v>
      </c>
      <c r="X1483">
        <v>337.34</v>
      </c>
      <c r="Y1483">
        <v>46884</v>
      </c>
    </row>
    <row r="1484" spans="1:25" x14ac:dyDescent="0.3">
      <c r="A1484">
        <v>6587</v>
      </c>
      <c r="B1484" t="s">
        <v>73</v>
      </c>
      <c r="C1484">
        <v>0.1</v>
      </c>
      <c r="D1484">
        <v>11.55</v>
      </c>
      <c r="E1484">
        <v>2.36</v>
      </c>
      <c r="F1484">
        <v>2618</v>
      </c>
      <c r="G1484" t="s">
        <v>2461</v>
      </c>
      <c r="H1484" t="s">
        <v>66</v>
      </c>
      <c r="I1484" t="s">
        <v>45</v>
      </c>
      <c r="J1484" t="s">
        <v>46</v>
      </c>
      <c r="K1484" t="s">
        <v>47</v>
      </c>
      <c r="L1484" t="s">
        <v>48</v>
      </c>
      <c r="M1484" t="s">
        <v>336</v>
      </c>
      <c r="N1484">
        <v>0.55000000000000004</v>
      </c>
      <c r="O1484" t="s">
        <v>50</v>
      </c>
      <c r="P1484" t="s">
        <v>70</v>
      </c>
      <c r="Q1484" t="s">
        <v>96</v>
      </c>
      <c r="R1484" t="s">
        <v>115</v>
      </c>
      <c r="S1484">
        <v>10004</v>
      </c>
      <c r="T1484" s="3">
        <v>42021</v>
      </c>
      <c r="U1484" s="3">
        <v>42022</v>
      </c>
      <c r="V1484">
        <v>15.808000000000003</v>
      </c>
      <c r="W1484">
        <v>25</v>
      </c>
      <c r="X1484">
        <v>280.43</v>
      </c>
      <c r="Y1484">
        <v>46884</v>
      </c>
    </row>
    <row r="1485" spans="1:25" x14ac:dyDescent="0.3">
      <c r="A1485">
        <v>4788</v>
      </c>
      <c r="B1485" t="s">
        <v>42</v>
      </c>
      <c r="C1485">
        <v>0.05</v>
      </c>
      <c r="D1485">
        <v>4.84</v>
      </c>
      <c r="E1485">
        <v>0.71</v>
      </c>
      <c r="F1485">
        <v>2618</v>
      </c>
      <c r="G1485" t="s">
        <v>2461</v>
      </c>
      <c r="H1485" t="s">
        <v>44</v>
      </c>
      <c r="I1485" t="s">
        <v>45</v>
      </c>
      <c r="J1485" t="s">
        <v>46</v>
      </c>
      <c r="K1485" t="s">
        <v>47</v>
      </c>
      <c r="L1485" t="s">
        <v>48</v>
      </c>
      <c r="M1485" t="s">
        <v>1500</v>
      </c>
      <c r="N1485">
        <v>0.52</v>
      </c>
      <c r="O1485" t="s">
        <v>50</v>
      </c>
      <c r="P1485" t="s">
        <v>70</v>
      </c>
      <c r="Q1485" t="s">
        <v>96</v>
      </c>
      <c r="R1485" t="s">
        <v>115</v>
      </c>
      <c r="S1485">
        <v>10004</v>
      </c>
      <c r="T1485" s="3">
        <v>42086</v>
      </c>
      <c r="U1485" s="3">
        <v>42086</v>
      </c>
      <c r="V1485">
        <v>29.17</v>
      </c>
      <c r="W1485">
        <v>20</v>
      </c>
      <c r="X1485">
        <v>103.39</v>
      </c>
      <c r="Y1485">
        <v>34017</v>
      </c>
    </row>
    <row r="1486" spans="1:25" x14ac:dyDescent="0.3">
      <c r="A1486">
        <v>4789</v>
      </c>
      <c r="B1486" t="s">
        <v>42</v>
      </c>
      <c r="C1486">
        <v>0.01</v>
      </c>
      <c r="D1486">
        <v>14.98</v>
      </c>
      <c r="E1486">
        <v>7.69</v>
      </c>
      <c r="F1486">
        <v>2618</v>
      </c>
      <c r="G1486" t="s">
        <v>2461</v>
      </c>
      <c r="H1486" t="s">
        <v>66</v>
      </c>
      <c r="I1486" t="s">
        <v>45</v>
      </c>
      <c r="J1486" t="s">
        <v>46</v>
      </c>
      <c r="K1486" t="s">
        <v>165</v>
      </c>
      <c r="L1486" t="s">
        <v>76</v>
      </c>
      <c r="M1486" t="s">
        <v>1760</v>
      </c>
      <c r="N1486">
        <v>0.56999999999999995</v>
      </c>
      <c r="O1486" t="s">
        <v>50</v>
      </c>
      <c r="P1486" t="s">
        <v>70</v>
      </c>
      <c r="Q1486" t="s">
        <v>96</v>
      </c>
      <c r="R1486" t="s">
        <v>115</v>
      </c>
      <c r="S1486">
        <v>10004</v>
      </c>
      <c r="T1486" s="3">
        <v>42086</v>
      </c>
      <c r="U1486" s="3">
        <v>42088</v>
      </c>
      <c r="V1486">
        <v>-48.97</v>
      </c>
      <c r="W1486">
        <v>28</v>
      </c>
      <c r="X1486">
        <v>435.39</v>
      </c>
      <c r="Y1486">
        <v>34017</v>
      </c>
    </row>
    <row r="1487" spans="1:25" x14ac:dyDescent="0.3">
      <c r="A1487">
        <v>7452</v>
      </c>
      <c r="B1487" t="s">
        <v>64</v>
      </c>
      <c r="C1487">
        <v>0.1</v>
      </c>
      <c r="D1487">
        <v>20.27</v>
      </c>
      <c r="E1487">
        <v>3.99</v>
      </c>
      <c r="F1487">
        <v>2618</v>
      </c>
      <c r="G1487" t="s">
        <v>2461</v>
      </c>
      <c r="H1487" t="s">
        <v>66</v>
      </c>
      <c r="I1487" t="s">
        <v>45</v>
      </c>
      <c r="J1487" t="s">
        <v>46</v>
      </c>
      <c r="K1487" t="s">
        <v>281</v>
      </c>
      <c r="L1487" t="s">
        <v>76</v>
      </c>
      <c r="M1487" t="s">
        <v>1538</v>
      </c>
      <c r="N1487">
        <v>0.56999999999999995</v>
      </c>
      <c r="O1487" t="s">
        <v>50</v>
      </c>
      <c r="P1487" t="s">
        <v>70</v>
      </c>
      <c r="Q1487" t="s">
        <v>96</v>
      </c>
      <c r="R1487" t="s">
        <v>115</v>
      </c>
      <c r="S1487">
        <v>10004</v>
      </c>
      <c r="T1487" s="3">
        <v>42086</v>
      </c>
      <c r="U1487" s="3">
        <v>42087</v>
      </c>
      <c r="V1487">
        <v>84.05</v>
      </c>
      <c r="W1487">
        <v>53</v>
      </c>
      <c r="X1487">
        <v>1051.52</v>
      </c>
      <c r="Y1487">
        <v>53153</v>
      </c>
    </row>
    <row r="1488" spans="1:25" x14ac:dyDescent="0.3">
      <c r="A1488">
        <v>22788</v>
      </c>
      <c r="B1488" t="s">
        <v>42</v>
      </c>
      <c r="C1488">
        <v>0.05</v>
      </c>
      <c r="D1488">
        <v>4.84</v>
      </c>
      <c r="E1488">
        <v>0.71</v>
      </c>
      <c r="F1488">
        <v>2619</v>
      </c>
      <c r="G1488" t="s">
        <v>2464</v>
      </c>
      <c r="H1488" t="s">
        <v>44</v>
      </c>
      <c r="I1488" t="s">
        <v>45</v>
      </c>
      <c r="J1488" t="s">
        <v>46</v>
      </c>
      <c r="K1488" t="s">
        <v>47</v>
      </c>
      <c r="L1488" t="s">
        <v>48</v>
      </c>
      <c r="M1488" t="s">
        <v>1500</v>
      </c>
      <c r="N1488">
        <v>0.52</v>
      </c>
      <c r="O1488" t="s">
        <v>50</v>
      </c>
      <c r="P1488" t="s">
        <v>78</v>
      </c>
      <c r="Q1488" t="s">
        <v>2217</v>
      </c>
      <c r="R1488" t="s">
        <v>2465</v>
      </c>
      <c r="S1488">
        <v>57103</v>
      </c>
      <c r="T1488" s="3">
        <v>42086</v>
      </c>
      <c r="U1488" s="3">
        <v>42086</v>
      </c>
      <c r="V1488">
        <v>17.836500000000001</v>
      </c>
      <c r="W1488">
        <v>5</v>
      </c>
      <c r="X1488">
        <v>25.85</v>
      </c>
      <c r="Y1488">
        <v>88014</v>
      </c>
    </row>
    <row r="1489" spans="1:25" x14ac:dyDescent="0.3">
      <c r="A1489">
        <v>18461</v>
      </c>
      <c r="B1489" t="s">
        <v>54</v>
      </c>
      <c r="C1489">
        <v>0.1</v>
      </c>
      <c r="D1489">
        <v>30.98</v>
      </c>
      <c r="E1489">
        <v>8.99</v>
      </c>
      <c r="F1489">
        <v>2619</v>
      </c>
      <c r="G1489" t="s">
        <v>2464</v>
      </c>
      <c r="H1489" t="s">
        <v>66</v>
      </c>
      <c r="I1489" t="s">
        <v>45</v>
      </c>
      <c r="J1489" t="s">
        <v>46</v>
      </c>
      <c r="K1489" t="s">
        <v>47</v>
      </c>
      <c r="L1489" t="s">
        <v>68</v>
      </c>
      <c r="M1489" t="s">
        <v>1579</v>
      </c>
      <c r="N1489">
        <v>0.57999999999999996</v>
      </c>
      <c r="O1489" t="s">
        <v>50</v>
      </c>
      <c r="P1489" t="s">
        <v>78</v>
      </c>
      <c r="Q1489" t="s">
        <v>2217</v>
      </c>
      <c r="R1489" t="s">
        <v>2465</v>
      </c>
      <c r="S1489">
        <v>57103</v>
      </c>
      <c r="T1489" s="3">
        <v>42044</v>
      </c>
      <c r="U1489" s="3">
        <v>42046</v>
      </c>
      <c r="V1489">
        <v>-20.222799999999999</v>
      </c>
      <c r="W1489">
        <v>4</v>
      </c>
      <c r="X1489">
        <v>119.37</v>
      </c>
      <c r="Y1489">
        <v>88015</v>
      </c>
    </row>
    <row r="1490" spans="1:25" x14ac:dyDescent="0.3">
      <c r="A1490">
        <v>25452</v>
      </c>
      <c r="B1490" t="s">
        <v>64</v>
      </c>
      <c r="C1490">
        <v>0.1</v>
      </c>
      <c r="D1490">
        <v>20.27</v>
      </c>
      <c r="E1490">
        <v>3.99</v>
      </c>
      <c r="F1490">
        <v>2620</v>
      </c>
      <c r="G1490" t="s">
        <v>2466</v>
      </c>
      <c r="H1490" t="s">
        <v>66</v>
      </c>
      <c r="I1490" t="s">
        <v>45</v>
      </c>
      <c r="J1490" t="s">
        <v>46</v>
      </c>
      <c r="K1490" t="s">
        <v>281</v>
      </c>
      <c r="L1490" t="s">
        <v>76</v>
      </c>
      <c r="M1490" t="s">
        <v>1538</v>
      </c>
      <c r="N1490">
        <v>0.56999999999999995</v>
      </c>
      <c r="O1490" t="s">
        <v>50</v>
      </c>
      <c r="P1490" t="s">
        <v>87</v>
      </c>
      <c r="Q1490" t="s">
        <v>268</v>
      </c>
      <c r="R1490" t="s">
        <v>2467</v>
      </c>
      <c r="S1490">
        <v>38134</v>
      </c>
      <c r="T1490" s="3">
        <v>42086</v>
      </c>
      <c r="U1490" s="3">
        <v>42087</v>
      </c>
      <c r="V1490">
        <v>381.61799999999994</v>
      </c>
      <c r="W1490">
        <v>13</v>
      </c>
      <c r="X1490">
        <v>257.92</v>
      </c>
      <c r="Y1490">
        <v>88017</v>
      </c>
    </row>
    <row r="1491" spans="1:25" x14ac:dyDescent="0.3">
      <c r="A1491">
        <v>26296</v>
      </c>
      <c r="B1491" t="s">
        <v>42</v>
      </c>
      <c r="C1491">
        <v>0.03</v>
      </c>
      <c r="D1491">
        <v>40.97</v>
      </c>
      <c r="E1491">
        <v>8.99</v>
      </c>
      <c r="F1491">
        <v>2621</v>
      </c>
      <c r="G1491" t="s">
        <v>2468</v>
      </c>
      <c r="H1491" t="s">
        <v>44</v>
      </c>
      <c r="I1491" t="s">
        <v>45</v>
      </c>
      <c r="J1491" t="s">
        <v>46</v>
      </c>
      <c r="K1491" t="s">
        <v>47</v>
      </c>
      <c r="L1491" t="s">
        <v>68</v>
      </c>
      <c r="M1491" t="s">
        <v>2469</v>
      </c>
      <c r="N1491">
        <v>0.59</v>
      </c>
      <c r="O1491" t="s">
        <v>50</v>
      </c>
      <c r="P1491" t="s">
        <v>87</v>
      </c>
      <c r="Q1491" t="s">
        <v>268</v>
      </c>
      <c r="R1491" t="s">
        <v>2470</v>
      </c>
      <c r="S1491">
        <v>37027</v>
      </c>
      <c r="T1491" s="3">
        <v>42082</v>
      </c>
      <c r="U1491" s="3">
        <v>42083</v>
      </c>
      <c r="V1491">
        <v>-177.05799999999999</v>
      </c>
      <c r="W1491">
        <v>5</v>
      </c>
      <c r="X1491">
        <v>207.22</v>
      </c>
      <c r="Y1491">
        <v>88016</v>
      </c>
    </row>
    <row r="1492" spans="1:25" x14ac:dyDescent="0.3">
      <c r="A1492">
        <v>26032</v>
      </c>
      <c r="B1492" t="s">
        <v>42</v>
      </c>
      <c r="C1492">
        <v>0.1</v>
      </c>
      <c r="D1492">
        <v>41.94</v>
      </c>
      <c r="E1492">
        <v>2.99</v>
      </c>
      <c r="F1492">
        <v>2626</v>
      </c>
      <c r="G1492" t="s">
        <v>2471</v>
      </c>
      <c r="H1492" t="s">
        <v>66</v>
      </c>
      <c r="I1492" t="s">
        <v>139</v>
      </c>
      <c r="J1492" t="s">
        <v>46</v>
      </c>
      <c r="K1492" t="s">
        <v>134</v>
      </c>
      <c r="L1492" t="s">
        <v>76</v>
      </c>
      <c r="M1492" t="s">
        <v>2472</v>
      </c>
      <c r="N1492">
        <v>0.35</v>
      </c>
      <c r="O1492" t="s">
        <v>50</v>
      </c>
      <c r="P1492" t="s">
        <v>51</v>
      </c>
      <c r="Q1492" t="s">
        <v>62</v>
      </c>
      <c r="R1492" t="s">
        <v>1480</v>
      </c>
      <c r="S1492">
        <v>94025</v>
      </c>
      <c r="T1492" s="3">
        <v>42042</v>
      </c>
      <c r="U1492" s="3">
        <v>42043</v>
      </c>
      <c r="V1492">
        <v>164.08199999999999</v>
      </c>
      <c r="W1492">
        <v>6</v>
      </c>
      <c r="X1492">
        <v>237.8</v>
      </c>
      <c r="Y1492">
        <v>90927</v>
      </c>
    </row>
    <row r="1493" spans="1:25" x14ac:dyDescent="0.3">
      <c r="A1493">
        <v>18623</v>
      </c>
      <c r="B1493" t="s">
        <v>73</v>
      </c>
      <c r="C1493">
        <v>0.02</v>
      </c>
      <c r="D1493">
        <v>30.53</v>
      </c>
      <c r="E1493">
        <v>19.989999999999998</v>
      </c>
      <c r="F1493">
        <v>2628</v>
      </c>
      <c r="G1493" t="s">
        <v>2473</v>
      </c>
      <c r="H1493" t="s">
        <v>44</v>
      </c>
      <c r="I1493" t="s">
        <v>45</v>
      </c>
      <c r="J1493" t="s">
        <v>46</v>
      </c>
      <c r="K1493" t="s">
        <v>159</v>
      </c>
      <c r="L1493" t="s">
        <v>76</v>
      </c>
      <c r="M1493" t="s">
        <v>721</v>
      </c>
      <c r="N1493">
        <v>0.39</v>
      </c>
      <c r="O1493" t="s">
        <v>50</v>
      </c>
      <c r="P1493" t="s">
        <v>78</v>
      </c>
      <c r="Q1493" t="s">
        <v>328</v>
      </c>
      <c r="R1493" t="s">
        <v>2313</v>
      </c>
      <c r="S1493">
        <v>73160</v>
      </c>
      <c r="T1493" s="3">
        <v>42021</v>
      </c>
      <c r="U1493" s="3">
        <v>42023</v>
      </c>
      <c r="V1493">
        <v>-54.63</v>
      </c>
      <c r="W1493">
        <v>14</v>
      </c>
      <c r="X1493">
        <v>448.47</v>
      </c>
      <c r="Y1493">
        <v>85916</v>
      </c>
    </row>
    <row r="1494" spans="1:25" x14ac:dyDescent="0.3">
      <c r="A1494">
        <v>21981</v>
      </c>
      <c r="B1494" t="s">
        <v>64</v>
      </c>
      <c r="C1494">
        <v>0.01</v>
      </c>
      <c r="D1494">
        <v>194.3</v>
      </c>
      <c r="E1494">
        <v>11.54</v>
      </c>
      <c r="F1494">
        <v>2630</v>
      </c>
      <c r="G1494" t="s">
        <v>2474</v>
      </c>
      <c r="H1494" t="s">
        <v>66</v>
      </c>
      <c r="I1494" t="s">
        <v>75</v>
      </c>
      <c r="J1494" t="s">
        <v>58</v>
      </c>
      <c r="K1494" t="s">
        <v>67</v>
      </c>
      <c r="L1494" t="s">
        <v>260</v>
      </c>
      <c r="M1494" t="s">
        <v>1187</v>
      </c>
      <c r="N1494">
        <v>0.59</v>
      </c>
      <c r="O1494" t="s">
        <v>50</v>
      </c>
      <c r="P1494" t="s">
        <v>78</v>
      </c>
      <c r="Q1494" t="s">
        <v>328</v>
      </c>
      <c r="R1494" t="s">
        <v>2475</v>
      </c>
      <c r="S1494">
        <v>73071</v>
      </c>
      <c r="T1494" s="3">
        <v>42009</v>
      </c>
      <c r="U1494" s="3">
        <v>42011</v>
      </c>
      <c r="V1494">
        <v>690.17939999999999</v>
      </c>
      <c r="W1494">
        <v>5</v>
      </c>
      <c r="X1494">
        <v>1000.26</v>
      </c>
      <c r="Y1494">
        <v>85914</v>
      </c>
    </row>
    <row r="1495" spans="1:25" x14ac:dyDescent="0.3">
      <c r="A1495">
        <v>21982</v>
      </c>
      <c r="B1495" t="s">
        <v>64</v>
      </c>
      <c r="C1495">
        <v>0.02</v>
      </c>
      <c r="D1495">
        <v>209.84</v>
      </c>
      <c r="E1495">
        <v>21.21</v>
      </c>
      <c r="F1495">
        <v>2630</v>
      </c>
      <c r="G1495" t="s">
        <v>2474</v>
      </c>
      <c r="H1495" t="s">
        <v>66</v>
      </c>
      <c r="I1495" t="s">
        <v>75</v>
      </c>
      <c r="J1495" t="s">
        <v>58</v>
      </c>
      <c r="K1495" t="s">
        <v>67</v>
      </c>
      <c r="L1495" t="s">
        <v>260</v>
      </c>
      <c r="M1495" t="s">
        <v>1186</v>
      </c>
      <c r="N1495">
        <v>0.59</v>
      </c>
      <c r="O1495" t="s">
        <v>50</v>
      </c>
      <c r="P1495" t="s">
        <v>78</v>
      </c>
      <c r="Q1495" t="s">
        <v>328</v>
      </c>
      <c r="R1495" t="s">
        <v>2475</v>
      </c>
      <c r="S1495">
        <v>73071</v>
      </c>
      <c r="T1495" s="3">
        <v>42009</v>
      </c>
      <c r="U1495" s="3">
        <v>42010</v>
      </c>
      <c r="V1495">
        <v>1507.6430999999998</v>
      </c>
      <c r="W1495">
        <v>10</v>
      </c>
      <c r="X1495">
        <v>2184.9899999999998</v>
      </c>
      <c r="Y1495">
        <v>85914</v>
      </c>
    </row>
    <row r="1496" spans="1:25" x14ac:dyDescent="0.3">
      <c r="A1496">
        <v>21983</v>
      </c>
      <c r="B1496" t="s">
        <v>64</v>
      </c>
      <c r="C1496">
        <v>0</v>
      </c>
      <c r="D1496">
        <v>145.44999999999999</v>
      </c>
      <c r="E1496">
        <v>17.850000000000001</v>
      </c>
      <c r="F1496">
        <v>2630</v>
      </c>
      <c r="G1496" t="s">
        <v>2474</v>
      </c>
      <c r="H1496" t="s">
        <v>56</v>
      </c>
      <c r="I1496" t="s">
        <v>75</v>
      </c>
      <c r="J1496" t="s">
        <v>102</v>
      </c>
      <c r="K1496" t="s">
        <v>110</v>
      </c>
      <c r="L1496" t="s">
        <v>60</v>
      </c>
      <c r="M1496" t="s">
        <v>1099</v>
      </c>
      <c r="N1496">
        <v>0.56000000000000005</v>
      </c>
      <c r="O1496" t="s">
        <v>50</v>
      </c>
      <c r="P1496" t="s">
        <v>78</v>
      </c>
      <c r="Q1496" t="s">
        <v>328</v>
      </c>
      <c r="R1496" t="s">
        <v>2475</v>
      </c>
      <c r="S1496">
        <v>73071</v>
      </c>
      <c r="T1496" s="3">
        <v>42009</v>
      </c>
      <c r="U1496" s="3">
        <v>42011</v>
      </c>
      <c r="V1496">
        <v>801.74680000000012</v>
      </c>
      <c r="W1496">
        <v>8</v>
      </c>
      <c r="X1496">
        <v>1191.2</v>
      </c>
      <c r="Y1496">
        <v>85914</v>
      </c>
    </row>
    <row r="1497" spans="1:25" x14ac:dyDescent="0.3">
      <c r="A1497">
        <v>22540</v>
      </c>
      <c r="B1497" t="s">
        <v>42</v>
      </c>
      <c r="C1497">
        <v>7.0000000000000007E-2</v>
      </c>
      <c r="D1497">
        <v>65.989999999999995</v>
      </c>
      <c r="E1497">
        <v>5.99</v>
      </c>
      <c r="F1497">
        <v>2630</v>
      </c>
      <c r="G1497" t="s">
        <v>2474</v>
      </c>
      <c r="H1497" t="s">
        <v>66</v>
      </c>
      <c r="I1497" t="s">
        <v>75</v>
      </c>
      <c r="J1497" t="s">
        <v>102</v>
      </c>
      <c r="K1497" t="s">
        <v>103</v>
      </c>
      <c r="L1497" t="s">
        <v>76</v>
      </c>
      <c r="M1497" t="s">
        <v>2476</v>
      </c>
      <c r="N1497">
        <v>0.57999999999999996</v>
      </c>
      <c r="O1497" t="s">
        <v>50</v>
      </c>
      <c r="P1497" t="s">
        <v>78</v>
      </c>
      <c r="Q1497" t="s">
        <v>328</v>
      </c>
      <c r="R1497" t="s">
        <v>2475</v>
      </c>
      <c r="S1497">
        <v>73071</v>
      </c>
      <c r="T1497" s="3">
        <v>42011</v>
      </c>
      <c r="U1497" s="3">
        <v>42012</v>
      </c>
      <c r="V1497">
        <v>-139.18256</v>
      </c>
      <c r="W1497">
        <v>3</v>
      </c>
      <c r="X1497">
        <v>165.71</v>
      </c>
      <c r="Y1497">
        <v>85915</v>
      </c>
    </row>
    <row r="1498" spans="1:25" x14ac:dyDescent="0.3">
      <c r="A1498">
        <v>25594</v>
      </c>
      <c r="B1498" t="s">
        <v>131</v>
      </c>
      <c r="C1498">
        <v>0.05</v>
      </c>
      <c r="D1498">
        <v>100.97</v>
      </c>
      <c r="E1498">
        <v>7.18</v>
      </c>
      <c r="F1498">
        <v>2638</v>
      </c>
      <c r="G1498" t="s">
        <v>2477</v>
      </c>
      <c r="H1498" t="s">
        <v>44</v>
      </c>
      <c r="I1498" t="s">
        <v>139</v>
      </c>
      <c r="J1498" t="s">
        <v>102</v>
      </c>
      <c r="K1498" t="s">
        <v>204</v>
      </c>
      <c r="L1498" t="s">
        <v>76</v>
      </c>
      <c r="M1498" t="s">
        <v>2117</v>
      </c>
      <c r="N1498">
        <v>0.46</v>
      </c>
      <c r="O1498" t="s">
        <v>50</v>
      </c>
      <c r="P1498" t="s">
        <v>51</v>
      </c>
      <c r="Q1498" t="s">
        <v>1765</v>
      </c>
      <c r="R1498" t="s">
        <v>2478</v>
      </c>
      <c r="S1498">
        <v>83704</v>
      </c>
      <c r="T1498" s="3">
        <v>42163</v>
      </c>
      <c r="U1498" s="3">
        <v>42163</v>
      </c>
      <c r="V1498">
        <v>881.46809999999994</v>
      </c>
      <c r="W1498">
        <v>13</v>
      </c>
      <c r="X1498">
        <v>1277.49</v>
      </c>
      <c r="Y1498">
        <v>90951</v>
      </c>
    </row>
    <row r="1499" spans="1:25" x14ac:dyDescent="0.3">
      <c r="A1499">
        <v>21041</v>
      </c>
      <c r="B1499" t="s">
        <v>54</v>
      </c>
      <c r="C1499">
        <v>0.05</v>
      </c>
      <c r="D1499">
        <v>4.9800000000000004</v>
      </c>
      <c r="E1499">
        <v>0.49</v>
      </c>
      <c r="F1499">
        <v>2639</v>
      </c>
      <c r="G1499" t="s">
        <v>2479</v>
      </c>
      <c r="H1499" t="s">
        <v>66</v>
      </c>
      <c r="I1499" t="s">
        <v>139</v>
      </c>
      <c r="J1499" t="s">
        <v>46</v>
      </c>
      <c r="K1499" t="s">
        <v>159</v>
      </c>
      <c r="L1499" t="s">
        <v>76</v>
      </c>
      <c r="M1499" t="s">
        <v>1446</v>
      </c>
      <c r="N1499">
        <v>0.39</v>
      </c>
      <c r="O1499" t="s">
        <v>50</v>
      </c>
      <c r="P1499" t="s">
        <v>51</v>
      </c>
      <c r="Q1499" t="s">
        <v>390</v>
      </c>
      <c r="R1499" t="s">
        <v>676</v>
      </c>
      <c r="S1499">
        <v>88201</v>
      </c>
      <c r="T1499" s="3">
        <v>42082</v>
      </c>
      <c r="U1499" s="3">
        <v>42082</v>
      </c>
      <c r="V1499">
        <v>3.84</v>
      </c>
      <c r="W1499">
        <v>3</v>
      </c>
      <c r="X1499">
        <v>14.2</v>
      </c>
      <c r="Y1499">
        <v>90952</v>
      </c>
    </row>
    <row r="1500" spans="1:25" x14ac:dyDescent="0.3">
      <c r="A1500">
        <v>22438</v>
      </c>
      <c r="B1500" t="s">
        <v>131</v>
      </c>
      <c r="C1500">
        <v>0.1</v>
      </c>
      <c r="D1500">
        <v>10.98</v>
      </c>
      <c r="E1500">
        <v>3.99</v>
      </c>
      <c r="F1500">
        <v>2647</v>
      </c>
      <c r="G1500" t="s">
        <v>2480</v>
      </c>
      <c r="H1500" t="s">
        <v>66</v>
      </c>
      <c r="I1500" t="s">
        <v>45</v>
      </c>
      <c r="J1500" t="s">
        <v>46</v>
      </c>
      <c r="K1500" t="s">
        <v>281</v>
      </c>
      <c r="L1500" t="s">
        <v>76</v>
      </c>
      <c r="M1500" t="s">
        <v>1602</v>
      </c>
      <c r="N1500">
        <v>0.57999999999999996</v>
      </c>
      <c r="O1500" t="s">
        <v>50</v>
      </c>
      <c r="P1500" t="s">
        <v>51</v>
      </c>
      <c r="Q1500" t="s">
        <v>62</v>
      </c>
      <c r="R1500" t="s">
        <v>2481</v>
      </c>
      <c r="S1500">
        <v>93309</v>
      </c>
      <c r="T1500" s="3">
        <v>42080</v>
      </c>
      <c r="U1500" s="3">
        <v>42087</v>
      </c>
      <c r="V1500">
        <v>-21.03</v>
      </c>
      <c r="W1500">
        <v>5</v>
      </c>
      <c r="X1500">
        <v>52.21</v>
      </c>
      <c r="Y1500">
        <v>91386</v>
      </c>
    </row>
    <row r="1501" spans="1:25" x14ac:dyDescent="0.3">
      <c r="A1501">
        <v>22439</v>
      </c>
      <c r="B1501" t="s">
        <v>131</v>
      </c>
      <c r="C1501">
        <v>0.01</v>
      </c>
      <c r="D1501">
        <v>39.979999999999997</v>
      </c>
      <c r="E1501">
        <v>9.1999999999999993</v>
      </c>
      <c r="F1501">
        <v>2647</v>
      </c>
      <c r="G1501" t="s">
        <v>2480</v>
      </c>
      <c r="H1501" t="s">
        <v>66</v>
      </c>
      <c r="I1501" t="s">
        <v>45</v>
      </c>
      <c r="J1501" t="s">
        <v>58</v>
      </c>
      <c r="K1501" t="s">
        <v>67</v>
      </c>
      <c r="L1501" t="s">
        <v>48</v>
      </c>
      <c r="M1501" t="s">
        <v>2482</v>
      </c>
      <c r="N1501">
        <v>0.65</v>
      </c>
      <c r="O1501" t="s">
        <v>50</v>
      </c>
      <c r="P1501" t="s">
        <v>51</v>
      </c>
      <c r="Q1501" t="s">
        <v>62</v>
      </c>
      <c r="R1501" t="s">
        <v>2481</v>
      </c>
      <c r="S1501">
        <v>93309</v>
      </c>
      <c r="T1501" s="3">
        <v>42080</v>
      </c>
      <c r="U1501" s="3">
        <v>42082</v>
      </c>
      <c r="V1501">
        <v>117.52079999999998</v>
      </c>
      <c r="W1501">
        <v>4</v>
      </c>
      <c r="X1501">
        <v>170.32</v>
      </c>
      <c r="Y1501">
        <v>91386</v>
      </c>
    </row>
    <row r="1502" spans="1:25" x14ac:dyDescent="0.3">
      <c r="A1502">
        <v>18720</v>
      </c>
      <c r="B1502" t="s">
        <v>42</v>
      </c>
      <c r="C1502">
        <v>0.01</v>
      </c>
      <c r="D1502">
        <v>39.979999999999997</v>
      </c>
      <c r="E1502">
        <v>4</v>
      </c>
      <c r="F1502">
        <v>2649</v>
      </c>
      <c r="G1502" t="s">
        <v>2483</v>
      </c>
      <c r="H1502" t="s">
        <v>66</v>
      </c>
      <c r="I1502" t="s">
        <v>45</v>
      </c>
      <c r="J1502" t="s">
        <v>102</v>
      </c>
      <c r="K1502" t="s">
        <v>204</v>
      </c>
      <c r="L1502" t="s">
        <v>76</v>
      </c>
      <c r="M1502" t="s">
        <v>276</v>
      </c>
      <c r="N1502">
        <v>0.7</v>
      </c>
      <c r="O1502" t="s">
        <v>50</v>
      </c>
      <c r="P1502" t="s">
        <v>70</v>
      </c>
      <c r="Q1502" t="s">
        <v>439</v>
      </c>
      <c r="R1502" t="s">
        <v>2247</v>
      </c>
      <c r="S1502">
        <v>21040</v>
      </c>
      <c r="T1502" s="3">
        <v>42166</v>
      </c>
      <c r="U1502" s="3">
        <v>42167</v>
      </c>
      <c r="V1502">
        <v>-30.808</v>
      </c>
      <c r="W1502">
        <v>5</v>
      </c>
      <c r="X1502">
        <v>203.29</v>
      </c>
      <c r="Y1502">
        <v>88814</v>
      </c>
    </row>
    <row r="1503" spans="1:25" x14ac:dyDescent="0.3">
      <c r="A1503">
        <v>22904</v>
      </c>
      <c r="B1503" t="s">
        <v>64</v>
      </c>
      <c r="C1503">
        <v>0.05</v>
      </c>
      <c r="D1503">
        <v>35.99</v>
      </c>
      <c r="E1503">
        <v>5.99</v>
      </c>
      <c r="F1503">
        <v>2650</v>
      </c>
      <c r="G1503" t="s">
        <v>2484</v>
      </c>
      <c r="H1503" t="s">
        <v>66</v>
      </c>
      <c r="I1503" t="s">
        <v>45</v>
      </c>
      <c r="J1503" t="s">
        <v>102</v>
      </c>
      <c r="K1503" t="s">
        <v>103</v>
      </c>
      <c r="L1503" t="s">
        <v>48</v>
      </c>
      <c r="M1503" t="s">
        <v>1005</v>
      </c>
      <c r="N1503">
        <v>0.38</v>
      </c>
      <c r="O1503" t="s">
        <v>50</v>
      </c>
      <c r="P1503" t="s">
        <v>70</v>
      </c>
      <c r="Q1503" t="s">
        <v>258</v>
      </c>
      <c r="R1503" t="s">
        <v>2485</v>
      </c>
      <c r="S1503">
        <v>15234</v>
      </c>
      <c r="T1503" s="3">
        <v>42128</v>
      </c>
      <c r="U1503" s="3">
        <v>42129</v>
      </c>
      <c r="V1503">
        <v>524.31719999999996</v>
      </c>
      <c r="W1503">
        <v>26</v>
      </c>
      <c r="X1503">
        <v>759.88</v>
      </c>
      <c r="Y1503">
        <v>88815</v>
      </c>
    </row>
    <row r="1504" spans="1:25" x14ac:dyDescent="0.3">
      <c r="A1504">
        <v>18949</v>
      </c>
      <c r="B1504" t="s">
        <v>73</v>
      </c>
      <c r="C1504">
        <v>0.06</v>
      </c>
      <c r="D1504">
        <v>47.9</v>
      </c>
      <c r="E1504">
        <v>5.86</v>
      </c>
      <c r="F1504">
        <v>2652</v>
      </c>
      <c r="G1504" t="s">
        <v>2486</v>
      </c>
      <c r="H1504" t="s">
        <v>66</v>
      </c>
      <c r="I1504" t="s">
        <v>139</v>
      </c>
      <c r="J1504" t="s">
        <v>46</v>
      </c>
      <c r="K1504" t="s">
        <v>118</v>
      </c>
      <c r="L1504" t="s">
        <v>76</v>
      </c>
      <c r="M1504" t="s">
        <v>1961</v>
      </c>
      <c r="N1504">
        <v>0.37</v>
      </c>
      <c r="O1504" t="s">
        <v>50</v>
      </c>
      <c r="P1504" t="s">
        <v>51</v>
      </c>
      <c r="Q1504" t="s">
        <v>62</v>
      </c>
      <c r="R1504" t="s">
        <v>2481</v>
      </c>
      <c r="S1504">
        <v>93309</v>
      </c>
      <c r="T1504" s="3">
        <v>42149</v>
      </c>
      <c r="U1504" s="3">
        <v>42151</v>
      </c>
      <c r="V1504">
        <v>21.78</v>
      </c>
      <c r="W1504">
        <v>2</v>
      </c>
      <c r="X1504">
        <v>94.2</v>
      </c>
      <c r="Y1504">
        <v>89361</v>
      </c>
    </row>
    <row r="1505" spans="1:25" x14ac:dyDescent="0.3">
      <c r="A1505">
        <v>25662</v>
      </c>
      <c r="B1505" t="s">
        <v>54</v>
      </c>
      <c r="C1505">
        <v>0.05</v>
      </c>
      <c r="D1505">
        <v>4.9800000000000004</v>
      </c>
      <c r="E1505">
        <v>4.62</v>
      </c>
      <c r="F1505">
        <v>2653</v>
      </c>
      <c r="G1505" t="s">
        <v>2487</v>
      </c>
      <c r="H1505" t="s">
        <v>66</v>
      </c>
      <c r="I1505" t="s">
        <v>139</v>
      </c>
      <c r="J1505" t="s">
        <v>102</v>
      </c>
      <c r="K1505" t="s">
        <v>204</v>
      </c>
      <c r="L1505" t="s">
        <v>68</v>
      </c>
      <c r="M1505" t="s">
        <v>435</v>
      </c>
      <c r="N1505">
        <v>0.64</v>
      </c>
      <c r="O1505" t="s">
        <v>50</v>
      </c>
      <c r="P1505" t="s">
        <v>78</v>
      </c>
      <c r="Q1505" t="s">
        <v>207</v>
      </c>
      <c r="R1505" t="s">
        <v>2488</v>
      </c>
      <c r="S1505">
        <v>67037</v>
      </c>
      <c r="T1505" s="3">
        <v>42057</v>
      </c>
      <c r="U1505" s="3">
        <v>42058</v>
      </c>
      <c r="V1505">
        <v>-98.35</v>
      </c>
      <c r="W1505">
        <v>7</v>
      </c>
      <c r="X1505">
        <v>34.32</v>
      </c>
      <c r="Y1505">
        <v>89360</v>
      </c>
    </row>
    <row r="1506" spans="1:25" x14ac:dyDescent="0.3">
      <c r="A1506">
        <v>25663</v>
      </c>
      <c r="B1506" t="s">
        <v>54</v>
      </c>
      <c r="C1506">
        <v>0.02</v>
      </c>
      <c r="D1506">
        <v>34.229999999999997</v>
      </c>
      <c r="E1506">
        <v>5.0199999999999996</v>
      </c>
      <c r="F1506">
        <v>2653</v>
      </c>
      <c r="G1506" t="s">
        <v>2487</v>
      </c>
      <c r="H1506" t="s">
        <v>66</v>
      </c>
      <c r="I1506" t="s">
        <v>139</v>
      </c>
      <c r="J1506" t="s">
        <v>58</v>
      </c>
      <c r="K1506" t="s">
        <v>67</v>
      </c>
      <c r="L1506" t="s">
        <v>76</v>
      </c>
      <c r="M1506" t="s">
        <v>1395</v>
      </c>
      <c r="N1506">
        <v>0.55000000000000004</v>
      </c>
      <c r="O1506" t="s">
        <v>50</v>
      </c>
      <c r="P1506" t="s">
        <v>78</v>
      </c>
      <c r="Q1506" t="s">
        <v>207</v>
      </c>
      <c r="R1506" t="s">
        <v>2488</v>
      </c>
      <c r="S1506">
        <v>67037</v>
      </c>
      <c r="T1506" s="3">
        <v>42057</v>
      </c>
      <c r="U1506" s="3">
        <v>42059</v>
      </c>
      <c r="V1506">
        <v>270.79049999999995</v>
      </c>
      <c r="W1506">
        <v>11</v>
      </c>
      <c r="X1506">
        <v>392.45</v>
      </c>
      <c r="Y1506">
        <v>89360</v>
      </c>
    </row>
    <row r="1507" spans="1:25" x14ac:dyDescent="0.3">
      <c r="A1507">
        <v>19131</v>
      </c>
      <c r="B1507" t="s">
        <v>73</v>
      </c>
      <c r="C1507">
        <v>0.09</v>
      </c>
      <c r="D1507">
        <v>89.99</v>
      </c>
      <c r="E1507">
        <v>42</v>
      </c>
      <c r="F1507">
        <v>2655</v>
      </c>
      <c r="G1507" t="s">
        <v>2489</v>
      </c>
      <c r="H1507" t="s">
        <v>56</v>
      </c>
      <c r="I1507" t="s">
        <v>139</v>
      </c>
      <c r="J1507" t="s">
        <v>58</v>
      </c>
      <c r="K1507" t="s">
        <v>59</v>
      </c>
      <c r="L1507" t="s">
        <v>60</v>
      </c>
      <c r="M1507" t="s">
        <v>2490</v>
      </c>
      <c r="N1507">
        <v>0.66</v>
      </c>
      <c r="O1507" t="s">
        <v>50</v>
      </c>
      <c r="P1507" t="s">
        <v>87</v>
      </c>
      <c r="Q1507" t="s">
        <v>411</v>
      </c>
      <c r="R1507" t="s">
        <v>604</v>
      </c>
      <c r="S1507">
        <v>30318</v>
      </c>
      <c r="T1507" s="3">
        <v>42112</v>
      </c>
      <c r="U1507" s="3">
        <v>42112</v>
      </c>
      <c r="V1507">
        <v>223.416</v>
      </c>
      <c r="W1507">
        <v>6</v>
      </c>
      <c r="X1507">
        <v>511.25</v>
      </c>
      <c r="Y1507">
        <v>86063</v>
      </c>
    </row>
    <row r="1508" spans="1:25" x14ac:dyDescent="0.3">
      <c r="A1508">
        <v>22938</v>
      </c>
      <c r="B1508" t="s">
        <v>64</v>
      </c>
      <c r="C1508">
        <v>7.0000000000000007E-2</v>
      </c>
      <c r="D1508">
        <v>2.94</v>
      </c>
      <c r="E1508">
        <v>0.81</v>
      </c>
      <c r="F1508">
        <v>2655</v>
      </c>
      <c r="G1508" t="s">
        <v>2489</v>
      </c>
      <c r="H1508" t="s">
        <v>66</v>
      </c>
      <c r="I1508" t="s">
        <v>45</v>
      </c>
      <c r="J1508" t="s">
        <v>46</v>
      </c>
      <c r="K1508" t="s">
        <v>47</v>
      </c>
      <c r="L1508" t="s">
        <v>48</v>
      </c>
      <c r="M1508" t="s">
        <v>2491</v>
      </c>
      <c r="N1508">
        <v>0.4</v>
      </c>
      <c r="O1508" t="s">
        <v>50</v>
      </c>
      <c r="P1508" t="s">
        <v>87</v>
      </c>
      <c r="Q1508" t="s">
        <v>411</v>
      </c>
      <c r="R1508" t="s">
        <v>604</v>
      </c>
      <c r="S1508">
        <v>30318</v>
      </c>
      <c r="T1508" s="3">
        <v>42102</v>
      </c>
      <c r="U1508" s="3">
        <v>42103</v>
      </c>
      <c r="V1508">
        <v>-93.927400000000006</v>
      </c>
      <c r="W1508">
        <v>10</v>
      </c>
      <c r="X1508">
        <v>29.88</v>
      </c>
      <c r="Y1508">
        <v>86064</v>
      </c>
    </row>
    <row r="1509" spans="1:25" x14ac:dyDescent="0.3">
      <c r="A1509">
        <v>19525</v>
      </c>
      <c r="B1509" t="s">
        <v>64</v>
      </c>
      <c r="C1509">
        <v>0.01</v>
      </c>
      <c r="D1509">
        <v>138.13999999999999</v>
      </c>
      <c r="E1509">
        <v>35</v>
      </c>
      <c r="F1509">
        <v>2660</v>
      </c>
      <c r="G1509" t="s">
        <v>2492</v>
      </c>
      <c r="H1509" t="s">
        <v>66</v>
      </c>
      <c r="I1509" t="s">
        <v>75</v>
      </c>
      <c r="J1509" t="s">
        <v>46</v>
      </c>
      <c r="K1509" t="s">
        <v>165</v>
      </c>
      <c r="L1509" t="s">
        <v>260</v>
      </c>
      <c r="M1509" t="s">
        <v>2493</v>
      </c>
      <c r="O1509" t="s">
        <v>50</v>
      </c>
      <c r="P1509" t="s">
        <v>70</v>
      </c>
      <c r="Q1509" t="s">
        <v>212</v>
      </c>
      <c r="R1509" t="s">
        <v>1133</v>
      </c>
      <c r="S1509">
        <v>4038</v>
      </c>
      <c r="T1509" s="3">
        <v>42059</v>
      </c>
      <c r="U1509" s="3">
        <v>42061</v>
      </c>
      <c r="V1509">
        <v>-321.51</v>
      </c>
      <c r="W1509">
        <v>4</v>
      </c>
      <c r="X1509">
        <v>599.03</v>
      </c>
      <c r="Y1509">
        <v>86486</v>
      </c>
    </row>
    <row r="1510" spans="1:25" x14ac:dyDescent="0.3">
      <c r="A1510">
        <v>18400</v>
      </c>
      <c r="B1510" t="s">
        <v>42</v>
      </c>
      <c r="C1510">
        <v>0.04</v>
      </c>
      <c r="D1510">
        <v>90.24</v>
      </c>
      <c r="E1510">
        <v>0.99</v>
      </c>
      <c r="F1510">
        <v>2667</v>
      </c>
      <c r="G1510" t="s">
        <v>2494</v>
      </c>
      <c r="H1510" t="s">
        <v>66</v>
      </c>
      <c r="I1510" t="s">
        <v>57</v>
      </c>
      <c r="J1510" t="s">
        <v>46</v>
      </c>
      <c r="K1510" t="s">
        <v>281</v>
      </c>
      <c r="L1510" t="s">
        <v>76</v>
      </c>
      <c r="M1510" t="s">
        <v>2495</v>
      </c>
      <c r="N1510">
        <v>0.56000000000000005</v>
      </c>
      <c r="O1510" t="s">
        <v>50</v>
      </c>
      <c r="P1510" t="s">
        <v>70</v>
      </c>
      <c r="Q1510" t="s">
        <v>178</v>
      </c>
      <c r="R1510" t="s">
        <v>124</v>
      </c>
      <c r="S1510">
        <v>44107</v>
      </c>
      <c r="T1510" s="3">
        <v>42096</v>
      </c>
      <c r="U1510" s="3">
        <v>42098</v>
      </c>
      <c r="V1510">
        <v>246.2748</v>
      </c>
      <c r="W1510">
        <v>4</v>
      </c>
      <c r="X1510">
        <v>356.92</v>
      </c>
      <c r="Y1510">
        <v>87831</v>
      </c>
    </row>
    <row r="1511" spans="1:25" x14ac:dyDescent="0.3">
      <c r="A1511">
        <v>18401</v>
      </c>
      <c r="B1511" t="s">
        <v>42</v>
      </c>
      <c r="C1511">
        <v>0.09</v>
      </c>
      <c r="D1511">
        <v>47.9</v>
      </c>
      <c r="E1511">
        <v>5.86</v>
      </c>
      <c r="F1511">
        <v>2667</v>
      </c>
      <c r="G1511" t="s">
        <v>2494</v>
      </c>
      <c r="H1511" t="s">
        <v>44</v>
      </c>
      <c r="I1511" t="s">
        <v>57</v>
      </c>
      <c r="J1511" t="s">
        <v>46</v>
      </c>
      <c r="K1511" t="s">
        <v>118</v>
      </c>
      <c r="L1511" t="s">
        <v>76</v>
      </c>
      <c r="M1511" t="s">
        <v>1961</v>
      </c>
      <c r="N1511">
        <v>0.37</v>
      </c>
      <c r="O1511" t="s">
        <v>50</v>
      </c>
      <c r="P1511" t="s">
        <v>70</v>
      </c>
      <c r="Q1511" t="s">
        <v>178</v>
      </c>
      <c r="R1511" t="s">
        <v>124</v>
      </c>
      <c r="S1511">
        <v>44107</v>
      </c>
      <c r="T1511" s="3">
        <v>42096</v>
      </c>
      <c r="U1511" s="3">
        <v>42098</v>
      </c>
      <c r="V1511">
        <v>93.950399999999988</v>
      </c>
      <c r="W1511">
        <v>3</v>
      </c>
      <c r="X1511">
        <v>136.16</v>
      </c>
      <c r="Y1511">
        <v>87831</v>
      </c>
    </row>
    <row r="1512" spans="1:25" x14ac:dyDescent="0.3">
      <c r="A1512">
        <v>19294</v>
      </c>
      <c r="B1512" t="s">
        <v>42</v>
      </c>
      <c r="C1512">
        <v>0.04</v>
      </c>
      <c r="D1512">
        <v>10.4</v>
      </c>
      <c r="E1512">
        <v>5.4</v>
      </c>
      <c r="F1512">
        <v>2668</v>
      </c>
      <c r="G1512" t="s">
        <v>2496</v>
      </c>
      <c r="H1512" t="s">
        <v>66</v>
      </c>
      <c r="I1512" t="s">
        <v>45</v>
      </c>
      <c r="J1512" t="s">
        <v>58</v>
      </c>
      <c r="K1512" t="s">
        <v>67</v>
      </c>
      <c r="L1512" t="s">
        <v>68</v>
      </c>
      <c r="M1512" t="s">
        <v>2497</v>
      </c>
      <c r="N1512">
        <v>0.51</v>
      </c>
      <c r="O1512" t="s">
        <v>50</v>
      </c>
      <c r="P1512" t="s">
        <v>78</v>
      </c>
      <c r="Q1512" t="s">
        <v>2217</v>
      </c>
      <c r="R1512" t="s">
        <v>2498</v>
      </c>
      <c r="S1512">
        <v>57701</v>
      </c>
      <c r="T1512" s="3">
        <v>42091</v>
      </c>
      <c r="U1512" s="3">
        <v>42092</v>
      </c>
      <c r="V1512">
        <v>29.98</v>
      </c>
      <c r="W1512">
        <v>12</v>
      </c>
      <c r="X1512">
        <v>130.74</v>
      </c>
      <c r="Y1512">
        <v>87830</v>
      </c>
    </row>
    <row r="1513" spans="1:25" x14ac:dyDescent="0.3">
      <c r="A1513">
        <v>19295</v>
      </c>
      <c r="B1513" t="s">
        <v>42</v>
      </c>
      <c r="C1513">
        <v>0.08</v>
      </c>
      <c r="D1513">
        <v>4.28</v>
      </c>
      <c r="E1513">
        <v>4.79</v>
      </c>
      <c r="F1513">
        <v>2668</v>
      </c>
      <c r="G1513" t="s">
        <v>2496</v>
      </c>
      <c r="H1513" t="s">
        <v>66</v>
      </c>
      <c r="I1513" t="s">
        <v>45</v>
      </c>
      <c r="J1513" t="s">
        <v>46</v>
      </c>
      <c r="K1513" t="s">
        <v>118</v>
      </c>
      <c r="L1513" t="s">
        <v>76</v>
      </c>
      <c r="M1513" t="s">
        <v>2499</v>
      </c>
      <c r="N1513">
        <v>0.4</v>
      </c>
      <c r="O1513" t="s">
        <v>50</v>
      </c>
      <c r="P1513" t="s">
        <v>78</v>
      </c>
      <c r="Q1513" t="s">
        <v>2217</v>
      </c>
      <c r="R1513" t="s">
        <v>2498</v>
      </c>
      <c r="S1513">
        <v>57701</v>
      </c>
      <c r="T1513" s="3">
        <v>42091</v>
      </c>
      <c r="U1513" s="3">
        <v>42093</v>
      </c>
      <c r="V1513">
        <v>-121.2</v>
      </c>
      <c r="W1513">
        <v>12</v>
      </c>
      <c r="X1513">
        <v>49.87</v>
      </c>
      <c r="Y1513">
        <v>87830</v>
      </c>
    </row>
    <row r="1514" spans="1:25" x14ac:dyDescent="0.3">
      <c r="A1514">
        <v>18870</v>
      </c>
      <c r="B1514" t="s">
        <v>54</v>
      </c>
      <c r="C1514">
        <v>0.06</v>
      </c>
      <c r="D1514">
        <v>3.93</v>
      </c>
      <c r="E1514">
        <v>0.99</v>
      </c>
      <c r="F1514">
        <v>2668</v>
      </c>
      <c r="G1514" t="s">
        <v>2496</v>
      </c>
      <c r="H1514" t="s">
        <v>66</v>
      </c>
      <c r="I1514" t="s">
        <v>57</v>
      </c>
      <c r="J1514" t="s">
        <v>46</v>
      </c>
      <c r="K1514" t="s">
        <v>91</v>
      </c>
      <c r="L1514" t="s">
        <v>48</v>
      </c>
      <c r="M1514" t="s">
        <v>2500</v>
      </c>
      <c r="N1514">
        <v>0.39</v>
      </c>
      <c r="O1514" t="s">
        <v>50</v>
      </c>
      <c r="P1514" t="s">
        <v>78</v>
      </c>
      <c r="Q1514" t="s">
        <v>2217</v>
      </c>
      <c r="R1514" t="s">
        <v>2498</v>
      </c>
      <c r="S1514">
        <v>57701</v>
      </c>
      <c r="T1514" s="3">
        <v>42115</v>
      </c>
      <c r="U1514" s="3">
        <v>42117</v>
      </c>
      <c r="V1514">
        <v>10.782400000000001</v>
      </c>
      <c r="W1514">
        <v>6</v>
      </c>
      <c r="X1514">
        <v>24.18</v>
      </c>
      <c r="Y1514">
        <v>87832</v>
      </c>
    </row>
    <row r="1515" spans="1:25" x14ac:dyDescent="0.3">
      <c r="A1515">
        <v>5338</v>
      </c>
      <c r="B1515" t="s">
        <v>42</v>
      </c>
      <c r="C1515">
        <v>0.05</v>
      </c>
      <c r="D1515">
        <v>165.2</v>
      </c>
      <c r="E1515">
        <v>19.989999999999998</v>
      </c>
      <c r="F1515">
        <v>2670</v>
      </c>
      <c r="G1515" t="s">
        <v>2501</v>
      </c>
      <c r="H1515" t="s">
        <v>66</v>
      </c>
      <c r="I1515" t="s">
        <v>57</v>
      </c>
      <c r="J1515" t="s">
        <v>46</v>
      </c>
      <c r="K1515" t="s">
        <v>165</v>
      </c>
      <c r="L1515" t="s">
        <v>76</v>
      </c>
      <c r="M1515" t="s">
        <v>586</v>
      </c>
      <c r="N1515">
        <v>0.59</v>
      </c>
      <c r="O1515" t="s">
        <v>50</v>
      </c>
      <c r="P1515" t="s">
        <v>51</v>
      </c>
      <c r="Q1515" t="s">
        <v>62</v>
      </c>
      <c r="R1515" t="s">
        <v>687</v>
      </c>
      <c r="S1515">
        <v>90049</v>
      </c>
      <c r="T1515" s="3">
        <v>42153</v>
      </c>
      <c r="U1515" s="3">
        <v>42153</v>
      </c>
      <c r="V1515">
        <v>2008.71</v>
      </c>
      <c r="W1515">
        <v>167</v>
      </c>
      <c r="X1515">
        <v>27587.55</v>
      </c>
      <c r="Y1515">
        <v>37924</v>
      </c>
    </row>
    <row r="1516" spans="1:25" x14ac:dyDescent="0.3">
      <c r="A1516">
        <v>5339</v>
      </c>
      <c r="B1516" t="s">
        <v>42</v>
      </c>
      <c r="C1516">
        <v>0.09</v>
      </c>
      <c r="D1516">
        <v>17.989999999999998</v>
      </c>
      <c r="E1516">
        <v>8.65</v>
      </c>
      <c r="F1516">
        <v>2670</v>
      </c>
      <c r="G1516" t="s">
        <v>2501</v>
      </c>
      <c r="H1516" t="s">
        <v>66</v>
      </c>
      <c r="I1516" t="s">
        <v>57</v>
      </c>
      <c r="J1516" t="s">
        <v>46</v>
      </c>
      <c r="K1516" t="s">
        <v>47</v>
      </c>
      <c r="L1516" t="s">
        <v>76</v>
      </c>
      <c r="M1516" t="s">
        <v>2502</v>
      </c>
      <c r="N1516">
        <v>0.56999999999999995</v>
      </c>
      <c r="O1516" t="s">
        <v>50</v>
      </c>
      <c r="P1516" t="s">
        <v>51</v>
      </c>
      <c r="Q1516" t="s">
        <v>62</v>
      </c>
      <c r="R1516" t="s">
        <v>687</v>
      </c>
      <c r="S1516">
        <v>90049</v>
      </c>
      <c r="T1516" s="3">
        <v>42153</v>
      </c>
      <c r="U1516" s="3">
        <v>42153</v>
      </c>
      <c r="V1516">
        <v>-80.53</v>
      </c>
      <c r="W1516">
        <v>71</v>
      </c>
      <c r="X1516">
        <v>1191.58</v>
      </c>
      <c r="Y1516">
        <v>37924</v>
      </c>
    </row>
    <row r="1517" spans="1:25" x14ac:dyDescent="0.3">
      <c r="A1517">
        <v>23338</v>
      </c>
      <c r="B1517" t="s">
        <v>42</v>
      </c>
      <c r="C1517">
        <v>0.05</v>
      </c>
      <c r="D1517">
        <v>165.2</v>
      </c>
      <c r="E1517">
        <v>19.989999999999998</v>
      </c>
      <c r="F1517">
        <v>2671</v>
      </c>
      <c r="G1517" t="s">
        <v>2503</v>
      </c>
      <c r="H1517" t="s">
        <v>66</v>
      </c>
      <c r="I1517" t="s">
        <v>57</v>
      </c>
      <c r="J1517" t="s">
        <v>46</v>
      </c>
      <c r="K1517" t="s">
        <v>165</v>
      </c>
      <c r="L1517" t="s">
        <v>76</v>
      </c>
      <c r="M1517" t="s">
        <v>586</v>
      </c>
      <c r="N1517">
        <v>0.59</v>
      </c>
      <c r="O1517" t="s">
        <v>50</v>
      </c>
      <c r="P1517" t="s">
        <v>87</v>
      </c>
      <c r="Q1517" t="s">
        <v>268</v>
      </c>
      <c r="R1517" t="s">
        <v>2470</v>
      </c>
      <c r="S1517">
        <v>37027</v>
      </c>
      <c r="T1517" s="3">
        <v>42153</v>
      </c>
      <c r="U1517" s="3">
        <v>42153</v>
      </c>
      <c r="V1517">
        <v>-48.957999999999998</v>
      </c>
      <c r="W1517">
        <v>42</v>
      </c>
      <c r="X1517">
        <v>6938.19</v>
      </c>
      <c r="Y1517">
        <v>90551</v>
      </c>
    </row>
    <row r="1518" spans="1:25" x14ac:dyDescent="0.3">
      <c r="A1518">
        <v>18147</v>
      </c>
      <c r="B1518" t="s">
        <v>64</v>
      </c>
      <c r="C1518">
        <v>0.03</v>
      </c>
      <c r="D1518">
        <v>41.32</v>
      </c>
      <c r="E1518">
        <v>58.66</v>
      </c>
      <c r="F1518">
        <v>2677</v>
      </c>
      <c r="G1518" t="s">
        <v>2504</v>
      </c>
      <c r="H1518" t="s">
        <v>44</v>
      </c>
      <c r="I1518" t="s">
        <v>75</v>
      </c>
      <c r="J1518" t="s">
        <v>58</v>
      </c>
      <c r="K1518" t="s">
        <v>67</v>
      </c>
      <c r="L1518" t="s">
        <v>111</v>
      </c>
      <c r="M1518" t="s">
        <v>2505</v>
      </c>
      <c r="N1518">
        <v>0.76</v>
      </c>
      <c r="O1518" t="s">
        <v>50</v>
      </c>
      <c r="P1518" t="s">
        <v>87</v>
      </c>
      <c r="Q1518" t="s">
        <v>161</v>
      </c>
      <c r="R1518" t="s">
        <v>2506</v>
      </c>
      <c r="S1518">
        <v>22601</v>
      </c>
      <c r="T1518" s="3">
        <v>42171</v>
      </c>
      <c r="U1518" s="3">
        <v>42172</v>
      </c>
      <c r="V1518">
        <v>-32.816000000000003</v>
      </c>
      <c r="W1518">
        <v>10</v>
      </c>
      <c r="X1518">
        <v>419.27</v>
      </c>
      <c r="Y1518">
        <v>86633</v>
      </c>
    </row>
    <row r="1519" spans="1:25" x14ac:dyDescent="0.3">
      <c r="A1519">
        <v>18148</v>
      </c>
      <c r="B1519" t="s">
        <v>64</v>
      </c>
      <c r="C1519">
        <v>0</v>
      </c>
      <c r="D1519">
        <v>6.88</v>
      </c>
      <c r="E1519">
        <v>2</v>
      </c>
      <c r="F1519">
        <v>2677</v>
      </c>
      <c r="G1519" t="s">
        <v>2504</v>
      </c>
      <c r="H1519" t="s">
        <v>66</v>
      </c>
      <c r="I1519" t="s">
        <v>75</v>
      </c>
      <c r="J1519" t="s">
        <v>46</v>
      </c>
      <c r="K1519" t="s">
        <v>118</v>
      </c>
      <c r="L1519" t="s">
        <v>48</v>
      </c>
      <c r="M1519" t="s">
        <v>686</v>
      </c>
      <c r="N1519">
        <v>0.39</v>
      </c>
      <c r="O1519" t="s">
        <v>50</v>
      </c>
      <c r="P1519" t="s">
        <v>87</v>
      </c>
      <c r="Q1519" t="s">
        <v>161</v>
      </c>
      <c r="R1519" t="s">
        <v>2506</v>
      </c>
      <c r="S1519">
        <v>22601</v>
      </c>
      <c r="T1519" s="3">
        <v>42171</v>
      </c>
      <c r="U1519" s="3">
        <v>42171</v>
      </c>
      <c r="V1519">
        <v>-15.61</v>
      </c>
      <c r="W1519">
        <v>5</v>
      </c>
      <c r="X1519">
        <v>36</v>
      </c>
      <c r="Y1519">
        <v>86633</v>
      </c>
    </row>
    <row r="1520" spans="1:25" x14ac:dyDescent="0.3">
      <c r="A1520">
        <v>22848</v>
      </c>
      <c r="B1520" t="s">
        <v>131</v>
      </c>
      <c r="C1520">
        <v>0.09</v>
      </c>
      <c r="D1520">
        <v>8.74</v>
      </c>
      <c r="E1520">
        <v>1.39</v>
      </c>
      <c r="F1520">
        <v>2684</v>
      </c>
      <c r="G1520" t="s">
        <v>2507</v>
      </c>
      <c r="H1520" t="s">
        <v>44</v>
      </c>
      <c r="I1520" t="s">
        <v>75</v>
      </c>
      <c r="J1520" t="s">
        <v>46</v>
      </c>
      <c r="K1520" t="s">
        <v>94</v>
      </c>
      <c r="L1520" t="s">
        <v>76</v>
      </c>
      <c r="M1520" t="s">
        <v>1506</v>
      </c>
      <c r="N1520">
        <v>0.38</v>
      </c>
      <c r="O1520" t="s">
        <v>50</v>
      </c>
      <c r="P1520" t="s">
        <v>87</v>
      </c>
      <c r="Q1520" t="s">
        <v>386</v>
      </c>
      <c r="R1520" t="s">
        <v>2508</v>
      </c>
      <c r="S1520">
        <v>33952</v>
      </c>
      <c r="T1520" s="3">
        <v>42050</v>
      </c>
      <c r="U1520" s="3">
        <v>42055</v>
      </c>
      <c r="V1520">
        <v>23.616</v>
      </c>
      <c r="W1520">
        <v>1</v>
      </c>
      <c r="X1520">
        <v>11.78</v>
      </c>
      <c r="Y1520">
        <v>89146</v>
      </c>
    </row>
    <row r="1521" spans="1:25" x14ac:dyDescent="0.3">
      <c r="A1521">
        <v>22849</v>
      </c>
      <c r="B1521" t="s">
        <v>131</v>
      </c>
      <c r="C1521">
        <v>0.09</v>
      </c>
      <c r="D1521">
        <v>18.97</v>
      </c>
      <c r="E1521">
        <v>9.0299999999999994</v>
      </c>
      <c r="F1521">
        <v>2684</v>
      </c>
      <c r="G1521" t="s">
        <v>2507</v>
      </c>
      <c r="H1521" t="s">
        <v>66</v>
      </c>
      <c r="I1521" t="s">
        <v>75</v>
      </c>
      <c r="J1521" t="s">
        <v>46</v>
      </c>
      <c r="K1521" t="s">
        <v>118</v>
      </c>
      <c r="L1521" t="s">
        <v>76</v>
      </c>
      <c r="M1521" t="s">
        <v>799</v>
      </c>
      <c r="N1521">
        <v>0.37</v>
      </c>
      <c r="O1521" t="s">
        <v>50</v>
      </c>
      <c r="P1521" t="s">
        <v>87</v>
      </c>
      <c r="Q1521" t="s">
        <v>386</v>
      </c>
      <c r="R1521" t="s">
        <v>2508</v>
      </c>
      <c r="S1521">
        <v>33952</v>
      </c>
      <c r="T1521" s="3">
        <v>42050</v>
      </c>
      <c r="U1521" s="3">
        <v>42055</v>
      </c>
      <c r="V1521">
        <v>-1748.0119999999999</v>
      </c>
      <c r="W1521">
        <v>1</v>
      </c>
      <c r="X1521">
        <v>20.96</v>
      </c>
      <c r="Y1521">
        <v>89146</v>
      </c>
    </row>
    <row r="1522" spans="1:25" x14ac:dyDescent="0.3">
      <c r="A1522">
        <v>25649</v>
      </c>
      <c r="B1522" t="s">
        <v>131</v>
      </c>
      <c r="C1522">
        <v>7.0000000000000007E-2</v>
      </c>
      <c r="D1522">
        <v>4.97</v>
      </c>
      <c r="E1522">
        <v>5.71</v>
      </c>
      <c r="F1522">
        <v>2684</v>
      </c>
      <c r="G1522" t="s">
        <v>2507</v>
      </c>
      <c r="H1522" t="s">
        <v>66</v>
      </c>
      <c r="I1522" t="s">
        <v>75</v>
      </c>
      <c r="J1522" t="s">
        <v>58</v>
      </c>
      <c r="K1522" t="s">
        <v>67</v>
      </c>
      <c r="L1522" t="s">
        <v>111</v>
      </c>
      <c r="M1522" t="s">
        <v>2509</v>
      </c>
      <c r="N1522">
        <v>0.54</v>
      </c>
      <c r="O1522" t="s">
        <v>50</v>
      </c>
      <c r="P1522" t="s">
        <v>87</v>
      </c>
      <c r="Q1522" t="s">
        <v>386</v>
      </c>
      <c r="R1522" t="s">
        <v>2508</v>
      </c>
      <c r="S1522">
        <v>33952</v>
      </c>
      <c r="T1522" s="3">
        <v>42104</v>
      </c>
      <c r="U1522" s="3">
        <v>42109</v>
      </c>
      <c r="V1522">
        <v>-180.15200000000002</v>
      </c>
      <c r="W1522">
        <v>5</v>
      </c>
      <c r="X1522">
        <v>26.66</v>
      </c>
      <c r="Y1522">
        <v>89148</v>
      </c>
    </row>
    <row r="1523" spans="1:25" x14ac:dyDescent="0.3">
      <c r="A1523">
        <v>25650</v>
      </c>
      <c r="B1523" t="s">
        <v>131</v>
      </c>
      <c r="C1523">
        <v>0.09</v>
      </c>
      <c r="D1523">
        <v>2.62</v>
      </c>
      <c r="E1523">
        <v>0.8</v>
      </c>
      <c r="F1523">
        <v>2684</v>
      </c>
      <c r="G1523" t="s">
        <v>2507</v>
      </c>
      <c r="H1523" t="s">
        <v>66</v>
      </c>
      <c r="I1523" t="s">
        <v>75</v>
      </c>
      <c r="J1523" t="s">
        <v>46</v>
      </c>
      <c r="K1523" t="s">
        <v>91</v>
      </c>
      <c r="L1523" t="s">
        <v>48</v>
      </c>
      <c r="M1523" t="s">
        <v>1433</v>
      </c>
      <c r="N1523">
        <v>0.39</v>
      </c>
      <c r="O1523" t="s">
        <v>50</v>
      </c>
      <c r="P1523" t="s">
        <v>87</v>
      </c>
      <c r="Q1523" t="s">
        <v>386</v>
      </c>
      <c r="R1523" t="s">
        <v>2508</v>
      </c>
      <c r="S1523">
        <v>33952</v>
      </c>
      <c r="T1523" s="3">
        <v>42104</v>
      </c>
      <c r="U1523" s="3">
        <v>42106</v>
      </c>
      <c r="V1523">
        <v>8.3879999999999999</v>
      </c>
      <c r="W1523">
        <v>12</v>
      </c>
      <c r="X1523">
        <v>29.55</v>
      </c>
      <c r="Y1523">
        <v>89148</v>
      </c>
    </row>
    <row r="1524" spans="1:25" x14ac:dyDescent="0.3">
      <c r="A1524">
        <v>25651</v>
      </c>
      <c r="B1524" t="s">
        <v>131</v>
      </c>
      <c r="C1524">
        <v>0.03</v>
      </c>
      <c r="D1524">
        <v>65.989999999999995</v>
      </c>
      <c r="E1524">
        <v>8.8000000000000007</v>
      </c>
      <c r="F1524">
        <v>2684</v>
      </c>
      <c r="G1524" t="s">
        <v>2507</v>
      </c>
      <c r="H1524" t="s">
        <v>66</v>
      </c>
      <c r="I1524" t="s">
        <v>75</v>
      </c>
      <c r="J1524" t="s">
        <v>102</v>
      </c>
      <c r="K1524" t="s">
        <v>103</v>
      </c>
      <c r="L1524" t="s">
        <v>76</v>
      </c>
      <c r="M1524" t="s">
        <v>775</v>
      </c>
      <c r="N1524">
        <v>0.57999999999999996</v>
      </c>
      <c r="O1524" t="s">
        <v>50</v>
      </c>
      <c r="P1524" t="s">
        <v>87</v>
      </c>
      <c r="Q1524" t="s">
        <v>386</v>
      </c>
      <c r="R1524" t="s">
        <v>2508</v>
      </c>
      <c r="S1524">
        <v>33952</v>
      </c>
      <c r="T1524" s="3">
        <v>42104</v>
      </c>
      <c r="U1524" s="3">
        <v>42104</v>
      </c>
      <c r="V1524">
        <v>9.939899999999998</v>
      </c>
      <c r="W1524">
        <v>21</v>
      </c>
      <c r="X1524">
        <v>1237.4000000000001</v>
      </c>
      <c r="Y1524">
        <v>89148</v>
      </c>
    </row>
    <row r="1525" spans="1:25" x14ac:dyDescent="0.3">
      <c r="A1525">
        <v>21114</v>
      </c>
      <c r="B1525" t="s">
        <v>42</v>
      </c>
      <c r="C1525">
        <v>0</v>
      </c>
      <c r="D1525">
        <v>7.38</v>
      </c>
      <c r="E1525">
        <v>11.51</v>
      </c>
      <c r="F1525">
        <v>2685</v>
      </c>
      <c r="G1525" t="s">
        <v>2510</v>
      </c>
      <c r="H1525" t="s">
        <v>66</v>
      </c>
      <c r="I1525" t="s">
        <v>75</v>
      </c>
      <c r="J1525" t="s">
        <v>46</v>
      </c>
      <c r="K1525" t="s">
        <v>134</v>
      </c>
      <c r="L1525" t="s">
        <v>76</v>
      </c>
      <c r="M1525" t="s">
        <v>2511</v>
      </c>
      <c r="N1525">
        <v>0.36</v>
      </c>
      <c r="O1525" t="s">
        <v>50</v>
      </c>
      <c r="P1525" t="s">
        <v>70</v>
      </c>
      <c r="Q1525" t="s">
        <v>96</v>
      </c>
      <c r="R1525" t="s">
        <v>2512</v>
      </c>
      <c r="S1525">
        <v>11803</v>
      </c>
      <c r="T1525" s="3">
        <v>42098</v>
      </c>
      <c r="U1525" s="3">
        <v>42099</v>
      </c>
      <c r="V1525">
        <v>-66.170999999999992</v>
      </c>
      <c r="W1525">
        <v>2</v>
      </c>
      <c r="X1525">
        <v>17.64</v>
      </c>
      <c r="Y1525">
        <v>89147</v>
      </c>
    </row>
    <row r="1526" spans="1:25" x14ac:dyDescent="0.3">
      <c r="A1526">
        <v>23299</v>
      </c>
      <c r="B1526" t="s">
        <v>64</v>
      </c>
      <c r="C1526">
        <v>0.09</v>
      </c>
      <c r="D1526">
        <v>3.75</v>
      </c>
      <c r="E1526">
        <v>0.5</v>
      </c>
      <c r="F1526">
        <v>2689</v>
      </c>
      <c r="G1526" t="s">
        <v>2513</v>
      </c>
      <c r="H1526" t="s">
        <v>66</v>
      </c>
      <c r="I1526" t="s">
        <v>57</v>
      </c>
      <c r="J1526" t="s">
        <v>46</v>
      </c>
      <c r="K1526" t="s">
        <v>159</v>
      </c>
      <c r="L1526" t="s">
        <v>76</v>
      </c>
      <c r="M1526" t="s">
        <v>2514</v>
      </c>
      <c r="N1526">
        <v>0.37</v>
      </c>
      <c r="O1526" t="s">
        <v>50</v>
      </c>
      <c r="P1526" t="s">
        <v>70</v>
      </c>
      <c r="Q1526" t="s">
        <v>71</v>
      </c>
      <c r="R1526" t="s">
        <v>2515</v>
      </c>
      <c r="S1526">
        <v>7011</v>
      </c>
      <c r="T1526" s="3">
        <v>42128</v>
      </c>
      <c r="U1526" s="3">
        <v>42130</v>
      </c>
      <c r="V1526">
        <v>51.218699999999998</v>
      </c>
      <c r="W1526">
        <v>21</v>
      </c>
      <c r="X1526">
        <v>74.23</v>
      </c>
      <c r="Y1526">
        <v>90624</v>
      </c>
    </row>
    <row r="1527" spans="1:25" x14ac:dyDescent="0.3">
      <c r="A1527">
        <v>23298</v>
      </c>
      <c r="B1527" t="s">
        <v>64</v>
      </c>
      <c r="C1527">
        <v>0.01</v>
      </c>
      <c r="D1527">
        <v>30.98</v>
      </c>
      <c r="E1527">
        <v>9.18</v>
      </c>
      <c r="F1527">
        <v>2693</v>
      </c>
      <c r="G1527" t="s">
        <v>2516</v>
      </c>
      <c r="H1527" t="s">
        <v>66</v>
      </c>
      <c r="I1527" t="s">
        <v>57</v>
      </c>
      <c r="J1527" t="s">
        <v>46</v>
      </c>
      <c r="K1527" t="s">
        <v>118</v>
      </c>
      <c r="L1527" t="s">
        <v>76</v>
      </c>
      <c r="M1527" t="s">
        <v>2381</v>
      </c>
      <c r="N1527">
        <v>0.4</v>
      </c>
      <c r="O1527" t="s">
        <v>50</v>
      </c>
      <c r="P1527" t="s">
        <v>70</v>
      </c>
      <c r="Q1527" t="s">
        <v>173</v>
      </c>
      <c r="R1527" t="s">
        <v>1128</v>
      </c>
      <c r="S1527">
        <v>5201</v>
      </c>
      <c r="T1527" s="3">
        <v>42128</v>
      </c>
      <c r="U1527" s="3">
        <v>42128</v>
      </c>
      <c r="V1527">
        <v>380.46800000000002</v>
      </c>
      <c r="W1527">
        <v>20</v>
      </c>
      <c r="X1527">
        <v>627.19000000000005</v>
      </c>
      <c r="Y1527">
        <v>90624</v>
      </c>
    </row>
    <row r="1528" spans="1:25" x14ac:dyDescent="0.3">
      <c r="A1528">
        <v>18354</v>
      </c>
      <c r="B1528" t="s">
        <v>64</v>
      </c>
      <c r="C1528">
        <v>0.05</v>
      </c>
      <c r="D1528">
        <v>107.53</v>
      </c>
      <c r="E1528">
        <v>5.81</v>
      </c>
      <c r="F1528">
        <v>2696</v>
      </c>
      <c r="G1528" t="s">
        <v>2517</v>
      </c>
      <c r="H1528" t="s">
        <v>66</v>
      </c>
      <c r="I1528" t="s">
        <v>57</v>
      </c>
      <c r="J1528" t="s">
        <v>58</v>
      </c>
      <c r="K1528" t="s">
        <v>67</v>
      </c>
      <c r="L1528" t="s">
        <v>111</v>
      </c>
      <c r="M1528" t="s">
        <v>1677</v>
      </c>
      <c r="N1528">
        <v>0.65</v>
      </c>
      <c r="O1528" t="s">
        <v>50</v>
      </c>
      <c r="P1528" t="s">
        <v>87</v>
      </c>
      <c r="Q1528" t="s">
        <v>1302</v>
      </c>
      <c r="R1528" t="s">
        <v>2518</v>
      </c>
      <c r="S1528">
        <v>35401</v>
      </c>
      <c r="T1528" s="3">
        <v>42068</v>
      </c>
      <c r="U1528" s="3">
        <v>42069</v>
      </c>
      <c r="V1528">
        <v>-89.418000000000006</v>
      </c>
      <c r="W1528">
        <v>6</v>
      </c>
      <c r="X1528">
        <v>612.91999999999996</v>
      </c>
      <c r="Y1528">
        <v>87676</v>
      </c>
    </row>
    <row r="1529" spans="1:25" x14ac:dyDescent="0.3">
      <c r="A1529">
        <v>19506</v>
      </c>
      <c r="B1529" t="s">
        <v>64</v>
      </c>
      <c r="C1529">
        <v>0.04</v>
      </c>
      <c r="D1529">
        <v>1.74</v>
      </c>
      <c r="E1529">
        <v>4.08</v>
      </c>
      <c r="F1529">
        <v>2697</v>
      </c>
      <c r="G1529" t="s">
        <v>2519</v>
      </c>
      <c r="H1529" t="s">
        <v>66</v>
      </c>
      <c r="I1529" t="s">
        <v>45</v>
      </c>
      <c r="J1529" t="s">
        <v>58</v>
      </c>
      <c r="K1529" t="s">
        <v>67</v>
      </c>
      <c r="L1529" t="s">
        <v>68</v>
      </c>
      <c r="M1529" t="s">
        <v>243</v>
      </c>
      <c r="N1529">
        <v>0.53</v>
      </c>
      <c r="O1529" t="s">
        <v>50</v>
      </c>
      <c r="P1529" t="s">
        <v>87</v>
      </c>
      <c r="Q1529" t="s">
        <v>1302</v>
      </c>
      <c r="R1529" t="s">
        <v>2520</v>
      </c>
      <c r="S1529">
        <v>35216</v>
      </c>
      <c r="T1529" s="3">
        <v>42058</v>
      </c>
      <c r="U1529" s="3">
        <v>42060</v>
      </c>
      <c r="V1529">
        <v>9.2519999999999989</v>
      </c>
      <c r="W1529">
        <v>16</v>
      </c>
      <c r="X1529">
        <v>29.08</v>
      </c>
      <c r="Y1529">
        <v>87678</v>
      </c>
    </row>
    <row r="1530" spans="1:25" x14ac:dyDescent="0.3">
      <c r="A1530">
        <v>19507</v>
      </c>
      <c r="B1530" t="s">
        <v>64</v>
      </c>
      <c r="C1530">
        <v>0.01</v>
      </c>
      <c r="D1530">
        <v>119.99</v>
      </c>
      <c r="E1530">
        <v>56.14</v>
      </c>
      <c r="F1530">
        <v>2697</v>
      </c>
      <c r="G1530" t="s">
        <v>2519</v>
      </c>
      <c r="H1530" t="s">
        <v>56</v>
      </c>
      <c r="I1530" t="s">
        <v>45</v>
      </c>
      <c r="J1530" t="s">
        <v>102</v>
      </c>
      <c r="K1530" t="s">
        <v>110</v>
      </c>
      <c r="L1530" t="s">
        <v>146</v>
      </c>
      <c r="M1530" t="s">
        <v>342</v>
      </c>
      <c r="N1530">
        <v>0.39</v>
      </c>
      <c r="O1530" t="s">
        <v>50</v>
      </c>
      <c r="P1530" t="s">
        <v>87</v>
      </c>
      <c r="Q1530" t="s">
        <v>1302</v>
      </c>
      <c r="R1530" t="s">
        <v>2520</v>
      </c>
      <c r="S1530">
        <v>35216</v>
      </c>
      <c r="T1530" s="3">
        <v>42058</v>
      </c>
      <c r="U1530" s="3">
        <v>42059</v>
      </c>
      <c r="V1530">
        <v>-1197.0419999999999</v>
      </c>
      <c r="W1530">
        <v>21</v>
      </c>
      <c r="X1530">
        <v>2569.5700000000002</v>
      </c>
      <c r="Y1530">
        <v>87678</v>
      </c>
    </row>
    <row r="1531" spans="1:25" x14ac:dyDescent="0.3">
      <c r="A1531">
        <v>21580</v>
      </c>
      <c r="B1531" t="s">
        <v>64</v>
      </c>
      <c r="C1531">
        <v>0.06</v>
      </c>
      <c r="D1531">
        <v>4.9800000000000004</v>
      </c>
      <c r="E1531">
        <v>4.95</v>
      </c>
      <c r="F1531">
        <v>2699</v>
      </c>
      <c r="G1531" t="s">
        <v>2521</v>
      </c>
      <c r="H1531" t="s">
        <v>66</v>
      </c>
      <c r="I1531" t="s">
        <v>45</v>
      </c>
      <c r="J1531" t="s">
        <v>46</v>
      </c>
      <c r="K1531" t="s">
        <v>134</v>
      </c>
      <c r="L1531" t="s">
        <v>76</v>
      </c>
      <c r="M1531" t="s">
        <v>2522</v>
      </c>
      <c r="N1531">
        <v>0.37</v>
      </c>
      <c r="O1531" t="s">
        <v>50</v>
      </c>
      <c r="P1531" t="s">
        <v>51</v>
      </c>
      <c r="Q1531" t="s">
        <v>402</v>
      </c>
      <c r="R1531" t="s">
        <v>2523</v>
      </c>
      <c r="S1531">
        <v>86442</v>
      </c>
      <c r="T1531" s="3">
        <v>42146</v>
      </c>
      <c r="U1531" s="3">
        <v>42148</v>
      </c>
      <c r="V1531">
        <v>-103.224</v>
      </c>
      <c r="W1531">
        <v>16</v>
      </c>
      <c r="X1531">
        <v>78.989999999999995</v>
      </c>
      <c r="Y1531">
        <v>87677</v>
      </c>
    </row>
    <row r="1532" spans="1:25" x14ac:dyDescent="0.3">
      <c r="A1532">
        <v>20983</v>
      </c>
      <c r="B1532" t="s">
        <v>54</v>
      </c>
      <c r="C1532">
        <v>0.04</v>
      </c>
      <c r="D1532">
        <v>70.98</v>
      </c>
      <c r="E1532">
        <v>26.74</v>
      </c>
      <c r="F1532">
        <v>2699</v>
      </c>
      <c r="G1532" t="s">
        <v>2521</v>
      </c>
      <c r="H1532" t="s">
        <v>56</v>
      </c>
      <c r="I1532" t="s">
        <v>45</v>
      </c>
      <c r="J1532" t="s">
        <v>58</v>
      </c>
      <c r="K1532" t="s">
        <v>215</v>
      </c>
      <c r="L1532" t="s">
        <v>146</v>
      </c>
      <c r="M1532" t="s">
        <v>2524</v>
      </c>
      <c r="N1532">
        <v>0.6</v>
      </c>
      <c r="O1532" t="s">
        <v>50</v>
      </c>
      <c r="P1532" t="s">
        <v>51</v>
      </c>
      <c r="Q1532" t="s">
        <v>402</v>
      </c>
      <c r="R1532" t="s">
        <v>2523</v>
      </c>
      <c r="S1532">
        <v>86442</v>
      </c>
      <c r="T1532" s="3">
        <v>42102</v>
      </c>
      <c r="U1532" s="3">
        <v>42104</v>
      </c>
      <c r="V1532">
        <v>-84.628799999999998</v>
      </c>
      <c r="W1532">
        <v>19</v>
      </c>
      <c r="X1532">
        <v>1345.33</v>
      </c>
      <c r="Y1532">
        <v>87679</v>
      </c>
    </row>
    <row r="1533" spans="1:25" x14ac:dyDescent="0.3">
      <c r="A1533">
        <v>24151</v>
      </c>
      <c r="B1533" t="s">
        <v>64</v>
      </c>
      <c r="C1533">
        <v>0.06</v>
      </c>
      <c r="D1533">
        <v>3.6</v>
      </c>
      <c r="E1533">
        <v>2.2000000000000002</v>
      </c>
      <c r="F1533">
        <v>2704</v>
      </c>
      <c r="G1533" t="s">
        <v>2525</v>
      </c>
      <c r="H1533" t="s">
        <v>66</v>
      </c>
      <c r="I1533" t="s">
        <v>139</v>
      </c>
      <c r="J1533" t="s">
        <v>46</v>
      </c>
      <c r="K1533" t="s">
        <v>118</v>
      </c>
      <c r="L1533" t="s">
        <v>48</v>
      </c>
      <c r="M1533" t="s">
        <v>1693</v>
      </c>
      <c r="N1533">
        <v>0.39</v>
      </c>
      <c r="O1533" t="s">
        <v>50</v>
      </c>
      <c r="P1533" t="s">
        <v>87</v>
      </c>
      <c r="Q1533" t="s">
        <v>386</v>
      </c>
      <c r="R1533" t="s">
        <v>2526</v>
      </c>
      <c r="S1533">
        <v>32503</v>
      </c>
      <c r="T1533" s="3">
        <v>42124</v>
      </c>
      <c r="U1533" s="3">
        <v>42126</v>
      </c>
      <c r="V1533">
        <v>2755.6422000000002</v>
      </c>
      <c r="W1533">
        <v>4</v>
      </c>
      <c r="X1533">
        <v>15.19</v>
      </c>
      <c r="Y1533">
        <v>91407</v>
      </c>
    </row>
    <row r="1534" spans="1:25" x14ac:dyDescent="0.3">
      <c r="A1534">
        <v>21979</v>
      </c>
      <c r="B1534" t="s">
        <v>131</v>
      </c>
      <c r="C1534">
        <v>0.03</v>
      </c>
      <c r="D1534">
        <v>13.48</v>
      </c>
      <c r="E1534">
        <v>4.51</v>
      </c>
      <c r="F1534">
        <v>2704</v>
      </c>
      <c r="G1534" t="s">
        <v>2525</v>
      </c>
      <c r="H1534" t="s">
        <v>44</v>
      </c>
      <c r="I1534" t="s">
        <v>139</v>
      </c>
      <c r="J1534" t="s">
        <v>46</v>
      </c>
      <c r="K1534" t="s">
        <v>165</v>
      </c>
      <c r="L1534" t="s">
        <v>76</v>
      </c>
      <c r="M1534" t="s">
        <v>2527</v>
      </c>
      <c r="N1534">
        <v>0.59</v>
      </c>
      <c r="O1534" t="s">
        <v>50</v>
      </c>
      <c r="P1534" t="s">
        <v>87</v>
      </c>
      <c r="Q1534" t="s">
        <v>386</v>
      </c>
      <c r="R1534" t="s">
        <v>2526</v>
      </c>
      <c r="S1534">
        <v>32503</v>
      </c>
      <c r="T1534" s="3">
        <v>42124</v>
      </c>
      <c r="U1534" s="3">
        <v>42128</v>
      </c>
      <c r="V1534">
        <v>-256.01800000000003</v>
      </c>
      <c r="W1534">
        <v>4</v>
      </c>
      <c r="X1534">
        <v>59.49</v>
      </c>
      <c r="Y1534">
        <v>91408</v>
      </c>
    </row>
    <row r="1535" spans="1:25" x14ac:dyDescent="0.3">
      <c r="A1535">
        <v>18898</v>
      </c>
      <c r="B1535" t="s">
        <v>73</v>
      </c>
      <c r="C1535">
        <v>7.0000000000000007E-2</v>
      </c>
      <c r="D1535">
        <v>60.97</v>
      </c>
      <c r="E1535">
        <v>4.5</v>
      </c>
      <c r="F1535">
        <v>2709</v>
      </c>
      <c r="G1535" t="s">
        <v>2528</v>
      </c>
      <c r="H1535" t="s">
        <v>66</v>
      </c>
      <c r="I1535" t="s">
        <v>139</v>
      </c>
      <c r="J1535" t="s">
        <v>46</v>
      </c>
      <c r="K1535" t="s">
        <v>281</v>
      </c>
      <c r="L1535" t="s">
        <v>76</v>
      </c>
      <c r="M1535" t="s">
        <v>2156</v>
      </c>
      <c r="N1535">
        <v>0.56000000000000005</v>
      </c>
      <c r="O1535" t="s">
        <v>50</v>
      </c>
      <c r="P1535" t="s">
        <v>70</v>
      </c>
      <c r="Q1535" t="s">
        <v>439</v>
      </c>
      <c r="R1535" t="s">
        <v>2529</v>
      </c>
      <c r="S1535">
        <v>21042</v>
      </c>
      <c r="T1535" s="3">
        <v>42152</v>
      </c>
      <c r="U1535" s="3">
        <v>42154</v>
      </c>
      <c r="V1535">
        <v>-41.77</v>
      </c>
      <c r="W1535">
        <v>1</v>
      </c>
      <c r="X1535">
        <v>57.84</v>
      </c>
      <c r="Y1535">
        <v>89240</v>
      </c>
    </row>
    <row r="1536" spans="1:25" x14ac:dyDescent="0.3">
      <c r="A1536">
        <v>18899</v>
      </c>
      <c r="B1536" t="s">
        <v>73</v>
      </c>
      <c r="C1536">
        <v>0</v>
      </c>
      <c r="D1536">
        <v>90.98</v>
      </c>
      <c r="E1536">
        <v>56.2</v>
      </c>
      <c r="F1536">
        <v>2709</v>
      </c>
      <c r="G1536" t="s">
        <v>2528</v>
      </c>
      <c r="H1536" t="s">
        <v>66</v>
      </c>
      <c r="I1536" t="s">
        <v>139</v>
      </c>
      <c r="J1536" t="s">
        <v>58</v>
      </c>
      <c r="K1536" t="s">
        <v>67</v>
      </c>
      <c r="L1536" t="s">
        <v>111</v>
      </c>
      <c r="M1536" t="s">
        <v>1085</v>
      </c>
      <c r="N1536">
        <v>0.74</v>
      </c>
      <c r="O1536" t="s">
        <v>50</v>
      </c>
      <c r="P1536" t="s">
        <v>70</v>
      </c>
      <c r="Q1536" t="s">
        <v>439</v>
      </c>
      <c r="R1536" t="s">
        <v>2529</v>
      </c>
      <c r="S1536">
        <v>21042</v>
      </c>
      <c r="T1536" s="3">
        <v>42152</v>
      </c>
      <c r="U1536" s="3">
        <v>42154</v>
      </c>
      <c r="V1536">
        <v>-1014.11</v>
      </c>
      <c r="W1536">
        <v>15</v>
      </c>
      <c r="X1536">
        <v>1425.71</v>
      </c>
      <c r="Y1536">
        <v>89240</v>
      </c>
    </row>
    <row r="1537" spans="1:25" x14ac:dyDescent="0.3">
      <c r="A1537">
        <v>18855</v>
      </c>
      <c r="B1537" t="s">
        <v>64</v>
      </c>
      <c r="C1537">
        <v>7.0000000000000007E-2</v>
      </c>
      <c r="D1537">
        <v>2.88</v>
      </c>
      <c r="E1537">
        <v>0.5</v>
      </c>
      <c r="F1537">
        <v>2713</v>
      </c>
      <c r="G1537" t="s">
        <v>2530</v>
      </c>
      <c r="H1537" t="s">
        <v>66</v>
      </c>
      <c r="I1537" t="s">
        <v>45</v>
      </c>
      <c r="J1537" t="s">
        <v>46</v>
      </c>
      <c r="K1537" t="s">
        <v>159</v>
      </c>
      <c r="L1537" t="s">
        <v>76</v>
      </c>
      <c r="M1537" t="s">
        <v>2531</v>
      </c>
      <c r="N1537">
        <v>0.39</v>
      </c>
      <c r="O1537" t="s">
        <v>50</v>
      </c>
      <c r="P1537" t="s">
        <v>78</v>
      </c>
      <c r="Q1537" t="s">
        <v>324</v>
      </c>
      <c r="R1537" t="s">
        <v>2532</v>
      </c>
      <c r="S1537">
        <v>49001</v>
      </c>
      <c r="T1537" s="3">
        <v>42176</v>
      </c>
      <c r="U1537" s="3">
        <v>42179</v>
      </c>
      <c r="V1537">
        <v>17.429400000000001</v>
      </c>
      <c r="W1537">
        <v>9</v>
      </c>
      <c r="X1537">
        <v>25.26</v>
      </c>
      <c r="Y1537">
        <v>88701</v>
      </c>
    </row>
    <row r="1538" spans="1:25" x14ac:dyDescent="0.3">
      <c r="A1538">
        <v>18856</v>
      </c>
      <c r="B1538" t="s">
        <v>64</v>
      </c>
      <c r="C1538">
        <v>0.03</v>
      </c>
      <c r="D1538">
        <v>348.21</v>
      </c>
      <c r="E1538">
        <v>40.19</v>
      </c>
      <c r="F1538">
        <v>2713</v>
      </c>
      <c r="G1538" t="s">
        <v>2530</v>
      </c>
      <c r="H1538" t="s">
        <v>56</v>
      </c>
      <c r="I1538" t="s">
        <v>45</v>
      </c>
      <c r="J1538" t="s">
        <v>58</v>
      </c>
      <c r="K1538" t="s">
        <v>176</v>
      </c>
      <c r="L1538" t="s">
        <v>146</v>
      </c>
      <c r="M1538" t="s">
        <v>1596</v>
      </c>
      <c r="N1538">
        <v>0.62</v>
      </c>
      <c r="O1538" t="s">
        <v>50</v>
      </c>
      <c r="P1538" t="s">
        <v>78</v>
      </c>
      <c r="Q1538" t="s">
        <v>324</v>
      </c>
      <c r="R1538" t="s">
        <v>2532</v>
      </c>
      <c r="S1538">
        <v>49001</v>
      </c>
      <c r="T1538" s="3">
        <v>42176</v>
      </c>
      <c r="U1538" s="3">
        <v>42177</v>
      </c>
      <c r="V1538">
        <v>-178.86960000000002</v>
      </c>
      <c r="W1538">
        <v>2</v>
      </c>
      <c r="X1538">
        <v>736.16</v>
      </c>
      <c r="Y1538">
        <v>88701</v>
      </c>
    </row>
    <row r="1539" spans="1:25" x14ac:dyDescent="0.3">
      <c r="A1539">
        <v>21690</v>
      </c>
      <c r="B1539" t="s">
        <v>131</v>
      </c>
      <c r="C1539">
        <v>0.01</v>
      </c>
      <c r="D1539">
        <v>29.89</v>
      </c>
      <c r="E1539">
        <v>1.99</v>
      </c>
      <c r="F1539">
        <v>2715</v>
      </c>
      <c r="G1539" t="s">
        <v>2533</v>
      </c>
      <c r="H1539" t="s">
        <v>66</v>
      </c>
      <c r="I1539" t="s">
        <v>45</v>
      </c>
      <c r="J1539" t="s">
        <v>102</v>
      </c>
      <c r="K1539" t="s">
        <v>204</v>
      </c>
      <c r="L1539" t="s">
        <v>68</v>
      </c>
      <c r="M1539" t="s">
        <v>1335</v>
      </c>
      <c r="N1539">
        <v>0.5</v>
      </c>
      <c r="O1539" t="s">
        <v>50</v>
      </c>
      <c r="P1539" t="s">
        <v>78</v>
      </c>
      <c r="Q1539" t="s">
        <v>324</v>
      </c>
      <c r="R1539" t="s">
        <v>2534</v>
      </c>
      <c r="S1539">
        <v>48911</v>
      </c>
      <c r="T1539" s="3">
        <v>42016</v>
      </c>
      <c r="U1539" s="3">
        <v>42020</v>
      </c>
      <c r="V1539">
        <v>-74.64</v>
      </c>
      <c r="W1539">
        <v>1</v>
      </c>
      <c r="X1539">
        <v>31.96</v>
      </c>
      <c r="Y1539">
        <v>88702</v>
      </c>
    </row>
    <row r="1540" spans="1:25" x14ac:dyDescent="0.3">
      <c r="A1540">
        <v>21863</v>
      </c>
      <c r="B1540" t="s">
        <v>64</v>
      </c>
      <c r="C1540">
        <v>0.1</v>
      </c>
      <c r="D1540">
        <v>6.74</v>
      </c>
      <c r="E1540">
        <v>1.72</v>
      </c>
      <c r="F1540">
        <v>2718</v>
      </c>
      <c r="G1540" t="s">
        <v>2535</v>
      </c>
      <c r="H1540" t="s">
        <v>66</v>
      </c>
      <c r="I1540" t="s">
        <v>139</v>
      </c>
      <c r="J1540" t="s">
        <v>46</v>
      </c>
      <c r="K1540" t="s">
        <v>118</v>
      </c>
      <c r="L1540" t="s">
        <v>48</v>
      </c>
      <c r="M1540" t="s">
        <v>2536</v>
      </c>
      <c r="N1540">
        <v>0.35</v>
      </c>
      <c r="O1540" t="s">
        <v>50</v>
      </c>
      <c r="P1540" t="s">
        <v>78</v>
      </c>
      <c r="Q1540" t="s">
        <v>202</v>
      </c>
      <c r="R1540" t="s">
        <v>2534</v>
      </c>
      <c r="S1540">
        <v>60438</v>
      </c>
      <c r="T1540" s="3">
        <v>42064</v>
      </c>
      <c r="U1540" s="3">
        <v>42066</v>
      </c>
      <c r="V1540">
        <v>65.41</v>
      </c>
      <c r="W1540">
        <v>15</v>
      </c>
      <c r="X1540">
        <v>98.17</v>
      </c>
      <c r="Y1540">
        <v>89394</v>
      </c>
    </row>
    <row r="1541" spans="1:25" x14ac:dyDescent="0.3">
      <c r="A1541">
        <v>21399</v>
      </c>
      <c r="B1541" t="s">
        <v>64</v>
      </c>
      <c r="C1541">
        <v>0</v>
      </c>
      <c r="D1541">
        <v>40.479999999999997</v>
      </c>
      <c r="E1541">
        <v>19.989999999999998</v>
      </c>
      <c r="F1541">
        <v>2720</v>
      </c>
      <c r="G1541" t="s">
        <v>2537</v>
      </c>
      <c r="H1541" t="s">
        <v>66</v>
      </c>
      <c r="I1541" t="s">
        <v>75</v>
      </c>
      <c r="J1541" t="s">
        <v>102</v>
      </c>
      <c r="K1541" t="s">
        <v>204</v>
      </c>
      <c r="L1541" t="s">
        <v>76</v>
      </c>
      <c r="M1541" t="s">
        <v>854</v>
      </c>
      <c r="N1541">
        <v>0.77</v>
      </c>
      <c r="O1541" t="s">
        <v>50</v>
      </c>
      <c r="P1541" t="s">
        <v>87</v>
      </c>
      <c r="Q1541" t="s">
        <v>411</v>
      </c>
      <c r="R1541" t="s">
        <v>2538</v>
      </c>
      <c r="S1541">
        <v>30721</v>
      </c>
      <c r="T1541" s="3">
        <v>42171</v>
      </c>
      <c r="U1541" s="3">
        <v>42172</v>
      </c>
      <c r="V1541">
        <v>-25.634</v>
      </c>
      <c r="W1541">
        <v>6</v>
      </c>
      <c r="X1541">
        <v>264.95</v>
      </c>
      <c r="Y1541">
        <v>88766</v>
      </c>
    </row>
    <row r="1542" spans="1:25" x14ac:dyDescent="0.3">
      <c r="A1542">
        <v>19907</v>
      </c>
      <c r="B1542" t="s">
        <v>64</v>
      </c>
      <c r="C1542">
        <v>0.06</v>
      </c>
      <c r="D1542">
        <v>4.9800000000000004</v>
      </c>
      <c r="E1542">
        <v>7.44</v>
      </c>
      <c r="F1542">
        <v>2724</v>
      </c>
      <c r="G1542" t="s">
        <v>2539</v>
      </c>
      <c r="H1542" t="s">
        <v>66</v>
      </c>
      <c r="I1542" t="s">
        <v>57</v>
      </c>
      <c r="J1542" t="s">
        <v>46</v>
      </c>
      <c r="K1542" t="s">
        <v>118</v>
      </c>
      <c r="L1542" t="s">
        <v>76</v>
      </c>
      <c r="M1542" t="s">
        <v>408</v>
      </c>
      <c r="N1542">
        <v>0.36</v>
      </c>
      <c r="O1542" t="s">
        <v>50</v>
      </c>
      <c r="P1542" t="s">
        <v>87</v>
      </c>
      <c r="Q1542" t="s">
        <v>268</v>
      </c>
      <c r="R1542" t="s">
        <v>2540</v>
      </c>
      <c r="S1542">
        <v>37421</v>
      </c>
      <c r="T1542" s="3">
        <v>42125</v>
      </c>
      <c r="U1542" s="3">
        <v>42126</v>
      </c>
      <c r="V1542">
        <v>-37.561999999999998</v>
      </c>
      <c r="W1542">
        <v>10</v>
      </c>
      <c r="X1542">
        <v>53.21</v>
      </c>
      <c r="Y1542">
        <v>88959</v>
      </c>
    </row>
    <row r="1543" spans="1:25" x14ac:dyDescent="0.3">
      <c r="A1543">
        <v>19908</v>
      </c>
      <c r="B1543" t="s">
        <v>64</v>
      </c>
      <c r="C1543">
        <v>0.01</v>
      </c>
      <c r="D1543">
        <v>6.48</v>
      </c>
      <c r="E1543">
        <v>7.37</v>
      </c>
      <c r="F1543">
        <v>2724</v>
      </c>
      <c r="G1543" t="s">
        <v>2539</v>
      </c>
      <c r="H1543" t="s">
        <v>66</v>
      </c>
      <c r="I1543" t="s">
        <v>57</v>
      </c>
      <c r="J1543" t="s">
        <v>46</v>
      </c>
      <c r="K1543" t="s">
        <v>118</v>
      </c>
      <c r="L1543" t="s">
        <v>76</v>
      </c>
      <c r="M1543" t="s">
        <v>738</v>
      </c>
      <c r="N1543">
        <v>0.37</v>
      </c>
      <c r="O1543" t="s">
        <v>50</v>
      </c>
      <c r="P1543" t="s">
        <v>87</v>
      </c>
      <c r="Q1543" t="s">
        <v>268</v>
      </c>
      <c r="R1543" t="s">
        <v>2540</v>
      </c>
      <c r="S1543">
        <v>37421</v>
      </c>
      <c r="T1543" s="3">
        <v>42125</v>
      </c>
      <c r="U1543" s="3">
        <v>42127</v>
      </c>
      <c r="V1543">
        <v>-449.69399999999996</v>
      </c>
      <c r="W1543">
        <v>18</v>
      </c>
      <c r="X1543">
        <v>122.8</v>
      </c>
      <c r="Y1543">
        <v>88959</v>
      </c>
    </row>
    <row r="1544" spans="1:25" x14ac:dyDescent="0.3">
      <c r="A1544">
        <v>22612</v>
      </c>
      <c r="B1544" t="s">
        <v>54</v>
      </c>
      <c r="C1544">
        <v>0.05</v>
      </c>
      <c r="D1544">
        <v>28.15</v>
      </c>
      <c r="E1544">
        <v>6.17</v>
      </c>
      <c r="F1544">
        <v>2725</v>
      </c>
      <c r="G1544" t="s">
        <v>2541</v>
      </c>
      <c r="H1544" t="s">
        <v>66</v>
      </c>
      <c r="I1544" t="s">
        <v>57</v>
      </c>
      <c r="J1544" t="s">
        <v>46</v>
      </c>
      <c r="K1544" t="s">
        <v>47</v>
      </c>
      <c r="L1544" t="s">
        <v>68</v>
      </c>
      <c r="M1544" t="s">
        <v>2361</v>
      </c>
      <c r="N1544">
        <v>0.55000000000000004</v>
      </c>
      <c r="O1544" t="s">
        <v>50</v>
      </c>
      <c r="P1544" t="s">
        <v>87</v>
      </c>
      <c r="Q1544" t="s">
        <v>268</v>
      </c>
      <c r="R1544" t="s">
        <v>2542</v>
      </c>
      <c r="S1544">
        <v>37042</v>
      </c>
      <c r="T1544" s="3">
        <v>42021</v>
      </c>
      <c r="U1544" s="3">
        <v>42022</v>
      </c>
      <c r="V1544">
        <v>-66.248000000000005</v>
      </c>
      <c r="W1544">
        <v>10</v>
      </c>
      <c r="X1544">
        <v>282.38</v>
      </c>
      <c r="Y1544">
        <v>88958</v>
      </c>
    </row>
    <row r="1545" spans="1:25" x14ac:dyDescent="0.3">
      <c r="A1545">
        <v>21422</v>
      </c>
      <c r="B1545" t="s">
        <v>131</v>
      </c>
      <c r="C1545">
        <v>0.08</v>
      </c>
      <c r="D1545">
        <v>230.98</v>
      </c>
      <c r="E1545">
        <v>23.78</v>
      </c>
      <c r="F1545">
        <v>2729</v>
      </c>
      <c r="G1545" t="s">
        <v>2543</v>
      </c>
      <c r="H1545" t="s">
        <v>56</v>
      </c>
      <c r="I1545" t="s">
        <v>139</v>
      </c>
      <c r="J1545" t="s">
        <v>58</v>
      </c>
      <c r="K1545" t="s">
        <v>176</v>
      </c>
      <c r="L1545" t="s">
        <v>146</v>
      </c>
      <c r="M1545" t="s">
        <v>849</v>
      </c>
      <c r="N1545">
        <v>0.6</v>
      </c>
      <c r="O1545" t="s">
        <v>50</v>
      </c>
      <c r="P1545" t="s">
        <v>51</v>
      </c>
      <c r="Q1545" t="s">
        <v>52</v>
      </c>
      <c r="R1545" t="s">
        <v>590</v>
      </c>
      <c r="S1545">
        <v>98226</v>
      </c>
      <c r="T1545" s="3">
        <v>42069</v>
      </c>
      <c r="U1545" s="3">
        <v>42073</v>
      </c>
      <c r="V1545">
        <v>501.69</v>
      </c>
      <c r="W1545">
        <v>4</v>
      </c>
      <c r="X1545">
        <v>924.8</v>
      </c>
      <c r="Y1545">
        <v>88114</v>
      </c>
    </row>
    <row r="1546" spans="1:25" x14ac:dyDescent="0.3">
      <c r="A1546">
        <v>19819</v>
      </c>
      <c r="B1546" t="s">
        <v>54</v>
      </c>
      <c r="C1546">
        <v>0.05</v>
      </c>
      <c r="D1546">
        <v>100.98</v>
      </c>
      <c r="E1546">
        <v>7.18</v>
      </c>
      <c r="F1546">
        <v>2737</v>
      </c>
      <c r="G1546" t="s">
        <v>2544</v>
      </c>
      <c r="H1546" t="s">
        <v>66</v>
      </c>
      <c r="I1546" t="s">
        <v>75</v>
      </c>
      <c r="J1546" t="s">
        <v>102</v>
      </c>
      <c r="K1546" t="s">
        <v>204</v>
      </c>
      <c r="L1546" t="s">
        <v>76</v>
      </c>
      <c r="M1546" t="s">
        <v>2299</v>
      </c>
      <c r="N1546">
        <v>0.4</v>
      </c>
      <c r="O1546" t="s">
        <v>50</v>
      </c>
      <c r="P1546" t="s">
        <v>70</v>
      </c>
      <c r="Q1546" t="s">
        <v>173</v>
      </c>
      <c r="R1546" t="s">
        <v>763</v>
      </c>
      <c r="S1546">
        <v>5701</v>
      </c>
      <c r="T1546" s="3">
        <v>42116</v>
      </c>
      <c r="U1546" s="3">
        <v>42118</v>
      </c>
      <c r="V1546">
        <v>566.6072999999999</v>
      </c>
      <c r="W1546">
        <v>8</v>
      </c>
      <c r="X1546">
        <v>821.17</v>
      </c>
      <c r="Y1546">
        <v>89018</v>
      </c>
    </row>
    <row r="1547" spans="1:25" x14ac:dyDescent="0.3">
      <c r="A1547">
        <v>18790</v>
      </c>
      <c r="B1547" t="s">
        <v>73</v>
      </c>
      <c r="C1547">
        <v>0.03</v>
      </c>
      <c r="D1547">
        <v>15.31</v>
      </c>
      <c r="E1547">
        <v>8.7799999999999994</v>
      </c>
      <c r="F1547">
        <v>2737</v>
      </c>
      <c r="G1547" t="s">
        <v>2544</v>
      </c>
      <c r="H1547" t="s">
        <v>66</v>
      </c>
      <c r="I1547" t="s">
        <v>75</v>
      </c>
      <c r="J1547" t="s">
        <v>46</v>
      </c>
      <c r="K1547" t="s">
        <v>165</v>
      </c>
      <c r="L1547" t="s">
        <v>76</v>
      </c>
      <c r="M1547" t="s">
        <v>1952</v>
      </c>
      <c r="N1547">
        <v>0.56999999999999995</v>
      </c>
      <c r="O1547" t="s">
        <v>50</v>
      </c>
      <c r="P1547" t="s">
        <v>70</v>
      </c>
      <c r="Q1547" t="s">
        <v>173</v>
      </c>
      <c r="R1547" t="s">
        <v>763</v>
      </c>
      <c r="S1547">
        <v>5701</v>
      </c>
      <c r="T1547" s="3">
        <v>42156</v>
      </c>
      <c r="U1547" s="3">
        <v>42157</v>
      </c>
      <c r="V1547">
        <v>-57.56</v>
      </c>
      <c r="W1547">
        <v>12</v>
      </c>
      <c r="X1547">
        <v>194.08</v>
      </c>
      <c r="Y1547">
        <v>89019</v>
      </c>
    </row>
    <row r="1548" spans="1:25" x14ac:dyDescent="0.3">
      <c r="A1548">
        <v>24278</v>
      </c>
      <c r="B1548" t="s">
        <v>64</v>
      </c>
      <c r="C1548">
        <v>0.02</v>
      </c>
      <c r="D1548">
        <v>33.979999999999997</v>
      </c>
      <c r="E1548">
        <v>1.99</v>
      </c>
      <c r="F1548">
        <v>2738</v>
      </c>
      <c r="G1548" t="s">
        <v>2545</v>
      </c>
      <c r="H1548" t="s">
        <v>66</v>
      </c>
      <c r="I1548" t="s">
        <v>75</v>
      </c>
      <c r="J1548" t="s">
        <v>102</v>
      </c>
      <c r="K1548" t="s">
        <v>204</v>
      </c>
      <c r="L1548" t="s">
        <v>68</v>
      </c>
      <c r="M1548" t="s">
        <v>2546</v>
      </c>
      <c r="N1548">
        <v>0.45</v>
      </c>
      <c r="O1548" t="s">
        <v>50</v>
      </c>
      <c r="P1548" t="s">
        <v>70</v>
      </c>
      <c r="Q1548" t="s">
        <v>173</v>
      </c>
      <c r="R1548" t="s">
        <v>802</v>
      </c>
      <c r="S1548">
        <v>5403</v>
      </c>
      <c r="T1548" s="3">
        <v>42107</v>
      </c>
      <c r="U1548" s="3">
        <v>42109</v>
      </c>
      <c r="V1548">
        <v>164.06129999999999</v>
      </c>
      <c r="W1548">
        <v>7</v>
      </c>
      <c r="X1548">
        <v>237.77</v>
      </c>
      <c r="Y1548">
        <v>89017</v>
      </c>
    </row>
    <row r="1549" spans="1:25" x14ac:dyDescent="0.3">
      <c r="A1549">
        <v>19987</v>
      </c>
      <c r="B1549" t="s">
        <v>131</v>
      </c>
      <c r="C1549">
        <v>0.01</v>
      </c>
      <c r="D1549">
        <v>35.99</v>
      </c>
      <c r="E1549">
        <v>5.99</v>
      </c>
      <c r="F1549">
        <v>2741</v>
      </c>
      <c r="G1549" t="s">
        <v>2547</v>
      </c>
      <c r="H1549" t="s">
        <v>66</v>
      </c>
      <c r="I1549" t="s">
        <v>75</v>
      </c>
      <c r="J1549" t="s">
        <v>102</v>
      </c>
      <c r="K1549" t="s">
        <v>103</v>
      </c>
      <c r="L1549" t="s">
        <v>48</v>
      </c>
      <c r="M1549" t="s">
        <v>1005</v>
      </c>
      <c r="N1549">
        <v>0.38</v>
      </c>
      <c r="O1549" t="s">
        <v>50</v>
      </c>
      <c r="P1549" t="s">
        <v>51</v>
      </c>
      <c r="Q1549" t="s">
        <v>1765</v>
      </c>
      <c r="R1549" t="s">
        <v>2548</v>
      </c>
      <c r="S1549">
        <v>83605</v>
      </c>
      <c r="T1549" s="3">
        <v>42075</v>
      </c>
      <c r="U1549" s="3">
        <v>42082</v>
      </c>
      <c r="V1549">
        <v>218.23319999999995</v>
      </c>
      <c r="W1549">
        <v>10</v>
      </c>
      <c r="X1549">
        <v>316.27999999999997</v>
      </c>
      <c r="Y1549">
        <v>89481</v>
      </c>
    </row>
    <row r="1550" spans="1:25" x14ac:dyDescent="0.3">
      <c r="A1550">
        <v>21323</v>
      </c>
      <c r="B1550" t="s">
        <v>73</v>
      </c>
      <c r="C1550">
        <v>0.01</v>
      </c>
      <c r="D1550">
        <v>220.98</v>
      </c>
      <c r="E1550">
        <v>64.66</v>
      </c>
      <c r="F1550">
        <v>2745</v>
      </c>
      <c r="G1550" t="s">
        <v>2549</v>
      </c>
      <c r="H1550" t="s">
        <v>56</v>
      </c>
      <c r="I1550" t="s">
        <v>45</v>
      </c>
      <c r="J1550" t="s">
        <v>58</v>
      </c>
      <c r="K1550" t="s">
        <v>215</v>
      </c>
      <c r="L1550" t="s">
        <v>146</v>
      </c>
      <c r="M1550" t="s">
        <v>2550</v>
      </c>
      <c r="N1550">
        <v>0.62</v>
      </c>
      <c r="O1550" t="s">
        <v>50</v>
      </c>
      <c r="P1550" t="s">
        <v>51</v>
      </c>
      <c r="Q1550" t="s">
        <v>402</v>
      </c>
      <c r="R1550" t="s">
        <v>2551</v>
      </c>
      <c r="S1550">
        <v>85224</v>
      </c>
      <c r="T1550" s="3">
        <v>42081</v>
      </c>
      <c r="U1550" s="3">
        <v>42082</v>
      </c>
      <c r="V1550">
        <v>1049.03</v>
      </c>
      <c r="W1550">
        <v>11</v>
      </c>
      <c r="X1550">
        <v>2591.09</v>
      </c>
      <c r="Y1550">
        <v>86184</v>
      </c>
    </row>
    <row r="1551" spans="1:25" x14ac:dyDescent="0.3">
      <c r="A1551">
        <v>4949</v>
      </c>
      <c r="B1551" t="s">
        <v>73</v>
      </c>
      <c r="C1551">
        <v>0.08</v>
      </c>
      <c r="D1551">
        <v>9.98</v>
      </c>
      <c r="E1551">
        <v>12.52</v>
      </c>
      <c r="F1551">
        <v>2747</v>
      </c>
      <c r="G1551" t="s">
        <v>2552</v>
      </c>
      <c r="H1551" t="s">
        <v>66</v>
      </c>
      <c r="I1551" t="s">
        <v>45</v>
      </c>
      <c r="J1551" t="s">
        <v>58</v>
      </c>
      <c r="K1551" t="s">
        <v>67</v>
      </c>
      <c r="L1551" t="s">
        <v>76</v>
      </c>
      <c r="M1551" t="s">
        <v>2553</v>
      </c>
      <c r="N1551">
        <v>0.56999999999999995</v>
      </c>
      <c r="O1551" t="s">
        <v>50</v>
      </c>
      <c r="P1551" t="s">
        <v>70</v>
      </c>
      <c r="Q1551" t="s">
        <v>96</v>
      </c>
      <c r="R1551" t="s">
        <v>115</v>
      </c>
      <c r="S1551">
        <v>10115</v>
      </c>
      <c r="T1551" s="3">
        <v>42040</v>
      </c>
      <c r="U1551" s="3">
        <v>42042</v>
      </c>
      <c r="V1551">
        <v>-102.93</v>
      </c>
      <c r="W1551">
        <v>15</v>
      </c>
      <c r="X1551">
        <v>150.24</v>
      </c>
      <c r="Y1551">
        <v>35200</v>
      </c>
    </row>
    <row r="1552" spans="1:25" x14ac:dyDescent="0.3">
      <c r="A1552">
        <v>3323</v>
      </c>
      <c r="B1552" t="s">
        <v>73</v>
      </c>
      <c r="C1552">
        <v>0.01</v>
      </c>
      <c r="D1552">
        <v>220.98</v>
      </c>
      <c r="E1552">
        <v>64.66</v>
      </c>
      <c r="F1552">
        <v>2747</v>
      </c>
      <c r="G1552" t="s">
        <v>2552</v>
      </c>
      <c r="H1552" t="s">
        <v>56</v>
      </c>
      <c r="I1552" t="s">
        <v>45</v>
      </c>
      <c r="J1552" t="s">
        <v>58</v>
      </c>
      <c r="K1552" t="s">
        <v>215</v>
      </c>
      <c r="L1552" t="s">
        <v>146</v>
      </c>
      <c r="M1552" t="s">
        <v>2550</v>
      </c>
      <c r="N1552">
        <v>0.62</v>
      </c>
      <c r="O1552" t="s">
        <v>50</v>
      </c>
      <c r="P1552" t="s">
        <v>70</v>
      </c>
      <c r="Q1552" t="s">
        <v>96</v>
      </c>
      <c r="R1552" t="s">
        <v>115</v>
      </c>
      <c r="S1552">
        <v>10115</v>
      </c>
      <c r="T1552" s="3">
        <v>42081</v>
      </c>
      <c r="U1552" s="3">
        <v>42082</v>
      </c>
      <c r="V1552">
        <v>1049.03</v>
      </c>
      <c r="W1552">
        <v>44</v>
      </c>
      <c r="X1552">
        <v>10364.36</v>
      </c>
      <c r="Y1552">
        <v>23751</v>
      </c>
    </row>
    <row r="1553" spans="1:25" x14ac:dyDescent="0.3">
      <c r="A1553">
        <v>23271</v>
      </c>
      <c r="B1553" t="s">
        <v>64</v>
      </c>
      <c r="C1553">
        <v>0.02</v>
      </c>
      <c r="D1553">
        <v>161.55000000000001</v>
      </c>
      <c r="E1553">
        <v>19.989999999999998</v>
      </c>
      <c r="F1553">
        <v>2750</v>
      </c>
      <c r="G1553" t="s">
        <v>2554</v>
      </c>
      <c r="H1553" t="s">
        <v>66</v>
      </c>
      <c r="I1553" t="s">
        <v>75</v>
      </c>
      <c r="J1553" t="s">
        <v>46</v>
      </c>
      <c r="K1553" t="s">
        <v>165</v>
      </c>
      <c r="L1553" t="s">
        <v>76</v>
      </c>
      <c r="M1553" t="s">
        <v>185</v>
      </c>
      <c r="N1553">
        <v>0.66</v>
      </c>
      <c r="O1553" t="s">
        <v>50</v>
      </c>
      <c r="P1553" t="s">
        <v>87</v>
      </c>
      <c r="Q1553" t="s">
        <v>161</v>
      </c>
      <c r="R1553" t="s">
        <v>2555</v>
      </c>
      <c r="S1553">
        <v>22980</v>
      </c>
      <c r="T1553" s="3">
        <v>42071</v>
      </c>
      <c r="U1553" s="3">
        <v>42071</v>
      </c>
      <c r="V1553">
        <v>664.51800000000003</v>
      </c>
      <c r="W1553">
        <v>4</v>
      </c>
      <c r="X1553">
        <v>657.61</v>
      </c>
      <c r="Y1553">
        <v>91424</v>
      </c>
    </row>
    <row r="1554" spans="1:25" x14ac:dyDescent="0.3">
      <c r="A1554">
        <v>21630</v>
      </c>
      <c r="B1554" t="s">
        <v>73</v>
      </c>
      <c r="C1554">
        <v>0.08</v>
      </c>
      <c r="D1554">
        <v>22.01</v>
      </c>
      <c r="E1554">
        <v>5.53</v>
      </c>
      <c r="F1554">
        <v>2760</v>
      </c>
      <c r="G1554" t="s">
        <v>2556</v>
      </c>
      <c r="H1554" t="s">
        <v>66</v>
      </c>
      <c r="I1554" t="s">
        <v>45</v>
      </c>
      <c r="J1554" t="s">
        <v>46</v>
      </c>
      <c r="K1554" t="s">
        <v>47</v>
      </c>
      <c r="L1554" t="s">
        <v>68</v>
      </c>
      <c r="M1554" t="s">
        <v>2075</v>
      </c>
      <c r="N1554">
        <v>0.59</v>
      </c>
      <c r="O1554" t="s">
        <v>50</v>
      </c>
      <c r="P1554" t="s">
        <v>70</v>
      </c>
      <c r="Q1554" t="s">
        <v>252</v>
      </c>
      <c r="R1554" t="s">
        <v>2557</v>
      </c>
      <c r="S1554">
        <v>6708</v>
      </c>
      <c r="T1554" s="3">
        <v>42116</v>
      </c>
      <c r="U1554" s="3">
        <v>42118</v>
      </c>
      <c r="V1554">
        <v>105.7</v>
      </c>
      <c r="W1554">
        <v>11</v>
      </c>
      <c r="X1554">
        <v>241.97</v>
      </c>
      <c r="Y1554">
        <v>90724</v>
      </c>
    </row>
    <row r="1555" spans="1:25" x14ac:dyDescent="0.3">
      <c r="A1555">
        <v>21629</v>
      </c>
      <c r="B1555" t="s">
        <v>73</v>
      </c>
      <c r="C1555">
        <v>0.02</v>
      </c>
      <c r="D1555">
        <v>29.74</v>
      </c>
      <c r="E1555">
        <v>6.64</v>
      </c>
      <c r="F1555">
        <v>2764</v>
      </c>
      <c r="G1555" t="s">
        <v>2558</v>
      </c>
      <c r="H1555" t="s">
        <v>66</v>
      </c>
      <c r="I1555" t="s">
        <v>45</v>
      </c>
      <c r="J1555" t="s">
        <v>46</v>
      </c>
      <c r="K1555" t="s">
        <v>165</v>
      </c>
      <c r="L1555" t="s">
        <v>76</v>
      </c>
      <c r="M1555" t="s">
        <v>2559</v>
      </c>
      <c r="N1555">
        <v>0.7</v>
      </c>
      <c r="O1555" t="s">
        <v>50</v>
      </c>
      <c r="P1555" t="s">
        <v>70</v>
      </c>
      <c r="Q1555" t="s">
        <v>71</v>
      </c>
      <c r="R1555" t="s">
        <v>2450</v>
      </c>
      <c r="S1555">
        <v>7601</v>
      </c>
      <c r="T1555" s="3">
        <v>42116</v>
      </c>
      <c r="U1555" s="3">
        <v>42116</v>
      </c>
      <c r="V1555">
        <v>-21.06</v>
      </c>
      <c r="W1555">
        <v>4</v>
      </c>
      <c r="X1555">
        <v>120.81</v>
      </c>
      <c r="Y1555">
        <v>90724</v>
      </c>
    </row>
    <row r="1556" spans="1:25" x14ac:dyDescent="0.3">
      <c r="A1556">
        <v>26156</v>
      </c>
      <c r="B1556" t="s">
        <v>131</v>
      </c>
      <c r="C1556">
        <v>0.03</v>
      </c>
      <c r="D1556">
        <v>5.85</v>
      </c>
      <c r="E1556">
        <v>2.27</v>
      </c>
      <c r="F1556">
        <v>2765</v>
      </c>
      <c r="G1556" t="s">
        <v>2560</v>
      </c>
      <c r="H1556" t="s">
        <v>66</v>
      </c>
      <c r="I1556" t="s">
        <v>45</v>
      </c>
      <c r="J1556" t="s">
        <v>46</v>
      </c>
      <c r="K1556" t="s">
        <v>47</v>
      </c>
      <c r="L1556" t="s">
        <v>48</v>
      </c>
      <c r="M1556" t="s">
        <v>2561</v>
      </c>
      <c r="N1556">
        <v>0.56000000000000005</v>
      </c>
      <c r="O1556" t="s">
        <v>50</v>
      </c>
      <c r="P1556" t="s">
        <v>70</v>
      </c>
      <c r="Q1556" t="s">
        <v>71</v>
      </c>
      <c r="R1556" t="s">
        <v>2562</v>
      </c>
      <c r="S1556">
        <v>8021</v>
      </c>
      <c r="T1556" s="3">
        <v>42152</v>
      </c>
      <c r="U1556" s="3">
        <v>42154</v>
      </c>
      <c r="V1556">
        <v>-5.08</v>
      </c>
      <c r="W1556">
        <v>7</v>
      </c>
      <c r="X1556">
        <v>41.4</v>
      </c>
      <c r="Y1556">
        <v>90725</v>
      </c>
    </row>
    <row r="1557" spans="1:25" x14ac:dyDescent="0.3">
      <c r="A1557">
        <v>23342</v>
      </c>
      <c r="B1557" t="s">
        <v>64</v>
      </c>
      <c r="C1557">
        <v>0.02</v>
      </c>
      <c r="D1557">
        <v>11.55</v>
      </c>
      <c r="E1557">
        <v>2.36</v>
      </c>
      <c r="F1557">
        <v>2770</v>
      </c>
      <c r="G1557" t="s">
        <v>2563</v>
      </c>
      <c r="H1557" t="s">
        <v>66</v>
      </c>
      <c r="I1557" t="s">
        <v>45</v>
      </c>
      <c r="J1557" t="s">
        <v>46</v>
      </c>
      <c r="K1557" t="s">
        <v>47</v>
      </c>
      <c r="L1557" t="s">
        <v>48</v>
      </c>
      <c r="M1557" t="s">
        <v>336</v>
      </c>
      <c r="N1557">
        <v>0.55000000000000004</v>
      </c>
      <c r="O1557" t="s">
        <v>50</v>
      </c>
      <c r="P1557" t="s">
        <v>87</v>
      </c>
      <c r="Q1557" t="s">
        <v>411</v>
      </c>
      <c r="R1557" t="s">
        <v>2564</v>
      </c>
      <c r="S1557">
        <v>30338</v>
      </c>
      <c r="T1557" s="3">
        <v>42071</v>
      </c>
      <c r="U1557" s="3">
        <v>42073</v>
      </c>
      <c r="V1557">
        <v>1289.3819999999998</v>
      </c>
      <c r="W1557">
        <v>14</v>
      </c>
      <c r="X1557">
        <v>159.53</v>
      </c>
      <c r="Y1557">
        <v>88975</v>
      </c>
    </row>
    <row r="1558" spans="1:25" x14ac:dyDescent="0.3">
      <c r="A1558">
        <v>26157</v>
      </c>
      <c r="B1558" t="s">
        <v>42</v>
      </c>
      <c r="C1558">
        <v>7.0000000000000007E-2</v>
      </c>
      <c r="D1558">
        <v>177.98</v>
      </c>
      <c r="E1558">
        <v>0.99</v>
      </c>
      <c r="F1558">
        <v>2771</v>
      </c>
      <c r="G1558" t="s">
        <v>2565</v>
      </c>
      <c r="H1558" t="s">
        <v>66</v>
      </c>
      <c r="I1558" t="s">
        <v>45</v>
      </c>
      <c r="J1558" t="s">
        <v>46</v>
      </c>
      <c r="K1558" t="s">
        <v>281</v>
      </c>
      <c r="L1558" t="s">
        <v>76</v>
      </c>
      <c r="M1558" t="s">
        <v>1520</v>
      </c>
      <c r="N1558">
        <v>0.56000000000000005</v>
      </c>
      <c r="O1558" t="s">
        <v>50</v>
      </c>
      <c r="P1558" t="s">
        <v>87</v>
      </c>
      <c r="Q1558" t="s">
        <v>411</v>
      </c>
      <c r="R1558" t="s">
        <v>2566</v>
      </c>
      <c r="S1558">
        <v>30344</v>
      </c>
      <c r="T1558" s="3">
        <v>42168</v>
      </c>
      <c r="U1558" s="3">
        <v>42168</v>
      </c>
      <c r="V1558">
        <v>-191.548</v>
      </c>
      <c r="W1558">
        <v>3</v>
      </c>
      <c r="X1558">
        <v>536.29</v>
      </c>
      <c r="Y1558">
        <v>88974</v>
      </c>
    </row>
    <row r="1559" spans="1:25" x14ac:dyDescent="0.3">
      <c r="A1559">
        <v>24523</v>
      </c>
      <c r="B1559" t="s">
        <v>54</v>
      </c>
      <c r="C1559">
        <v>0.1</v>
      </c>
      <c r="D1559">
        <v>5.18</v>
      </c>
      <c r="E1559">
        <v>5.74</v>
      </c>
      <c r="F1559">
        <v>2773</v>
      </c>
      <c r="G1559" t="s">
        <v>2567</v>
      </c>
      <c r="H1559" t="s">
        <v>66</v>
      </c>
      <c r="I1559" t="s">
        <v>45</v>
      </c>
      <c r="J1559" t="s">
        <v>46</v>
      </c>
      <c r="K1559" t="s">
        <v>134</v>
      </c>
      <c r="L1559" t="s">
        <v>76</v>
      </c>
      <c r="M1559" t="s">
        <v>899</v>
      </c>
      <c r="N1559">
        <v>0.36</v>
      </c>
      <c r="O1559" t="s">
        <v>50</v>
      </c>
      <c r="P1559" t="s">
        <v>51</v>
      </c>
      <c r="Q1559" t="s">
        <v>62</v>
      </c>
      <c r="R1559" t="s">
        <v>1176</v>
      </c>
      <c r="S1559">
        <v>94568</v>
      </c>
      <c r="T1559" s="3">
        <v>42089</v>
      </c>
      <c r="U1559" s="3">
        <v>42091</v>
      </c>
      <c r="V1559">
        <v>-29.003</v>
      </c>
      <c r="W1559">
        <v>2</v>
      </c>
      <c r="X1559">
        <v>10.96</v>
      </c>
      <c r="Y1559">
        <v>91584</v>
      </c>
    </row>
    <row r="1560" spans="1:25" x14ac:dyDescent="0.3">
      <c r="A1560">
        <v>20956</v>
      </c>
      <c r="B1560" t="s">
        <v>131</v>
      </c>
      <c r="C1560">
        <v>7.0000000000000007E-2</v>
      </c>
      <c r="D1560">
        <v>574.74</v>
      </c>
      <c r="E1560">
        <v>24.49</v>
      </c>
      <c r="F1560">
        <v>2775</v>
      </c>
      <c r="G1560" t="s">
        <v>2568</v>
      </c>
      <c r="H1560" t="s">
        <v>66</v>
      </c>
      <c r="I1560" t="s">
        <v>139</v>
      </c>
      <c r="J1560" t="s">
        <v>102</v>
      </c>
      <c r="K1560" t="s">
        <v>110</v>
      </c>
      <c r="L1560" t="s">
        <v>260</v>
      </c>
      <c r="M1560" t="s">
        <v>293</v>
      </c>
      <c r="N1560">
        <v>0.37</v>
      </c>
      <c r="O1560" t="s">
        <v>50</v>
      </c>
      <c r="P1560" t="s">
        <v>78</v>
      </c>
      <c r="Q1560" t="s">
        <v>202</v>
      </c>
      <c r="R1560" t="s">
        <v>2569</v>
      </c>
      <c r="S1560">
        <v>60131</v>
      </c>
      <c r="T1560" s="3">
        <v>42034</v>
      </c>
      <c r="U1560" s="3">
        <v>42039</v>
      </c>
      <c r="V1560">
        <v>2860.9331999999995</v>
      </c>
      <c r="W1560">
        <v>8</v>
      </c>
      <c r="X1560">
        <v>4146.28</v>
      </c>
      <c r="Y1560">
        <v>91229</v>
      </c>
    </row>
    <row r="1561" spans="1:25" x14ac:dyDescent="0.3">
      <c r="A1561">
        <v>24122</v>
      </c>
      <c r="B1561" t="s">
        <v>64</v>
      </c>
      <c r="C1561">
        <v>0.03</v>
      </c>
      <c r="D1561">
        <v>350.98</v>
      </c>
      <c r="E1561">
        <v>30</v>
      </c>
      <c r="F1561">
        <v>2776</v>
      </c>
      <c r="G1561" t="s">
        <v>2570</v>
      </c>
      <c r="H1561" t="s">
        <v>56</v>
      </c>
      <c r="I1561" t="s">
        <v>139</v>
      </c>
      <c r="J1561" t="s">
        <v>58</v>
      </c>
      <c r="K1561" t="s">
        <v>59</v>
      </c>
      <c r="L1561" t="s">
        <v>60</v>
      </c>
      <c r="M1561" t="s">
        <v>886</v>
      </c>
      <c r="N1561">
        <v>0.61</v>
      </c>
      <c r="O1561" t="s">
        <v>50</v>
      </c>
      <c r="P1561" t="s">
        <v>70</v>
      </c>
      <c r="Q1561" t="s">
        <v>439</v>
      </c>
      <c r="R1561" t="s">
        <v>2571</v>
      </c>
      <c r="S1561">
        <v>20877</v>
      </c>
      <c r="T1561" s="3">
        <v>42016</v>
      </c>
      <c r="U1561" s="3">
        <v>42019</v>
      </c>
      <c r="V1561">
        <v>2692.4420999999998</v>
      </c>
      <c r="W1561">
        <v>11</v>
      </c>
      <c r="X1561">
        <v>3902.09</v>
      </c>
      <c r="Y1561">
        <v>91228</v>
      </c>
    </row>
    <row r="1562" spans="1:25" x14ac:dyDescent="0.3">
      <c r="A1562">
        <v>24123</v>
      </c>
      <c r="B1562" t="s">
        <v>64</v>
      </c>
      <c r="C1562">
        <v>0.04</v>
      </c>
      <c r="D1562">
        <v>1.68</v>
      </c>
      <c r="E1562">
        <v>1</v>
      </c>
      <c r="F1562">
        <v>2776</v>
      </c>
      <c r="G1562" t="s">
        <v>2570</v>
      </c>
      <c r="H1562" t="s">
        <v>66</v>
      </c>
      <c r="I1562" t="s">
        <v>139</v>
      </c>
      <c r="J1562" t="s">
        <v>46</v>
      </c>
      <c r="K1562" t="s">
        <v>47</v>
      </c>
      <c r="L1562" t="s">
        <v>48</v>
      </c>
      <c r="M1562" t="s">
        <v>2572</v>
      </c>
      <c r="N1562">
        <v>0.35</v>
      </c>
      <c r="O1562" t="s">
        <v>50</v>
      </c>
      <c r="P1562" t="s">
        <v>70</v>
      </c>
      <c r="Q1562" t="s">
        <v>439</v>
      </c>
      <c r="R1562" t="s">
        <v>2571</v>
      </c>
      <c r="S1562">
        <v>20877</v>
      </c>
      <c r="T1562" s="3">
        <v>42016</v>
      </c>
      <c r="U1562" s="3">
        <v>42018</v>
      </c>
      <c r="V1562">
        <v>2.0672000000000001</v>
      </c>
      <c r="W1562">
        <v>8</v>
      </c>
      <c r="X1562">
        <v>14.18</v>
      </c>
      <c r="Y1562">
        <v>91228</v>
      </c>
    </row>
    <row r="1563" spans="1:25" x14ac:dyDescent="0.3">
      <c r="A1563">
        <v>20097</v>
      </c>
      <c r="B1563" t="s">
        <v>42</v>
      </c>
      <c r="C1563">
        <v>0.05</v>
      </c>
      <c r="D1563">
        <v>205.99</v>
      </c>
      <c r="E1563">
        <v>8.99</v>
      </c>
      <c r="F1563">
        <v>2778</v>
      </c>
      <c r="G1563" t="s">
        <v>2573</v>
      </c>
      <c r="H1563" t="s">
        <v>44</v>
      </c>
      <c r="I1563" t="s">
        <v>139</v>
      </c>
      <c r="J1563" t="s">
        <v>102</v>
      </c>
      <c r="K1563" t="s">
        <v>103</v>
      </c>
      <c r="L1563" t="s">
        <v>76</v>
      </c>
      <c r="M1563" t="s">
        <v>2574</v>
      </c>
      <c r="N1563">
        <v>0.57999999999999996</v>
      </c>
      <c r="O1563" t="s">
        <v>50</v>
      </c>
      <c r="P1563" t="s">
        <v>87</v>
      </c>
      <c r="Q1563" t="s">
        <v>346</v>
      </c>
      <c r="R1563" t="s">
        <v>1045</v>
      </c>
      <c r="S1563">
        <v>28403</v>
      </c>
      <c r="T1563" s="3">
        <v>42046</v>
      </c>
      <c r="U1563" s="3">
        <v>42047</v>
      </c>
      <c r="V1563">
        <v>111.05249999999999</v>
      </c>
      <c r="W1563">
        <v>12</v>
      </c>
      <c r="X1563">
        <v>2118.9899999999998</v>
      </c>
      <c r="Y1563">
        <v>87160</v>
      </c>
    </row>
    <row r="1564" spans="1:25" x14ac:dyDescent="0.3">
      <c r="A1564">
        <v>20098</v>
      </c>
      <c r="B1564" t="s">
        <v>42</v>
      </c>
      <c r="C1564">
        <v>0.08</v>
      </c>
      <c r="D1564">
        <v>205.99</v>
      </c>
      <c r="E1564">
        <v>8.99</v>
      </c>
      <c r="F1564">
        <v>2778</v>
      </c>
      <c r="G1564" t="s">
        <v>2573</v>
      </c>
      <c r="H1564" t="s">
        <v>66</v>
      </c>
      <c r="I1564" t="s">
        <v>139</v>
      </c>
      <c r="J1564" t="s">
        <v>102</v>
      </c>
      <c r="K1564" t="s">
        <v>103</v>
      </c>
      <c r="L1564" t="s">
        <v>76</v>
      </c>
      <c r="M1564" t="s">
        <v>132</v>
      </c>
      <c r="N1564">
        <v>0.56000000000000005</v>
      </c>
      <c r="O1564" t="s">
        <v>50</v>
      </c>
      <c r="P1564" t="s">
        <v>87</v>
      </c>
      <c r="Q1564" t="s">
        <v>346</v>
      </c>
      <c r="R1564" t="s">
        <v>1045</v>
      </c>
      <c r="S1564">
        <v>28403</v>
      </c>
      <c r="T1564" s="3">
        <v>42046</v>
      </c>
      <c r="U1564" s="3">
        <v>42047</v>
      </c>
      <c r="V1564">
        <v>-1963.752</v>
      </c>
      <c r="W1564">
        <v>5</v>
      </c>
      <c r="X1564">
        <v>837.64</v>
      </c>
      <c r="Y1564">
        <v>87160</v>
      </c>
    </row>
    <row r="1565" spans="1:25" x14ac:dyDescent="0.3">
      <c r="A1565">
        <v>21707</v>
      </c>
      <c r="B1565" t="s">
        <v>64</v>
      </c>
      <c r="C1565">
        <v>0.01</v>
      </c>
      <c r="D1565">
        <v>35.99</v>
      </c>
      <c r="E1565">
        <v>5.99</v>
      </c>
      <c r="F1565">
        <v>2779</v>
      </c>
      <c r="G1565" t="s">
        <v>2575</v>
      </c>
      <c r="H1565" t="s">
        <v>66</v>
      </c>
      <c r="I1565" t="s">
        <v>45</v>
      </c>
      <c r="J1565" t="s">
        <v>102</v>
      </c>
      <c r="K1565" t="s">
        <v>103</v>
      </c>
      <c r="L1565" t="s">
        <v>48</v>
      </c>
      <c r="M1565" t="s">
        <v>1005</v>
      </c>
      <c r="N1565">
        <v>0.38</v>
      </c>
      <c r="O1565" t="s">
        <v>50</v>
      </c>
      <c r="P1565" t="s">
        <v>87</v>
      </c>
      <c r="Q1565" t="s">
        <v>346</v>
      </c>
      <c r="R1565" t="s">
        <v>2576</v>
      </c>
      <c r="S1565">
        <v>27893</v>
      </c>
      <c r="T1565" s="3">
        <v>42166</v>
      </c>
      <c r="U1565" s="3">
        <v>42167</v>
      </c>
      <c r="V1565">
        <v>-60.704000000000001</v>
      </c>
      <c r="W1565">
        <v>11</v>
      </c>
      <c r="X1565">
        <v>345.07</v>
      </c>
      <c r="Y1565">
        <v>87161</v>
      </c>
    </row>
    <row r="1566" spans="1:25" x14ac:dyDescent="0.3">
      <c r="A1566">
        <v>22095</v>
      </c>
      <c r="B1566" t="s">
        <v>131</v>
      </c>
      <c r="C1566">
        <v>0.09</v>
      </c>
      <c r="D1566">
        <v>2.16</v>
      </c>
      <c r="E1566">
        <v>6.05</v>
      </c>
      <c r="F1566">
        <v>2781</v>
      </c>
      <c r="G1566" t="s">
        <v>2577</v>
      </c>
      <c r="H1566" t="s">
        <v>66</v>
      </c>
      <c r="I1566" t="s">
        <v>139</v>
      </c>
      <c r="J1566" t="s">
        <v>46</v>
      </c>
      <c r="K1566" t="s">
        <v>134</v>
      </c>
      <c r="L1566" t="s">
        <v>76</v>
      </c>
      <c r="M1566" t="s">
        <v>1560</v>
      </c>
      <c r="N1566">
        <v>0.37</v>
      </c>
      <c r="O1566" t="s">
        <v>50</v>
      </c>
      <c r="P1566" t="s">
        <v>51</v>
      </c>
      <c r="Q1566" t="s">
        <v>127</v>
      </c>
      <c r="R1566" t="s">
        <v>2578</v>
      </c>
      <c r="S1566">
        <v>97071</v>
      </c>
      <c r="T1566" s="3">
        <v>42035</v>
      </c>
      <c r="U1566" s="3">
        <v>42039</v>
      </c>
      <c r="V1566">
        <v>-37.789000000000001</v>
      </c>
      <c r="W1566">
        <v>2</v>
      </c>
      <c r="X1566">
        <v>5.48</v>
      </c>
      <c r="Y1566">
        <v>87162</v>
      </c>
    </row>
    <row r="1567" spans="1:25" x14ac:dyDescent="0.3">
      <c r="A1567">
        <v>22096</v>
      </c>
      <c r="B1567" t="s">
        <v>131</v>
      </c>
      <c r="C1567">
        <v>0.03</v>
      </c>
      <c r="D1567">
        <v>808.49</v>
      </c>
      <c r="E1567">
        <v>55.3</v>
      </c>
      <c r="F1567">
        <v>2781</v>
      </c>
      <c r="G1567" t="s">
        <v>2577</v>
      </c>
      <c r="H1567" t="s">
        <v>56</v>
      </c>
      <c r="I1567" t="s">
        <v>139</v>
      </c>
      <c r="J1567" t="s">
        <v>102</v>
      </c>
      <c r="K1567" t="s">
        <v>110</v>
      </c>
      <c r="L1567" t="s">
        <v>60</v>
      </c>
      <c r="M1567" t="s">
        <v>2579</v>
      </c>
      <c r="N1567">
        <v>0.4</v>
      </c>
      <c r="O1567" t="s">
        <v>50</v>
      </c>
      <c r="P1567" t="s">
        <v>51</v>
      </c>
      <c r="Q1567" t="s">
        <v>127</v>
      </c>
      <c r="R1567" t="s">
        <v>2578</v>
      </c>
      <c r="S1567">
        <v>97071</v>
      </c>
      <c r="T1567" s="3">
        <v>42035</v>
      </c>
      <c r="U1567" s="3">
        <v>42042</v>
      </c>
      <c r="V1567">
        <v>7576.11</v>
      </c>
      <c r="W1567">
        <v>11</v>
      </c>
      <c r="X1567">
        <v>8201.33</v>
      </c>
      <c r="Y1567">
        <v>87162</v>
      </c>
    </row>
    <row r="1568" spans="1:25" x14ac:dyDescent="0.3">
      <c r="A1568">
        <v>22097</v>
      </c>
      <c r="B1568" t="s">
        <v>131</v>
      </c>
      <c r="C1568">
        <v>0</v>
      </c>
      <c r="D1568">
        <v>6.48</v>
      </c>
      <c r="E1568">
        <v>8.19</v>
      </c>
      <c r="F1568">
        <v>2781</v>
      </c>
      <c r="G1568" t="s">
        <v>2577</v>
      </c>
      <c r="H1568" t="s">
        <v>66</v>
      </c>
      <c r="I1568" t="s">
        <v>139</v>
      </c>
      <c r="J1568" t="s">
        <v>46</v>
      </c>
      <c r="K1568" t="s">
        <v>118</v>
      </c>
      <c r="L1568" t="s">
        <v>76</v>
      </c>
      <c r="M1568" t="s">
        <v>2580</v>
      </c>
      <c r="N1568">
        <v>0.37</v>
      </c>
      <c r="O1568" t="s">
        <v>50</v>
      </c>
      <c r="P1568" t="s">
        <v>51</v>
      </c>
      <c r="Q1568" t="s">
        <v>127</v>
      </c>
      <c r="R1568" t="s">
        <v>2578</v>
      </c>
      <c r="S1568">
        <v>97071</v>
      </c>
      <c r="T1568" s="3">
        <v>42035</v>
      </c>
      <c r="U1568" s="3">
        <v>42042</v>
      </c>
      <c r="V1568">
        <v>-43.26</v>
      </c>
      <c r="W1568">
        <v>3</v>
      </c>
      <c r="X1568">
        <v>22.67</v>
      </c>
      <c r="Y1568">
        <v>87162</v>
      </c>
    </row>
    <row r="1569" spans="1:25" x14ac:dyDescent="0.3">
      <c r="A1569">
        <v>21587</v>
      </c>
      <c r="B1569" t="s">
        <v>54</v>
      </c>
      <c r="C1569">
        <v>0.01</v>
      </c>
      <c r="D1569">
        <v>47.98</v>
      </c>
      <c r="E1569">
        <v>3.61</v>
      </c>
      <c r="F1569">
        <v>2787</v>
      </c>
      <c r="G1569" t="s">
        <v>2581</v>
      </c>
      <c r="H1569" t="s">
        <v>44</v>
      </c>
      <c r="I1569" t="s">
        <v>139</v>
      </c>
      <c r="J1569" t="s">
        <v>102</v>
      </c>
      <c r="K1569" t="s">
        <v>204</v>
      </c>
      <c r="L1569" t="s">
        <v>68</v>
      </c>
      <c r="M1569" t="s">
        <v>1037</v>
      </c>
      <c r="N1569">
        <v>0.71</v>
      </c>
      <c r="O1569" t="s">
        <v>50</v>
      </c>
      <c r="P1569" t="s">
        <v>87</v>
      </c>
      <c r="Q1569" t="s">
        <v>195</v>
      </c>
      <c r="R1569" t="s">
        <v>2582</v>
      </c>
      <c r="S1569">
        <v>70003</v>
      </c>
      <c r="T1569" s="3">
        <v>42075</v>
      </c>
      <c r="U1569" s="3">
        <v>42076</v>
      </c>
      <c r="V1569">
        <v>-44.436</v>
      </c>
      <c r="W1569">
        <v>8</v>
      </c>
      <c r="X1569">
        <v>393.98</v>
      </c>
      <c r="Y1569">
        <v>91316</v>
      </c>
    </row>
    <row r="1570" spans="1:25" x14ac:dyDescent="0.3">
      <c r="A1570">
        <v>19860</v>
      </c>
      <c r="B1570" t="s">
        <v>64</v>
      </c>
      <c r="C1570">
        <v>0.09</v>
      </c>
      <c r="D1570">
        <v>2.88</v>
      </c>
      <c r="E1570">
        <v>0.7</v>
      </c>
      <c r="F1570">
        <v>2791</v>
      </c>
      <c r="G1570" t="s">
        <v>2583</v>
      </c>
      <c r="H1570" t="s">
        <v>66</v>
      </c>
      <c r="I1570" t="s">
        <v>45</v>
      </c>
      <c r="J1570" t="s">
        <v>46</v>
      </c>
      <c r="K1570" t="s">
        <v>47</v>
      </c>
      <c r="L1570" t="s">
        <v>48</v>
      </c>
      <c r="M1570" t="s">
        <v>2584</v>
      </c>
      <c r="N1570">
        <v>0.56000000000000005</v>
      </c>
      <c r="O1570" t="s">
        <v>50</v>
      </c>
      <c r="P1570" t="s">
        <v>78</v>
      </c>
      <c r="Q1570" t="s">
        <v>324</v>
      </c>
      <c r="R1570" t="s">
        <v>2585</v>
      </c>
      <c r="S1570">
        <v>48071</v>
      </c>
      <c r="T1570" s="3">
        <v>42019</v>
      </c>
      <c r="U1570" s="3">
        <v>42019</v>
      </c>
      <c r="V1570">
        <v>4.8499999999999996</v>
      </c>
      <c r="W1570">
        <v>7</v>
      </c>
      <c r="X1570">
        <v>19.29</v>
      </c>
      <c r="Y1570">
        <v>88758</v>
      </c>
    </row>
    <row r="1571" spans="1:25" x14ac:dyDescent="0.3">
      <c r="A1571">
        <v>18361</v>
      </c>
      <c r="B1571" t="s">
        <v>73</v>
      </c>
      <c r="C1571">
        <v>0.06</v>
      </c>
      <c r="D1571">
        <v>2.61</v>
      </c>
      <c r="E1571">
        <v>0.5</v>
      </c>
      <c r="F1571">
        <v>2794</v>
      </c>
      <c r="G1571" t="s">
        <v>2586</v>
      </c>
      <c r="H1571" t="s">
        <v>66</v>
      </c>
      <c r="I1571" t="s">
        <v>45</v>
      </c>
      <c r="J1571" t="s">
        <v>46</v>
      </c>
      <c r="K1571" t="s">
        <v>159</v>
      </c>
      <c r="L1571" t="s">
        <v>76</v>
      </c>
      <c r="M1571" t="s">
        <v>909</v>
      </c>
      <c r="N1571">
        <v>0.39</v>
      </c>
      <c r="O1571" t="s">
        <v>50</v>
      </c>
      <c r="P1571" t="s">
        <v>78</v>
      </c>
      <c r="Q1571" t="s">
        <v>354</v>
      </c>
      <c r="R1571" t="s">
        <v>2587</v>
      </c>
      <c r="S1571">
        <v>50158</v>
      </c>
      <c r="T1571" s="3">
        <v>42083</v>
      </c>
      <c r="U1571" s="3">
        <v>42085</v>
      </c>
      <c r="V1571">
        <v>3.5948999999999995</v>
      </c>
      <c r="W1571">
        <v>2</v>
      </c>
      <c r="X1571">
        <v>5.21</v>
      </c>
      <c r="Y1571">
        <v>87554</v>
      </c>
    </row>
    <row r="1572" spans="1:25" x14ac:dyDescent="0.3">
      <c r="A1572">
        <v>18895</v>
      </c>
      <c r="B1572" t="s">
        <v>42</v>
      </c>
      <c r="C1572">
        <v>7.0000000000000007E-2</v>
      </c>
      <c r="D1572">
        <v>4.76</v>
      </c>
      <c r="E1572">
        <v>0.88</v>
      </c>
      <c r="F1572">
        <v>2794</v>
      </c>
      <c r="G1572" t="s">
        <v>2586</v>
      </c>
      <c r="H1572" t="s">
        <v>66</v>
      </c>
      <c r="I1572" t="s">
        <v>45</v>
      </c>
      <c r="J1572" t="s">
        <v>46</v>
      </c>
      <c r="K1572" t="s">
        <v>118</v>
      </c>
      <c r="L1572" t="s">
        <v>48</v>
      </c>
      <c r="M1572" t="s">
        <v>2588</v>
      </c>
      <c r="N1572">
        <v>0.39</v>
      </c>
      <c r="O1572" t="s">
        <v>50</v>
      </c>
      <c r="P1572" t="s">
        <v>78</v>
      </c>
      <c r="Q1572" t="s">
        <v>354</v>
      </c>
      <c r="R1572" t="s">
        <v>2587</v>
      </c>
      <c r="S1572">
        <v>50158</v>
      </c>
      <c r="T1572" s="3">
        <v>42162</v>
      </c>
      <c r="U1572" s="3">
        <v>42162</v>
      </c>
      <c r="V1572">
        <v>15.8148</v>
      </c>
      <c r="W1572">
        <v>5</v>
      </c>
      <c r="X1572">
        <v>22.92</v>
      </c>
      <c r="Y1572">
        <v>87555</v>
      </c>
    </row>
    <row r="1573" spans="1:25" x14ac:dyDescent="0.3">
      <c r="A1573">
        <v>19486</v>
      </c>
      <c r="B1573" t="s">
        <v>131</v>
      </c>
      <c r="C1573">
        <v>0.04</v>
      </c>
      <c r="D1573">
        <v>3.57</v>
      </c>
      <c r="E1573">
        <v>4.17</v>
      </c>
      <c r="F1573">
        <v>2795</v>
      </c>
      <c r="G1573" t="s">
        <v>2589</v>
      </c>
      <c r="H1573" t="s">
        <v>66</v>
      </c>
      <c r="I1573" t="s">
        <v>45</v>
      </c>
      <c r="J1573" t="s">
        <v>46</v>
      </c>
      <c r="K1573" t="s">
        <v>47</v>
      </c>
      <c r="L1573" t="s">
        <v>68</v>
      </c>
      <c r="M1573" t="s">
        <v>2590</v>
      </c>
      <c r="N1573">
        <v>0.59</v>
      </c>
      <c r="O1573" t="s">
        <v>50</v>
      </c>
      <c r="P1573" t="s">
        <v>78</v>
      </c>
      <c r="Q1573" t="s">
        <v>354</v>
      </c>
      <c r="R1573" t="s">
        <v>2591</v>
      </c>
      <c r="S1573">
        <v>50401</v>
      </c>
      <c r="T1573" s="3">
        <v>42030</v>
      </c>
      <c r="U1573" s="3">
        <v>42032</v>
      </c>
      <c r="V1573">
        <v>-69.91</v>
      </c>
      <c r="W1573">
        <v>8</v>
      </c>
      <c r="X1573">
        <v>30.9</v>
      </c>
      <c r="Y1573">
        <v>87556</v>
      </c>
    </row>
    <row r="1574" spans="1:25" x14ac:dyDescent="0.3">
      <c r="A1574">
        <v>19487</v>
      </c>
      <c r="B1574" t="s">
        <v>131</v>
      </c>
      <c r="C1574">
        <v>0.05</v>
      </c>
      <c r="D1574">
        <v>200.99</v>
      </c>
      <c r="E1574">
        <v>4.2</v>
      </c>
      <c r="F1574">
        <v>2795</v>
      </c>
      <c r="G1574" t="s">
        <v>2589</v>
      </c>
      <c r="H1574" t="s">
        <v>66</v>
      </c>
      <c r="I1574" t="s">
        <v>45</v>
      </c>
      <c r="J1574" t="s">
        <v>102</v>
      </c>
      <c r="K1574" t="s">
        <v>103</v>
      </c>
      <c r="L1574" t="s">
        <v>76</v>
      </c>
      <c r="M1574" t="s">
        <v>572</v>
      </c>
      <c r="N1574">
        <v>0.59</v>
      </c>
      <c r="O1574" t="s">
        <v>50</v>
      </c>
      <c r="P1574" t="s">
        <v>78</v>
      </c>
      <c r="Q1574" t="s">
        <v>354</v>
      </c>
      <c r="R1574" t="s">
        <v>2591</v>
      </c>
      <c r="S1574">
        <v>50401</v>
      </c>
      <c r="T1574" s="3">
        <v>42030</v>
      </c>
      <c r="U1574" s="3">
        <v>42034</v>
      </c>
      <c r="V1574">
        <v>1630.5251999999998</v>
      </c>
      <c r="W1574">
        <v>14</v>
      </c>
      <c r="X1574">
        <v>2363.08</v>
      </c>
      <c r="Y1574">
        <v>87556</v>
      </c>
    </row>
    <row r="1575" spans="1:25" x14ac:dyDescent="0.3">
      <c r="A1575">
        <v>19488</v>
      </c>
      <c r="B1575" t="s">
        <v>131</v>
      </c>
      <c r="C1575">
        <v>7.0000000000000007E-2</v>
      </c>
      <c r="D1575">
        <v>195.99</v>
      </c>
      <c r="E1575">
        <v>8.99</v>
      </c>
      <c r="F1575">
        <v>2795</v>
      </c>
      <c r="G1575" t="s">
        <v>2589</v>
      </c>
      <c r="H1575" t="s">
        <v>66</v>
      </c>
      <c r="I1575" t="s">
        <v>45</v>
      </c>
      <c r="J1575" t="s">
        <v>102</v>
      </c>
      <c r="K1575" t="s">
        <v>103</v>
      </c>
      <c r="L1575" t="s">
        <v>76</v>
      </c>
      <c r="M1575" t="s">
        <v>2592</v>
      </c>
      <c r="N1575">
        <v>0.57999999999999996</v>
      </c>
      <c r="O1575" t="s">
        <v>50</v>
      </c>
      <c r="P1575" t="s">
        <v>78</v>
      </c>
      <c r="Q1575" t="s">
        <v>354</v>
      </c>
      <c r="R1575" t="s">
        <v>2591</v>
      </c>
      <c r="S1575">
        <v>50401</v>
      </c>
      <c r="T1575" s="3">
        <v>42030</v>
      </c>
      <c r="U1575" s="3">
        <v>42030</v>
      </c>
      <c r="V1575">
        <v>-457.16</v>
      </c>
      <c r="W1575">
        <v>2</v>
      </c>
      <c r="X1575">
        <v>328.45</v>
      </c>
      <c r="Y1575">
        <v>87556</v>
      </c>
    </row>
    <row r="1576" spans="1:25" x14ac:dyDescent="0.3">
      <c r="A1576">
        <v>23351</v>
      </c>
      <c r="B1576" t="s">
        <v>73</v>
      </c>
      <c r="C1576">
        <v>0.02</v>
      </c>
      <c r="D1576">
        <v>30.44</v>
      </c>
      <c r="E1576">
        <v>1.49</v>
      </c>
      <c r="F1576">
        <v>2796</v>
      </c>
      <c r="G1576" t="s">
        <v>2593</v>
      </c>
      <c r="H1576" t="s">
        <v>66</v>
      </c>
      <c r="I1576" t="s">
        <v>45</v>
      </c>
      <c r="J1576" t="s">
        <v>46</v>
      </c>
      <c r="K1576" t="s">
        <v>134</v>
      </c>
      <c r="L1576" t="s">
        <v>76</v>
      </c>
      <c r="M1576" t="s">
        <v>2594</v>
      </c>
      <c r="N1576">
        <v>0.37</v>
      </c>
      <c r="O1576" t="s">
        <v>50</v>
      </c>
      <c r="P1576" t="s">
        <v>78</v>
      </c>
      <c r="Q1576" t="s">
        <v>354</v>
      </c>
      <c r="R1576" t="s">
        <v>2595</v>
      </c>
      <c r="S1576">
        <v>51106</v>
      </c>
      <c r="T1576" s="3">
        <v>42025</v>
      </c>
      <c r="U1576" s="3">
        <v>42027</v>
      </c>
      <c r="V1576">
        <v>266.76089999999999</v>
      </c>
      <c r="W1576">
        <v>12</v>
      </c>
      <c r="X1576">
        <v>386.61</v>
      </c>
      <c r="Y1576">
        <v>87553</v>
      </c>
    </row>
    <row r="1577" spans="1:25" x14ac:dyDescent="0.3">
      <c r="A1577">
        <v>22787</v>
      </c>
      <c r="B1577" t="s">
        <v>73</v>
      </c>
      <c r="C1577">
        <v>0</v>
      </c>
      <c r="D1577">
        <v>5.0199999999999996</v>
      </c>
      <c r="E1577">
        <v>5.14</v>
      </c>
      <c r="F1577">
        <v>2797</v>
      </c>
      <c r="G1577" t="s">
        <v>2596</v>
      </c>
      <c r="H1577" t="s">
        <v>66</v>
      </c>
      <c r="I1577" t="s">
        <v>139</v>
      </c>
      <c r="J1577" t="s">
        <v>102</v>
      </c>
      <c r="K1577" t="s">
        <v>204</v>
      </c>
      <c r="L1577" t="s">
        <v>68</v>
      </c>
      <c r="M1577" t="s">
        <v>864</v>
      </c>
      <c r="N1577">
        <v>0.79</v>
      </c>
      <c r="O1577" t="s">
        <v>50</v>
      </c>
      <c r="P1577" t="s">
        <v>70</v>
      </c>
      <c r="Q1577" t="s">
        <v>258</v>
      </c>
      <c r="R1577" t="s">
        <v>2597</v>
      </c>
      <c r="S1577">
        <v>15122</v>
      </c>
      <c r="T1577" s="3">
        <v>42014</v>
      </c>
      <c r="U1577" s="3">
        <v>42015</v>
      </c>
      <c r="V1577">
        <v>-159.30279999999999</v>
      </c>
      <c r="W1577">
        <v>8</v>
      </c>
      <c r="X1577">
        <v>43.94</v>
      </c>
      <c r="Y1577">
        <v>87552</v>
      </c>
    </row>
    <row r="1578" spans="1:25" x14ac:dyDescent="0.3">
      <c r="A1578">
        <v>23350</v>
      </c>
      <c r="B1578" t="s">
        <v>73</v>
      </c>
      <c r="C1578">
        <v>0.02</v>
      </c>
      <c r="D1578">
        <v>4.91</v>
      </c>
      <c r="E1578">
        <v>0.5</v>
      </c>
      <c r="F1578">
        <v>2797</v>
      </c>
      <c r="G1578" t="s">
        <v>2596</v>
      </c>
      <c r="H1578" t="s">
        <v>66</v>
      </c>
      <c r="I1578" t="s">
        <v>45</v>
      </c>
      <c r="J1578" t="s">
        <v>46</v>
      </c>
      <c r="K1578" t="s">
        <v>159</v>
      </c>
      <c r="L1578" t="s">
        <v>76</v>
      </c>
      <c r="M1578" t="s">
        <v>1585</v>
      </c>
      <c r="N1578">
        <v>0.36</v>
      </c>
      <c r="O1578" t="s">
        <v>50</v>
      </c>
      <c r="P1578" t="s">
        <v>70</v>
      </c>
      <c r="Q1578" t="s">
        <v>258</v>
      </c>
      <c r="R1578" t="s">
        <v>2597</v>
      </c>
      <c r="S1578">
        <v>15122</v>
      </c>
      <c r="T1578" s="3">
        <v>42025</v>
      </c>
      <c r="U1578" s="3">
        <v>42026</v>
      </c>
      <c r="V1578">
        <v>29.883900000000001</v>
      </c>
      <c r="W1578">
        <v>9</v>
      </c>
      <c r="X1578">
        <v>43.31</v>
      </c>
      <c r="Y1578">
        <v>87553</v>
      </c>
    </row>
    <row r="1579" spans="1:25" x14ac:dyDescent="0.3">
      <c r="A1579">
        <v>20618</v>
      </c>
      <c r="B1579" t="s">
        <v>131</v>
      </c>
      <c r="C1579">
        <v>0</v>
      </c>
      <c r="D1579">
        <v>17.52</v>
      </c>
      <c r="E1579">
        <v>8.17</v>
      </c>
      <c r="F1579">
        <v>2801</v>
      </c>
      <c r="G1579" t="s">
        <v>2598</v>
      </c>
      <c r="H1579" t="s">
        <v>66</v>
      </c>
      <c r="I1579" t="s">
        <v>57</v>
      </c>
      <c r="J1579" t="s">
        <v>46</v>
      </c>
      <c r="K1579" t="s">
        <v>281</v>
      </c>
      <c r="L1579" t="s">
        <v>111</v>
      </c>
      <c r="M1579" t="s">
        <v>2599</v>
      </c>
      <c r="N1579">
        <v>0.5</v>
      </c>
      <c r="O1579" t="s">
        <v>50</v>
      </c>
      <c r="P1579" t="s">
        <v>51</v>
      </c>
      <c r="Q1579" t="s">
        <v>402</v>
      </c>
      <c r="R1579" t="s">
        <v>2551</v>
      </c>
      <c r="S1579">
        <v>85224</v>
      </c>
      <c r="T1579" s="3">
        <v>42183</v>
      </c>
      <c r="U1579" s="3">
        <v>42188</v>
      </c>
      <c r="V1579">
        <v>52.763999999999996</v>
      </c>
      <c r="W1579">
        <v>15</v>
      </c>
      <c r="X1579">
        <v>284.33999999999997</v>
      </c>
      <c r="Y1579">
        <v>91049</v>
      </c>
    </row>
    <row r="1580" spans="1:25" x14ac:dyDescent="0.3">
      <c r="A1580">
        <v>18070</v>
      </c>
      <c r="B1580" t="s">
        <v>73</v>
      </c>
      <c r="C1580">
        <v>7.0000000000000007E-2</v>
      </c>
      <c r="D1580">
        <v>500.98</v>
      </c>
      <c r="E1580">
        <v>28.14</v>
      </c>
      <c r="F1580">
        <v>2803</v>
      </c>
      <c r="G1580" t="s">
        <v>2600</v>
      </c>
      <c r="H1580" t="s">
        <v>56</v>
      </c>
      <c r="I1580" t="s">
        <v>75</v>
      </c>
      <c r="J1580" t="s">
        <v>102</v>
      </c>
      <c r="K1580" t="s">
        <v>110</v>
      </c>
      <c r="L1580" t="s">
        <v>60</v>
      </c>
      <c r="M1580" t="s">
        <v>2601</v>
      </c>
      <c r="N1580">
        <v>0.38</v>
      </c>
      <c r="O1580" t="s">
        <v>50</v>
      </c>
      <c r="P1580" t="s">
        <v>51</v>
      </c>
      <c r="Q1580" t="s">
        <v>62</v>
      </c>
      <c r="R1580" t="s">
        <v>2602</v>
      </c>
      <c r="S1580">
        <v>90022</v>
      </c>
      <c r="T1580" s="3">
        <v>42040</v>
      </c>
      <c r="U1580" s="3">
        <v>42041</v>
      </c>
      <c r="V1580">
        <v>2699.9838</v>
      </c>
      <c r="W1580">
        <v>10</v>
      </c>
      <c r="X1580">
        <v>3913.02</v>
      </c>
      <c r="Y1580">
        <v>86227</v>
      </c>
    </row>
    <row r="1581" spans="1:25" x14ac:dyDescent="0.3">
      <c r="A1581">
        <v>18071</v>
      </c>
      <c r="B1581" t="s">
        <v>73</v>
      </c>
      <c r="C1581">
        <v>0.1</v>
      </c>
      <c r="D1581">
        <v>178.47</v>
      </c>
      <c r="E1581">
        <v>19.989999999999998</v>
      </c>
      <c r="F1581">
        <v>2803</v>
      </c>
      <c r="G1581" t="s">
        <v>2600</v>
      </c>
      <c r="H1581" t="s">
        <v>66</v>
      </c>
      <c r="I1581" t="s">
        <v>75</v>
      </c>
      <c r="J1581" t="s">
        <v>46</v>
      </c>
      <c r="K1581" t="s">
        <v>165</v>
      </c>
      <c r="L1581" t="s">
        <v>76</v>
      </c>
      <c r="M1581" t="s">
        <v>552</v>
      </c>
      <c r="N1581">
        <v>0.55000000000000004</v>
      </c>
      <c r="O1581" t="s">
        <v>50</v>
      </c>
      <c r="P1581" t="s">
        <v>51</v>
      </c>
      <c r="Q1581" t="s">
        <v>62</v>
      </c>
      <c r="R1581" t="s">
        <v>2602</v>
      </c>
      <c r="S1581">
        <v>90022</v>
      </c>
      <c r="T1581" s="3">
        <v>42040</v>
      </c>
      <c r="U1581" s="3">
        <v>42042</v>
      </c>
      <c r="V1581">
        <v>-170.98</v>
      </c>
      <c r="W1581">
        <v>1</v>
      </c>
      <c r="X1581">
        <v>180.14</v>
      </c>
      <c r="Y1581">
        <v>86227</v>
      </c>
    </row>
    <row r="1582" spans="1:25" x14ac:dyDescent="0.3">
      <c r="A1582">
        <v>24604</v>
      </c>
      <c r="B1582" t="s">
        <v>73</v>
      </c>
      <c r="C1582">
        <v>7.0000000000000007E-2</v>
      </c>
      <c r="D1582">
        <v>30.56</v>
      </c>
      <c r="E1582">
        <v>2.99</v>
      </c>
      <c r="F1582">
        <v>2813</v>
      </c>
      <c r="G1582" t="s">
        <v>2603</v>
      </c>
      <c r="H1582" t="s">
        <v>66</v>
      </c>
      <c r="I1582" t="s">
        <v>45</v>
      </c>
      <c r="J1582" t="s">
        <v>46</v>
      </c>
      <c r="K1582" t="s">
        <v>134</v>
      </c>
      <c r="L1582" t="s">
        <v>76</v>
      </c>
      <c r="M1582" t="s">
        <v>2604</v>
      </c>
      <c r="N1582">
        <v>0.35</v>
      </c>
      <c r="O1582" t="s">
        <v>50</v>
      </c>
      <c r="P1582" t="s">
        <v>87</v>
      </c>
      <c r="Q1582" t="s">
        <v>268</v>
      </c>
      <c r="R1582" t="s">
        <v>2605</v>
      </c>
      <c r="S1582">
        <v>37311</v>
      </c>
      <c r="T1582" s="3">
        <v>42042</v>
      </c>
      <c r="U1582" s="3">
        <v>42042</v>
      </c>
      <c r="V1582">
        <v>-95.618600000000015</v>
      </c>
      <c r="W1582">
        <v>12</v>
      </c>
      <c r="X1582">
        <v>364.92</v>
      </c>
      <c r="Y1582">
        <v>88819</v>
      </c>
    </row>
    <row r="1583" spans="1:25" x14ac:dyDescent="0.3">
      <c r="A1583">
        <v>24044</v>
      </c>
      <c r="B1583" t="s">
        <v>42</v>
      </c>
      <c r="C1583">
        <v>0.05</v>
      </c>
      <c r="D1583">
        <v>4.71</v>
      </c>
      <c r="E1583">
        <v>0.7</v>
      </c>
      <c r="F1583">
        <v>2817</v>
      </c>
      <c r="G1583" t="s">
        <v>2606</v>
      </c>
      <c r="H1583" t="s">
        <v>44</v>
      </c>
      <c r="I1583" t="s">
        <v>45</v>
      </c>
      <c r="J1583" t="s">
        <v>46</v>
      </c>
      <c r="K1583" t="s">
        <v>91</v>
      </c>
      <c r="L1583" t="s">
        <v>48</v>
      </c>
      <c r="M1583" t="s">
        <v>1256</v>
      </c>
      <c r="N1583">
        <v>0.8</v>
      </c>
      <c r="O1583" t="s">
        <v>50</v>
      </c>
      <c r="P1583" t="s">
        <v>70</v>
      </c>
      <c r="Q1583" t="s">
        <v>178</v>
      </c>
      <c r="R1583" t="s">
        <v>425</v>
      </c>
      <c r="S1583">
        <v>43055</v>
      </c>
      <c r="T1583" s="3">
        <v>42156</v>
      </c>
      <c r="U1583" s="3">
        <v>42157</v>
      </c>
      <c r="V1583">
        <v>-2.3760000000000003</v>
      </c>
      <c r="W1583">
        <v>2</v>
      </c>
      <c r="X1583">
        <v>12.16</v>
      </c>
      <c r="Y1583">
        <v>89743</v>
      </c>
    </row>
    <row r="1584" spans="1:25" x14ac:dyDescent="0.3">
      <c r="A1584">
        <v>24045</v>
      </c>
      <c r="B1584" t="s">
        <v>42</v>
      </c>
      <c r="C1584">
        <v>0.04</v>
      </c>
      <c r="D1584">
        <v>55.99</v>
      </c>
      <c r="E1584">
        <v>1.25</v>
      </c>
      <c r="F1584">
        <v>2817</v>
      </c>
      <c r="G1584" t="s">
        <v>2606</v>
      </c>
      <c r="H1584" t="s">
        <v>44</v>
      </c>
      <c r="I1584" t="s">
        <v>45</v>
      </c>
      <c r="J1584" t="s">
        <v>102</v>
      </c>
      <c r="K1584" t="s">
        <v>103</v>
      </c>
      <c r="L1584" t="s">
        <v>68</v>
      </c>
      <c r="M1584" t="s">
        <v>2607</v>
      </c>
      <c r="N1584">
        <v>0.35</v>
      </c>
      <c r="O1584" t="s">
        <v>50</v>
      </c>
      <c r="P1584" t="s">
        <v>70</v>
      </c>
      <c r="Q1584" t="s">
        <v>178</v>
      </c>
      <c r="R1584" t="s">
        <v>425</v>
      </c>
      <c r="S1584">
        <v>43055</v>
      </c>
      <c r="T1584" s="3">
        <v>42156</v>
      </c>
      <c r="U1584" s="3">
        <v>42157</v>
      </c>
      <c r="V1584">
        <v>-18.3216</v>
      </c>
      <c r="W1584">
        <v>3</v>
      </c>
      <c r="X1584">
        <v>147.56</v>
      </c>
      <c r="Y1584">
        <v>89743</v>
      </c>
    </row>
    <row r="1585" spans="1:25" x14ac:dyDescent="0.3">
      <c r="A1585">
        <v>24373</v>
      </c>
      <c r="B1585" t="s">
        <v>131</v>
      </c>
      <c r="C1585">
        <v>0.08</v>
      </c>
      <c r="D1585">
        <v>6.48</v>
      </c>
      <c r="E1585">
        <v>2.74</v>
      </c>
      <c r="F1585">
        <v>2820</v>
      </c>
      <c r="G1585" t="s">
        <v>2608</v>
      </c>
      <c r="H1585" t="s">
        <v>66</v>
      </c>
      <c r="I1585" t="s">
        <v>57</v>
      </c>
      <c r="J1585" t="s">
        <v>102</v>
      </c>
      <c r="K1585" t="s">
        <v>204</v>
      </c>
      <c r="L1585" t="s">
        <v>68</v>
      </c>
      <c r="M1585" t="s">
        <v>1686</v>
      </c>
      <c r="N1585">
        <v>0.71</v>
      </c>
      <c r="O1585" t="s">
        <v>50</v>
      </c>
      <c r="P1585" t="s">
        <v>78</v>
      </c>
      <c r="Q1585" t="s">
        <v>530</v>
      </c>
      <c r="R1585" t="s">
        <v>2609</v>
      </c>
      <c r="S1585">
        <v>63129</v>
      </c>
      <c r="T1585" s="3">
        <v>42134</v>
      </c>
      <c r="U1585" s="3">
        <v>42136</v>
      </c>
      <c r="V1585">
        <v>-82.64</v>
      </c>
      <c r="W1585">
        <v>18</v>
      </c>
      <c r="X1585">
        <v>113.68</v>
      </c>
      <c r="Y1585">
        <v>87899</v>
      </c>
    </row>
    <row r="1586" spans="1:25" x14ac:dyDescent="0.3">
      <c r="A1586">
        <v>24746</v>
      </c>
      <c r="B1586" t="s">
        <v>54</v>
      </c>
      <c r="C1586">
        <v>0.1</v>
      </c>
      <c r="D1586">
        <v>22.01</v>
      </c>
      <c r="E1586">
        <v>5.53</v>
      </c>
      <c r="F1586">
        <v>2820</v>
      </c>
      <c r="G1586" t="s">
        <v>2608</v>
      </c>
      <c r="H1586" t="s">
        <v>66</v>
      </c>
      <c r="I1586" t="s">
        <v>57</v>
      </c>
      <c r="J1586" t="s">
        <v>46</v>
      </c>
      <c r="K1586" t="s">
        <v>47</v>
      </c>
      <c r="L1586" t="s">
        <v>68</v>
      </c>
      <c r="M1586" t="s">
        <v>2075</v>
      </c>
      <c r="N1586">
        <v>0.59</v>
      </c>
      <c r="O1586" t="s">
        <v>50</v>
      </c>
      <c r="P1586" t="s">
        <v>78</v>
      </c>
      <c r="Q1586" t="s">
        <v>530</v>
      </c>
      <c r="R1586" t="s">
        <v>2609</v>
      </c>
      <c r="S1586">
        <v>63129</v>
      </c>
      <c r="T1586" s="3">
        <v>42018</v>
      </c>
      <c r="U1586" s="3">
        <v>42019</v>
      </c>
      <c r="V1586">
        <v>31.59</v>
      </c>
      <c r="W1586">
        <v>14</v>
      </c>
      <c r="X1586">
        <v>281.75</v>
      </c>
      <c r="Y1586">
        <v>87900</v>
      </c>
    </row>
    <row r="1587" spans="1:25" x14ac:dyDescent="0.3">
      <c r="A1587">
        <v>23803</v>
      </c>
      <c r="B1587" t="s">
        <v>131</v>
      </c>
      <c r="C1587">
        <v>0.02</v>
      </c>
      <c r="D1587">
        <v>21.98</v>
      </c>
      <c r="E1587">
        <v>2.87</v>
      </c>
      <c r="F1587">
        <v>2823</v>
      </c>
      <c r="G1587" t="s">
        <v>2610</v>
      </c>
      <c r="H1587" t="s">
        <v>66</v>
      </c>
      <c r="I1587" t="s">
        <v>45</v>
      </c>
      <c r="J1587" t="s">
        <v>46</v>
      </c>
      <c r="K1587" t="s">
        <v>47</v>
      </c>
      <c r="L1587" t="s">
        <v>68</v>
      </c>
      <c r="M1587" t="s">
        <v>2611</v>
      </c>
      <c r="N1587">
        <v>0.55000000000000004</v>
      </c>
      <c r="O1587" t="s">
        <v>50</v>
      </c>
      <c r="P1587" t="s">
        <v>51</v>
      </c>
      <c r="Q1587" t="s">
        <v>557</v>
      </c>
      <c r="R1587" t="s">
        <v>2612</v>
      </c>
      <c r="S1587">
        <v>89031</v>
      </c>
      <c r="T1587" s="3">
        <v>42124</v>
      </c>
      <c r="U1587" s="3">
        <v>42126</v>
      </c>
      <c r="V1587">
        <v>165.6345</v>
      </c>
      <c r="W1587">
        <v>11</v>
      </c>
      <c r="X1587">
        <v>240.05</v>
      </c>
      <c r="Y1587">
        <v>87240</v>
      </c>
    </row>
    <row r="1588" spans="1:25" x14ac:dyDescent="0.3">
      <c r="A1588">
        <v>22660</v>
      </c>
      <c r="B1588" t="s">
        <v>131</v>
      </c>
      <c r="C1588">
        <v>0.02</v>
      </c>
      <c r="D1588">
        <v>27.48</v>
      </c>
      <c r="E1588">
        <v>4</v>
      </c>
      <c r="F1588">
        <v>2825</v>
      </c>
      <c r="G1588" t="s">
        <v>2613</v>
      </c>
      <c r="H1588" t="s">
        <v>66</v>
      </c>
      <c r="I1588" t="s">
        <v>139</v>
      </c>
      <c r="J1588" t="s">
        <v>102</v>
      </c>
      <c r="K1588" t="s">
        <v>204</v>
      </c>
      <c r="L1588" t="s">
        <v>76</v>
      </c>
      <c r="M1588" t="s">
        <v>894</v>
      </c>
      <c r="N1588">
        <v>0.75</v>
      </c>
      <c r="O1588" t="s">
        <v>50</v>
      </c>
      <c r="P1588" t="s">
        <v>51</v>
      </c>
      <c r="Q1588" t="s">
        <v>1765</v>
      </c>
      <c r="R1588" t="s">
        <v>2478</v>
      </c>
      <c r="S1588">
        <v>83701</v>
      </c>
      <c r="T1588" s="3">
        <v>42144</v>
      </c>
      <c r="U1588" s="3">
        <v>42151</v>
      </c>
      <c r="V1588">
        <v>19.308000000000021</v>
      </c>
      <c r="W1588">
        <v>3</v>
      </c>
      <c r="X1588">
        <v>87.21</v>
      </c>
      <c r="Y1588">
        <v>89497</v>
      </c>
    </row>
    <row r="1589" spans="1:25" x14ac:dyDescent="0.3">
      <c r="A1589">
        <v>22661</v>
      </c>
      <c r="B1589" t="s">
        <v>131</v>
      </c>
      <c r="C1589">
        <v>0.08</v>
      </c>
      <c r="D1589">
        <v>10.06</v>
      </c>
      <c r="E1589">
        <v>2.06</v>
      </c>
      <c r="F1589">
        <v>2825</v>
      </c>
      <c r="G1589" t="s">
        <v>2613</v>
      </c>
      <c r="H1589" t="s">
        <v>66</v>
      </c>
      <c r="I1589" t="s">
        <v>139</v>
      </c>
      <c r="J1589" t="s">
        <v>46</v>
      </c>
      <c r="K1589" t="s">
        <v>118</v>
      </c>
      <c r="L1589" t="s">
        <v>48</v>
      </c>
      <c r="M1589" t="s">
        <v>304</v>
      </c>
      <c r="N1589">
        <v>0.39</v>
      </c>
      <c r="O1589" t="s">
        <v>50</v>
      </c>
      <c r="P1589" t="s">
        <v>51</v>
      </c>
      <c r="Q1589" t="s">
        <v>1765</v>
      </c>
      <c r="R1589" t="s">
        <v>2478</v>
      </c>
      <c r="S1589">
        <v>83701</v>
      </c>
      <c r="T1589" s="3">
        <v>42144</v>
      </c>
      <c r="U1589" s="3">
        <v>42148</v>
      </c>
      <c r="V1589">
        <v>0.32999999999999691</v>
      </c>
      <c r="W1589">
        <v>4</v>
      </c>
      <c r="X1589">
        <v>40.15</v>
      </c>
      <c r="Y1589">
        <v>89497</v>
      </c>
    </row>
    <row r="1590" spans="1:25" x14ac:dyDescent="0.3">
      <c r="A1590">
        <v>24607</v>
      </c>
      <c r="B1590" t="s">
        <v>42</v>
      </c>
      <c r="C1590">
        <v>0.05</v>
      </c>
      <c r="D1590">
        <v>11.29</v>
      </c>
      <c r="E1590">
        <v>5.03</v>
      </c>
      <c r="F1590">
        <v>2828</v>
      </c>
      <c r="G1590" t="s">
        <v>2614</v>
      </c>
      <c r="H1590" t="s">
        <v>66</v>
      </c>
      <c r="I1590" t="s">
        <v>45</v>
      </c>
      <c r="J1590" t="s">
        <v>46</v>
      </c>
      <c r="K1590" t="s">
        <v>165</v>
      </c>
      <c r="L1590" t="s">
        <v>76</v>
      </c>
      <c r="M1590" t="s">
        <v>1477</v>
      </c>
      <c r="N1590">
        <v>0.59</v>
      </c>
      <c r="O1590" t="s">
        <v>50</v>
      </c>
      <c r="P1590" t="s">
        <v>51</v>
      </c>
      <c r="Q1590" t="s">
        <v>62</v>
      </c>
      <c r="R1590" t="s">
        <v>2615</v>
      </c>
      <c r="S1590">
        <v>92243</v>
      </c>
      <c r="T1590" s="3">
        <v>42054</v>
      </c>
      <c r="U1590" s="3">
        <v>42056</v>
      </c>
      <c r="V1590">
        <v>-35.26</v>
      </c>
      <c r="W1590">
        <v>8</v>
      </c>
      <c r="X1590">
        <v>90.46</v>
      </c>
      <c r="Y1590">
        <v>87720</v>
      </c>
    </row>
    <row r="1591" spans="1:25" x14ac:dyDescent="0.3">
      <c r="A1591">
        <v>23431</v>
      </c>
      <c r="B1591" t="s">
        <v>73</v>
      </c>
      <c r="C1591">
        <v>7.0000000000000007E-2</v>
      </c>
      <c r="D1591">
        <v>39.479999999999997</v>
      </c>
      <c r="E1591">
        <v>1.99</v>
      </c>
      <c r="F1591">
        <v>2828</v>
      </c>
      <c r="G1591" t="s">
        <v>2614</v>
      </c>
      <c r="H1591" t="s">
        <v>66</v>
      </c>
      <c r="I1591" t="s">
        <v>45</v>
      </c>
      <c r="J1591" t="s">
        <v>102</v>
      </c>
      <c r="K1591" t="s">
        <v>204</v>
      </c>
      <c r="L1591" t="s">
        <v>68</v>
      </c>
      <c r="M1591" t="s">
        <v>729</v>
      </c>
      <c r="N1591">
        <v>0.54</v>
      </c>
      <c r="O1591" t="s">
        <v>50</v>
      </c>
      <c r="P1591" t="s">
        <v>51</v>
      </c>
      <c r="Q1591" t="s">
        <v>62</v>
      </c>
      <c r="R1591" t="s">
        <v>2615</v>
      </c>
      <c r="S1591">
        <v>92243</v>
      </c>
      <c r="T1591" s="3">
        <v>42156</v>
      </c>
      <c r="U1591" s="3">
        <v>42157</v>
      </c>
      <c r="V1591">
        <v>322.25069999999994</v>
      </c>
      <c r="W1591">
        <v>12</v>
      </c>
      <c r="X1591">
        <v>467.03</v>
      </c>
      <c r="Y1591">
        <v>87721</v>
      </c>
    </row>
    <row r="1592" spans="1:25" x14ac:dyDescent="0.3">
      <c r="A1592">
        <v>20594</v>
      </c>
      <c r="B1592" t="s">
        <v>54</v>
      </c>
      <c r="C1592">
        <v>0.03</v>
      </c>
      <c r="D1592">
        <v>140.97999999999999</v>
      </c>
      <c r="E1592">
        <v>36.090000000000003</v>
      </c>
      <c r="F1592">
        <v>2833</v>
      </c>
      <c r="G1592" t="s">
        <v>2616</v>
      </c>
      <c r="H1592" t="s">
        <v>56</v>
      </c>
      <c r="I1592" t="s">
        <v>75</v>
      </c>
      <c r="J1592" t="s">
        <v>58</v>
      </c>
      <c r="K1592" t="s">
        <v>215</v>
      </c>
      <c r="L1592" t="s">
        <v>146</v>
      </c>
      <c r="M1592" t="s">
        <v>1371</v>
      </c>
      <c r="N1592">
        <v>0.77</v>
      </c>
      <c r="O1592" t="s">
        <v>50</v>
      </c>
      <c r="P1592" t="s">
        <v>78</v>
      </c>
      <c r="Q1592" t="s">
        <v>79</v>
      </c>
      <c r="R1592" t="s">
        <v>2617</v>
      </c>
      <c r="S1592">
        <v>55076</v>
      </c>
      <c r="T1592" s="3">
        <v>42088</v>
      </c>
      <c r="U1592" s="3">
        <v>42090</v>
      </c>
      <c r="V1592">
        <v>-221.5</v>
      </c>
      <c r="W1592">
        <v>4</v>
      </c>
      <c r="X1592">
        <v>608.80999999999995</v>
      </c>
      <c r="Y1592">
        <v>91030</v>
      </c>
    </row>
    <row r="1593" spans="1:25" x14ac:dyDescent="0.3">
      <c r="A1593">
        <v>20595</v>
      </c>
      <c r="B1593" t="s">
        <v>54</v>
      </c>
      <c r="C1593">
        <v>0.08</v>
      </c>
      <c r="D1593">
        <v>65.989999999999995</v>
      </c>
      <c r="E1593">
        <v>8.99</v>
      </c>
      <c r="F1593">
        <v>2833</v>
      </c>
      <c r="G1593" t="s">
        <v>2616</v>
      </c>
      <c r="H1593" t="s">
        <v>66</v>
      </c>
      <c r="I1593" t="s">
        <v>75</v>
      </c>
      <c r="J1593" t="s">
        <v>102</v>
      </c>
      <c r="K1593" t="s">
        <v>103</v>
      </c>
      <c r="L1593" t="s">
        <v>76</v>
      </c>
      <c r="M1593" t="s">
        <v>639</v>
      </c>
      <c r="N1593">
        <v>0.56000000000000005</v>
      </c>
      <c r="O1593" t="s">
        <v>50</v>
      </c>
      <c r="P1593" t="s">
        <v>78</v>
      </c>
      <c r="Q1593" t="s">
        <v>79</v>
      </c>
      <c r="R1593" t="s">
        <v>2617</v>
      </c>
      <c r="S1593">
        <v>55076</v>
      </c>
      <c r="T1593" s="3">
        <v>42088</v>
      </c>
      <c r="U1593" s="3">
        <v>42089</v>
      </c>
      <c r="V1593">
        <v>206.352</v>
      </c>
      <c r="W1593">
        <v>15</v>
      </c>
      <c r="X1593">
        <v>808.61</v>
      </c>
      <c r="Y1593">
        <v>91030</v>
      </c>
    </row>
    <row r="1594" spans="1:25" x14ac:dyDescent="0.3">
      <c r="A1594">
        <v>19191</v>
      </c>
      <c r="B1594" t="s">
        <v>42</v>
      </c>
      <c r="C1594">
        <v>7.0000000000000007E-2</v>
      </c>
      <c r="D1594">
        <v>51.98</v>
      </c>
      <c r="E1594">
        <v>10.17</v>
      </c>
      <c r="F1594">
        <v>2837</v>
      </c>
      <c r="G1594" t="s">
        <v>2618</v>
      </c>
      <c r="H1594" t="s">
        <v>66</v>
      </c>
      <c r="I1594" t="s">
        <v>57</v>
      </c>
      <c r="J1594" t="s">
        <v>102</v>
      </c>
      <c r="K1594" t="s">
        <v>110</v>
      </c>
      <c r="L1594" t="s">
        <v>111</v>
      </c>
      <c r="M1594" t="s">
        <v>1166</v>
      </c>
      <c r="N1594">
        <v>0.37</v>
      </c>
      <c r="O1594" t="s">
        <v>50</v>
      </c>
      <c r="P1594" t="s">
        <v>78</v>
      </c>
      <c r="Q1594" t="s">
        <v>328</v>
      </c>
      <c r="R1594" t="s">
        <v>2619</v>
      </c>
      <c r="S1594">
        <v>74133</v>
      </c>
      <c r="T1594" s="3">
        <v>42071</v>
      </c>
      <c r="U1594" s="3">
        <v>42073</v>
      </c>
      <c r="V1594">
        <v>439.78529999999995</v>
      </c>
      <c r="W1594">
        <v>13</v>
      </c>
      <c r="X1594">
        <v>637.37</v>
      </c>
      <c r="Y1594">
        <v>89801</v>
      </c>
    </row>
    <row r="1595" spans="1:25" x14ac:dyDescent="0.3">
      <c r="A1595">
        <v>19192</v>
      </c>
      <c r="B1595" t="s">
        <v>42</v>
      </c>
      <c r="C1595">
        <v>0.1</v>
      </c>
      <c r="D1595">
        <v>80.97</v>
      </c>
      <c r="E1595">
        <v>33.6</v>
      </c>
      <c r="F1595">
        <v>2837</v>
      </c>
      <c r="G1595" t="s">
        <v>2618</v>
      </c>
      <c r="H1595" t="s">
        <v>56</v>
      </c>
      <c r="I1595" t="s">
        <v>57</v>
      </c>
      <c r="J1595" t="s">
        <v>102</v>
      </c>
      <c r="K1595" t="s">
        <v>110</v>
      </c>
      <c r="L1595" t="s">
        <v>60</v>
      </c>
      <c r="M1595" t="s">
        <v>2056</v>
      </c>
      <c r="N1595">
        <v>0.37</v>
      </c>
      <c r="O1595" t="s">
        <v>50</v>
      </c>
      <c r="P1595" t="s">
        <v>78</v>
      </c>
      <c r="Q1595" t="s">
        <v>328</v>
      </c>
      <c r="R1595" t="s">
        <v>2619</v>
      </c>
      <c r="S1595">
        <v>74133</v>
      </c>
      <c r="T1595" s="3">
        <v>42071</v>
      </c>
      <c r="U1595" s="3">
        <v>42074</v>
      </c>
      <c r="V1595">
        <v>-149.4573</v>
      </c>
      <c r="W1595">
        <v>3</v>
      </c>
      <c r="X1595">
        <v>232.16</v>
      </c>
      <c r="Y1595">
        <v>89801</v>
      </c>
    </row>
    <row r="1596" spans="1:25" x14ac:dyDescent="0.3">
      <c r="A1596">
        <v>18416</v>
      </c>
      <c r="B1596" t="s">
        <v>42</v>
      </c>
      <c r="C1596">
        <v>0</v>
      </c>
      <c r="D1596">
        <v>21.98</v>
      </c>
      <c r="E1596">
        <v>2.87</v>
      </c>
      <c r="F1596">
        <v>2840</v>
      </c>
      <c r="G1596" t="s">
        <v>2620</v>
      </c>
      <c r="H1596" t="s">
        <v>66</v>
      </c>
      <c r="I1596" t="s">
        <v>45</v>
      </c>
      <c r="J1596" t="s">
        <v>46</v>
      </c>
      <c r="K1596" t="s">
        <v>47</v>
      </c>
      <c r="L1596" t="s">
        <v>68</v>
      </c>
      <c r="M1596" t="s">
        <v>2611</v>
      </c>
      <c r="N1596">
        <v>0.55000000000000004</v>
      </c>
      <c r="O1596" t="s">
        <v>50</v>
      </c>
      <c r="P1596" t="s">
        <v>87</v>
      </c>
      <c r="Q1596" t="s">
        <v>386</v>
      </c>
      <c r="R1596" t="s">
        <v>2621</v>
      </c>
      <c r="S1596">
        <v>33161</v>
      </c>
      <c r="T1596" s="3">
        <v>42082</v>
      </c>
      <c r="U1596" s="3">
        <v>42083</v>
      </c>
      <c r="V1596">
        <v>21.095999999999997</v>
      </c>
      <c r="W1596">
        <v>16</v>
      </c>
      <c r="X1596">
        <v>360.03</v>
      </c>
      <c r="Y1596">
        <v>87884</v>
      </c>
    </row>
    <row r="1597" spans="1:25" x14ac:dyDescent="0.3">
      <c r="A1597">
        <v>18419</v>
      </c>
      <c r="B1597" t="s">
        <v>73</v>
      </c>
      <c r="C1597">
        <v>0.05</v>
      </c>
      <c r="D1597">
        <v>15.68</v>
      </c>
      <c r="E1597">
        <v>3.73</v>
      </c>
      <c r="F1597">
        <v>2840</v>
      </c>
      <c r="G1597" t="s">
        <v>2620</v>
      </c>
      <c r="H1597" t="s">
        <v>66</v>
      </c>
      <c r="I1597" t="s">
        <v>45</v>
      </c>
      <c r="J1597" t="s">
        <v>58</v>
      </c>
      <c r="K1597" t="s">
        <v>67</v>
      </c>
      <c r="L1597" t="s">
        <v>68</v>
      </c>
      <c r="M1597" t="s">
        <v>2404</v>
      </c>
      <c r="N1597">
        <v>0.46</v>
      </c>
      <c r="O1597" t="s">
        <v>50</v>
      </c>
      <c r="P1597" t="s">
        <v>87</v>
      </c>
      <c r="Q1597" t="s">
        <v>386</v>
      </c>
      <c r="R1597" t="s">
        <v>2621</v>
      </c>
      <c r="S1597">
        <v>33161</v>
      </c>
      <c r="T1597" s="3">
        <v>42166</v>
      </c>
      <c r="U1597" s="3">
        <v>42168</v>
      </c>
      <c r="V1597">
        <v>1166.6280000000002</v>
      </c>
      <c r="W1597">
        <v>17</v>
      </c>
      <c r="X1597">
        <v>260.01</v>
      </c>
      <c r="Y1597">
        <v>87885</v>
      </c>
    </row>
    <row r="1598" spans="1:25" x14ac:dyDescent="0.3">
      <c r="A1598">
        <v>18420</v>
      </c>
      <c r="B1598" t="s">
        <v>73</v>
      </c>
      <c r="C1598">
        <v>0</v>
      </c>
      <c r="D1598">
        <v>14.98</v>
      </c>
      <c r="E1598">
        <v>8.99</v>
      </c>
      <c r="F1598">
        <v>2840</v>
      </c>
      <c r="G1598" t="s">
        <v>2620</v>
      </c>
      <c r="H1598" t="s">
        <v>66</v>
      </c>
      <c r="I1598" t="s">
        <v>45</v>
      </c>
      <c r="J1598" t="s">
        <v>58</v>
      </c>
      <c r="K1598" t="s">
        <v>67</v>
      </c>
      <c r="L1598" t="s">
        <v>68</v>
      </c>
      <c r="M1598" t="s">
        <v>2622</v>
      </c>
      <c r="N1598">
        <v>0.39</v>
      </c>
      <c r="O1598" t="s">
        <v>50</v>
      </c>
      <c r="P1598" t="s">
        <v>87</v>
      </c>
      <c r="Q1598" t="s">
        <v>386</v>
      </c>
      <c r="R1598" t="s">
        <v>2621</v>
      </c>
      <c r="S1598">
        <v>33161</v>
      </c>
      <c r="T1598" s="3">
        <v>42166</v>
      </c>
      <c r="U1598" s="3">
        <v>42167</v>
      </c>
      <c r="V1598">
        <v>-40.604199999999999</v>
      </c>
      <c r="W1598">
        <v>18</v>
      </c>
      <c r="X1598">
        <v>273.79000000000002</v>
      </c>
      <c r="Y1598">
        <v>87885</v>
      </c>
    </row>
    <row r="1599" spans="1:25" x14ac:dyDescent="0.3">
      <c r="A1599">
        <v>18421</v>
      </c>
      <c r="B1599" t="s">
        <v>73</v>
      </c>
      <c r="C1599">
        <v>0.02</v>
      </c>
      <c r="D1599">
        <v>38.76</v>
      </c>
      <c r="E1599">
        <v>13.26</v>
      </c>
      <c r="F1599">
        <v>2840</v>
      </c>
      <c r="G1599" t="s">
        <v>2620</v>
      </c>
      <c r="H1599" t="s">
        <v>66</v>
      </c>
      <c r="I1599" t="s">
        <v>45</v>
      </c>
      <c r="J1599" t="s">
        <v>46</v>
      </c>
      <c r="K1599" t="s">
        <v>118</v>
      </c>
      <c r="L1599" t="s">
        <v>76</v>
      </c>
      <c r="M1599" t="s">
        <v>2623</v>
      </c>
      <c r="N1599">
        <v>0.36</v>
      </c>
      <c r="O1599" t="s">
        <v>50</v>
      </c>
      <c r="P1599" t="s">
        <v>87</v>
      </c>
      <c r="Q1599" t="s">
        <v>386</v>
      </c>
      <c r="R1599" t="s">
        <v>2621</v>
      </c>
      <c r="S1599">
        <v>33161</v>
      </c>
      <c r="T1599" s="3">
        <v>42166</v>
      </c>
      <c r="U1599" s="3">
        <v>42167</v>
      </c>
      <c r="V1599">
        <v>-294.084</v>
      </c>
      <c r="W1599">
        <v>1</v>
      </c>
      <c r="X1599">
        <v>44.62</v>
      </c>
      <c r="Y1599">
        <v>87885</v>
      </c>
    </row>
    <row r="1600" spans="1:25" x14ac:dyDescent="0.3">
      <c r="A1600">
        <v>21855</v>
      </c>
      <c r="B1600" t="s">
        <v>54</v>
      </c>
      <c r="C1600">
        <v>0.04</v>
      </c>
      <c r="D1600">
        <v>90.48</v>
      </c>
      <c r="E1600">
        <v>19.989999999999998</v>
      </c>
      <c r="F1600">
        <v>2847</v>
      </c>
      <c r="G1600" t="s">
        <v>2624</v>
      </c>
      <c r="H1600" t="s">
        <v>66</v>
      </c>
      <c r="I1600" t="s">
        <v>45</v>
      </c>
      <c r="J1600" t="s">
        <v>46</v>
      </c>
      <c r="K1600" t="s">
        <v>94</v>
      </c>
      <c r="L1600" t="s">
        <v>76</v>
      </c>
      <c r="M1600" t="s">
        <v>1864</v>
      </c>
      <c r="N1600">
        <v>0.4</v>
      </c>
      <c r="O1600" t="s">
        <v>50</v>
      </c>
      <c r="P1600" t="s">
        <v>87</v>
      </c>
      <c r="Q1600" t="s">
        <v>268</v>
      </c>
      <c r="R1600" t="s">
        <v>2625</v>
      </c>
      <c r="S1600">
        <v>38017</v>
      </c>
      <c r="T1600" s="3">
        <v>42103</v>
      </c>
      <c r="U1600" s="3">
        <v>42105</v>
      </c>
      <c r="V1600">
        <v>55.555199999999999</v>
      </c>
      <c r="W1600">
        <v>3</v>
      </c>
      <c r="X1600">
        <v>268.64</v>
      </c>
      <c r="Y1600">
        <v>85928</v>
      </c>
    </row>
    <row r="1601" spans="1:25" x14ac:dyDescent="0.3">
      <c r="A1601">
        <v>21856</v>
      </c>
      <c r="B1601" t="s">
        <v>54</v>
      </c>
      <c r="C1601">
        <v>0.02</v>
      </c>
      <c r="D1601">
        <v>9.77</v>
      </c>
      <c r="E1601">
        <v>6.02</v>
      </c>
      <c r="F1601">
        <v>2847</v>
      </c>
      <c r="G1601" t="s">
        <v>2624</v>
      </c>
      <c r="H1601" t="s">
        <v>66</v>
      </c>
      <c r="I1601" t="s">
        <v>45</v>
      </c>
      <c r="J1601" t="s">
        <v>58</v>
      </c>
      <c r="K1601" t="s">
        <v>67</v>
      </c>
      <c r="L1601" t="s">
        <v>111</v>
      </c>
      <c r="M1601" t="s">
        <v>1626</v>
      </c>
      <c r="N1601">
        <v>0.48</v>
      </c>
      <c r="O1601" t="s">
        <v>50</v>
      </c>
      <c r="P1601" t="s">
        <v>87</v>
      </c>
      <c r="Q1601" t="s">
        <v>268</v>
      </c>
      <c r="R1601" t="s">
        <v>2625</v>
      </c>
      <c r="S1601">
        <v>38017</v>
      </c>
      <c r="T1601" s="3">
        <v>42103</v>
      </c>
      <c r="U1601" s="3">
        <v>42104</v>
      </c>
      <c r="V1601">
        <v>-535.33199999999999</v>
      </c>
      <c r="W1601">
        <v>9</v>
      </c>
      <c r="X1601">
        <v>87.68</v>
      </c>
      <c r="Y1601">
        <v>85928</v>
      </c>
    </row>
    <row r="1602" spans="1:25" x14ac:dyDescent="0.3">
      <c r="A1602">
        <v>21857</v>
      </c>
      <c r="B1602" t="s">
        <v>54</v>
      </c>
      <c r="C1602">
        <v>0.09</v>
      </c>
      <c r="D1602">
        <v>34.99</v>
      </c>
      <c r="E1602">
        <v>7.73</v>
      </c>
      <c r="F1602">
        <v>2847</v>
      </c>
      <c r="G1602" t="s">
        <v>2624</v>
      </c>
      <c r="H1602" t="s">
        <v>66</v>
      </c>
      <c r="I1602" t="s">
        <v>45</v>
      </c>
      <c r="J1602" t="s">
        <v>46</v>
      </c>
      <c r="K1602" t="s">
        <v>47</v>
      </c>
      <c r="L1602" t="s">
        <v>76</v>
      </c>
      <c r="M1602" t="s">
        <v>126</v>
      </c>
      <c r="N1602">
        <v>0.59</v>
      </c>
      <c r="O1602" t="s">
        <v>50</v>
      </c>
      <c r="P1602" t="s">
        <v>87</v>
      </c>
      <c r="Q1602" t="s">
        <v>268</v>
      </c>
      <c r="R1602" t="s">
        <v>2625</v>
      </c>
      <c r="S1602">
        <v>38017</v>
      </c>
      <c r="T1602" s="3">
        <v>42103</v>
      </c>
      <c r="U1602" s="3">
        <v>42105</v>
      </c>
      <c r="V1602">
        <v>-208.72039999999998</v>
      </c>
      <c r="W1602">
        <v>1</v>
      </c>
      <c r="X1602">
        <v>37.619999999999997</v>
      </c>
      <c r="Y1602">
        <v>85928</v>
      </c>
    </row>
    <row r="1603" spans="1:25" x14ac:dyDescent="0.3">
      <c r="A1603">
        <v>24455</v>
      </c>
      <c r="B1603" t="s">
        <v>73</v>
      </c>
      <c r="C1603">
        <v>0</v>
      </c>
      <c r="D1603">
        <v>49.99</v>
      </c>
      <c r="E1603">
        <v>19.989999999999998</v>
      </c>
      <c r="F1603">
        <v>2848</v>
      </c>
      <c r="G1603" t="s">
        <v>2626</v>
      </c>
      <c r="H1603" t="s">
        <v>66</v>
      </c>
      <c r="I1603" t="s">
        <v>45</v>
      </c>
      <c r="J1603" t="s">
        <v>102</v>
      </c>
      <c r="K1603" t="s">
        <v>204</v>
      </c>
      <c r="L1603" t="s">
        <v>76</v>
      </c>
      <c r="M1603" t="s">
        <v>299</v>
      </c>
      <c r="N1603">
        <v>0.41</v>
      </c>
      <c r="O1603" t="s">
        <v>50</v>
      </c>
      <c r="P1603" t="s">
        <v>87</v>
      </c>
      <c r="Q1603" t="s">
        <v>268</v>
      </c>
      <c r="R1603" t="s">
        <v>2627</v>
      </c>
      <c r="S1603">
        <v>38401</v>
      </c>
      <c r="T1603" s="3">
        <v>42161</v>
      </c>
      <c r="U1603" s="3">
        <v>42163</v>
      </c>
      <c r="V1603">
        <v>38.885999999999996</v>
      </c>
      <c r="W1603">
        <v>16</v>
      </c>
      <c r="X1603">
        <v>832.97</v>
      </c>
      <c r="Y1603">
        <v>85929</v>
      </c>
    </row>
    <row r="1604" spans="1:25" x14ac:dyDescent="0.3">
      <c r="A1604">
        <v>23622</v>
      </c>
      <c r="B1604" t="s">
        <v>131</v>
      </c>
      <c r="C1604">
        <v>0.05</v>
      </c>
      <c r="D1604">
        <v>115.99</v>
      </c>
      <c r="E1604">
        <v>8.99</v>
      </c>
      <c r="F1604">
        <v>2851</v>
      </c>
      <c r="G1604" t="s">
        <v>2628</v>
      </c>
      <c r="H1604" t="s">
        <v>66</v>
      </c>
      <c r="I1604" t="s">
        <v>139</v>
      </c>
      <c r="J1604" t="s">
        <v>102</v>
      </c>
      <c r="K1604" t="s">
        <v>103</v>
      </c>
      <c r="L1604" t="s">
        <v>76</v>
      </c>
      <c r="M1604" t="s">
        <v>209</v>
      </c>
      <c r="N1604">
        <v>0.57999999999999996</v>
      </c>
      <c r="O1604" t="s">
        <v>50</v>
      </c>
      <c r="P1604" t="s">
        <v>78</v>
      </c>
      <c r="Q1604" t="s">
        <v>155</v>
      </c>
      <c r="R1604" t="s">
        <v>2629</v>
      </c>
      <c r="S1604">
        <v>79762</v>
      </c>
      <c r="T1604" s="3">
        <v>42103</v>
      </c>
      <c r="U1604" s="3">
        <v>42107</v>
      </c>
      <c r="V1604">
        <v>719.35259999999994</v>
      </c>
      <c r="W1604">
        <v>11</v>
      </c>
      <c r="X1604">
        <v>1042.54</v>
      </c>
      <c r="Y1604">
        <v>86454</v>
      </c>
    </row>
    <row r="1605" spans="1:25" x14ac:dyDescent="0.3">
      <c r="A1605">
        <v>23042</v>
      </c>
      <c r="B1605" t="s">
        <v>73</v>
      </c>
      <c r="C1605">
        <v>0.08</v>
      </c>
      <c r="D1605">
        <v>7.84</v>
      </c>
      <c r="E1605">
        <v>4.71</v>
      </c>
      <c r="F1605">
        <v>2855</v>
      </c>
      <c r="G1605" t="s">
        <v>2630</v>
      </c>
      <c r="H1605" t="s">
        <v>66</v>
      </c>
      <c r="I1605" t="s">
        <v>45</v>
      </c>
      <c r="J1605" t="s">
        <v>46</v>
      </c>
      <c r="K1605" t="s">
        <v>134</v>
      </c>
      <c r="L1605" t="s">
        <v>76</v>
      </c>
      <c r="M1605" t="s">
        <v>2293</v>
      </c>
      <c r="N1605">
        <v>0.35</v>
      </c>
      <c r="O1605" t="s">
        <v>50</v>
      </c>
      <c r="P1605" t="s">
        <v>51</v>
      </c>
      <c r="Q1605" t="s">
        <v>52</v>
      </c>
      <c r="R1605" t="s">
        <v>2631</v>
      </c>
      <c r="S1605">
        <v>98198</v>
      </c>
      <c r="T1605" s="3">
        <v>42025</v>
      </c>
      <c r="U1605" s="3">
        <v>42026</v>
      </c>
      <c r="V1605">
        <v>-12.876779999999998</v>
      </c>
      <c r="W1605">
        <v>10</v>
      </c>
      <c r="X1605">
        <v>76.16</v>
      </c>
      <c r="Y1605">
        <v>87316</v>
      </c>
    </row>
    <row r="1606" spans="1:25" x14ac:dyDescent="0.3">
      <c r="A1606">
        <v>23043</v>
      </c>
      <c r="B1606" t="s">
        <v>73</v>
      </c>
      <c r="C1606">
        <v>0.03</v>
      </c>
      <c r="D1606">
        <v>105.34</v>
      </c>
      <c r="E1606">
        <v>24.49</v>
      </c>
      <c r="F1606">
        <v>2855</v>
      </c>
      <c r="G1606" t="s">
        <v>2630</v>
      </c>
      <c r="H1606" t="s">
        <v>66</v>
      </c>
      <c r="I1606" t="s">
        <v>45</v>
      </c>
      <c r="J1606" t="s">
        <v>58</v>
      </c>
      <c r="K1606" t="s">
        <v>67</v>
      </c>
      <c r="L1606" t="s">
        <v>260</v>
      </c>
      <c r="M1606" t="s">
        <v>2632</v>
      </c>
      <c r="N1606">
        <v>0.61</v>
      </c>
      <c r="O1606" t="s">
        <v>50</v>
      </c>
      <c r="P1606" t="s">
        <v>51</v>
      </c>
      <c r="Q1606" t="s">
        <v>52</v>
      </c>
      <c r="R1606" t="s">
        <v>2631</v>
      </c>
      <c r="S1606">
        <v>98198</v>
      </c>
      <c r="T1606" s="3">
        <v>42025</v>
      </c>
      <c r="U1606" s="3">
        <v>42026</v>
      </c>
      <c r="V1606">
        <v>618.13080000000002</v>
      </c>
      <c r="W1606">
        <v>10</v>
      </c>
      <c r="X1606">
        <v>1038.1400000000001</v>
      </c>
      <c r="Y1606">
        <v>87316</v>
      </c>
    </row>
    <row r="1607" spans="1:25" x14ac:dyDescent="0.3">
      <c r="A1607">
        <v>23213</v>
      </c>
      <c r="B1607" t="s">
        <v>131</v>
      </c>
      <c r="C1607">
        <v>0.09</v>
      </c>
      <c r="D1607">
        <v>6783.02</v>
      </c>
      <c r="E1607">
        <v>24.49</v>
      </c>
      <c r="F1607">
        <v>2855</v>
      </c>
      <c r="G1607" t="s">
        <v>2630</v>
      </c>
      <c r="H1607" t="s">
        <v>66</v>
      </c>
      <c r="I1607" t="s">
        <v>139</v>
      </c>
      <c r="J1607" t="s">
        <v>102</v>
      </c>
      <c r="K1607" t="s">
        <v>110</v>
      </c>
      <c r="L1607" t="s">
        <v>260</v>
      </c>
      <c r="M1607" t="s">
        <v>1301</v>
      </c>
      <c r="N1607">
        <v>0.39</v>
      </c>
      <c r="O1607" t="s">
        <v>50</v>
      </c>
      <c r="P1607" t="s">
        <v>51</v>
      </c>
      <c r="Q1607" t="s">
        <v>52</v>
      </c>
      <c r="R1607" t="s">
        <v>2631</v>
      </c>
      <c r="S1607">
        <v>98198</v>
      </c>
      <c r="T1607" s="3">
        <v>42073</v>
      </c>
      <c r="U1607" s="3">
        <v>42077</v>
      </c>
      <c r="V1607">
        <v>-14140.7016</v>
      </c>
      <c r="W1607">
        <v>1</v>
      </c>
      <c r="X1607">
        <v>6296</v>
      </c>
      <c r="Y1607">
        <v>87317</v>
      </c>
    </row>
    <row r="1608" spans="1:25" x14ac:dyDescent="0.3">
      <c r="A1608">
        <v>18516</v>
      </c>
      <c r="B1608" t="s">
        <v>73</v>
      </c>
      <c r="C1608">
        <v>0.06</v>
      </c>
      <c r="D1608">
        <v>2.94</v>
      </c>
      <c r="E1608">
        <v>0.96</v>
      </c>
      <c r="F1608">
        <v>2858</v>
      </c>
      <c r="G1608" t="s">
        <v>2633</v>
      </c>
      <c r="H1608" t="s">
        <v>66</v>
      </c>
      <c r="I1608" t="s">
        <v>45</v>
      </c>
      <c r="J1608" t="s">
        <v>46</v>
      </c>
      <c r="K1608" t="s">
        <v>47</v>
      </c>
      <c r="L1608" t="s">
        <v>48</v>
      </c>
      <c r="M1608" t="s">
        <v>623</v>
      </c>
      <c r="N1608">
        <v>0.57999999999999996</v>
      </c>
      <c r="O1608" t="s">
        <v>50</v>
      </c>
      <c r="P1608" t="s">
        <v>87</v>
      </c>
      <c r="Q1608" t="s">
        <v>386</v>
      </c>
      <c r="R1608" t="s">
        <v>2257</v>
      </c>
      <c r="S1608">
        <v>32259</v>
      </c>
      <c r="T1608" s="3">
        <v>42141</v>
      </c>
      <c r="U1608" s="3">
        <v>42142</v>
      </c>
      <c r="V1608">
        <v>-8.8759999999999994</v>
      </c>
      <c r="W1608">
        <v>3</v>
      </c>
      <c r="X1608">
        <v>8.7899999999999991</v>
      </c>
      <c r="Y1608">
        <v>88279</v>
      </c>
    </row>
    <row r="1609" spans="1:25" x14ac:dyDescent="0.3">
      <c r="A1609">
        <v>18506</v>
      </c>
      <c r="B1609" t="s">
        <v>131</v>
      </c>
      <c r="C1609">
        <v>0.04</v>
      </c>
      <c r="D1609">
        <v>67.28</v>
      </c>
      <c r="E1609">
        <v>19.989999999999998</v>
      </c>
      <c r="F1609">
        <v>2858</v>
      </c>
      <c r="G1609" t="s">
        <v>2633</v>
      </c>
      <c r="H1609" t="s">
        <v>66</v>
      </c>
      <c r="I1609" t="s">
        <v>45</v>
      </c>
      <c r="J1609" t="s">
        <v>46</v>
      </c>
      <c r="K1609" t="s">
        <v>134</v>
      </c>
      <c r="L1609" t="s">
        <v>76</v>
      </c>
      <c r="M1609" t="s">
        <v>697</v>
      </c>
      <c r="N1609">
        <v>0.4</v>
      </c>
      <c r="O1609" t="s">
        <v>50</v>
      </c>
      <c r="P1609" t="s">
        <v>87</v>
      </c>
      <c r="Q1609" t="s">
        <v>386</v>
      </c>
      <c r="R1609" t="s">
        <v>2257</v>
      </c>
      <c r="S1609">
        <v>32259</v>
      </c>
      <c r="T1609" s="3">
        <v>42147</v>
      </c>
      <c r="U1609" s="3">
        <v>42152</v>
      </c>
      <c r="V1609">
        <v>14.754</v>
      </c>
      <c r="W1609">
        <v>30</v>
      </c>
      <c r="X1609">
        <v>2051.6799999999998</v>
      </c>
      <c r="Y1609">
        <v>88282</v>
      </c>
    </row>
    <row r="1610" spans="1:25" x14ac:dyDescent="0.3">
      <c r="A1610">
        <v>18507</v>
      </c>
      <c r="B1610" t="s">
        <v>131</v>
      </c>
      <c r="C1610">
        <v>0.1</v>
      </c>
      <c r="D1610">
        <v>130.97999999999999</v>
      </c>
      <c r="E1610">
        <v>54.74</v>
      </c>
      <c r="F1610">
        <v>2858</v>
      </c>
      <c r="G1610" t="s">
        <v>2633</v>
      </c>
      <c r="H1610" t="s">
        <v>56</v>
      </c>
      <c r="I1610" t="s">
        <v>45</v>
      </c>
      <c r="J1610" t="s">
        <v>58</v>
      </c>
      <c r="K1610" t="s">
        <v>215</v>
      </c>
      <c r="L1610" t="s">
        <v>146</v>
      </c>
      <c r="M1610" t="s">
        <v>429</v>
      </c>
      <c r="N1610">
        <v>0.69</v>
      </c>
      <c r="O1610" t="s">
        <v>50</v>
      </c>
      <c r="P1610" t="s">
        <v>87</v>
      </c>
      <c r="Q1610" t="s">
        <v>386</v>
      </c>
      <c r="R1610" t="s">
        <v>2257</v>
      </c>
      <c r="S1610">
        <v>32259</v>
      </c>
      <c r="T1610" s="3">
        <v>42147</v>
      </c>
      <c r="U1610" s="3">
        <v>42147</v>
      </c>
      <c r="V1610">
        <v>669.61199999999997</v>
      </c>
      <c r="W1610">
        <v>42</v>
      </c>
      <c r="X1610">
        <v>5295.03</v>
      </c>
      <c r="Y1610">
        <v>88282</v>
      </c>
    </row>
    <row r="1611" spans="1:25" x14ac:dyDescent="0.3">
      <c r="A1611">
        <v>18508</v>
      </c>
      <c r="B1611" t="s">
        <v>131</v>
      </c>
      <c r="C1611">
        <v>0.04</v>
      </c>
      <c r="D1611">
        <v>2.78</v>
      </c>
      <c r="E1611">
        <v>1.25</v>
      </c>
      <c r="F1611">
        <v>2858</v>
      </c>
      <c r="G1611" t="s">
        <v>2633</v>
      </c>
      <c r="H1611" t="s">
        <v>66</v>
      </c>
      <c r="I1611" t="s">
        <v>45</v>
      </c>
      <c r="J1611" t="s">
        <v>46</v>
      </c>
      <c r="K1611" t="s">
        <v>47</v>
      </c>
      <c r="L1611" t="s">
        <v>48</v>
      </c>
      <c r="M1611" t="s">
        <v>2230</v>
      </c>
      <c r="N1611">
        <v>0.59</v>
      </c>
      <c r="O1611" t="s">
        <v>50</v>
      </c>
      <c r="P1611" t="s">
        <v>87</v>
      </c>
      <c r="Q1611" t="s">
        <v>386</v>
      </c>
      <c r="R1611" t="s">
        <v>2257</v>
      </c>
      <c r="S1611">
        <v>32259</v>
      </c>
      <c r="T1611" s="3">
        <v>42147</v>
      </c>
      <c r="U1611" s="3">
        <v>42147</v>
      </c>
      <c r="V1611">
        <v>213</v>
      </c>
      <c r="W1611">
        <v>28</v>
      </c>
      <c r="X1611">
        <v>80.27</v>
      </c>
      <c r="Y1611">
        <v>88282</v>
      </c>
    </row>
    <row r="1612" spans="1:25" x14ac:dyDescent="0.3">
      <c r="A1612">
        <v>20270</v>
      </c>
      <c r="B1612" t="s">
        <v>54</v>
      </c>
      <c r="C1612">
        <v>0.03</v>
      </c>
      <c r="D1612">
        <v>142.86000000000001</v>
      </c>
      <c r="E1612">
        <v>19.989999999999998</v>
      </c>
      <c r="F1612">
        <v>2859</v>
      </c>
      <c r="G1612" t="s">
        <v>2634</v>
      </c>
      <c r="H1612" t="s">
        <v>66</v>
      </c>
      <c r="I1612" t="s">
        <v>45</v>
      </c>
      <c r="J1612" t="s">
        <v>46</v>
      </c>
      <c r="K1612" t="s">
        <v>165</v>
      </c>
      <c r="L1612" t="s">
        <v>76</v>
      </c>
      <c r="M1612" t="s">
        <v>1697</v>
      </c>
      <c r="N1612">
        <v>0.56000000000000005</v>
      </c>
      <c r="O1612" t="s">
        <v>50</v>
      </c>
      <c r="P1612" t="s">
        <v>87</v>
      </c>
      <c r="Q1612" t="s">
        <v>386</v>
      </c>
      <c r="R1612" t="s">
        <v>305</v>
      </c>
      <c r="S1612">
        <v>32601</v>
      </c>
      <c r="T1612" s="3">
        <v>42095</v>
      </c>
      <c r="U1612" s="3">
        <v>42097</v>
      </c>
      <c r="V1612">
        <v>-8.3881000000000014</v>
      </c>
      <c r="W1612">
        <v>23</v>
      </c>
      <c r="X1612">
        <v>3292.02</v>
      </c>
      <c r="Y1612">
        <v>88281</v>
      </c>
    </row>
    <row r="1613" spans="1:25" x14ac:dyDescent="0.3">
      <c r="A1613">
        <v>23238</v>
      </c>
      <c r="B1613" t="s">
        <v>73</v>
      </c>
      <c r="C1613">
        <v>0.05</v>
      </c>
      <c r="D1613">
        <v>20.99</v>
      </c>
      <c r="E1613">
        <v>4.8099999999999996</v>
      </c>
      <c r="F1613">
        <v>2861</v>
      </c>
      <c r="G1613" t="s">
        <v>2635</v>
      </c>
      <c r="H1613" t="s">
        <v>66</v>
      </c>
      <c r="I1613" t="s">
        <v>45</v>
      </c>
      <c r="J1613" t="s">
        <v>102</v>
      </c>
      <c r="K1613" t="s">
        <v>103</v>
      </c>
      <c r="L1613" t="s">
        <v>111</v>
      </c>
      <c r="M1613" t="s">
        <v>499</v>
      </c>
      <c r="N1613">
        <v>0.57999999999999996</v>
      </c>
      <c r="O1613" t="s">
        <v>50</v>
      </c>
      <c r="P1613" t="s">
        <v>78</v>
      </c>
      <c r="Q1613" t="s">
        <v>207</v>
      </c>
      <c r="R1613" t="s">
        <v>2636</v>
      </c>
      <c r="S1613">
        <v>67601</v>
      </c>
      <c r="T1613" s="3">
        <v>42063</v>
      </c>
      <c r="U1613" s="3">
        <v>42063</v>
      </c>
      <c r="V1613">
        <v>4.9017600000000003</v>
      </c>
      <c r="W1613">
        <v>11</v>
      </c>
      <c r="X1613">
        <v>199.43</v>
      </c>
      <c r="Y1613">
        <v>88280</v>
      </c>
    </row>
    <row r="1614" spans="1:25" x14ac:dyDescent="0.3">
      <c r="A1614">
        <v>25932</v>
      </c>
      <c r="B1614" t="s">
        <v>42</v>
      </c>
      <c r="C1614">
        <v>0</v>
      </c>
      <c r="D1614">
        <v>12.22</v>
      </c>
      <c r="E1614">
        <v>2.85</v>
      </c>
      <c r="F1614">
        <v>2862</v>
      </c>
      <c r="G1614" t="s">
        <v>2637</v>
      </c>
      <c r="H1614" t="s">
        <v>66</v>
      </c>
      <c r="I1614" t="s">
        <v>45</v>
      </c>
      <c r="J1614" t="s">
        <v>58</v>
      </c>
      <c r="K1614" t="s">
        <v>67</v>
      </c>
      <c r="L1614" t="s">
        <v>68</v>
      </c>
      <c r="M1614" t="s">
        <v>2422</v>
      </c>
      <c r="N1614">
        <v>0.55000000000000004</v>
      </c>
      <c r="O1614" t="s">
        <v>50</v>
      </c>
      <c r="P1614" t="s">
        <v>78</v>
      </c>
      <c r="Q1614" t="s">
        <v>520</v>
      </c>
      <c r="R1614" t="s">
        <v>2638</v>
      </c>
      <c r="S1614">
        <v>68128</v>
      </c>
      <c r="T1614" s="3">
        <v>42105</v>
      </c>
      <c r="U1614" s="3">
        <v>42106</v>
      </c>
      <c r="V1614">
        <v>76.389899999999983</v>
      </c>
      <c r="W1614">
        <v>9</v>
      </c>
      <c r="X1614">
        <v>110.71</v>
      </c>
      <c r="Y1614">
        <v>88278</v>
      </c>
    </row>
    <row r="1615" spans="1:25" x14ac:dyDescent="0.3">
      <c r="A1615">
        <v>23136</v>
      </c>
      <c r="B1615" t="s">
        <v>64</v>
      </c>
      <c r="C1615">
        <v>0.01</v>
      </c>
      <c r="D1615">
        <v>13.79</v>
      </c>
      <c r="E1615">
        <v>8.7799999999999994</v>
      </c>
      <c r="F1615">
        <v>2865</v>
      </c>
      <c r="G1615" t="s">
        <v>2639</v>
      </c>
      <c r="H1615" t="s">
        <v>66</v>
      </c>
      <c r="I1615" t="s">
        <v>45</v>
      </c>
      <c r="J1615" t="s">
        <v>58</v>
      </c>
      <c r="K1615" t="s">
        <v>67</v>
      </c>
      <c r="L1615" t="s">
        <v>76</v>
      </c>
      <c r="M1615" t="s">
        <v>726</v>
      </c>
      <c r="N1615">
        <v>0.43</v>
      </c>
      <c r="O1615" t="s">
        <v>50</v>
      </c>
      <c r="P1615" t="s">
        <v>78</v>
      </c>
      <c r="Q1615" t="s">
        <v>155</v>
      </c>
      <c r="R1615" t="s">
        <v>2640</v>
      </c>
      <c r="S1615">
        <v>75460</v>
      </c>
      <c r="T1615" s="3">
        <v>42058</v>
      </c>
      <c r="U1615" s="3">
        <v>42060</v>
      </c>
      <c r="V1615">
        <v>-36.770000000000003</v>
      </c>
      <c r="W1615">
        <v>4</v>
      </c>
      <c r="X1615">
        <v>56.68</v>
      </c>
      <c r="Y1615">
        <v>90871</v>
      </c>
    </row>
    <row r="1616" spans="1:25" x14ac:dyDescent="0.3">
      <c r="A1616">
        <v>23137</v>
      </c>
      <c r="B1616" t="s">
        <v>64</v>
      </c>
      <c r="C1616">
        <v>0.04</v>
      </c>
      <c r="D1616">
        <v>33.29</v>
      </c>
      <c r="E1616">
        <v>8.74</v>
      </c>
      <c r="F1616">
        <v>2865</v>
      </c>
      <c r="G1616" t="s">
        <v>2639</v>
      </c>
      <c r="H1616" t="s">
        <v>66</v>
      </c>
      <c r="I1616" t="s">
        <v>45</v>
      </c>
      <c r="J1616" t="s">
        <v>46</v>
      </c>
      <c r="K1616" t="s">
        <v>165</v>
      </c>
      <c r="L1616" t="s">
        <v>76</v>
      </c>
      <c r="M1616" t="s">
        <v>2641</v>
      </c>
      <c r="N1616">
        <v>0.61</v>
      </c>
      <c r="O1616" t="s">
        <v>50</v>
      </c>
      <c r="P1616" t="s">
        <v>78</v>
      </c>
      <c r="Q1616" t="s">
        <v>155</v>
      </c>
      <c r="R1616" t="s">
        <v>2640</v>
      </c>
      <c r="S1616">
        <v>75460</v>
      </c>
      <c r="T1616" s="3">
        <v>42058</v>
      </c>
      <c r="U1616" s="3">
        <v>42059</v>
      </c>
      <c r="V1616">
        <v>87.03</v>
      </c>
      <c r="W1616">
        <v>8</v>
      </c>
      <c r="X1616">
        <v>273.33999999999997</v>
      </c>
      <c r="Y1616">
        <v>90871</v>
      </c>
    </row>
    <row r="1617" spans="1:25" x14ac:dyDescent="0.3">
      <c r="A1617">
        <v>1529</v>
      </c>
      <c r="B1617" t="s">
        <v>42</v>
      </c>
      <c r="C1617">
        <v>0.01</v>
      </c>
      <c r="D1617">
        <v>125.99</v>
      </c>
      <c r="E1617">
        <v>8.99</v>
      </c>
      <c r="F1617">
        <v>2867</v>
      </c>
      <c r="G1617" t="s">
        <v>2642</v>
      </c>
      <c r="H1617" t="s">
        <v>66</v>
      </c>
      <c r="I1617" t="s">
        <v>45</v>
      </c>
      <c r="J1617" t="s">
        <v>102</v>
      </c>
      <c r="K1617" t="s">
        <v>103</v>
      </c>
      <c r="L1617" t="s">
        <v>76</v>
      </c>
      <c r="M1617" t="s">
        <v>489</v>
      </c>
      <c r="N1617">
        <v>0.59</v>
      </c>
      <c r="O1617" t="s">
        <v>50</v>
      </c>
      <c r="P1617" t="s">
        <v>70</v>
      </c>
      <c r="Q1617" t="s">
        <v>1032</v>
      </c>
      <c r="R1617" t="s">
        <v>52</v>
      </c>
      <c r="S1617">
        <v>20016</v>
      </c>
      <c r="T1617" s="3">
        <v>42111</v>
      </c>
      <c r="U1617" s="3">
        <v>42112</v>
      </c>
      <c r="V1617">
        <v>-582.64799999999991</v>
      </c>
      <c r="W1617">
        <v>2</v>
      </c>
      <c r="X1617">
        <v>226.88</v>
      </c>
      <c r="Y1617">
        <v>11013</v>
      </c>
    </row>
    <row r="1618" spans="1:25" x14ac:dyDescent="0.3">
      <c r="A1618">
        <v>18998</v>
      </c>
      <c r="B1618" t="s">
        <v>42</v>
      </c>
      <c r="C1618">
        <v>0.03</v>
      </c>
      <c r="D1618">
        <v>896.99</v>
      </c>
      <c r="E1618">
        <v>19.989999999999998</v>
      </c>
      <c r="F1618">
        <v>2868</v>
      </c>
      <c r="G1618" t="s">
        <v>2643</v>
      </c>
      <c r="H1618" t="s">
        <v>66</v>
      </c>
      <c r="I1618" t="s">
        <v>45</v>
      </c>
      <c r="J1618" t="s">
        <v>46</v>
      </c>
      <c r="K1618" t="s">
        <v>134</v>
      </c>
      <c r="L1618" t="s">
        <v>76</v>
      </c>
      <c r="M1618" t="s">
        <v>183</v>
      </c>
      <c r="N1618">
        <v>0.38</v>
      </c>
      <c r="O1618" t="s">
        <v>50</v>
      </c>
      <c r="P1618" t="s">
        <v>51</v>
      </c>
      <c r="Q1618" t="s">
        <v>52</v>
      </c>
      <c r="R1618" t="s">
        <v>2644</v>
      </c>
      <c r="S1618">
        <v>98026</v>
      </c>
      <c r="T1618" s="3">
        <v>42012</v>
      </c>
      <c r="U1618" s="3">
        <v>42014</v>
      </c>
      <c r="V1618">
        <v>3602.1311999999994</v>
      </c>
      <c r="W1618">
        <v>6</v>
      </c>
      <c r="X1618">
        <v>5220.4799999999996</v>
      </c>
      <c r="Y1618">
        <v>85826</v>
      </c>
    </row>
    <row r="1619" spans="1:25" x14ac:dyDescent="0.3">
      <c r="A1619">
        <v>19529</v>
      </c>
      <c r="B1619" t="s">
        <v>42</v>
      </c>
      <c r="C1619">
        <v>0.01</v>
      </c>
      <c r="D1619">
        <v>125.99</v>
      </c>
      <c r="E1619">
        <v>8.99</v>
      </c>
      <c r="F1619">
        <v>2868</v>
      </c>
      <c r="G1619" t="s">
        <v>2643</v>
      </c>
      <c r="H1619" t="s">
        <v>66</v>
      </c>
      <c r="I1619" t="s">
        <v>45</v>
      </c>
      <c r="J1619" t="s">
        <v>102</v>
      </c>
      <c r="K1619" t="s">
        <v>103</v>
      </c>
      <c r="L1619" t="s">
        <v>76</v>
      </c>
      <c r="M1619" t="s">
        <v>489</v>
      </c>
      <c r="N1619">
        <v>0.59</v>
      </c>
      <c r="O1619" t="s">
        <v>50</v>
      </c>
      <c r="P1619" t="s">
        <v>51</v>
      </c>
      <c r="Q1619" t="s">
        <v>52</v>
      </c>
      <c r="R1619" t="s">
        <v>2644</v>
      </c>
      <c r="S1619">
        <v>98026</v>
      </c>
      <c r="T1619" s="3">
        <v>42111</v>
      </c>
      <c r="U1619" s="3">
        <v>42112</v>
      </c>
      <c r="V1619">
        <v>-582.64799999999991</v>
      </c>
      <c r="W1619">
        <v>1</v>
      </c>
      <c r="X1619">
        <v>113.44</v>
      </c>
      <c r="Y1619">
        <v>85827</v>
      </c>
    </row>
    <row r="1620" spans="1:25" x14ac:dyDescent="0.3">
      <c r="A1620">
        <v>19293</v>
      </c>
      <c r="B1620" t="s">
        <v>54</v>
      </c>
      <c r="C1620">
        <v>0.08</v>
      </c>
      <c r="D1620">
        <v>15.99</v>
      </c>
      <c r="E1620">
        <v>13.18</v>
      </c>
      <c r="F1620">
        <v>2868</v>
      </c>
      <c r="G1620" t="s">
        <v>2643</v>
      </c>
      <c r="H1620" t="s">
        <v>44</v>
      </c>
      <c r="I1620" t="s">
        <v>45</v>
      </c>
      <c r="J1620" t="s">
        <v>46</v>
      </c>
      <c r="K1620" t="s">
        <v>134</v>
      </c>
      <c r="L1620" t="s">
        <v>76</v>
      </c>
      <c r="M1620" t="s">
        <v>662</v>
      </c>
      <c r="N1620">
        <v>0.37</v>
      </c>
      <c r="O1620" t="s">
        <v>50</v>
      </c>
      <c r="P1620" t="s">
        <v>51</v>
      </c>
      <c r="Q1620" t="s">
        <v>52</v>
      </c>
      <c r="R1620" t="s">
        <v>2644</v>
      </c>
      <c r="S1620">
        <v>98026</v>
      </c>
      <c r="T1620" s="3">
        <v>42149</v>
      </c>
      <c r="U1620" s="3">
        <v>42151</v>
      </c>
      <c r="V1620">
        <v>-66.584999999999994</v>
      </c>
      <c r="W1620">
        <v>4</v>
      </c>
      <c r="X1620">
        <v>66.02</v>
      </c>
      <c r="Y1620">
        <v>85828</v>
      </c>
    </row>
    <row r="1621" spans="1:25" x14ac:dyDescent="0.3">
      <c r="A1621">
        <v>25724</v>
      </c>
      <c r="B1621" t="s">
        <v>73</v>
      </c>
      <c r="C1621">
        <v>7.0000000000000007E-2</v>
      </c>
      <c r="D1621">
        <v>2.89</v>
      </c>
      <c r="E1621">
        <v>0.5</v>
      </c>
      <c r="F1621">
        <v>2873</v>
      </c>
      <c r="G1621" t="s">
        <v>2645</v>
      </c>
      <c r="H1621" t="s">
        <v>66</v>
      </c>
      <c r="I1621" t="s">
        <v>75</v>
      </c>
      <c r="J1621" t="s">
        <v>46</v>
      </c>
      <c r="K1621" t="s">
        <v>159</v>
      </c>
      <c r="L1621" t="s">
        <v>76</v>
      </c>
      <c r="M1621" t="s">
        <v>813</v>
      </c>
      <c r="N1621">
        <v>0.38</v>
      </c>
      <c r="O1621" t="s">
        <v>50</v>
      </c>
      <c r="P1621" t="s">
        <v>87</v>
      </c>
      <c r="Q1621" t="s">
        <v>386</v>
      </c>
      <c r="R1621" t="s">
        <v>2646</v>
      </c>
      <c r="S1621">
        <v>33012</v>
      </c>
      <c r="T1621" s="3">
        <v>42026</v>
      </c>
      <c r="U1621" s="3">
        <v>42028</v>
      </c>
      <c r="V1621">
        <v>441.59399999999999</v>
      </c>
      <c r="W1621">
        <v>12</v>
      </c>
      <c r="X1621">
        <v>33.020000000000003</v>
      </c>
      <c r="Y1621">
        <v>89872</v>
      </c>
    </row>
    <row r="1622" spans="1:25" x14ac:dyDescent="0.3">
      <c r="A1622">
        <v>25725</v>
      </c>
      <c r="B1622" t="s">
        <v>73</v>
      </c>
      <c r="C1622">
        <v>0</v>
      </c>
      <c r="D1622">
        <v>217.85</v>
      </c>
      <c r="E1622">
        <v>29.1</v>
      </c>
      <c r="F1622">
        <v>2873</v>
      </c>
      <c r="G1622" t="s">
        <v>2645</v>
      </c>
      <c r="H1622" t="s">
        <v>56</v>
      </c>
      <c r="I1622" t="s">
        <v>75</v>
      </c>
      <c r="J1622" t="s">
        <v>58</v>
      </c>
      <c r="K1622" t="s">
        <v>176</v>
      </c>
      <c r="L1622" t="s">
        <v>146</v>
      </c>
      <c r="M1622" t="s">
        <v>2647</v>
      </c>
      <c r="N1622">
        <v>0.68</v>
      </c>
      <c r="O1622" t="s">
        <v>50</v>
      </c>
      <c r="P1622" t="s">
        <v>87</v>
      </c>
      <c r="Q1622" t="s">
        <v>386</v>
      </c>
      <c r="R1622" t="s">
        <v>2646</v>
      </c>
      <c r="S1622">
        <v>33012</v>
      </c>
      <c r="T1622" s="3">
        <v>42026</v>
      </c>
      <c r="U1622" s="3">
        <v>42027</v>
      </c>
      <c r="V1622">
        <v>394.17</v>
      </c>
      <c r="W1622">
        <v>10</v>
      </c>
      <c r="X1622">
        <v>2273.1</v>
      </c>
      <c r="Y1622">
        <v>89872</v>
      </c>
    </row>
    <row r="1623" spans="1:25" x14ac:dyDescent="0.3">
      <c r="A1623">
        <v>21768</v>
      </c>
      <c r="B1623" t="s">
        <v>131</v>
      </c>
      <c r="C1623">
        <v>0.05</v>
      </c>
      <c r="D1623">
        <v>4.84</v>
      </c>
      <c r="E1623">
        <v>0.71</v>
      </c>
      <c r="F1623">
        <v>2874</v>
      </c>
      <c r="G1623" t="s">
        <v>2648</v>
      </c>
      <c r="H1623" t="s">
        <v>66</v>
      </c>
      <c r="I1623" t="s">
        <v>57</v>
      </c>
      <c r="J1623" t="s">
        <v>46</v>
      </c>
      <c r="K1623" t="s">
        <v>47</v>
      </c>
      <c r="L1623" t="s">
        <v>48</v>
      </c>
      <c r="M1623" t="s">
        <v>1500</v>
      </c>
      <c r="N1623">
        <v>0.52</v>
      </c>
      <c r="O1623" t="s">
        <v>50</v>
      </c>
      <c r="P1623" t="s">
        <v>78</v>
      </c>
      <c r="Q1623" t="s">
        <v>520</v>
      </c>
      <c r="R1623" t="s">
        <v>2638</v>
      </c>
      <c r="S1623">
        <v>68128</v>
      </c>
      <c r="T1623" s="3">
        <v>42100</v>
      </c>
      <c r="U1623" s="3">
        <v>42109</v>
      </c>
      <c r="V1623">
        <v>13.448099999999998</v>
      </c>
      <c r="W1623">
        <v>4</v>
      </c>
      <c r="X1623">
        <v>19.489999999999998</v>
      </c>
      <c r="Y1623">
        <v>89873</v>
      </c>
    </row>
    <row r="1624" spans="1:25" x14ac:dyDescent="0.3">
      <c r="A1624">
        <v>19246</v>
      </c>
      <c r="B1624" t="s">
        <v>64</v>
      </c>
      <c r="C1624">
        <v>0.03</v>
      </c>
      <c r="D1624">
        <v>304.99</v>
      </c>
      <c r="E1624">
        <v>19.989999999999998</v>
      </c>
      <c r="F1624">
        <v>2874</v>
      </c>
      <c r="G1624" t="s">
        <v>2648</v>
      </c>
      <c r="H1624" t="s">
        <v>66</v>
      </c>
      <c r="I1624" t="s">
        <v>57</v>
      </c>
      <c r="J1624" t="s">
        <v>46</v>
      </c>
      <c r="K1624" t="s">
        <v>134</v>
      </c>
      <c r="L1624" t="s">
        <v>76</v>
      </c>
      <c r="M1624" t="s">
        <v>2649</v>
      </c>
      <c r="N1624">
        <v>0.4</v>
      </c>
      <c r="O1624" t="s">
        <v>50</v>
      </c>
      <c r="P1624" t="s">
        <v>78</v>
      </c>
      <c r="Q1624" t="s">
        <v>520</v>
      </c>
      <c r="R1624" t="s">
        <v>2638</v>
      </c>
      <c r="S1624">
        <v>68128</v>
      </c>
      <c r="T1624" s="3">
        <v>42177</v>
      </c>
      <c r="U1624" s="3">
        <v>42179</v>
      </c>
      <c r="V1624">
        <v>4033.6089000000002</v>
      </c>
      <c r="W1624">
        <v>19</v>
      </c>
      <c r="X1624">
        <v>5845.81</v>
      </c>
      <c r="Y1624">
        <v>89874</v>
      </c>
    </row>
    <row r="1625" spans="1:25" x14ac:dyDescent="0.3">
      <c r="A1625">
        <v>19247</v>
      </c>
      <c r="B1625" t="s">
        <v>64</v>
      </c>
      <c r="C1625">
        <v>0.09</v>
      </c>
      <c r="D1625">
        <v>65.989999999999995</v>
      </c>
      <c r="E1625">
        <v>8.99</v>
      </c>
      <c r="F1625">
        <v>2874</v>
      </c>
      <c r="G1625" t="s">
        <v>2648</v>
      </c>
      <c r="H1625" t="s">
        <v>66</v>
      </c>
      <c r="I1625" t="s">
        <v>57</v>
      </c>
      <c r="J1625" t="s">
        <v>102</v>
      </c>
      <c r="K1625" t="s">
        <v>103</v>
      </c>
      <c r="L1625" t="s">
        <v>76</v>
      </c>
      <c r="M1625" t="s">
        <v>2650</v>
      </c>
      <c r="N1625">
        <v>0.57999999999999996</v>
      </c>
      <c r="O1625" t="s">
        <v>50</v>
      </c>
      <c r="P1625" t="s">
        <v>78</v>
      </c>
      <c r="Q1625" t="s">
        <v>520</v>
      </c>
      <c r="R1625" t="s">
        <v>2638</v>
      </c>
      <c r="S1625">
        <v>68128</v>
      </c>
      <c r="T1625" s="3">
        <v>42177</v>
      </c>
      <c r="U1625" s="3">
        <v>42179</v>
      </c>
      <c r="V1625">
        <v>141.7824</v>
      </c>
      <c r="W1625">
        <v>12</v>
      </c>
      <c r="X1625">
        <v>633.85</v>
      </c>
      <c r="Y1625">
        <v>89874</v>
      </c>
    </row>
    <row r="1626" spans="1:25" x14ac:dyDescent="0.3">
      <c r="A1626">
        <v>25599</v>
      </c>
      <c r="B1626" t="s">
        <v>54</v>
      </c>
      <c r="C1626">
        <v>0</v>
      </c>
      <c r="D1626">
        <v>8.33</v>
      </c>
      <c r="E1626">
        <v>1.99</v>
      </c>
      <c r="F1626">
        <v>2877</v>
      </c>
      <c r="G1626" t="s">
        <v>2651</v>
      </c>
      <c r="H1626" t="s">
        <v>44</v>
      </c>
      <c r="I1626" t="s">
        <v>139</v>
      </c>
      <c r="J1626" t="s">
        <v>102</v>
      </c>
      <c r="K1626" t="s">
        <v>204</v>
      </c>
      <c r="L1626" t="s">
        <v>68</v>
      </c>
      <c r="M1626" t="s">
        <v>438</v>
      </c>
      <c r="N1626">
        <v>0.52</v>
      </c>
      <c r="O1626" t="s">
        <v>50</v>
      </c>
      <c r="P1626" t="s">
        <v>70</v>
      </c>
      <c r="Q1626" t="s">
        <v>178</v>
      </c>
      <c r="R1626" t="s">
        <v>2652</v>
      </c>
      <c r="S1626">
        <v>44070</v>
      </c>
      <c r="T1626" s="3">
        <v>42065</v>
      </c>
      <c r="U1626" s="3">
        <v>42067</v>
      </c>
      <c r="V1626">
        <v>74.181899999999999</v>
      </c>
      <c r="W1626">
        <v>12</v>
      </c>
      <c r="X1626">
        <v>107.51</v>
      </c>
      <c r="Y1626">
        <v>91492</v>
      </c>
    </row>
    <row r="1627" spans="1:25" x14ac:dyDescent="0.3">
      <c r="A1627">
        <v>7599</v>
      </c>
      <c r="B1627" t="s">
        <v>54</v>
      </c>
      <c r="C1627">
        <v>0</v>
      </c>
      <c r="D1627">
        <v>8.33</v>
      </c>
      <c r="E1627">
        <v>1.99</v>
      </c>
      <c r="F1627">
        <v>2878</v>
      </c>
      <c r="G1627" t="s">
        <v>2653</v>
      </c>
      <c r="H1627" t="s">
        <v>44</v>
      </c>
      <c r="I1627" t="s">
        <v>139</v>
      </c>
      <c r="J1627" t="s">
        <v>102</v>
      </c>
      <c r="K1627" t="s">
        <v>204</v>
      </c>
      <c r="L1627" t="s">
        <v>68</v>
      </c>
      <c r="M1627" t="s">
        <v>438</v>
      </c>
      <c r="N1627">
        <v>0.52</v>
      </c>
      <c r="O1627" t="s">
        <v>50</v>
      </c>
      <c r="P1627" t="s">
        <v>51</v>
      </c>
      <c r="Q1627" t="s">
        <v>52</v>
      </c>
      <c r="R1627" t="s">
        <v>233</v>
      </c>
      <c r="S1627">
        <v>98107</v>
      </c>
      <c r="T1627" s="3">
        <v>42065</v>
      </c>
      <c r="U1627" s="3">
        <v>42067</v>
      </c>
      <c r="V1627">
        <v>82.31</v>
      </c>
      <c r="W1627">
        <v>47</v>
      </c>
      <c r="X1627">
        <v>421.08</v>
      </c>
      <c r="Y1627">
        <v>54369</v>
      </c>
    </row>
    <row r="1628" spans="1:25" x14ac:dyDescent="0.3">
      <c r="A1628">
        <v>18642</v>
      </c>
      <c r="B1628" t="s">
        <v>73</v>
      </c>
      <c r="C1628">
        <v>0.05</v>
      </c>
      <c r="D1628">
        <v>6.68</v>
      </c>
      <c r="E1628">
        <v>6.93</v>
      </c>
      <c r="F1628">
        <v>2880</v>
      </c>
      <c r="G1628" t="s">
        <v>2654</v>
      </c>
      <c r="H1628" t="s">
        <v>66</v>
      </c>
      <c r="I1628" t="s">
        <v>75</v>
      </c>
      <c r="J1628" t="s">
        <v>46</v>
      </c>
      <c r="K1628" t="s">
        <v>118</v>
      </c>
      <c r="L1628" t="s">
        <v>76</v>
      </c>
      <c r="M1628" t="s">
        <v>2159</v>
      </c>
      <c r="N1628">
        <v>0.37</v>
      </c>
      <c r="O1628" t="s">
        <v>50</v>
      </c>
      <c r="P1628" t="s">
        <v>87</v>
      </c>
      <c r="Q1628" t="s">
        <v>386</v>
      </c>
      <c r="R1628" t="s">
        <v>2655</v>
      </c>
      <c r="S1628">
        <v>33160</v>
      </c>
      <c r="T1628" s="3">
        <v>42091</v>
      </c>
      <c r="U1628" s="3">
        <v>42092</v>
      </c>
      <c r="V1628">
        <v>-2.3520000000000096</v>
      </c>
      <c r="W1628">
        <v>11</v>
      </c>
      <c r="X1628">
        <v>77.2</v>
      </c>
      <c r="Y1628">
        <v>88626</v>
      </c>
    </row>
    <row r="1629" spans="1:25" x14ac:dyDescent="0.3">
      <c r="A1629">
        <v>20315</v>
      </c>
      <c r="B1629" t="s">
        <v>131</v>
      </c>
      <c r="C1629">
        <v>0.09</v>
      </c>
      <c r="D1629">
        <v>243.98</v>
      </c>
      <c r="E1629">
        <v>43.32</v>
      </c>
      <c r="F1629">
        <v>2880</v>
      </c>
      <c r="G1629" t="s">
        <v>2654</v>
      </c>
      <c r="H1629" t="s">
        <v>56</v>
      </c>
      <c r="I1629" t="s">
        <v>75</v>
      </c>
      <c r="J1629" t="s">
        <v>58</v>
      </c>
      <c r="K1629" t="s">
        <v>59</v>
      </c>
      <c r="L1629" t="s">
        <v>60</v>
      </c>
      <c r="M1629" t="s">
        <v>2083</v>
      </c>
      <c r="N1629">
        <v>0.55000000000000004</v>
      </c>
      <c r="O1629" t="s">
        <v>50</v>
      </c>
      <c r="P1629" t="s">
        <v>87</v>
      </c>
      <c r="Q1629" t="s">
        <v>386</v>
      </c>
      <c r="R1629" t="s">
        <v>2655</v>
      </c>
      <c r="S1629">
        <v>33160</v>
      </c>
      <c r="T1629" s="3">
        <v>42132</v>
      </c>
      <c r="U1629" s="3">
        <v>42137</v>
      </c>
      <c r="V1629">
        <v>1059.288</v>
      </c>
      <c r="W1629">
        <v>25</v>
      </c>
      <c r="X1629">
        <v>5587.89</v>
      </c>
      <c r="Y1629">
        <v>88627</v>
      </c>
    </row>
    <row r="1630" spans="1:25" x14ac:dyDescent="0.3">
      <c r="A1630">
        <v>7718</v>
      </c>
      <c r="B1630" t="s">
        <v>42</v>
      </c>
      <c r="C1630">
        <v>0.03</v>
      </c>
      <c r="D1630">
        <v>4.0599999999999996</v>
      </c>
      <c r="E1630">
        <v>6.89</v>
      </c>
      <c r="F1630">
        <v>2882</v>
      </c>
      <c r="G1630" t="s">
        <v>2656</v>
      </c>
      <c r="H1630" t="s">
        <v>66</v>
      </c>
      <c r="I1630" t="s">
        <v>139</v>
      </c>
      <c r="J1630" t="s">
        <v>46</v>
      </c>
      <c r="K1630" t="s">
        <v>281</v>
      </c>
      <c r="L1630" t="s">
        <v>76</v>
      </c>
      <c r="M1630" t="s">
        <v>934</v>
      </c>
      <c r="N1630">
        <v>0.6</v>
      </c>
      <c r="O1630" t="s">
        <v>50</v>
      </c>
      <c r="P1630" t="s">
        <v>87</v>
      </c>
      <c r="Q1630" t="s">
        <v>346</v>
      </c>
      <c r="R1630" t="s">
        <v>414</v>
      </c>
      <c r="S1630">
        <v>28206</v>
      </c>
      <c r="T1630" s="3">
        <v>42055</v>
      </c>
      <c r="U1630" s="3">
        <v>42057</v>
      </c>
      <c r="V1630">
        <v>-246.27609999999999</v>
      </c>
      <c r="W1630">
        <v>37</v>
      </c>
      <c r="X1630">
        <v>159.88999999999999</v>
      </c>
      <c r="Y1630">
        <v>55300</v>
      </c>
    </row>
    <row r="1631" spans="1:25" x14ac:dyDescent="0.3">
      <c r="A1631">
        <v>7719</v>
      </c>
      <c r="B1631" t="s">
        <v>42</v>
      </c>
      <c r="C1631">
        <v>0.01</v>
      </c>
      <c r="D1631">
        <v>3.75</v>
      </c>
      <c r="E1631">
        <v>0.5</v>
      </c>
      <c r="F1631">
        <v>2882</v>
      </c>
      <c r="G1631" t="s">
        <v>2656</v>
      </c>
      <c r="H1631" t="s">
        <v>66</v>
      </c>
      <c r="I1631" t="s">
        <v>139</v>
      </c>
      <c r="J1631" t="s">
        <v>46</v>
      </c>
      <c r="K1631" t="s">
        <v>159</v>
      </c>
      <c r="L1631" t="s">
        <v>76</v>
      </c>
      <c r="M1631" t="s">
        <v>2657</v>
      </c>
      <c r="N1631">
        <v>0.37</v>
      </c>
      <c r="O1631" t="s">
        <v>50</v>
      </c>
      <c r="P1631" t="s">
        <v>87</v>
      </c>
      <c r="Q1631" t="s">
        <v>346</v>
      </c>
      <c r="R1631" t="s">
        <v>414</v>
      </c>
      <c r="S1631">
        <v>28206</v>
      </c>
      <c r="T1631" s="3">
        <v>42055</v>
      </c>
      <c r="U1631" s="3">
        <v>42056</v>
      </c>
      <c r="V1631">
        <v>55.194599999999994</v>
      </c>
      <c r="W1631">
        <v>48</v>
      </c>
      <c r="X1631">
        <v>180.48</v>
      </c>
      <c r="Y1631">
        <v>55300</v>
      </c>
    </row>
    <row r="1632" spans="1:25" x14ac:dyDescent="0.3">
      <c r="A1632">
        <v>7720</v>
      </c>
      <c r="B1632" t="s">
        <v>42</v>
      </c>
      <c r="C1632">
        <v>0.02</v>
      </c>
      <c r="D1632">
        <v>10.68</v>
      </c>
      <c r="E1632">
        <v>13.04</v>
      </c>
      <c r="F1632">
        <v>2882</v>
      </c>
      <c r="G1632" t="s">
        <v>2656</v>
      </c>
      <c r="H1632" t="s">
        <v>66</v>
      </c>
      <c r="I1632" t="s">
        <v>139</v>
      </c>
      <c r="J1632" t="s">
        <v>58</v>
      </c>
      <c r="K1632" t="s">
        <v>67</v>
      </c>
      <c r="L1632" t="s">
        <v>260</v>
      </c>
      <c r="M1632" t="s">
        <v>2658</v>
      </c>
      <c r="N1632">
        <v>0.6</v>
      </c>
      <c r="O1632" t="s">
        <v>50</v>
      </c>
      <c r="P1632" t="s">
        <v>87</v>
      </c>
      <c r="Q1632" t="s">
        <v>346</v>
      </c>
      <c r="R1632" t="s">
        <v>414</v>
      </c>
      <c r="S1632">
        <v>28206</v>
      </c>
      <c r="T1632" s="3">
        <v>42055</v>
      </c>
      <c r="U1632" s="3">
        <v>42057</v>
      </c>
      <c r="V1632">
        <v>-307.29650000000004</v>
      </c>
      <c r="W1632">
        <v>31</v>
      </c>
      <c r="X1632">
        <v>350.48</v>
      </c>
      <c r="Y1632">
        <v>55300</v>
      </c>
    </row>
    <row r="1633" spans="1:25" x14ac:dyDescent="0.3">
      <c r="A1633">
        <v>2314</v>
      </c>
      <c r="B1633" t="s">
        <v>42</v>
      </c>
      <c r="C1633">
        <v>7.0000000000000007E-2</v>
      </c>
      <c r="D1633">
        <v>28.99</v>
      </c>
      <c r="E1633">
        <v>8.59</v>
      </c>
      <c r="F1633">
        <v>2882</v>
      </c>
      <c r="G1633" t="s">
        <v>2656</v>
      </c>
      <c r="H1633" t="s">
        <v>66</v>
      </c>
      <c r="I1633" t="s">
        <v>139</v>
      </c>
      <c r="J1633" t="s">
        <v>102</v>
      </c>
      <c r="K1633" t="s">
        <v>103</v>
      </c>
      <c r="L1633" t="s">
        <v>111</v>
      </c>
      <c r="M1633" t="s">
        <v>2069</v>
      </c>
      <c r="N1633">
        <v>0.56000000000000005</v>
      </c>
      <c r="O1633" t="s">
        <v>50</v>
      </c>
      <c r="P1633" t="s">
        <v>87</v>
      </c>
      <c r="Q1633" t="s">
        <v>346</v>
      </c>
      <c r="R1633" t="s">
        <v>414</v>
      </c>
      <c r="S1633">
        <v>28206</v>
      </c>
      <c r="T1633" s="3">
        <v>42082</v>
      </c>
      <c r="U1633" s="3">
        <v>42082</v>
      </c>
      <c r="V1633">
        <v>-16.063740000000003</v>
      </c>
      <c r="W1633">
        <v>39</v>
      </c>
      <c r="X1633">
        <v>936.8</v>
      </c>
      <c r="Y1633">
        <v>16676</v>
      </c>
    </row>
    <row r="1634" spans="1:25" x14ac:dyDescent="0.3">
      <c r="A1634">
        <v>694</v>
      </c>
      <c r="B1634" t="s">
        <v>64</v>
      </c>
      <c r="C1634">
        <v>0.05</v>
      </c>
      <c r="D1634">
        <v>6.48</v>
      </c>
      <c r="E1634">
        <v>8.73</v>
      </c>
      <c r="F1634">
        <v>2882</v>
      </c>
      <c r="G1634" t="s">
        <v>2656</v>
      </c>
      <c r="H1634" t="s">
        <v>66</v>
      </c>
      <c r="I1634" t="s">
        <v>139</v>
      </c>
      <c r="J1634" t="s">
        <v>46</v>
      </c>
      <c r="K1634" t="s">
        <v>118</v>
      </c>
      <c r="L1634" t="s">
        <v>76</v>
      </c>
      <c r="M1634" t="s">
        <v>2336</v>
      </c>
      <c r="N1634">
        <v>0.37</v>
      </c>
      <c r="O1634" t="s">
        <v>50</v>
      </c>
      <c r="P1634" t="s">
        <v>87</v>
      </c>
      <c r="Q1634" t="s">
        <v>346</v>
      </c>
      <c r="R1634" t="s">
        <v>414</v>
      </c>
      <c r="S1634">
        <v>28206</v>
      </c>
      <c r="T1634" s="3">
        <v>42133</v>
      </c>
      <c r="U1634" s="3">
        <v>42133</v>
      </c>
      <c r="V1634">
        <v>-160.38470000000001</v>
      </c>
      <c r="W1634">
        <v>35</v>
      </c>
      <c r="X1634">
        <v>232.5</v>
      </c>
      <c r="Y1634">
        <v>4839</v>
      </c>
    </row>
    <row r="1635" spans="1:25" x14ac:dyDescent="0.3">
      <c r="A1635">
        <v>3065</v>
      </c>
      <c r="B1635" t="s">
        <v>42</v>
      </c>
      <c r="C1635">
        <v>0.09</v>
      </c>
      <c r="D1635">
        <v>363.25</v>
      </c>
      <c r="E1635">
        <v>19.989999999999998</v>
      </c>
      <c r="F1635">
        <v>2882</v>
      </c>
      <c r="G1635" t="s">
        <v>2656</v>
      </c>
      <c r="H1635" t="s">
        <v>66</v>
      </c>
      <c r="I1635" t="s">
        <v>139</v>
      </c>
      <c r="J1635" t="s">
        <v>46</v>
      </c>
      <c r="K1635" t="s">
        <v>281</v>
      </c>
      <c r="L1635" t="s">
        <v>76</v>
      </c>
      <c r="M1635" t="s">
        <v>1277</v>
      </c>
      <c r="N1635">
        <v>0.56999999999999995</v>
      </c>
      <c r="O1635" t="s">
        <v>50</v>
      </c>
      <c r="P1635" t="s">
        <v>87</v>
      </c>
      <c r="Q1635" t="s">
        <v>346</v>
      </c>
      <c r="R1635" t="s">
        <v>414</v>
      </c>
      <c r="S1635">
        <v>28206</v>
      </c>
      <c r="T1635" s="3">
        <v>42160</v>
      </c>
      <c r="U1635" s="3">
        <v>42161</v>
      </c>
      <c r="V1635">
        <v>732.26980000000003</v>
      </c>
      <c r="W1635">
        <v>21</v>
      </c>
      <c r="X1635">
        <v>7497.05</v>
      </c>
      <c r="Y1635">
        <v>21958</v>
      </c>
    </row>
    <row r="1636" spans="1:25" x14ac:dyDescent="0.3">
      <c r="A1636">
        <v>5689</v>
      </c>
      <c r="B1636" t="s">
        <v>131</v>
      </c>
      <c r="C1636">
        <v>0.05</v>
      </c>
      <c r="D1636">
        <v>63.94</v>
      </c>
      <c r="E1636">
        <v>14.48</v>
      </c>
      <c r="F1636">
        <v>2882</v>
      </c>
      <c r="G1636" t="s">
        <v>2656</v>
      </c>
      <c r="H1636" t="s">
        <v>44</v>
      </c>
      <c r="I1636" t="s">
        <v>139</v>
      </c>
      <c r="J1636" t="s">
        <v>58</v>
      </c>
      <c r="K1636" t="s">
        <v>67</v>
      </c>
      <c r="L1636" t="s">
        <v>76</v>
      </c>
      <c r="M1636" t="s">
        <v>543</v>
      </c>
      <c r="N1636">
        <v>0.46</v>
      </c>
      <c r="O1636" t="s">
        <v>50</v>
      </c>
      <c r="P1636" t="s">
        <v>87</v>
      </c>
      <c r="Q1636" t="s">
        <v>346</v>
      </c>
      <c r="R1636" t="s">
        <v>414</v>
      </c>
      <c r="S1636">
        <v>28206</v>
      </c>
      <c r="T1636" s="3">
        <v>42185</v>
      </c>
      <c r="U1636" s="3">
        <v>42192</v>
      </c>
      <c r="V1636">
        <v>270.87430000000001</v>
      </c>
      <c r="W1636">
        <v>21</v>
      </c>
      <c r="X1636">
        <v>1336.35</v>
      </c>
      <c r="Y1636">
        <v>40224</v>
      </c>
    </row>
    <row r="1637" spans="1:25" x14ac:dyDescent="0.3">
      <c r="A1637">
        <v>7137</v>
      </c>
      <c r="B1637" t="s">
        <v>131</v>
      </c>
      <c r="C1637">
        <v>0.02</v>
      </c>
      <c r="D1637">
        <v>43.98</v>
      </c>
      <c r="E1637">
        <v>1.99</v>
      </c>
      <c r="F1637">
        <v>2882</v>
      </c>
      <c r="G1637" t="s">
        <v>2656</v>
      </c>
      <c r="H1637" t="s">
        <v>66</v>
      </c>
      <c r="I1637" t="s">
        <v>139</v>
      </c>
      <c r="J1637" t="s">
        <v>102</v>
      </c>
      <c r="K1637" t="s">
        <v>204</v>
      </c>
      <c r="L1637" t="s">
        <v>68</v>
      </c>
      <c r="M1637" t="s">
        <v>2659</v>
      </c>
      <c r="N1637">
        <v>0.44</v>
      </c>
      <c r="O1637" t="s">
        <v>50</v>
      </c>
      <c r="P1637" t="s">
        <v>87</v>
      </c>
      <c r="Q1637" t="s">
        <v>346</v>
      </c>
      <c r="R1637" t="s">
        <v>414</v>
      </c>
      <c r="S1637">
        <v>28206</v>
      </c>
      <c r="T1637" s="3">
        <v>42025</v>
      </c>
      <c r="U1637" s="3">
        <v>42029</v>
      </c>
      <c r="V1637">
        <v>333.76049999999998</v>
      </c>
      <c r="W1637">
        <v>40</v>
      </c>
      <c r="X1637">
        <v>1724.01</v>
      </c>
      <c r="Y1637">
        <v>50917</v>
      </c>
    </row>
    <row r="1638" spans="1:25" x14ac:dyDescent="0.3">
      <c r="A1638">
        <v>18694</v>
      </c>
      <c r="B1638" t="s">
        <v>64</v>
      </c>
      <c r="C1638">
        <v>0.05</v>
      </c>
      <c r="D1638">
        <v>6.48</v>
      </c>
      <c r="E1638">
        <v>8.73</v>
      </c>
      <c r="F1638">
        <v>2883</v>
      </c>
      <c r="G1638" t="s">
        <v>2660</v>
      </c>
      <c r="H1638" t="s">
        <v>66</v>
      </c>
      <c r="I1638" t="s">
        <v>139</v>
      </c>
      <c r="J1638" t="s">
        <v>46</v>
      </c>
      <c r="K1638" t="s">
        <v>118</v>
      </c>
      <c r="L1638" t="s">
        <v>76</v>
      </c>
      <c r="M1638" t="s">
        <v>2336</v>
      </c>
      <c r="N1638">
        <v>0.37</v>
      </c>
      <c r="O1638" t="s">
        <v>50</v>
      </c>
      <c r="P1638" t="s">
        <v>70</v>
      </c>
      <c r="Q1638" t="s">
        <v>178</v>
      </c>
      <c r="R1638" t="s">
        <v>2652</v>
      </c>
      <c r="S1638">
        <v>44070</v>
      </c>
      <c r="T1638" s="3">
        <v>42133</v>
      </c>
      <c r="U1638" s="3">
        <v>42133</v>
      </c>
      <c r="V1638">
        <v>-120.59</v>
      </c>
      <c r="W1638">
        <v>9</v>
      </c>
      <c r="X1638">
        <v>59.79</v>
      </c>
      <c r="Y1638">
        <v>87632</v>
      </c>
    </row>
    <row r="1639" spans="1:25" x14ac:dyDescent="0.3">
      <c r="A1639">
        <v>20314</v>
      </c>
      <c r="B1639" t="s">
        <v>42</v>
      </c>
      <c r="C1639">
        <v>7.0000000000000007E-2</v>
      </c>
      <c r="D1639">
        <v>28.99</v>
      </c>
      <c r="E1639">
        <v>8.59</v>
      </c>
      <c r="F1639">
        <v>2884</v>
      </c>
      <c r="G1639" t="s">
        <v>2661</v>
      </c>
      <c r="H1639" t="s">
        <v>66</v>
      </c>
      <c r="I1639" t="s">
        <v>139</v>
      </c>
      <c r="J1639" t="s">
        <v>102</v>
      </c>
      <c r="K1639" t="s">
        <v>103</v>
      </c>
      <c r="L1639" t="s">
        <v>111</v>
      </c>
      <c r="M1639" t="s">
        <v>2069</v>
      </c>
      <c r="N1639">
        <v>0.56000000000000005</v>
      </c>
      <c r="O1639" t="s">
        <v>50</v>
      </c>
      <c r="P1639" t="s">
        <v>70</v>
      </c>
      <c r="Q1639" t="s">
        <v>178</v>
      </c>
      <c r="R1639" t="s">
        <v>2662</v>
      </c>
      <c r="S1639">
        <v>44039</v>
      </c>
      <c r="T1639" s="3">
        <v>42082</v>
      </c>
      <c r="U1639" s="3">
        <v>42082</v>
      </c>
      <c r="V1639">
        <v>-12.078000000000001</v>
      </c>
      <c r="W1639">
        <v>10</v>
      </c>
      <c r="X1639">
        <v>240.21</v>
      </c>
      <c r="Y1639">
        <v>87631</v>
      </c>
    </row>
    <row r="1640" spans="1:25" x14ac:dyDescent="0.3">
      <c r="A1640">
        <v>21065</v>
      </c>
      <c r="B1640" t="s">
        <v>42</v>
      </c>
      <c r="C1640">
        <v>0.09</v>
      </c>
      <c r="D1640">
        <v>363.25</v>
      </c>
      <c r="E1640">
        <v>19.989999999999998</v>
      </c>
      <c r="F1640">
        <v>2884</v>
      </c>
      <c r="G1640" t="s">
        <v>2661</v>
      </c>
      <c r="H1640" t="s">
        <v>66</v>
      </c>
      <c r="I1640" t="s">
        <v>139</v>
      </c>
      <c r="J1640" t="s">
        <v>46</v>
      </c>
      <c r="K1640" t="s">
        <v>281</v>
      </c>
      <c r="L1640" t="s">
        <v>76</v>
      </c>
      <c r="M1640" t="s">
        <v>1277</v>
      </c>
      <c r="N1640">
        <v>0.56999999999999995</v>
      </c>
      <c r="O1640" t="s">
        <v>50</v>
      </c>
      <c r="P1640" t="s">
        <v>70</v>
      </c>
      <c r="Q1640" t="s">
        <v>178</v>
      </c>
      <c r="R1640" t="s">
        <v>2662</v>
      </c>
      <c r="S1640">
        <v>44039</v>
      </c>
      <c r="T1640" s="3">
        <v>42160</v>
      </c>
      <c r="U1640" s="3">
        <v>42161</v>
      </c>
      <c r="V1640">
        <v>1231.6569</v>
      </c>
      <c r="W1640">
        <v>5</v>
      </c>
      <c r="X1640">
        <v>1785.01</v>
      </c>
      <c r="Y1640">
        <v>87633</v>
      </c>
    </row>
    <row r="1641" spans="1:25" x14ac:dyDescent="0.3">
      <c r="A1641">
        <v>23689</v>
      </c>
      <c r="B1641" t="s">
        <v>131</v>
      </c>
      <c r="C1641">
        <v>0.05</v>
      </c>
      <c r="D1641">
        <v>63.94</v>
      </c>
      <c r="E1641">
        <v>14.48</v>
      </c>
      <c r="F1641">
        <v>2885</v>
      </c>
      <c r="G1641" t="s">
        <v>2663</v>
      </c>
      <c r="H1641" t="s">
        <v>44</v>
      </c>
      <c r="I1641" t="s">
        <v>139</v>
      </c>
      <c r="J1641" t="s">
        <v>58</v>
      </c>
      <c r="K1641" t="s">
        <v>67</v>
      </c>
      <c r="L1641" t="s">
        <v>76</v>
      </c>
      <c r="M1641" t="s">
        <v>543</v>
      </c>
      <c r="N1641">
        <v>0.46</v>
      </c>
      <c r="O1641" t="s">
        <v>50</v>
      </c>
      <c r="P1641" t="s">
        <v>70</v>
      </c>
      <c r="Q1641" t="s">
        <v>178</v>
      </c>
      <c r="R1641" t="s">
        <v>2664</v>
      </c>
      <c r="S1641">
        <v>44133</v>
      </c>
      <c r="T1641" s="3">
        <v>42185</v>
      </c>
      <c r="U1641" s="3">
        <v>42192</v>
      </c>
      <c r="V1641">
        <v>219.54419999999999</v>
      </c>
      <c r="W1641">
        <v>5</v>
      </c>
      <c r="X1641">
        <v>318.18</v>
      </c>
      <c r="Y1641">
        <v>87634</v>
      </c>
    </row>
    <row r="1642" spans="1:25" x14ac:dyDescent="0.3">
      <c r="A1642">
        <v>25718</v>
      </c>
      <c r="B1642" t="s">
        <v>42</v>
      </c>
      <c r="C1642">
        <v>0.03</v>
      </c>
      <c r="D1642">
        <v>4.0599999999999996</v>
      </c>
      <c r="E1642">
        <v>6.89</v>
      </c>
      <c r="F1642">
        <v>2886</v>
      </c>
      <c r="G1642" t="s">
        <v>2665</v>
      </c>
      <c r="H1642" t="s">
        <v>66</v>
      </c>
      <c r="I1642" t="s">
        <v>139</v>
      </c>
      <c r="J1642" t="s">
        <v>46</v>
      </c>
      <c r="K1642" t="s">
        <v>281</v>
      </c>
      <c r="L1642" t="s">
        <v>76</v>
      </c>
      <c r="M1642" t="s">
        <v>934</v>
      </c>
      <c r="N1642">
        <v>0.6</v>
      </c>
      <c r="O1642" t="s">
        <v>50</v>
      </c>
      <c r="P1642" t="s">
        <v>70</v>
      </c>
      <c r="Q1642" t="s">
        <v>178</v>
      </c>
      <c r="R1642" t="s">
        <v>2666</v>
      </c>
      <c r="S1642">
        <v>44134</v>
      </c>
      <c r="T1642" s="3">
        <v>42055</v>
      </c>
      <c r="U1642" s="3">
        <v>42057</v>
      </c>
      <c r="V1642">
        <v>-185.17</v>
      </c>
      <c r="W1642">
        <v>9</v>
      </c>
      <c r="X1642">
        <v>38.89</v>
      </c>
      <c r="Y1642">
        <v>87630</v>
      </c>
    </row>
    <row r="1643" spans="1:25" x14ac:dyDescent="0.3">
      <c r="A1643">
        <v>25719</v>
      </c>
      <c r="B1643" t="s">
        <v>42</v>
      </c>
      <c r="C1643">
        <v>0.01</v>
      </c>
      <c r="D1643">
        <v>3.75</v>
      </c>
      <c r="E1643">
        <v>0.5</v>
      </c>
      <c r="F1643">
        <v>2886</v>
      </c>
      <c r="G1643" t="s">
        <v>2665</v>
      </c>
      <c r="H1643" t="s">
        <v>66</v>
      </c>
      <c r="I1643" t="s">
        <v>139</v>
      </c>
      <c r="J1643" t="s">
        <v>46</v>
      </c>
      <c r="K1643" t="s">
        <v>159</v>
      </c>
      <c r="L1643" t="s">
        <v>76</v>
      </c>
      <c r="M1643" t="s">
        <v>2657</v>
      </c>
      <c r="N1643">
        <v>0.37</v>
      </c>
      <c r="O1643" t="s">
        <v>50</v>
      </c>
      <c r="P1643" t="s">
        <v>70</v>
      </c>
      <c r="Q1643" t="s">
        <v>178</v>
      </c>
      <c r="R1643" t="s">
        <v>2666</v>
      </c>
      <c r="S1643">
        <v>44134</v>
      </c>
      <c r="T1643" s="3">
        <v>42055</v>
      </c>
      <c r="U1643" s="3">
        <v>42056</v>
      </c>
      <c r="V1643">
        <v>31.132799999999996</v>
      </c>
      <c r="W1643">
        <v>12</v>
      </c>
      <c r="X1643">
        <v>45.12</v>
      </c>
      <c r="Y1643">
        <v>87630</v>
      </c>
    </row>
    <row r="1644" spans="1:25" x14ac:dyDescent="0.3">
      <c r="A1644">
        <v>25720</v>
      </c>
      <c r="B1644" t="s">
        <v>42</v>
      </c>
      <c r="C1644">
        <v>0.02</v>
      </c>
      <c r="D1644">
        <v>10.68</v>
      </c>
      <c r="E1644">
        <v>13.04</v>
      </c>
      <c r="F1644">
        <v>2886</v>
      </c>
      <c r="G1644" t="s">
        <v>2665</v>
      </c>
      <c r="H1644" t="s">
        <v>66</v>
      </c>
      <c r="I1644" t="s">
        <v>139</v>
      </c>
      <c r="J1644" t="s">
        <v>58</v>
      </c>
      <c r="K1644" t="s">
        <v>67</v>
      </c>
      <c r="L1644" t="s">
        <v>260</v>
      </c>
      <c r="M1644" t="s">
        <v>2658</v>
      </c>
      <c r="N1644">
        <v>0.6</v>
      </c>
      <c r="O1644" t="s">
        <v>50</v>
      </c>
      <c r="P1644" t="s">
        <v>70</v>
      </c>
      <c r="Q1644" t="s">
        <v>178</v>
      </c>
      <c r="R1644" t="s">
        <v>2666</v>
      </c>
      <c r="S1644">
        <v>44134</v>
      </c>
      <c r="T1644" s="3">
        <v>42055</v>
      </c>
      <c r="U1644" s="3">
        <v>42057</v>
      </c>
      <c r="V1644">
        <v>-231.05</v>
      </c>
      <c r="W1644">
        <v>8</v>
      </c>
      <c r="X1644">
        <v>90.45</v>
      </c>
      <c r="Y1644">
        <v>87630</v>
      </c>
    </row>
    <row r="1645" spans="1:25" x14ac:dyDescent="0.3">
      <c r="A1645">
        <v>21514</v>
      </c>
      <c r="B1645" t="s">
        <v>42</v>
      </c>
      <c r="C1645">
        <v>0.1</v>
      </c>
      <c r="D1645">
        <v>209.37</v>
      </c>
      <c r="E1645">
        <v>69</v>
      </c>
      <c r="F1645">
        <v>2892</v>
      </c>
      <c r="G1645" t="s">
        <v>2667</v>
      </c>
      <c r="H1645" t="s">
        <v>66</v>
      </c>
      <c r="I1645" t="s">
        <v>139</v>
      </c>
      <c r="J1645" t="s">
        <v>58</v>
      </c>
      <c r="K1645" t="s">
        <v>176</v>
      </c>
      <c r="L1645" t="s">
        <v>260</v>
      </c>
      <c r="M1645" t="s">
        <v>1657</v>
      </c>
      <c r="N1645">
        <v>0.79</v>
      </c>
      <c r="O1645" t="s">
        <v>50</v>
      </c>
      <c r="P1645" t="s">
        <v>78</v>
      </c>
      <c r="Q1645" t="s">
        <v>324</v>
      </c>
      <c r="R1645" t="s">
        <v>2668</v>
      </c>
      <c r="S1645">
        <v>48154</v>
      </c>
      <c r="T1645" s="3">
        <v>42058</v>
      </c>
      <c r="U1645" s="3">
        <v>42060</v>
      </c>
      <c r="V1645">
        <v>-165.59492040000003</v>
      </c>
      <c r="W1645">
        <v>11</v>
      </c>
      <c r="X1645">
        <v>2125.12</v>
      </c>
      <c r="Y1645">
        <v>90011</v>
      </c>
    </row>
    <row r="1646" spans="1:25" x14ac:dyDescent="0.3">
      <c r="A1646">
        <v>21515</v>
      </c>
      <c r="B1646" t="s">
        <v>42</v>
      </c>
      <c r="C1646">
        <v>7.0000000000000007E-2</v>
      </c>
      <c r="D1646">
        <v>4.9800000000000004</v>
      </c>
      <c r="E1646">
        <v>4.7</v>
      </c>
      <c r="F1646">
        <v>2893</v>
      </c>
      <c r="G1646" t="s">
        <v>2669</v>
      </c>
      <c r="H1646" t="s">
        <v>66</v>
      </c>
      <c r="I1646" t="s">
        <v>139</v>
      </c>
      <c r="J1646" t="s">
        <v>46</v>
      </c>
      <c r="K1646" t="s">
        <v>118</v>
      </c>
      <c r="L1646" t="s">
        <v>76</v>
      </c>
      <c r="M1646" t="s">
        <v>1710</v>
      </c>
      <c r="N1646">
        <v>0.38</v>
      </c>
      <c r="O1646" t="s">
        <v>50</v>
      </c>
      <c r="P1646" t="s">
        <v>78</v>
      </c>
      <c r="Q1646" t="s">
        <v>324</v>
      </c>
      <c r="R1646" t="s">
        <v>2585</v>
      </c>
      <c r="S1646">
        <v>48071</v>
      </c>
      <c r="T1646" s="3">
        <v>42058</v>
      </c>
      <c r="U1646" s="3">
        <v>42059</v>
      </c>
      <c r="V1646">
        <v>-21.684000000000001</v>
      </c>
      <c r="W1646">
        <v>9</v>
      </c>
      <c r="X1646">
        <v>45.05</v>
      </c>
      <c r="Y1646">
        <v>90011</v>
      </c>
    </row>
    <row r="1647" spans="1:25" x14ac:dyDescent="0.3">
      <c r="A1647">
        <v>19909</v>
      </c>
      <c r="B1647" t="s">
        <v>131</v>
      </c>
      <c r="C1647">
        <v>0.02</v>
      </c>
      <c r="D1647">
        <v>880.98</v>
      </c>
      <c r="E1647">
        <v>44.55</v>
      </c>
      <c r="F1647">
        <v>2896</v>
      </c>
      <c r="G1647" t="s">
        <v>2670</v>
      </c>
      <c r="H1647" t="s">
        <v>56</v>
      </c>
      <c r="I1647" t="s">
        <v>57</v>
      </c>
      <c r="J1647" t="s">
        <v>58</v>
      </c>
      <c r="K1647" t="s">
        <v>215</v>
      </c>
      <c r="L1647" t="s">
        <v>146</v>
      </c>
      <c r="M1647" t="s">
        <v>793</v>
      </c>
      <c r="N1647">
        <v>0.62</v>
      </c>
      <c r="O1647" t="s">
        <v>50</v>
      </c>
      <c r="P1647" t="s">
        <v>78</v>
      </c>
      <c r="Q1647" t="s">
        <v>79</v>
      </c>
      <c r="R1647" t="s">
        <v>2671</v>
      </c>
      <c r="S1647">
        <v>56001</v>
      </c>
      <c r="T1647" s="3">
        <v>42026</v>
      </c>
      <c r="U1647" s="3">
        <v>42030</v>
      </c>
      <c r="V1647">
        <v>4861.0637999999999</v>
      </c>
      <c r="W1647">
        <v>8</v>
      </c>
      <c r="X1647">
        <v>7045.02</v>
      </c>
      <c r="Y1647">
        <v>86925</v>
      </c>
    </row>
    <row r="1648" spans="1:25" x14ac:dyDescent="0.3">
      <c r="A1648">
        <v>18198</v>
      </c>
      <c r="B1648" t="s">
        <v>64</v>
      </c>
      <c r="C1648">
        <v>0</v>
      </c>
      <c r="D1648">
        <v>22.84</v>
      </c>
      <c r="E1648">
        <v>16.920000000000002</v>
      </c>
      <c r="F1648">
        <v>2896</v>
      </c>
      <c r="G1648" t="s">
        <v>2670</v>
      </c>
      <c r="H1648" t="s">
        <v>66</v>
      </c>
      <c r="I1648" t="s">
        <v>57</v>
      </c>
      <c r="J1648" t="s">
        <v>46</v>
      </c>
      <c r="K1648" t="s">
        <v>118</v>
      </c>
      <c r="L1648" t="s">
        <v>76</v>
      </c>
      <c r="M1648" t="s">
        <v>2672</v>
      </c>
      <c r="N1648">
        <v>0.39</v>
      </c>
      <c r="O1648" t="s">
        <v>50</v>
      </c>
      <c r="P1648" t="s">
        <v>78</v>
      </c>
      <c r="Q1648" t="s">
        <v>79</v>
      </c>
      <c r="R1648" t="s">
        <v>2671</v>
      </c>
      <c r="S1648">
        <v>56001</v>
      </c>
      <c r="T1648" s="3">
        <v>42075</v>
      </c>
      <c r="U1648" s="3">
        <v>42077</v>
      </c>
      <c r="V1648">
        <v>-83.75</v>
      </c>
      <c r="W1648">
        <v>15</v>
      </c>
      <c r="X1648">
        <v>370.62</v>
      </c>
      <c r="Y1648">
        <v>86927</v>
      </c>
    </row>
    <row r="1649" spans="1:25" x14ac:dyDescent="0.3">
      <c r="A1649">
        <v>20304</v>
      </c>
      <c r="B1649" t="s">
        <v>42</v>
      </c>
      <c r="C1649">
        <v>0.05</v>
      </c>
      <c r="D1649">
        <v>80.97</v>
      </c>
      <c r="E1649">
        <v>30.06</v>
      </c>
      <c r="F1649">
        <v>2897</v>
      </c>
      <c r="G1649" t="s">
        <v>2673</v>
      </c>
      <c r="H1649" t="s">
        <v>56</v>
      </c>
      <c r="I1649" t="s">
        <v>57</v>
      </c>
      <c r="J1649" t="s">
        <v>102</v>
      </c>
      <c r="K1649" t="s">
        <v>110</v>
      </c>
      <c r="L1649" t="s">
        <v>146</v>
      </c>
      <c r="M1649" t="s">
        <v>410</v>
      </c>
      <c r="N1649">
        <v>0.4</v>
      </c>
      <c r="O1649" t="s">
        <v>50</v>
      </c>
      <c r="P1649" t="s">
        <v>78</v>
      </c>
      <c r="Q1649" t="s">
        <v>79</v>
      </c>
      <c r="R1649" t="s">
        <v>2674</v>
      </c>
      <c r="S1649">
        <v>55369</v>
      </c>
      <c r="T1649" s="3">
        <v>42048</v>
      </c>
      <c r="U1649" s="3">
        <v>42049</v>
      </c>
      <c r="V1649">
        <v>565.17999999999995</v>
      </c>
      <c r="W1649">
        <v>11</v>
      </c>
      <c r="X1649">
        <v>904.25</v>
      </c>
      <c r="Y1649">
        <v>86926</v>
      </c>
    </row>
    <row r="1650" spans="1:25" x14ac:dyDescent="0.3">
      <c r="A1650">
        <v>20305</v>
      </c>
      <c r="B1650" t="s">
        <v>42</v>
      </c>
      <c r="C1650">
        <v>0</v>
      </c>
      <c r="D1650">
        <v>6.48</v>
      </c>
      <c r="E1650">
        <v>10.050000000000001</v>
      </c>
      <c r="F1650">
        <v>2897</v>
      </c>
      <c r="G1650" t="s">
        <v>2673</v>
      </c>
      <c r="H1650" t="s">
        <v>66</v>
      </c>
      <c r="I1650" t="s">
        <v>57</v>
      </c>
      <c r="J1650" t="s">
        <v>46</v>
      </c>
      <c r="K1650" t="s">
        <v>118</v>
      </c>
      <c r="L1650" t="s">
        <v>76</v>
      </c>
      <c r="M1650" t="s">
        <v>2675</v>
      </c>
      <c r="N1650">
        <v>0.37</v>
      </c>
      <c r="O1650" t="s">
        <v>50</v>
      </c>
      <c r="P1650" t="s">
        <v>78</v>
      </c>
      <c r="Q1650" t="s">
        <v>79</v>
      </c>
      <c r="R1650" t="s">
        <v>2674</v>
      </c>
      <c r="S1650">
        <v>55369</v>
      </c>
      <c r="T1650" s="3">
        <v>42048</v>
      </c>
      <c r="U1650" s="3">
        <v>42050</v>
      </c>
      <c r="V1650">
        <v>-38.72</v>
      </c>
      <c r="W1650">
        <v>2</v>
      </c>
      <c r="X1650">
        <v>16.309999999999999</v>
      </c>
      <c r="Y1650">
        <v>86926</v>
      </c>
    </row>
    <row r="1651" spans="1:25" x14ac:dyDescent="0.3">
      <c r="A1651">
        <v>23151</v>
      </c>
      <c r="B1651" t="s">
        <v>54</v>
      </c>
      <c r="C1651">
        <v>0.06</v>
      </c>
      <c r="D1651">
        <v>70.89</v>
      </c>
      <c r="E1651">
        <v>89.3</v>
      </c>
      <c r="F1651">
        <v>2903</v>
      </c>
      <c r="G1651" t="s">
        <v>2676</v>
      </c>
      <c r="H1651" t="s">
        <v>56</v>
      </c>
      <c r="I1651" t="s">
        <v>75</v>
      </c>
      <c r="J1651" t="s">
        <v>58</v>
      </c>
      <c r="K1651" t="s">
        <v>176</v>
      </c>
      <c r="L1651" t="s">
        <v>146</v>
      </c>
      <c r="M1651" t="s">
        <v>2677</v>
      </c>
      <c r="N1651">
        <v>0.72</v>
      </c>
      <c r="O1651" t="s">
        <v>50</v>
      </c>
      <c r="P1651" t="s">
        <v>70</v>
      </c>
      <c r="Q1651" t="s">
        <v>178</v>
      </c>
      <c r="R1651" t="s">
        <v>2678</v>
      </c>
      <c r="S1651">
        <v>43068</v>
      </c>
      <c r="T1651" s="3">
        <v>42180</v>
      </c>
      <c r="U1651" s="3">
        <v>42180</v>
      </c>
      <c r="V1651">
        <v>65.077020000000005</v>
      </c>
      <c r="W1651">
        <v>6</v>
      </c>
      <c r="X1651">
        <v>364.26</v>
      </c>
      <c r="Y1651">
        <v>87374</v>
      </c>
    </row>
    <row r="1652" spans="1:25" x14ac:dyDescent="0.3">
      <c r="A1652">
        <v>18611</v>
      </c>
      <c r="B1652" t="s">
        <v>42</v>
      </c>
      <c r="C1652">
        <v>7.0000000000000007E-2</v>
      </c>
      <c r="D1652">
        <v>4.13</v>
      </c>
      <c r="E1652">
        <v>0.99</v>
      </c>
      <c r="F1652">
        <v>2908</v>
      </c>
      <c r="G1652" t="s">
        <v>2679</v>
      </c>
      <c r="H1652" t="s">
        <v>66</v>
      </c>
      <c r="I1652" t="s">
        <v>57</v>
      </c>
      <c r="J1652" t="s">
        <v>46</v>
      </c>
      <c r="K1652" t="s">
        <v>159</v>
      </c>
      <c r="L1652" t="s">
        <v>76</v>
      </c>
      <c r="M1652" t="s">
        <v>1444</v>
      </c>
      <c r="N1652">
        <v>0.39</v>
      </c>
      <c r="O1652" t="s">
        <v>50</v>
      </c>
      <c r="P1652" t="s">
        <v>70</v>
      </c>
      <c r="Q1652" t="s">
        <v>178</v>
      </c>
      <c r="R1652" t="s">
        <v>2680</v>
      </c>
      <c r="S1652">
        <v>44125</v>
      </c>
      <c r="T1652" s="3">
        <v>42012</v>
      </c>
      <c r="U1652" s="3">
        <v>42012</v>
      </c>
      <c r="V1652">
        <v>10.959199999999999</v>
      </c>
      <c r="W1652">
        <v>4</v>
      </c>
      <c r="X1652">
        <v>16.07</v>
      </c>
      <c r="Y1652">
        <v>88156</v>
      </c>
    </row>
    <row r="1653" spans="1:25" x14ac:dyDescent="0.3">
      <c r="A1653">
        <v>18612</v>
      </c>
      <c r="B1653" t="s">
        <v>42</v>
      </c>
      <c r="C1653">
        <v>0.03</v>
      </c>
      <c r="D1653">
        <v>22.72</v>
      </c>
      <c r="E1653">
        <v>8.99</v>
      </c>
      <c r="F1653">
        <v>2908</v>
      </c>
      <c r="G1653" t="s">
        <v>2679</v>
      </c>
      <c r="H1653" t="s">
        <v>66</v>
      </c>
      <c r="I1653" t="s">
        <v>57</v>
      </c>
      <c r="J1653" t="s">
        <v>58</v>
      </c>
      <c r="K1653" t="s">
        <v>67</v>
      </c>
      <c r="L1653" t="s">
        <v>68</v>
      </c>
      <c r="M1653" t="s">
        <v>806</v>
      </c>
      <c r="N1653">
        <v>0.44</v>
      </c>
      <c r="O1653" t="s">
        <v>50</v>
      </c>
      <c r="P1653" t="s">
        <v>70</v>
      </c>
      <c r="Q1653" t="s">
        <v>178</v>
      </c>
      <c r="R1653" t="s">
        <v>2680</v>
      </c>
      <c r="S1653">
        <v>44125</v>
      </c>
      <c r="T1653" s="3">
        <v>42012</v>
      </c>
      <c r="U1653" s="3">
        <v>42012</v>
      </c>
      <c r="V1653">
        <v>17.429400000000001</v>
      </c>
      <c r="W1653">
        <v>1</v>
      </c>
      <c r="X1653">
        <v>25.26</v>
      </c>
      <c r="Y1653">
        <v>88156</v>
      </c>
    </row>
    <row r="1654" spans="1:25" x14ac:dyDescent="0.3">
      <c r="A1654">
        <v>20827</v>
      </c>
      <c r="B1654" t="s">
        <v>54</v>
      </c>
      <c r="C1654">
        <v>0.05</v>
      </c>
      <c r="D1654">
        <v>34.979999999999997</v>
      </c>
      <c r="E1654">
        <v>7.53</v>
      </c>
      <c r="F1654">
        <v>2908</v>
      </c>
      <c r="G1654" t="s">
        <v>2679</v>
      </c>
      <c r="H1654" t="s">
        <v>44</v>
      </c>
      <c r="I1654" t="s">
        <v>57</v>
      </c>
      <c r="J1654" t="s">
        <v>102</v>
      </c>
      <c r="K1654" t="s">
        <v>204</v>
      </c>
      <c r="L1654" t="s">
        <v>76</v>
      </c>
      <c r="M1654" t="s">
        <v>529</v>
      </c>
      <c r="N1654">
        <v>0.76</v>
      </c>
      <c r="O1654" t="s">
        <v>50</v>
      </c>
      <c r="P1654" t="s">
        <v>70</v>
      </c>
      <c r="Q1654" t="s">
        <v>178</v>
      </c>
      <c r="R1654" t="s">
        <v>2680</v>
      </c>
      <c r="S1654">
        <v>44125</v>
      </c>
      <c r="T1654" s="3">
        <v>42063</v>
      </c>
      <c r="U1654" s="3">
        <v>42066</v>
      </c>
      <c r="V1654">
        <v>-32.666400000000003</v>
      </c>
      <c r="W1654">
        <v>16</v>
      </c>
      <c r="X1654">
        <v>581.08000000000004</v>
      </c>
      <c r="Y1654">
        <v>88157</v>
      </c>
    </row>
    <row r="1655" spans="1:25" x14ac:dyDescent="0.3">
      <c r="A1655">
        <v>20828</v>
      </c>
      <c r="B1655" t="s">
        <v>54</v>
      </c>
      <c r="C1655">
        <v>0</v>
      </c>
      <c r="D1655">
        <v>3.14</v>
      </c>
      <c r="E1655">
        <v>1.92</v>
      </c>
      <c r="F1655">
        <v>2908</v>
      </c>
      <c r="G1655" t="s">
        <v>2679</v>
      </c>
      <c r="H1655" t="s">
        <v>66</v>
      </c>
      <c r="I1655" t="s">
        <v>57</v>
      </c>
      <c r="J1655" t="s">
        <v>46</v>
      </c>
      <c r="K1655" t="s">
        <v>198</v>
      </c>
      <c r="L1655" t="s">
        <v>48</v>
      </c>
      <c r="M1655" t="s">
        <v>2681</v>
      </c>
      <c r="N1655">
        <v>0.84</v>
      </c>
      <c r="O1655" t="s">
        <v>50</v>
      </c>
      <c r="P1655" t="s">
        <v>70</v>
      </c>
      <c r="Q1655" t="s">
        <v>178</v>
      </c>
      <c r="R1655" t="s">
        <v>2680</v>
      </c>
      <c r="S1655">
        <v>44125</v>
      </c>
      <c r="T1655" s="3">
        <v>42063</v>
      </c>
      <c r="U1655" s="3">
        <v>42065</v>
      </c>
      <c r="V1655">
        <v>-13.135200000000001</v>
      </c>
      <c r="W1655">
        <v>8</v>
      </c>
      <c r="X1655">
        <v>27.53</v>
      </c>
      <c r="Y1655">
        <v>88157</v>
      </c>
    </row>
    <row r="1656" spans="1:25" x14ac:dyDescent="0.3">
      <c r="A1656">
        <v>21290</v>
      </c>
      <c r="B1656" t="s">
        <v>42</v>
      </c>
      <c r="C1656">
        <v>0.04</v>
      </c>
      <c r="D1656">
        <v>4.13</v>
      </c>
      <c r="E1656">
        <v>0.99</v>
      </c>
      <c r="F1656">
        <v>2912</v>
      </c>
      <c r="G1656" t="s">
        <v>2682</v>
      </c>
      <c r="H1656" t="s">
        <v>44</v>
      </c>
      <c r="I1656" t="s">
        <v>57</v>
      </c>
      <c r="J1656" t="s">
        <v>46</v>
      </c>
      <c r="K1656" t="s">
        <v>159</v>
      </c>
      <c r="L1656" t="s">
        <v>76</v>
      </c>
      <c r="M1656" t="s">
        <v>1444</v>
      </c>
      <c r="N1656">
        <v>0.39</v>
      </c>
      <c r="O1656" t="s">
        <v>50</v>
      </c>
      <c r="P1656" t="s">
        <v>78</v>
      </c>
      <c r="Q1656" t="s">
        <v>2683</v>
      </c>
      <c r="R1656" t="s">
        <v>2684</v>
      </c>
      <c r="S1656">
        <v>58201</v>
      </c>
      <c r="T1656" s="3">
        <v>42122</v>
      </c>
      <c r="U1656" s="3">
        <v>42124</v>
      </c>
      <c r="V1656">
        <v>22.307699999999997</v>
      </c>
      <c r="W1656">
        <v>7</v>
      </c>
      <c r="X1656">
        <v>32.33</v>
      </c>
      <c r="Y1656">
        <v>87396</v>
      </c>
    </row>
    <row r="1657" spans="1:25" x14ac:dyDescent="0.3">
      <c r="A1657">
        <v>21291</v>
      </c>
      <c r="B1657" t="s">
        <v>42</v>
      </c>
      <c r="C1657">
        <v>0.06</v>
      </c>
      <c r="D1657">
        <v>55.48</v>
      </c>
      <c r="E1657">
        <v>14.3</v>
      </c>
      <c r="F1657">
        <v>2912</v>
      </c>
      <c r="G1657" t="s">
        <v>2682</v>
      </c>
      <c r="H1657" t="s">
        <v>66</v>
      </c>
      <c r="I1657" t="s">
        <v>57</v>
      </c>
      <c r="J1657" t="s">
        <v>46</v>
      </c>
      <c r="K1657" t="s">
        <v>118</v>
      </c>
      <c r="L1657" t="s">
        <v>76</v>
      </c>
      <c r="M1657" t="s">
        <v>119</v>
      </c>
      <c r="N1657">
        <v>0.37</v>
      </c>
      <c r="O1657" t="s">
        <v>50</v>
      </c>
      <c r="P1657" t="s">
        <v>78</v>
      </c>
      <c r="Q1657" t="s">
        <v>2683</v>
      </c>
      <c r="R1657" t="s">
        <v>2684</v>
      </c>
      <c r="S1657">
        <v>58201</v>
      </c>
      <c r="T1657" s="3">
        <v>42122</v>
      </c>
      <c r="U1657" s="3">
        <v>42124</v>
      </c>
      <c r="V1657">
        <v>443.02139999999991</v>
      </c>
      <c r="W1657">
        <v>12</v>
      </c>
      <c r="X1657">
        <v>642.05999999999995</v>
      </c>
      <c r="Y1657">
        <v>87396</v>
      </c>
    </row>
    <row r="1658" spans="1:25" x14ac:dyDescent="0.3">
      <c r="A1658">
        <v>8310</v>
      </c>
      <c r="B1658" t="s">
        <v>73</v>
      </c>
      <c r="C1658">
        <v>0.05</v>
      </c>
      <c r="D1658">
        <v>535.64</v>
      </c>
      <c r="E1658">
        <v>14.7</v>
      </c>
      <c r="F1658">
        <v>2920</v>
      </c>
      <c r="G1658" t="s">
        <v>2685</v>
      </c>
      <c r="H1658" t="s">
        <v>56</v>
      </c>
      <c r="I1658" t="s">
        <v>57</v>
      </c>
      <c r="J1658" t="s">
        <v>102</v>
      </c>
      <c r="K1658" t="s">
        <v>110</v>
      </c>
      <c r="L1658" t="s">
        <v>60</v>
      </c>
      <c r="M1658" t="s">
        <v>1872</v>
      </c>
      <c r="N1658">
        <v>0.59</v>
      </c>
      <c r="O1658" t="s">
        <v>50</v>
      </c>
      <c r="P1658" t="s">
        <v>78</v>
      </c>
      <c r="Q1658" t="s">
        <v>202</v>
      </c>
      <c r="R1658" t="s">
        <v>203</v>
      </c>
      <c r="S1658">
        <v>60603</v>
      </c>
      <c r="T1658" s="3">
        <v>42162</v>
      </c>
      <c r="U1658" s="3">
        <v>42164</v>
      </c>
      <c r="V1658">
        <v>-1220.9144999999999</v>
      </c>
      <c r="W1658">
        <v>2</v>
      </c>
      <c r="X1658">
        <v>1068.5999999999999</v>
      </c>
      <c r="Y1658">
        <v>59365</v>
      </c>
    </row>
    <row r="1659" spans="1:25" x14ac:dyDescent="0.3">
      <c r="A1659">
        <v>18166</v>
      </c>
      <c r="B1659" t="s">
        <v>73</v>
      </c>
      <c r="C1659">
        <v>0</v>
      </c>
      <c r="D1659">
        <v>6.37</v>
      </c>
      <c r="E1659">
        <v>5.19</v>
      </c>
      <c r="F1659">
        <v>2923</v>
      </c>
      <c r="G1659" t="s">
        <v>2686</v>
      </c>
      <c r="H1659" t="s">
        <v>66</v>
      </c>
      <c r="I1659" t="s">
        <v>139</v>
      </c>
      <c r="J1659" t="s">
        <v>46</v>
      </c>
      <c r="K1659" t="s">
        <v>134</v>
      </c>
      <c r="L1659" t="s">
        <v>76</v>
      </c>
      <c r="M1659" t="s">
        <v>647</v>
      </c>
      <c r="N1659">
        <v>0.38</v>
      </c>
      <c r="O1659" t="s">
        <v>50</v>
      </c>
      <c r="P1659" t="s">
        <v>70</v>
      </c>
      <c r="Q1659" t="s">
        <v>439</v>
      </c>
      <c r="R1659" t="s">
        <v>2687</v>
      </c>
      <c r="S1659">
        <v>21740</v>
      </c>
      <c r="T1659" s="3">
        <v>42063</v>
      </c>
      <c r="U1659" s="3">
        <v>42065</v>
      </c>
      <c r="V1659">
        <v>-27.1492</v>
      </c>
      <c r="W1659">
        <v>15</v>
      </c>
      <c r="X1659">
        <v>99.75</v>
      </c>
      <c r="Y1659">
        <v>86592</v>
      </c>
    </row>
    <row r="1660" spans="1:25" x14ac:dyDescent="0.3">
      <c r="A1660">
        <v>18345</v>
      </c>
      <c r="B1660" t="s">
        <v>64</v>
      </c>
      <c r="C1660">
        <v>0.02</v>
      </c>
      <c r="D1660">
        <v>110.98</v>
      </c>
      <c r="E1660">
        <v>13.99</v>
      </c>
      <c r="F1660">
        <v>2924</v>
      </c>
      <c r="G1660" t="s">
        <v>2688</v>
      </c>
      <c r="H1660" t="s">
        <v>66</v>
      </c>
      <c r="I1660" t="s">
        <v>139</v>
      </c>
      <c r="J1660" t="s">
        <v>58</v>
      </c>
      <c r="K1660" t="s">
        <v>67</v>
      </c>
      <c r="L1660" t="s">
        <v>111</v>
      </c>
      <c r="M1660" t="s">
        <v>1915</v>
      </c>
      <c r="N1660">
        <v>0.69</v>
      </c>
      <c r="O1660" t="s">
        <v>50</v>
      </c>
      <c r="P1660" t="s">
        <v>70</v>
      </c>
      <c r="Q1660" t="s">
        <v>439</v>
      </c>
      <c r="R1660" t="s">
        <v>2689</v>
      </c>
      <c r="S1660">
        <v>20707</v>
      </c>
      <c r="T1660" s="3">
        <v>42020</v>
      </c>
      <c r="U1660" s="3">
        <v>42022</v>
      </c>
      <c r="V1660">
        <v>-106.3424</v>
      </c>
      <c r="W1660">
        <v>2</v>
      </c>
      <c r="X1660">
        <v>226.53</v>
      </c>
      <c r="Y1660">
        <v>86591</v>
      </c>
    </row>
    <row r="1661" spans="1:25" x14ac:dyDescent="0.3">
      <c r="A1661">
        <v>18346</v>
      </c>
      <c r="B1661" t="s">
        <v>64</v>
      </c>
      <c r="C1661">
        <v>0.01</v>
      </c>
      <c r="D1661">
        <v>8.01</v>
      </c>
      <c r="E1661">
        <v>2.87</v>
      </c>
      <c r="F1661">
        <v>2924</v>
      </c>
      <c r="G1661" t="s">
        <v>2688</v>
      </c>
      <c r="H1661" t="s">
        <v>66</v>
      </c>
      <c r="I1661" t="s">
        <v>139</v>
      </c>
      <c r="J1661" t="s">
        <v>46</v>
      </c>
      <c r="K1661" t="s">
        <v>118</v>
      </c>
      <c r="L1661" t="s">
        <v>48</v>
      </c>
      <c r="M1661" t="s">
        <v>2690</v>
      </c>
      <c r="N1661">
        <v>0.4</v>
      </c>
      <c r="O1661" t="s">
        <v>50</v>
      </c>
      <c r="P1661" t="s">
        <v>70</v>
      </c>
      <c r="Q1661" t="s">
        <v>439</v>
      </c>
      <c r="R1661" t="s">
        <v>2689</v>
      </c>
      <c r="S1661">
        <v>20707</v>
      </c>
      <c r="T1661" s="3">
        <v>42020</v>
      </c>
      <c r="U1661" s="3">
        <v>42022</v>
      </c>
      <c r="V1661">
        <v>44.976799999999997</v>
      </c>
      <c r="W1661">
        <v>8</v>
      </c>
      <c r="X1661">
        <v>68.650000000000006</v>
      </c>
      <c r="Y1661">
        <v>86591</v>
      </c>
    </row>
    <row r="1662" spans="1:25" x14ac:dyDescent="0.3">
      <c r="A1662">
        <v>25817</v>
      </c>
      <c r="B1662" t="s">
        <v>64</v>
      </c>
      <c r="C1662">
        <v>0.02</v>
      </c>
      <c r="D1662">
        <v>5.58</v>
      </c>
      <c r="E1662">
        <v>2.99</v>
      </c>
      <c r="F1662">
        <v>2928</v>
      </c>
      <c r="G1662" t="s">
        <v>2691</v>
      </c>
      <c r="H1662" t="s">
        <v>66</v>
      </c>
      <c r="I1662" t="s">
        <v>139</v>
      </c>
      <c r="J1662" t="s">
        <v>46</v>
      </c>
      <c r="K1662" t="s">
        <v>134</v>
      </c>
      <c r="L1662" t="s">
        <v>76</v>
      </c>
      <c r="M1662" t="s">
        <v>2692</v>
      </c>
      <c r="N1662">
        <v>0.37</v>
      </c>
      <c r="O1662" t="s">
        <v>50</v>
      </c>
      <c r="P1662" t="s">
        <v>87</v>
      </c>
      <c r="Q1662" t="s">
        <v>956</v>
      </c>
      <c r="R1662" t="s">
        <v>2693</v>
      </c>
      <c r="S1662">
        <v>29418</v>
      </c>
      <c r="T1662" s="3">
        <v>42150</v>
      </c>
      <c r="U1662" s="3">
        <v>42152</v>
      </c>
      <c r="V1662">
        <v>689.32799999999997</v>
      </c>
      <c r="W1662">
        <v>42</v>
      </c>
      <c r="X1662">
        <v>236.83</v>
      </c>
      <c r="Y1662">
        <v>90218</v>
      </c>
    </row>
    <row r="1663" spans="1:25" x14ac:dyDescent="0.3">
      <c r="A1663">
        <v>25819</v>
      </c>
      <c r="B1663" t="s">
        <v>64</v>
      </c>
      <c r="C1663">
        <v>0.02</v>
      </c>
      <c r="D1663">
        <v>54.1</v>
      </c>
      <c r="E1663">
        <v>19.989999999999998</v>
      </c>
      <c r="F1663">
        <v>2928</v>
      </c>
      <c r="G1663" t="s">
        <v>2691</v>
      </c>
      <c r="H1663" t="s">
        <v>66</v>
      </c>
      <c r="I1663" t="s">
        <v>139</v>
      </c>
      <c r="J1663" t="s">
        <v>46</v>
      </c>
      <c r="K1663" t="s">
        <v>165</v>
      </c>
      <c r="L1663" t="s">
        <v>76</v>
      </c>
      <c r="M1663" t="s">
        <v>2205</v>
      </c>
      <c r="N1663">
        <v>0.59</v>
      </c>
      <c r="O1663" t="s">
        <v>50</v>
      </c>
      <c r="P1663" t="s">
        <v>87</v>
      </c>
      <c r="Q1663" t="s">
        <v>956</v>
      </c>
      <c r="R1663" t="s">
        <v>2693</v>
      </c>
      <c r="S1663">
        <v>29418</v>
      </c>
      <c r="T1663" s="3">
        <v>42150</v>
      </c>
      <c r="U1663" s="3">
        <v>42151</v>
      </c>
      <c r="V1663">
        <v>-33.585999999999999</v>
      </c>
      <c r="W1663">
        <v>36</v>
      </c>
      <c r="X1663">
        <v>1944.87</v>
      </c>
      <c r="Y1663">
        <v>90218</v>
      </c>
    </row>
    <row r="1664" spans="1:25" x14ac:dyDescent="0.3">
      <c r="A1664">
        <v>21313</v>
      </c>
      <c r="B1664" t="s">
        <v>54</v>
      </c>
      <c r="C1664">
        <v>0.1</v>
      </c>
      <c r="D1664">
        <v>11.55</v>
      </c>
      <c r="E1664">
        <v>2.36</v>
      </c>
      <c r="F1664">
        <v>2931</v>
      </c>
      <c r="G1664" t="s">
        <v>2694</v>
      </c>
      <c r="H1664" t="s">
        <v>66</v>
      </c>
      <c r="I1664" t="s">
        <v>75</v>
      </c>
      <c r="J1664" t="s">
        <v>46</v>
      </c>
      <c r="K1664" t="s">
        <v>47</v>
      </c>
      <c r="L1664" t="s">
        <v>48</v>
      </c>
      <c r="M1664" t="s">
        <v>336</v>
      </c>
      <c r="N1664">
        <v>0.55000000000000004</v>
      </c>
      <c r="O1664" t="s">
        <v>50</v>
      </c>
      <c r="P1664" t="s">
        <v>51</v>
      </c>
      <c r="Q1664" t="s">
        <v>62</v>
      </c>
      <c r="R1664" t="s">
        <v>2695</v>
      </c>
      <c r="S1664">
        <v>95630</v>
      </c>
      <c r="T1664" s="3">
        <v>42063</v>
      </c>
      <c r="U1664" s="3">
        <v>42063</v>
      </c>
      <c r="V1664">
        <v>69.767200000000003</v>
      </c>
      <c r="W1664">
        <v>12</v>
      </c>
      <c r="X1664">
        <v>135.77000000000001</v>
      </c>
      <c r="Y1664">
        <v>87619</v>
      </c>
    </row>
    <row r="1665" spans="1:25" x14ac:dyDescent="0.3">
      <c r="A1665">
        <v>24866</v>
      </c>
      <c r="B1665" t="s">
        <v>42</v>
      </c>
      <c r="C1665">
        <v>0.01</v>
      </c>
      <c r="D1665">
        <v>35.44</v>
      </c>
      <c r="E1665">
        <v>19.989999999999998</v>
      </c>
      <c r="F1665">
        <v>2932</v>
      </c>
      <c r="G1665" t="s">
        <v>2696</v>
      </c>
      <c r="H1665" t="s">
        <v>66</v>
      </c>
      <c r="I1665" t="s">
        <v>75</v>
      </c>
      <c r="J1665" t="s">
        <v>46</v>
      </c>
      <c r="K1665" t="s">
        <v>118</v>
      </c>
      <c r="L1665" t="s">
        <v>76</v>
      </c>
      <c r="M1665" t="s">
        <v>1778</v>
      </c>
      <c r="N1665">
        <v>0.38</v>
      </c>
      <c r="O1665" t="s">
        <v>50</v>
      </c>
      <c r="P1665" t="s">
        <v>70</v>
      </c>
      <c r="Q1665" t="s">
        <v>252</v>
      </c>
      <c r="R1665" t="s">
        <v>881</v>
      </c>
      <c r="S1665">
        <v>6614</v>
      </c>
      <c r="T1665" s="3">
        <v>42116</v>
      </c>
      <c r="U1665" s="3">
        <v>42117</v>
      </c>
      <c r="V1665">
        <v>-52.822799999999994</v>
      </c>
      <c r="W1665">
        <v>1</v>
      </c>
      <c r="X1665">
        <v>55.43</v>
      </c>
      <c r="Y1665">
        <v>87620</v>
      </c>
    </row>
    <row r="1666" spans="1:25" x14ac:dyDescent="0.3">
      <c r="A1666">
        <v>24995</v>
      </c>
      <c r="B1666" t="s">
        <v>131</v>
      </c>
      <c r="C1666">
        <v>0.02</v>
      </c>
      <c r="D1666">
        <v>3.8</v>
      </c>
      <c r="E1666">
        <v>1.49</v>
      </c>
      <c r="F1666">
        <v>2935</v>
      </c>
      <c r="G1666" t="s">
        <v>2697</v>
      </c>
      <c r="H1666" t="s">
        <v>66</v>
      </c>
      <c r="I1666" t="s">
        <v>75</v>
      </c>
      <c r="J1666" t="s">
        <v>46</v>
      </c>
      <c r="K1666" t="s">
        <v>134</v>
      </c>
      <c r="L1666" t="s">
        <v>76</v>
      </c>
      <c r="M1666" t="s">
        <v>150</v>
      </c>
      <c r="N1666">
        <v>0.38</v>
      </c>
      <c r="O1666" t="s">
        <v>50</v>
      </c>
      <c r="P1666" t="s">
        <v>70</v>
      </c>
      <c r="Q1666" t="s">
        <v>217</v>
      </c>
      <c r="R1666" t="s">
        <v>218</v>
      </c>
      <c r="S1666">
        <v>2215</v>
      </c>
      <c r="T1666" s="3">
        <v>42135</v>
      </c>
      <c r="U1666" s="3">
        <v>42139</v>
      </c>
      <c r="V1666">
        <v>7.31</v>
      </c>
      <c r="W1666">
        <v>5</v>
      </c>
      <c r="X1666">
        <v>20.46</v>
      </c>
      <c r="Y1666">
        <v>87617</v>
      </c>
    </row>
    <row r="1667" spans="1:25" x14ac:dyDescent="0.3">
      <c r="A1667">
        <v>24865</v>
      </c>
      <c r="B1667" t="s">
        <v>42</v>
      </c>
      <c r="C1667">
        <v>0.03</v>
      </c>
      <c r="D1667">
        <v>47.9</v>
      </c>
      <c r="E1667">
        <v>5.86</v>
      </c>
      <c r="F1667">
        <v>2938</v>
      </c>
      <c r="G1667" t="s">
        <v>2698</v>
      </c>
      <c r="H1667" t="s">
        <v>66</v>
      </c>
      <c r="I1667" t="s">
        <v>75</v>
      </c>
      <c r="J1667" t="s">
        <v>46</v>
      </c>
      <c r="K1667" t="s">
        <v>118</v>
      </c>
      <c r="L1667" t="s">
        <v>76</v>
      </c>
      <c r="M1667" t="s">
        <v>1961</v>
      </c>
      <c r="N1667">
        <v>0.37</v>
      </c>
      <c r="O1667" t="s">
        <v>50</v>
      </c>
      <c r="P1667" t="s">
        <v>70</v>
      </c>
      <c r="Q1667" t="s">
        <v>217</v>
      </c>
      <c r="R1667" t="s">
        <v>2699</v>
      </c>
      <c r="S1667">
        <v>2180</v>
      </c>
      <c r="T1667" s="3">
        <v>42116</v>
      </c>
      <c r="U1667" s="3">
        <v>42119</v>
      </c>
      <c r="V1667">
        <v>642.99029999999993</v>
      </c>
      <c r="W1667">
        <v>20</v>
      </c>
      <c r="X1667">
        <v>931.87</v>
      </c>
      <c r="Y1667">
        <v>87620</v>
      </c>
    </row>
    <row r="1668" spans="1:25" x14ac:dyDescent="0.3">
      <c r="A1668">
        <v>23567</v>
      </c>
      <c r="B1668" t="s">
        <v>64</v>
      </c>
      <c r="C1668">
        <v>0.05</v>
      </c>
      <c r="D1668">
        <v>2.62</v>
      </c>
      <c r="E1668">
        <v>0.8</v>
      </c>
      <c r="F1668">
        <v>2941</v>
      </c>
      <c r="G1668" t="s">
        <v>2700</v>
      </c>
      <c r="H1668" t="s">
        <v>66</v>
      </c>
      <c r="I1668" t="s">
        <v>75</v>
      </c>
      <c r="J1668" t="s">
        <v>46</v>
      </c>
      <c r="K1668" t="s">
        <v>91</v>
      </c>
      <c r="L1668" t="s">
        <v>48</v>
      </c>
      <c r="M1668" t="s">
        <v>1433</v>
      </c>
      <c r="N1668">
        <v>0.39</v>
      </c>
      <c r="O1668" t="s">
        <v>50</v>
      </c>
      <c r="P1668" t="s">
        <v>70</v>
      </c>
      <c r="Q1668" t="s">
        <v>71</v>
      </c>
      <c r="R1668" t="s">
        <v>508</v>
      </c>
      <c r="S1668">
        <v>7960</v>
      </c>
      <c r="T1668" s="3">
        <v>42150</v>
      </c>
      <c r="U1668" s="3">
        <v>42151</v>
      </c>
      <c r="V1668">
        <v>12.71</v>
      </c>
      <c r="W1668">
        <v>8</v>
      </c>
      <c r="X1668">
        <v>21.41</v>
      </c>
      <c r="Y1668">
        <v>87618</v>
      </c>
    </row>
    <row r="1669" spans="1:25" x14ac:dyDescent="0.3">
      <c r="A1669">
        <v>19575</v>
      </c>
      <c r="B1669" t="s">
        <v>131</v>
      </c>
      <c r="C1669">
        <v>0.04</v>
      </c>
      <c r="D1669">
        <v>4.55</v>
      </c>
      <c r="E1669">
        <v>1.49</v>
      </c>
      <c r="F1669">
        <v>2944</v>
      </c>
      <c r="G1669" t="s">
        <v>2701</v>
      </c>
      <c r="H1669" t="s">
        <v>66</v>
      </c>
      <c r="I1669" t="s">
        <v>45</v>
      </c>
      <c r="J1669" t="s">
        <v>46</v>
      </c>
      <c r="K1669" t="s">
        <v>134</v>
      </c>
      <c r="L1669" t="s">
        <v>76</v>
      </c>
      <c r="M1669" t="s">
        <v>1465</v>
      </c>
      <c r="N1669">
        <v>0.35</v>
      </c>
      <c r="O1669" t="s">
        <v>50</v>
      </c>
      <c r="P1669" t="s">
        <v>78</v>
      </c>
      <c r="Q1669" t="s">
        <v>324</v>
      </c>
      <c r="R1669" t="s">
        <v>1953</v>
      </c>
      <c r="S1669">
        <v>48640</v>
      </c>
      <c r="T1669" s="3">
        <v>42068</v>
      </c>
      <c r="U1669" s="3">
        <v>42070</v>
      </c>
      <c r="V1669">
        <v>28.288</v>
      </c>
      <c r="W1669">
        <v>13</v>
      </c>
      <c r="X1669">
        <v>59.75</v>
      </c>
      <c r="Y1669">
        <v>90309</v>
      </c>
    </row>
    <row r="1670" spans="1:25" x14ac:dyDescent="0.3">
      <c r="A1670">
        <v>26054</v>
      </c>
      <c r="B1670" t="s">
        <v>54</v>
      </c>
      <c r="C1670">
        <v>0.01</v>
      </c>
      <c r="D1670">
        <v>7.64</v>
      </c>
      <c r="E1670">
        <v>1.39</v>
      </c>
      <c r="F1670">
        <v>2947</v>
      </c>
      <c r="G1670" t="s">
        <v>2702</v>
      </c>
      <c r="H1670" t="s">
        <v>66</v>
      </c>
      <c r="I1670" t="s">
        <v>139</v>
      </c>
      <c r="J1670" t="s">
        <v>46</v>
      </c>
      <c r="K1670" t="s">
        <v>94</v>
      </c>
      <c r="L1670" t="s">
        <v>76</v>
      </c>
      <c r="M1670" t="s">
        <v>2462</v>
      </c>
      <c r="N1670">
        <v>0.36</v>
      </c>
      <c r="O1670" t="s">
        <v>50</v>
      </c>
      <c r="P1670" t="s">
        <v>70</v>
      </c>
      <c r="Q1670" t="s">
        <v>96</v>
      </c>
      <c r="R1670" t="s">
        <v>2703</v>
      </c>
      <c r="S1670">
        <v>14043</v>
      </c>
      <c r="T1670" s="3">
        <v>42039</v>
      </c>
      <c r="U1670" s="3">
        <v>42042</v>
      </c>
      <c r="V1670">
        <v>112.1181</v>
      </c>
      <c r="W1670">
        <v>20</v>
      </c>
      <c r="X1670">
        <v>162.49</v>
      </c>
      <c r="Y1670">
        <v>87511</v>
      </c>
    </row>
    <row r="1671" spans="1:25" x14ac:dyDescent="0.3">
      <c r="A1671">
        <v>25051</v>
      </c>
      <c r="B1671" t="s">
        <v>73</v>
      </c>
      <c r="C1671">
        <v>7.0000000000000007E-2</v>
      </c>
      <c r="D1671">
        <v>42.98</v>
      </c>
      <c r="E1671">
        <v>4.62</v>
      </c>
      <c r="F1671">
        <v>2951</v>
      </c>
      <c r="G1671" t="s">
        <v>2704</v>
      </c>
      <c r="H1671" t="s">
        <v>44</v>
      </c>
      <c r="I1671" t="s">
        <v>45</v>
      </c>
      <c r="J1671" t="s">
        <v>46</v>
      </c>
      <c r="K1671" t="s">
        <v>281</v>
      </c>
      <c r="L1671" t="s">
        <v>76</v>
      </c>
      <c r="M1671" t="s">
        <v>1912</v>
      </c>
      <c r="N1671">
        <v>0.56000000000000005</v>
      </c>
      <c r="O1671" t="s">
        <v>50</v>
      </c>
      <c r="P1671" t="s">
        <v>78</v>
      </c>
      <c r="Q1671" t="s">
        <v>207</v>
      </c>
      <c r="R1671" t="s">
        <v>2636</v>
      </c>
      <c r="S1671">
        <v>67601</v>
      </c>
      <c r="T1671" s="3">
        <v>42050</v>
      </c>
      <c r="U1671" s="3">
        <v>42052</v>
      </c>
      <c r="V1671">
        <v>565.38599999999997</v>
      </c>
      <c r="W1671">
        <v>19</v>
      </c>
      <c r="X1671">
        <v>819.4</v>
      </c>
      <c r="Y1671">
        <v>91397</v>
      </c>
    </row>
    <row r="1672" spans="1:25" x14ac:dyDescent="0.3">
      <c r="A1672">
        <v>25052</v>
      </c>
      <c r="B1672" t="s">
        <v>73</v>
      </c>
      <c r="C1672">
        <v>0.03</v>
      </c>
      <c r="D1672">
        <v>89.99</v>
      </c>
      <c r="E1672">
        <v>42</v>
      </c>
      <c r="F1672">
        <v>2951</v>
      </c>
      <c r="G1672" t="s">
        <v>2704</v>
      </c>
      <c r="H1672" t="s">
        <v>56</v>
      </c>
      <c r="I1672" t="s">
        <v>45</v>
      </c>
      <c r="J1672" t="s">
        <v>58</v>
      </c>
      <c r="K1672" t="s">
        <v>59</v>
      </c>
      <c r="L1672" t="s">
        <v>60</v>
      </c>
      <c r="M1672" t="s">
        <v>2490</v>
      </c>
      <c r="N1672">
        <v>0.66</v>
      </c>
      <c r="O1672" t="s">
        <v>50</v>
      </c>
      <c r="P1672" t="s">
        <v>78</v>
      </c>
      <c r="Q1672" t="s">
        <v>207</v>
      </c>
      <c r="R1672" t="s">
        <v>2636</v>
      </c>
      <c r="S1672">
        <v>67601</v>
      </c>
      <c r="T1672" s="3">
        <v>42050</v>
      </c>
      <c r="U1672" s="3">
        <v>42053</v>
      </c>
      <c r="V1672">
        <v>-230.9528</v>
      </c>
      <c r="W1672">
        <v>19</v>
      </c>
      <c r="X1672">
        <v>1809.75</v>
      </c>
      <c r="Y1672">
        <v>91397</v>
      </c>
    </row>
    <row r="1673" spans="1:25" x14ac:dyDescent="0.3">
      <c r="A1673">
        <v>25970</v>
      </c>
      <c r="B1673" t="s">
        <v>73</v>
      </c>
      <c r="C1673">
        <v>0.08</v>
      </c>
      <c r="D1673">
        <v>5.74</v>
      </c>
      <c r="E1673">
        <v>5.01</v>
      </c>
      <c r="F1673">
        <v>2952</v>
      </c>
      <c r="G1673" t="s">
        <v>2705</v>
      </c>
      <c r="H1673" t="s">
        <v>44</v>
      </c>
      <c r="I1673" t="s">
        <v>45</v>
      </c>
      <c r="J1673" t="s">
        <v>46</v>
      </c>
      <c r="K1673" t="s">
        <v>134</v>
      </c>
      <c r="L1673" t="s">
        <v>76</v>
      </c>
      <c r="M1673" t="s">
        <v>2085</v>
      </c>
      <c r="N1673">
        <v>0.39</v>
      </c>
      <c r="O1673" t="s">
        <v>50</v>
      </c>
      <c r="P1673" t="s">
        <v>70</v>
      </c>
      <c r="Q1673" t="s">
        <v>178</v>
      </c>
      <c r="R1673" t="s">
        <v>2706</v>
      </c>
      <c r="S1673">
        <v>43123</v>
      </c>
      <c r="T1673" s="3">
        <v>42109</v>
      </c>
      <c r="U1673" s="3">
        <v>42111</v>
      </c>
      <c r="V1673">
        <v>-61.628039999999999</v>
      </c>
      <c r="W1673">
        <v>12</v>
      </c>
      <c r="X1673">
        <v>70.03</v>
      </c>
      <c r="Y1673">
        <v>91398</v>
      </c>
    </row>
    <row r="1674" spans="1:25" x14ac:dyDescent="0.3">
      <c r="A1674">
        <v>21200</v>
      </c>
      <c r="B1674" t="s">
        <v>131</v>
      </c>
      <c r="C1674">
        <v>0.09</v>
      </c>
      <c r="D1674">
        <v>12.22</v>
      </c>
      <c r="E1674">
        <v>2.85</v>
      </c>
      <c r="F1674">
        <v>2954</v>
      </c>
      <c r="G1674" t="s">
        <v>2707</v>
      </c>
      <c r="H1674" t="s">
        <v>66</v>
      </c>
      <c r="I1674" t="s">
        <v>139</v>
      </c>
      <c r="J1674" t="s">
        <v>58</v>
      </c>
      <c r="K1674" t="s">
        <v>67</v>
      </c>
      <c r="L1674" t="s">
        <v>68</v>
      </c>
      <c r="M1674" t="s">
        <v>2422</v>
      </c>
      <c r="N1674">
        <v>0.55000000000000004</v>
      </c>
      <c r="O1674" t="s">
        <v>50</v>
      </c>
      <c r="P1674" t="s">
        <v>78</v>
      </c>
      <c r="Q1674" t="s">
        <v>79</v>
      </c>
      <c r="R1674" t="s">
        <v>2708</v>
      </c>
      <c r="S1674">
        <v>55119</v>
      </c>
      <c r="T1674" s="3">
        <v>42173</v>
      </c>
      <c r="U1674" s="3">
        <v>42180</v>
      </c>
      <c r="V1674">
        <v>70.676699999999997</v>
      </c>
      <c r="W1674">
        <v>9</v>
      </c>
      <c r="X1674">
        <v>102.43</v>
      </c>
      <c r="Y1674">
        <v>86427</v>
      </c>
    </row>
    <row r="1675" spans="1:25" x14ac:dyDescent="0.3">
      <c r="A1675">
        <v>24817</v>
      </c>
      <c r="B1675" t="s">
        <v>73</v>
      </c>
      <c r="C1675">
        <v>0.1</v>
      </c>
      <c r="D1675">
        <v>37.94</v>
      </c>
      <c r="E1675">
        <v>5.08</v>
      </c>
      <c r="F1675">
        <v>2957</v>
      </c>
      <c r="G1675" t="s">
        <v>2709</v>
      </c>
      <c r="H1675" t="s">
        <v>44</v>
      </c>
      <c r="I1675" t="s">
        <v>45</v>
      </c>
      <c r="J1675" t="s">
        <v>46</v>
      </c>
      <c r="K1675" t="s">
        <v>118</v>
      </c>
      <c r="L1675" t="s">
        <v>48</v>
      </c>
      <c r="M1675" t="s">
        <v>916</v>
      </c>
      <c r="N1675">
        <v>0.38</v>
      </c>
      <c r="O1675" t="s">
        <v>50</v>
      </c>
      <c r="P1675" t="s">
        <v>78</v>
      </c>
      <c r="Q1675" t="s">
        <v>1882</v>
      </c>
      <c r="R1675" t="s">
        <v>2710</v>
      </c>
      <c r="S1675">
        <v>53209</v>
      </c>
      <c r="T1675" s="3">
        <v>42096</v>
      </c>
      <c r="U1675" s="3">
        <v>42098</v>
      </c>
      <c r="V1675">
        <v>95.054399999999987</v>
      </c>
      <c r="W1675">
        <v>4</v>
      </c>
      <c r="X1675">
        <v>137.76</v>
      </c>
      <c r="Y1675">
        <v>90264</v>
      </c>
    </row>
    <row r="1676" spans="1:25" x14ac:dyDescent="0.3">
      <c r="A1676">
        <v>25709</v>
      </c>
      <c r="B1676" t="s">
        <v>131</v>
      </c>
      <c r="C1676">
        <v>0.06</v>
      </c>
      <c r="D1676">
        <v>20.99</v>
      </c>
      <c r="E1676">
        <v>0.99</v>
      </c>
      <c r="F1676">
        <v>2958</v>
      </c>
      <c r="G1676" t="s">
        <v>2711</v>
      </c>
      <c r="H1676" t="s">
        <v>66</v>
      </c>
      <c r="I1676" t="s">
        <v>45</v>
      </c>
      <c r="J1676" t="s">
        <v>102</v>
      </c>
      <c r="K1676" t="s">
        <v>103</v>
      </c>
      <c r="L1676" t="s">
        <v>48</v>
      </c>
      <c r="M1676" t="s">
        <v>2712</v>
      </c>
      <c r="N1676">
        <v>0.37</v>
      </c>
      <c r="O1676" t="s">
        <v>50</v>
      </c>
      <c r="P1676" t="s">
        <v>78</v>
      </c>
      <c r="Q1676" t="s">
        <v>1882</v>
      </c>
      <c r="R1676" t="s">
        <v>2713</v>
      </c>
      <c r="S1676">
        <v>54956</v>
      </c>
      <c r="T1676" s="3">
        <v>42086</v>
      </c>
      <c r="U1676" s="3">
        <v>42091</v>
      </c>
      <c r="V1676">
        <v>224.96069999999997</v>
      </c>
      <c r="W1676">
        <v>18</v>
      </c>
      <c r="X1676">
        <v>326.02999999999997</v>
      </c>
      <c r="Y1676">
        <v>90265</v>
      </c>
    </row>
    <row r="1677" spans="1:25" x14ac:dyDescent="0.3">
      <c r="A1677">
        <v>19923</v>
      </c>
      <c r="B1677" t="s">
        <v>54</v>
      </c>
      <c r="C1677">
        <v>0.1</v>
      </c>
      <c r="D1677">
        <v>36.549999999999997</v>
      </c>
      <c r="E1677">
        <v>13.89</v>
      </c>
      <c r="F1677">
        <v>2960</v>
      </c>
      <c r="G1677" t="s">
        <v>2714</v>
      </c>
      <c r="H1677" t="s">
        <v>66</v>
      </c>
      <c r="I1677" t="s">
        <v>45</v>
      </c>
      <c r="J1677" t="s">
        <v>46</v>
      </c>
      <c r="K1677" t="s">
        <v>47</v>
      </c>
      <c r="L1677" t="s">
        <v>48</v>
      </c>
      <c r="M1677" t="s">
        <v>1314</v>
      </c>
      <c r="N1677">
        <v>0.41</v>
      </c>
      <c r="O1677" t="s">
        <v>50</v>
      </c>
      <c r="P1677" t="s">
        <v>87</v>
      </c>
      <c r="Q1677" t="s">
        <v>982</v>
      </c>
      <c r="R1677" t="s">
        <v>2715</v>
      </c>
      <c r="S1677">
        <v>72956</v>
      </c>
      <c r="T1677" s="3">
        <v>42099</v>
      </c>
      <c r="U1677" s="3">
        <v>42101</v>
      </c>
      <c r="V1677">
        <v>-89.572000000000003</v>
      </c>
      <c r="W1677">
        <v>11</v>
      </c>
      <c r="X1677">
        <v>379.72</v>
      </c>
      <c r="Y1677">
        <v>90646</v>
      </c>
    </row>
    <row r="1678" spans="1:25" x14ac:dyDescent="0.3">
      <c r="A1678">
        <v>20390</v>
      </c>
      <c r="B1678" t="s">
        <v>42</v>
      </c>
      <c r="C1678">
        <v>7.0000000000000007E-2</v>
      </c>
      <c r="D1678">
        <v>4.76</v>
      </c>
      <c r="E1678">
        <v>0.88</v>
      </c>
      <c r="F1678">
        <v>2962</v>
      </c>
      <c r="G1678" t="s">
        <v>2716</v>
      </c>
      <c r="H1678" t="s">
        <v>44</v>
      </c>
      <c r="I1678" t="s">
        <v>139</v>
      </c>
      <c r="J1678" t="s">
        <v>46</v>
      </c>
      <c r="K1678" t="s">
        <v>118</v>
      </c>
      <c r="L1678" t="s">
        <v>48</v>
      </c>
      <c r="M1678" t="s">
        <v>2588</v>
      </c>
      <c r="N1678">
        <v>0.39</v>
      </c>
      <c r="O1678" t="s">
        <v>50</v>
      </c>
      <c r="P1678" t="s">
        <v>51</v>
      </c>
      <c r="Q1678" t="s">
        <v>279</v>
      </c>
      <c r="R1678" t="s">
        <v>361</v>
      </c>
      <c r="S1678">
        <v>80027</v>
      </c>
      <c r="T1678" s="3">
        <v>42131</v>
      </c>
      <c r="U1678" s="3">
        <v>42133</v>
      </c>
      <c r="V1678">
        <v>33.347699999999996</v>
      </c>
      <c r="W1678">
        <v>10</v>
      </c>
      <c r="X1678">
        <v>48.33</v>
      </c>
      <c r="Y1678">
        <v>88611</v>
      </c>
    </row>
    <row r="1679" spans="1:25" x14ac:dyDescent="0.3">
      <c r="A1679">
        <v>22175</v>
      </c>
      <c r="B1679" t="s">
        <v>64</v>
      </c>
      <c r="C1679">
        <v>0.01</v>
      </c>
      <c r="D1679">
        <v>7.98</v>
      </c>
      <c r="E1679">
        <v>6.5</v>
      </c>
      <c r="F1679">
        <v>2963</v>
      </c>
      <c r="G1679" t="s">
        <v>2717</v>
      </c>
      <c r="H1679" t="s">
        <v>66</v>
      </c>
      <c r="I1679" t="s">
        <v>139</v>
      </c>
      <c r="J1679" t="s">
        <v>46</v>
      </c>
      <c r="K1679" t="s">
        <v>165</v>
      </c>
      <c r="L1679" t="s">
        <v>111</v>
      </c>
      <c r="M1679" t="s">
        <v>2718</v>
      </c>
      <c r="N1679">
        <v>0.59</v>
      </c>
      <c r="O1679" t="s">
        <v>50</v>
      </c>
      <c r="P1679" t="s">
        <v>70</v>
      </c>
      <c r="Q1679" t="s">
        <v>439</v>
      </c>
      <c r="R1679" t="s">
        <v>2719</v>
      </c>
      <c r="S1679">
        <v>21220</v>
      </c>
      <c r="T1679" s="3">
        <v>42177</v>
      </c>
      <c r="U1679" s="3">
        <v>42178</v>
      </c>
      <c r="V1679">
        <v>-34.591999999999999</v>
      </c>
      <c r="W1679">
        <v>4</v>
      </c>
      <c r="X1679">
        <v>34.909999999999997</v>
      </c>
      <c r="Y1679">
        <v>88612</v>
      </c>
    </row>
    <row r="1680" spans="1:25" x14ac:dyDescent="0.3">
      <c r="A1680">
        <v>25953</v>
      </c>
      <c r="B1680" t="s">
        <v>42</v>
      </c>
      <c r="C1680">
        <v>0.06</v>
      </c>
      <c r="D1680">
        <v>42.98</v>
      </c>
      <c r="E1680">
        <v>4.62</v>
      </c>
      <c r="F1680">
        <v>2964</v>
      </c>
      <c r="G1680" t="s">
        <v>2720</v>
      </c>
      <c r="H1680" t="s">
        <v>66</v>
      </c>
      <c r="I1680" t="s">
        <v>139</v>
      </c>
      <c r="J1680" t="s">
        <v>46</v>
      </c>
      <c r="K1680" t="s">
        <v>281</v>
      </c>
      <c r="L1680" t="s">
        <v>76</v>
      </c>
      <c r="M1680" t="s">
        <v>1912</v>
      </c>
      <c r="N1680">
        <v>0.56000000000000005</v>
      </c>
      <c r="O1680" t="s">
        <v>50</v>
      </c>
      <c r="P1680" t="s">
        <v>70</v>
      </c>
      <c r="Q1680" t="s">
        <v>178</v>
      </c>
      <c r="R1680" t="s">
        <v>1985</v>
      </c>
      <c r="S1680">
        <v>43050</v>
      </c>
      <c r="T1680" s="3">
        <v>42115</v>
      </c>
      <c r="U1680" s="3">
        <v>42117</v>
      </c>
      <c r="V1680">
        <v>-24.63</v>
      </c>
      <c r="W1680">
        <v>1</v>
      </c>
      <c r="X1680">
        <v>47.04</v>
      </c>
      <c r="Y1680">
        <v>88610</v>
      </c>
    </row>
    <row r="1681" spans="1:25" x14ac:dyDescent="0.3">
      <c r="A1681">
        <v>21390</v>
      </c>
      <c r="B1681" t="s">
        <v>54</v>
      </c>
      <c r="C1681">
        <v>0.08</v>
      </c>
      <c r="D1681">
        <v>9.68</v>
      </c>
      <c r="E1681">
        <v>2.0299999999999998</v>
      </c>
      <c r="F1681">
        <v>2968</v>
      </c>
      <c r="G1681" t="s">
        <v>2721</v>
      </c>
      <c r="H1681" t="s">
        <v>66</v>
      </c>
      <c r="I1681" t="s">
        <v>75</v>
      </c>
      <c r="J1681" t="s">
        <v>46</v>
      </c>
      <c r="K1681" t="s">
        <v>118</v>
      </c>
      <c r="L1681" t="s">
        <v>48</v>
      </c>
      <c r="M1681" t="s">
        <v>2722</v>
      </c>
      <c r="N1681">
        <v>0.37</v>
      </c>
      <c r="O1681" t="s">
        <v>50</v>
      </c>
      <c r="P1681" t="s">
        <v>87</v>
      </c>
      <c r="Q1681" t="s">
        <v>386</v>
      </c>
      <c r="R1681" t="s">
        <v>2723</v>
      </c>
      <c r="S1681">
        <v>33021</v>
      </c>
      <c r="T1681" s="3">
        <v>42057</v>
      </c>
      <c r="U1681" s="3">
        <v>42059</v>
      </c>
      <c r="V1681">
        <v>-536.24199999999996</v>
      </c>
      <c r="W1681">
        <v>1</v>
      </c>
      <c r="X1681">
        <v>10.94</v>
      </c>
      <c r="Y1681">
        <v>86085</v>
      </c>
    </row>
    <row r="1682" spans="1:25" x14ac:dyDescent="0.3">
      <c r="A1682">
        <v>21391</v>
      </c>
      <c r="B1682" t="s">
        <v>54</v>
      </c>
      <c r="C1682">
        <v>0.04</v>
      </c>
      <c r="D1682">
        <v>150.97999999999999</v>
      </c>
      <c r="E1682">
        <v>16.010000000000002</v>
      </c>
      <c r="F1682">
        <v>2968</v>
      </c>
      <c r="G1682" t="s">
        <v>2721</v>
      </c>
      <c r="H1682" t="s">
        <v>56</v>
      </c>
      <c r="I1682" t="s">
        <v>75</v>
      </c>
      <c r="J1682" t="s">
        <v>58</v>
      </c>
      <c r="K1682" t="s">
        <v>176</v>
      </c>
      <c r="L1682" t="s">
        <v>146</v>
      </c>
      <c r="M1682" t="s">
        <v>2724</v>
      </c>
      <c r="N1682">
        <v>0.7</v>
      </c>
      <c r="O1682" t="s">
        <v>50</v>
      </c>
      <c r="P1682" t="s">
        <v>87</v>
      </c>
      <c r="Q1682" t="s">
        <v>386</v>
      </c>
      <c r="R1682" t="s">
        <v>2723</v>
      </c>
      <c r="S1682">
        <v>33021</v>
      </c>
      <c r="T1682" s="3">
        <v>42057</v>
      </c>
      <c r="U1682" s="3">
        <v>42058</v>
      </c>
      <c r="V1682">
        <v>-125.86000000000001</v>
      </c>
      <c r="W1682">
        <v>5</v>
      </c>
      <c r="X1682">
        <v>731.38</v>
      </c>
      <c r="Y1682">
        <v>86085</v>
      </c>
    </row>
    <row r="1683" spans="1:25" x14ac:dyDescent="0.3">
      <c r="A1683">
        <v>18041</v>
      </c>
      <c r="B1683" t="s">
        <v>42</v>
      </c>
      <c r="C1683">
        <v>0.06</v>
      </c>
      <c r="D1683">
        <v>363.25</v>
      </c>
      <c r="E1683">
        <v>19.989999999999998</v>
      </c>
      <c r="F1683">
        <v>2968</v>
      </c>
      <c r="G1683" t="s">
        <v>2721</v>
      </c>
      <c r="H1683" t="s">
        <v>66</v>
      </c>
      <c r="I1683" t="s">
        <v>75</v>
      </c>
      <c r="J1683" t="s">
        <v>46</v>
      </c>
      <c r="K1683" t="s">
        <v>281</v>
      </c>
      <c r="L1683" t="s">
        <v>76</v>
      </c>
      <c r="M1683" t="s">
        <v>1277</v>
      </c>
      <c r="N1683">
        <v>0.56999999999999995</v>
      </c>
      <c r="O1683" t="s">
        <v>50</v>
      </c>
      <c r="P1683" t="s">
        <v>87</v>
      </c>
      <c r="Q1683" t="s">
        <v>386</v>
      </c>
      <c r="R1683" t="s">
        <v>2723</v>
      </c>
      <c r="S1683">
        <v>33021</v>
      </c>
      <c r="T1683" s="3">
        <v>42091</v>
      </c>
      <c r="U1683" s="3">
        <v>42093</v>
      </c>
      <c r="V1683">
        <v>36.164099999999998</v>
      </c>
      <c r="W1683">
        <v>1</v>
      </c>
      <c r="X1683">
        <v>344.87</v>
      </c>
      <c r="Y1683">
        <v>86086</v>
      </c>
    </row>
    <row r="1684" spans="1:25" x14ac:dyDescent="0.3">
      <c r="A1684">
        <v>21096</v>
      </c>
      <c r="B1684" t="s">
        <v>42</v>
      </c>
      <c r="C1684">
        <v>0.01</v>
      </c>
      <c r="D1684">
        <v>30.97</v>
      </c>
      <c r="E1684">
        <v>4</v>
      </c>
      <c r="F1684">
        <v>2973</v>
      </c>
      <c r="G1684" t="s">
        <v>2725</v>
      </c>
      <c r="H1684" t="s">
        <v>66</v>
      </c>
      <c r="I1684" t="s">
        <v>57</v>
      </c>
      <c r="J1684" t="s">
        <v>102</v>
      </c>
      <c r="K1684" t="s">
        <v>204</v>
      </c>
      <c r="L1684" t="s">
        <v>76</v>
      </c>
      <c r="M1684" t="s">
        <v>2726</v>
      </c>
      <c r="N1684">
        <v>0.74</v>
      </c>
      <c r="O1684" t="s">
        <v>50</v>
      </c>
      <c r="P1684" t="s">
        <v>78</v>
      </c>
      <c r="Q1684" t="s">
        <v>1882</v>
      </c>
      <c r="R1684" t="s">
        <v>2727</v>
      </c>
      <c r="S1684">
        <v>53151</v>
      </c>
      <c r="T1684" s="3">
        <v>42107</v>
      </c>
      <c r="U1684" s="3">
        <v>42109</v>
      </c>
      <c r="V1684">
        <v>17.102799999999998</v>
      </c>
      <c r="W1684">
        <v>17</v>
      </c>
      <c r="X1684">
        <v>523.05999999999995</v>
      </c>
      <c r="Y1684">
        <v>87186</v>
      </c>
    </row>
    <row r="1685" spans="1:25" x14ac:dyDescent="0.3">
      <c r="A1685">
        <v>21097</v>
      </c>
      <c r="B1685" t="s">
        <v>42</v>
      </c>
      <c r="C1685">
        <v>0.08</v>
      </c>
      <c r="D1685">
        <v>125.99</v>
      </c>
      <c r="E1685">
        <v>7.69</v>
      </c>
      <c r="F1685">
        <v>2973</v>
      </c>
      <c r="G1685" t="s">
        <v>2725</v>
      </c>
      <c r="H1685" t="s">
        <v>66</v>
      </c>
      <c r="I1685" t="s">
        <v>57</v>
      </c>
      <c r="J1685" t="s">
        <v>102</v>
      </c>
      <c r="K1685" t="s">
        <v>103</v>
      </c>
      <c r="L1685" t="s">
        <v>76</v>
      </c>
      <c r="M1685" t="s">
        <v>1249</v>
      </c>
      <c r="N1685">
        <v>0.57999999999999996</v>
      </c>
      <c r="O1685" t="s">
        <v>50</v>
      </c>
      <c r="P1685" t="s">
        <v>78</v>
      </c>
      <c r="Q1685" t="s">
        <v>1882</v>
      </c>
      <c r="R1685" t="s">
        <v>2727</v>
      </c>
      <c r="S1685">
        <v>53151</v>
      </c>
      <c r="T1685" s="3">
        <v>42107</v>
      </c>
      <c r="U1685" s="3">
        <v>42109</v>
      </c>
      <c r="V1685">
        <v>1269.3819599999999</v>
      </c>
      <c r="W1685">
        <v>23</v>
      </c>
      <c r="X1685">
        <v>2424.6799999999998</v>
      </c>
      <c r="Y1685">
        <v>87186</v>
      </c>
    </row>
    <row r="1686" spans="1:25" x14ac:dyDescent="0.3">
      <c r="A1686">
        <v>24770</v>
      </c>
      <c r="B1686" t="s">
        <v>64</v>
      </c>
      <c r="C1686">
        <v>0.1</v>
      </c>
      <c r="D1686">
        <v>442.14</v>
      </c>
      <c r="E1686">
        <v>14.7</v>
      </c>
      <c r="F1686">
        <v>2973</v>
      </c>
      <c r="G1686" t="s">
        <v>2725</v>
      </c>
      <c r="H1686" t="s">
        <v>56</v>
      </c>
      <c r="I1686" t="s">
        <v>57</v>
      </c>
      <c r="J1686" t="s">
        <v>102</v>
      </c>
      <c r="K1686" t="s">
        <v>110</v>
      </c>
      <c r="L1686" t="s">
        <v>60</v>
      </c>
      <c r="M1686" t="s">
        <v>360</v>
      </c>
      <c r="N1686">
        <v>0.56000000000000005</v>
      </c>
      <c r="O1686" t="s">
        <v>50</v>
      </c>
      <c r="P1686" t="s">
        <v>78</v>
      </c>
      <c r="Q1686" t="s">
        <v>1882</v>
      </c>
      <c r="R1686" t="s">
        <v>2727</v>
      </c>
      <c r="S1686">
        <v>53151</v>
      </c>
      <c r="T1686" s="3">
        <v>42144</v>
      </c>
      <c r="U1686" s="3">
        <v>42145</v>
      </c>
      <c r="V1686">
        <v>137.68794000000014</v>
      </c>
      <c r="W1686">
        <v>6</v>
      </c>
      <c r="X1686">
        <v>2411.4299999999998</v>
      </c>
      <c r="Y1686">
        <v>87187</v>
      </c>
    </row>
    <row r="1687" spans="1:25" x14ac:dyDescent="0.3">
      <c r="A1687">
        <v>19599</v>
      </c>
      <c r="B1687" t="s">
        <v>73</v>
      </c>
      <c r="C1687">
        <v>0.01</v>
      </c>
      <c r="D1687">
        <v>35.99</v>
      </c>
      <c r="E1687">
        <v>0.99</v>
      </c>
      <c r="F1687">
        <v>2976</v>
      </c>
      <c r="G1687" t="s">
        <v>2728</v>
      </c>
      <c r="H1687" t="s">
        <v>66</v>
      </c>
      <c r="I1687" t="s">
        <v>75</v>
      </c>
      <c r="J1687" t="s">
        <v>102</v>
      </c>
      <c r="K1687" t="s">
        <v>103</v>
      </c>
      <c r="L1687" t="s">
        <v>68</v>
      </c>
      <c r="M1687" t="s">
        <v>2409</v>
      </c>
      <c r="N1687">
        <v>0.35</v>
      </c>
      <c r="O1687" t="s">
        <v>50</v>
      </c>
      <c r="P1687" t="s">
        <v>78</v>
      </c>
      <c r="Q1687" t="s">
        <v>1882</v>
      </c>
      <c r="R1687" t="s">
        <v>2729</v>
      </c>
      <c r="S1687">
        <v>53154</v>
      </c>
      <c r="T1687" s="3">
        <v>42146</v>
      </c>
      <c r="U1687" s="3">
        <v>42147</v>
      </c>
      <c r="V1687">
        <v>882.48239999999998</v>
      </c>
      <c r="W1687">
        <v>41</v>
      </c>
      <c r="X1687">
        <v>1278.96</v>
      </c>
      <c r="Y1687">
        <v>89047</v>
      </c>
    </row>
    <row r="1688" spans="1:25" x14ac:dyDescent="0.3">
      <c r="A1688">
        <v>20182</v>
      </c>
      <c r="B1688" t="s">
        <v>64</v>
      </c>
      <c r="C1688">
        <v>0.09</v>
      </c>
      <c r="D1688">
        <v>2.94</v>
      </c>
      <c r="E1688">
        <v>0.7</v>
      </c>
      <c r="F1688">
        <v>2979</v>
      </c>
      <c r="G1688" t="s">
        <v>2730</v>
      </c>
      <c r="H1688" t="s">
        <v>66</v>
      </c>
      <c r="I1688" t="s">
        <v>45</v>
      </c>
      <c r="J1688" t="s">
        <v>46</v>
      </c>
      <c r="K1688" t="s">
        <v>47</v>
      </c>
      <c r="L1688" t="s">
        <v>48</v>
      </c>
      <c r="M1688" t="s">
        <v>137</v>
      </c>
      <c r="N1688">
        <v>0.57999999999999996</v>
      </c>
      <c r="O1688" t="s">
        <v>50</v>
      </c>
      <c r="P1688" t="s">
        <v>78</v>
      </c>
      <c r="Q1688" t="s">
        <v>2683</v>
      </c>
      <c r="R1688" t="s">
        <v>2731</v>
      </c>
      <c r="S1688">
        <v>58601</v>
      </c>
      <c r="T1688" s="3">
        <v>42031</v>
      </c>
      <c r="U1688" s="3">
        <v>42032</v>
      </c>
      <c r="V1688">
        <v>6.3840000000000003</v>
      </c>
      <c r="W1688">
        <v>9</v>
      </c>
      <c r="X1688">
        <v>25.22</v>
      </c>
      <c r="Y1688">
        <v>86544</v>
      </c>
    </row>
    <row r="1689" spans="1:25" x14ac:dyDescent="0.3">
      <c r="A1689">
        <v>18169</v>
      </c>
      <c r="B1689" t="s">
        <v>64</v>
      </c>
      <c r="C1689">
        <v>0.02</v>
      </c>
      <c r="D1689">
        <v>5.34</v>
      </c>
      <c r="E1689">
        <v>2.99</v>
      </c>
      <c r="F1689">
        <v>2979</v>
      </c>
      <c r="G1689" t="s">
        <v>2730</v>
      </c>
      <c r="H1689" t="s">
        <v>66</v>
      </c>
      <c r="I1689" t="s">
        <v>45</v>
      </c>
      <c r="J1689" t="s">
        <v>46</v>
      </c>
      <c r="K1689" t="s">
        <v>134</v>
      </c>
      <c r="L1689" t="s">
        <v>76</v>
      </c>
      <c r="M1689" t="s">
        <v>846</v>
      </c>
      <c r="N1689">
        <v>0.38</v>
      </c>
      <c r="O1689" t="s">
        <v>50</v>
      </c>
      <c r="P1689" t="s">
        <v>78</v>
      </c>
      <c r="Q1689" t="s">
        <v>2683</v>
      </c>
      <c r="R1689" t="s">
        <v>2731</v>
      </c>
      <c r="S1689">
        <v>58601</v>
      </c>
      <c r="T1689" s="3">
        <v>42061</v>
      </c>
      <c r="U1689" s="3">
        <v>42063</v>
      </c>
      <c r="V1689">
        <v>5.2955000000000005</v>
      </c>
      <c r="W1689">
        <v>6</v>
      </c>
      <c r="X1689">
        <v>34.729999999999997</v>
      </c>
      <c r="Y1689">
        <v>86545</v>
      </c>
    </row>
    <row r="1690" spans="1:25" x14ac:dyDescent="0.3">
      <c r="A1690">
        <v>18170</v>
      </c>
      <c r="B1690" t="s">
        <v>64</v>
      </c>
      <c r="C1690">
        <v>0.03</v>
      </c>
      <c r="D1690">
        <v>40.98</v>
      </c>
      <c r="E1690">
        <v>7.47</v>
      </c>
      <c r="F1690">
        <v>2979</v>
      </c>
      <c r="G1690" t="s">
        <v>2730</v>
      </c>
      <c r="H1690" t="s">
        <v>66</v>
      </c>
      <c r="I1690" t="s">
        <v>45</v>
      </c>
      <c r="J1690" t="s">
        <v>46</v>
      </c>
      <c r="K1690" t="s">
        <v>134</v>
      </c>
      <c r="L1690" t="s">
        <v>76</v>
      </c>
      <c r="M1690" t="s">
        <v>1397</v>
      </c>
      <c r="N1690">
        <v>0.37</v>
      </c>
      <c r="O1690" t="s">
        <v>50</v>
      </c>
      <c r="P1690" t="s">
        <v>78</v>
      </c>
      <c r="Q1690" t="s">
        <v>2683</v>
      </c>
      <c r="R1690" t="s">
        <v>2731</v>
      </c>
      <c r="S1690">
        <v>58601</v>
      </c>
      <c r="T1690" s="3">
        <v>42061</v>
      </c>
      <c r="U1690" s="3">
        <v>42062</v>
      </c>
      <c r="V1690">
        <v>170.79569999999998</v>
      </c>
      <c r="W1690">
        <v>6</v>
      </c>
      <c r="X1690">
        <v>247.53</v>
      </c>
      <c r="Y1690">
        <v>86545</v>
      </c>
    </row>
    <row r="1691" spans="1:25" x14ac:dyDescent="0.3">
      <c r="A1691">
        <v>18133</v>
      </c>
      <c r="B1691" t="s">
        <v>54</v>
      </c>
      <c r="C1691">
        <v>0.01</v>
      </c>
      <c r="D1691">
        <v>5.84</v>
      </c>
      <c r="E1691">
        <v>0.83</v>
      </c>
      <c r="F1691">
        <v>2979</v>
      </c>
      <c r="G1691" t="s">
        <v>2730</v>
      </c>
      <c r="H1691" t="s">
        <v>66</v>
      </c>
      <c r="I1691" t="s">
        <v>45</v>
      </c>
      <c r="J1691" t="s">
        <v>46</v>
      </c>
      <c r="K1691" t="s">
        <v>47</v>
      </c>
      <c r="L1691" t="s">
        <v>48</v>
      </c>
      <c r="M1691" t="s">
        <v>968</v>
      </c>
      <c r="N1691">
        <v>0.49</v>
      </c>
      <c r="O1691" t="s">
        <v>50</v>
      </c>
      <c r="P1691" t="s">
        <v>78</v>
      </c>
      <c r="Q1691" t="s">
        <v>2683</v>
      </c>
      <c r="R1691" t="s">
        <v>2731</v>
      </c>
      <c r="S1691">
        <v>58601</v>
      </c>
      <c r="T1691" s="3">
        <v>42169</v>
      </c>
      <c r="U1691" s="3">
        <v>42171</v>
      </c>
      <c r="V1691">
        <v>16.091999999999999</v>
      </c>
      <c r="W1691">
        <v>4</v>
      </c>
      <c r="X1691">
        <v>23.89</v>
      </c>
      <c r="Y1691">
        <v>86546</v>
      </c>
    </row>
    <row r="1692" spans="1:25" x14ac:dyDescent="0.3">
      <c r="A1692">
        <v>20183</v>
      </c>
      <c r="B1692" t="s">
        <v>64</v>
      </c>
      <c r="C1692">
        <v>0.03</v>
      </c>
      <c r="D1692">
        <v>43.98</v>
      </c>
      <c r="E1692">
        <v>8.99</v>
      </c>
      <c r="F1692">
        <v>2980</v>
      </c>
      <c r="G1692" t="s">
        <v>2732</v>
      </c>
      <c r="H1692" t="s">
        <v>66</v>
      </c>
      <c r="I1692" t="s">
        <v>45</v>
      </c>
      <c r="J1692" t="s">
        <v>46</v>
      </c>
      <c r="K1692" t="s">
        <v>47</v>
      </c>
      <c r="L1692" t="s">
        <v>68</v>
      </c>
      <c r="M1692" t="s">
        <v>1142</v>
      </c>
      <c r="N1692">
        <v>0.57999999999999996</v>
      </c>
      <c r="O1692" t="s">
        <v>50</v>
      </c>
      <c r="P1692" t="s">
        <v>70</v>
      </c>
      <c r="Q1692" t="s">
        <v>178</v>
      </c>
      <c r="R1692" t="s">
        <v>2733</v>
      </c>
      <c r="S1692">
        <v>44870</v>
      </c>
      <c r="T1692" s="3">
        <v>42031</v>
      </c>
      <c r="U1692" s="3">
        <v>42033</v>
      </c>
      <c r="V1692">
        <v>274.0788</v>
      </c>
      <c r="W1692">
        <v>10</v>
      </c>
      <c r="X1692">
        <v>454.4</v>
      </c>
      <c r="Y1692">
        <v>86544</v>
      </c>
    </row>
    <row r="1693" spans="1:25" x14ac:dyDescent="0.3">
      <c r="A1693">
        <v>20184</v>
      </c>
      <c r="B1693" t="s">
        <v>64</v>
      </c>
      <c r="C1693">
        <v>0.06</v>
      </c>
      <c r="D1693">
        <v>1.1399999999999999</v>
      </c>
      <c r="E1693">
        <v>0.7</v>
      </c>
      <c r="F1693">
        <v>2980</v>
      </c>
      <c r="G1693" t="s">
        <v>2732</v>
      </c>
      <c r="H1693" t="s">
        <v>66</v>
      </c>
      <c r="I1693" t="s">
        <v>45</v>
      </c>
      <c r="J1693" t="s">
        <v>46</v>
      </c>
      <c r="K1693" t="s">
        <v>91</v>
      </c>
      <c r="L1693" t="s">
        <v>48</v>
      </c>
      <c r="M1693" t="s">
        <v>1034</v>
      </c>
      <c r="N1693">
        <v>0.38</v>
      </c>
      <c r="O1693" t="s">
        <v>50</v>
      </c>
      <c r="P1693" t="s">
        <v>70</v>
      </c>
      <c r="Q1693" t="s">
        <v>178</v>
      </c>
      <c r="R1693" t="s">
        <v>2733</v>
      </c>
      <c r="S1693">
        <v>44870</v>
      </c>
      <c r="T1693" s="3">
        <v>42031</v>
      </c>
      <c r="U1693" s="3">
        <v>42034</v>
      </c>
      <c r="V1693">
        <v>-3.782</v>
      </c>
      <c r="W1693">
        <v>13</v>
      </c>
      <c r="X1693">
        <v>14.53</v>
      </c>
      <c r="Y1693">
        <v>86544</v>
      </c>
    </row>
    <row r="1694" spans="1:25" x14ac:dyDescent="0.3">
      <c r="A1694">
        <v>20435</v>
      </c>
      <c r="B1694" t="s">
        <v>73</v>
      </c>
      <c r="C1694">
        <v>7.0000000000000007E-2</v>
      </c>
      <c r="D1694">
        <v>2.61</v>
      </c>
      <c r="E1694">
        <v>0.5</v>
      </c>
      <c r="F1694">
        <v>2980</v>
      </c>
      <c r="G1694" t="s">
        <v>2732</v>
      </c>
      <c r="H1694" t="s">
        <v>66</v>
      </c>
      <c r="I1694" t="s">
        <v>45</v>
      </c>
      <c r="J1694" t="s">
        <v>46</v>
      </c>
      <c r="K1694" t="s">
        <v>159</v>
      </c>
      <c r="L1694" t="s">
        <v>76</v>
      </c>
      <c r="M1694" t="s">
        <v>1162</v>
      </c>
      <c r="N1694">
        <v>0.39</v>
      </c>
      <c r="O1694" t="s">
        <v>50</v>
      </c>
      <c r="P1694" t="s">
        <v>70</v>
      </c>
      <c r="Q1694" t="s">
        <v>178</v>
      </c>
      <c r="R1694" t="s">
        <v>2733</v>
      </c>
      <c r="S1694">
        <v>44870</v>
      </c>
      <c r="T1694" s="3">
        <v>42060</v>
      </c>
      <c r="U1694" s="3">
        <v>42062</v>
      </c>
      <c r="V1694">
        <v>10.798499999999999</v>
      </c>
      <c r="W1694">
        <v>6</v>
      </c>
      <c r="X1694">
        <v>15.65</v>
      </c>
      <c r="Y1694">
        <v>86547</v>
      </c>
    </row>
    <row r="1695" spans="1:25" x14ac:dyDescent="0.3">
      <c r="A1695">
        <v>23110</v>
      </c>
      <c r="B1695" t="s">
        <v>131</v>
      </c>
      <c r="C1695">
        <v>0.04</v>
      </c>
      <c r="D1695">
        <v>2.88</v>
      </c>
      <c r="E1695">
        <v>1.01</v>
      </c>
      <c r="F1695">
        <v>2980</v>
      </c>
      <c r="G1695" t="s">
        <v>2732</v>
      </c>
      <c r="H1695" t="s">
        <v>66</v>
      </c>
      <c r="I1695" t="s">
        <v>45</v>
      </c>
      <c r="J1695" t="s">
        <v>46</v>
      </c>
      <c r="K1695" t="s">
        <v>47</v>
      </c>
      <c r="L1695" t="s">
        <v>48</v>
      </c>
      <c r="M1695" t="s">
        <v>818</v>
      </c>
      <c r="N1695">
        <v>0.55000000000000004</v>
      </c>
      <c r="O1695" t="s">
        <v>50</v>
      </c>
      <c r="P1695" t="s">
        <v>70</v>
      </c>
      <c r="Q1695" t="s">
        <v>178</v>
      </c>
      <c r="R1695" t="s">
        <v>2733</v>
      </c>
      <c r="S1695">
        <v>44870</v>
      </c>
      <c r="T1695" s="3">
        <v>42154</v>
      </c>
      <c r="U1695" s="3">
        <v>42159</v>
      </c>
      <c r="V1695">
        <v>15.246</v>
      </c>
      <c r="W1695">
        <v>39</v>
      </c>
      <c r="X1695">
        <v>111.92</v>
      </c>
      <c r="Y1695">
        <v>86548</v>
      </c>
    </row>
    <row r="1696" spans="1:25" x14ac:dyDescent="0.3">
      <c r="A1696">
        <v>20816</v>
      </c>
      <c r="B1696" t="s">
        <v>64</v>
      </c>
      <c r="C1696">
        <v>0.09</v>
      </c>
      <c r="D1696">
        <v>100.98</v>
      </c>
      <c r="E1696">
        <v>35.840000000000003</v>
      </c>
      <c r="F1696">
        <v>2987</v>
      </c>
      <c r="G1696" t="s">
        <v>2734</v>
      </c>
      <c r="H1696" t="s">
        <v>56</v>
      </c>
      <c r="I1696" t="s">
        <v>57</v>
      </c>
      <c r="J1696" t="s">
        <v>58</v>
      </c>
      <c r="K1696" t="s">
        <v>215</v>
      </c>
      <c r="L1696" t="s">
        <v>146</v>
      </c>
      <c r="M1696" t="s">
        <v>284</v>
      </c>
      <c r="N1696">
        <v>0.62</v>
      </c>
      <c r="O1696" t="s">
        <v>50</v>
      </c>
      <c r="P1696" t="s">
        <v>78</v>
      </c>
      <c r="Q1696" t="s">
        <v>354</v>
      </c>
      <c r="R1696" t="s">
        <v>2735</v>
      </c>
      <c r="S1696">
        <v>50265</v>
      </c>
      <c r="T1696" s="3">
        <v>42183</v>
      </c>
      <c r="U1696" s="3">
        <v>42183</v>
      </c>
      <c r="V1696">
        <v>-103.624</v>
      </c>
      <c r="W1696">
        <v>17</v>
      </c>
      <c r="X1696">
        <v>1700.38</v>
      </c>
      <c r="Y1696">
        <v>91180</v>
      </c>
    </row>
    <row r="1697" spans="1:25" x14ac:dyDescent="0.3">
      <c r="A1697">
        <v>20817</v>
      </c>
      <c r="B1697" t="s">
        <v>64</v>
      </c>
      <c r="C1697">
        <v>0.1</v>
      </c>
      <c r="D1697">
        <v>5.78</v>
      </c>
      <c r="E1697">
        <v>7.96</v>
      </c>
      <c r="F1697">
        <v>2987</v>
      </c>
      <c r="G1697" t="s">
        <v>2734</v>
      </c>
      <c r="H1697" t="s">
        <v>66</v>
      </c>
      <c r="I1697" t="s">
        <v>57</v>
      </c>
      <c r="J1697" t="s">
        <v>46</v>
      </c>
      <c r="K1697" t="s">
        <v>118</v>
      </c>
      <c r="L1697" t="s">
        <v>76</v>
      </c>
      <c r="M1697" t="s">
        <v>2736</v>
      </c>
      <c r="N1697">
        <v>0.36</v>
      </c>
      <c r="O1697" t="s">
        <v>50</v>
      </c>
      <c r="P1697" t="s">
        <v>78</v>
      </c>
      <c r="Q1697" t="s">
        <v>354</v>
      </c>
      <c r="R1697" t="s">
        <v>2735</v>
      </c>
      <c r="S1697">
        <v>50265</v>
      </c>
      <c r="T1697" s="3">
        <v>42183</v>
      </c>
      <c r="U1697" s="3">
        <v>42183</v>
      </c>
      <c r="V1697">
        <v>-57.823999999999998</v>
      </c>
      <c r="W1697">
        <v>6</v>
      </c>
      <c r="X1697">
        <v>35.96</v>
      </c>
      <c r="Y1697">
        <v>91180</v>
      </c>
    </row>
    <row r="1698" spans="1:25" x14ac:dyDescent="0.3">
      <c r="A1698">
        <v>22473</v>
      </c>
      <c r="B1698" t="s">
        <v>131</v>
      </c>
      <c r="C1698">
        <v>0.05</v>
      </c>
      <c r="D1698">
        <v>70.97</v>
      </c>
      <c r="E1698">
        <v>3.5</v>
      </c>
      <c r="F1698">
        <v>2991</v>
      </c>
      <c r="G1698" t="s">
        <v>2737</v>
      </c>
      <c r="H1698" t="s">
        <v>66</v>
      </c>
      <c r="I1698" t="s">
        <v>57</v>
      </c>
      <c r="J1698" t="s">
        <v>46</v>
      </c>
      <c r="K1698" t="s">
        <v>281</v>
      </c>
      <c r="L1698" t="s">
        <v>76</v>
      </c>
      <c r="M1698" t="s">
        <v>696</v>
      </c>
      <c r="N1698">
        <v>0.59</v>
      </c>
      <c r="O1698" t="s">
        <v>50</v>
      </c>
      <c r="P1698" t="s">
        <v>78</v>
      </c>
      <c r="Q1698" t="s">
        <v>1882</v>
      </c>
      <c r="R1698" t="s">
        <v>2738</v>
      </c>
      <c r="S1698">
        <v>53402</v>
      </c>
      <c r="T1698" s="3">
        <v>42132</v>
      </c>
      <c r="U1698" s="3">
        <v>42137</v>
      </c>
      <c r="V1698">
        <v>18.218000000000018</v>
      </c>
      <c r="W1698">
        <v>2</v>
      </c>
      <c r="X1698">
        <v>141.59</v>
      </c>
      <c r="Y1698">
        <v>91466</v>
      </c>
    </row>
    <row r="1699" spans="1:25" x14ac:dyDescent="0.3">
      <c r="A1699">
        <v>22476</v>
      </c>
      <c r="B1699" t="s">
        <v>131</v>
      </c>
      <c r="C1699">
        <v>0</v>
      </c>
      <c r="D1699">
        <v>5.28</v>
      </c>
      <c r="E1699">
        <v>6.26</v>
      </c>
      <c r="F1699">
        <v>2992</v>
      </c>
      <c r="G1699" t="s">
        <v>2739</v>
      </c>
      <c r="H1699" t="s">
        <v>66</v>
      </c>
      <c r="I1699" t="s">
        <v>57</v>
      </c>
      <c r="J1699" t="s">
        <v>46</v>
      </c>
      <c r="K1699" t="s">
        <v>118</v>
      </c>
      <c r="L1699" t="s">
        <v>76</v>
      </c>
      <c r="M1699" t="s">
        <v>1387</v>
      </c>
      <c r="N1699">
        <v>0.4</v>
      </c>
      <c r="O1699" t="s">
        <v>50</v>
      </c>
      <c r="P1699" t="s">
        <v>78</v>
      </c>
      <c r="Q1699" t="s">
        <v>1882</v>
      </c>
      <c r="R1699" t="s">
        <v>2740</v>
      </c>
      <c r="S1699">
        <v>53081</v>
      </c>
      <c r="T1699" s="3">
        <v>42132</v>
      </c>
      <c r="U1699" s="3">
        <v>42139</v>
      </c>
      <c r="V1699">
        <v>25.058000000000035</v>
      </c>
      <c r="W1699">
        <v>36</v>
      </c>
      <c r="X1699">
        <v>203.05</v>
      </c>
      <c r="Y1699">
        <v>91466</v>
      </c>
    </row>
    <row r="1700" spans="1:25" x14ac:dyDescent="0.3">
      <c r="A1700">
        <v>20891</v>
      </c>
      <c r="B1700" t="s">
        <v>54</v>
      </c>
      <c r="C1700">
        <v>0.03</v>
      </c>
      <c r="D1700">
        <v>10.98</v>
      </c>
      <c r="E1700">
        <v>3.37</v>
      </c>
      <c r="F1700">
        <v>2999</v>
      </c>
      <c r="G1700" t="s">
        <v>2741</v>
      </c>
      <c r="H1700" t="s">
        <v>66</v>
      </c>
      <c r="I1700" t="s">
        <v>139</v>
      </c>
      <c r="J1700" t="s">
        <v>46</v>
      </c>
      <c r="K1700" t="s">
        <v>198</v>
      </c>
      <c r="L1700" t="s">
        <v>68</v>
      </c>
      <c r="M1700" t="s">
        <v>249</v>
      </c>
      <c r="N1700">
        <v>0.56999999999999995</v>
      </c>
      <c r="O1700" t="s">
        <v>50</v>
      </c>
      <c r="P1700" t="s">
        <v>78</v>
      </c>
      <c r="Q1700" t="s">
        <v>324</v>
      </c>
      <c r="R1700" t="s">
        <v>2742</v>
      </c>
      <c r="S1700">
        <v>48237</v>
      </c>
      <c r="T1700" s="3">
        <v>42104</v>
      </c>
      <c r="U1700" s="3">
        <v>42105</v>
      </c>
      <c r="V1700">
        <v>11.82</v>
      </c>
      <c r="W1700">
        <v>5</v>
      </c>
      <c r="X1700">
        <v>56.19</v>
      </c>
      <c r="Y1700">
        <v>87041</v>
      </c>
    </row>
    <row r="1701" spans="1:25" x14ac:dyDescent="0.3">
      <c r="A1701">
        <v>21499</v>
      </c>
      <c r="B1701" t="s">
        <v>131</v>
      </c>
      <c r="C1701">
        <v>0.01</v>
      </c>
      <c r="D1701">
        <v>10.14</v>
      </c>
      <c r="E1701">
        <v>2.27</v>
      </c>
      <c r="F1701">
        <v>3000</v>
      </c>
      <c r="G1701" t="s">
        <v>2743</v>
      </c>
      <c r="H1701" t="s">
        <v>66</v>
      </c>
      <c r="I1701" t="s">
        <v>139</v>
      </c>
      <c r="J1701" t="s">
        <v>46</v>
      </c>
      <c r="K1701" t="s">
        <v>118</v>
      </c>
      <c r="L1701" t="s">
        <v>48</v>
      </c>
      <c r="M1701" t="s">
        <v>294</v>
      </c>
      <c r="N1701">
        <v>0.36</v>
      </c>
      <c r="O1701" t="s">
        <v>50</v>
      </c>
      <c r="P1701" t="s">
        <v>78</v>
      </c>
      <c r="Q1701" t="s">
        <v>324</v>
      </c>
      <c r="R1701" t="s">
        <v>2744</v>
      </c>
      <c r="S1701">
        <v>48342</v>
      </c>
      <c r="T1701" s="3">
        <v>42030</v>
      </c>
      <c r="U1701" s="3">
        <v>42032</v>
      </c>
      <c r="V1701">
        <v>28.151999999999997</v>
      </c>
      <c r="W1701">
        <v>4</v>
      </c>
      <c r="X1701">
        <v>40.799999999999997</v>
      </c>
      <c r="Y1701">
        <v>87042</v>
      </c>
    </row>
    <row r="1702" spans="1:25" x14ac:dyDescent="0.3">
      <c r="A1702">
        <v>23836</v>
      </c>
      <c r="B1702" t="s">
        <v>54</v>
      </c>
      <c r="C1702">
        <v>0.03</v>
      </c>
      <c r="D1702">
        <v>5.4</v>
      </c>
      <c r="E1702">
        <v>7.78</v>
      </c>
      <c r="F1702">
        <v>3001</v>
      </c>
      <c r="G1702" t="s">
        <v>2745</v>
      </c>
      <c r="H1702" t="s">
        <v>66</v>
      </c>
      <c r="I1702" t="s">
        <v>139</v>
      </c>
      <c r="J1702" t="s">
        <v>46</v>
      </c>
      <c r="K1702" t="s">
        <v>134</v>
      </c>
      <c r="L1702" t="s">
        <v>76</v>
      </c>
      <c r="M1702" t="s">
        <v>334</v>
      </c>
      <c r="N1702">
        <v>0.37</v>
      </c>
      <c r="O1702" t="s">
        <v>50</v>
      </c>
      <c r="P1702" t="s">
        <v>78</v>
      </c>
      <c r="Q1702" t="s">
        <v>324</v>
      </c>
      <c r="R1702" t="s">
        <v>2746</v>
      </c>
      <c r="S1702">
        <v>48060</v>
      </c>
      <c r="T1702" s="3">
        <v>42080</v>
      </c>
      <c r="U1702" s="3">
        <v>42082</v>
      </c>
      <c r="V1702">
        <v>-237.54400000000001</v>
      </c>
      <c r="W1702">
        <v>21</v>
      </c>
      <c r="X1702">
        <v>117.87</v>
      </c>
      <c r="Y1702">
        <v>87043</v>
      </c>
    </row>
    <row r="1703" spans="1:25" x14ac:dyDescent="0.3">
      <c r="A1703">
        <v>25282</v>
      </c>
      <c r="B1703" t="s">
        <v>73</v>
      </c>
      <c r="C1703">
        <v>0.03</v>
      </c>
      <c r="D1703">
        <v>85.99</v>
      </c>
      <c r="E1703">
        <v>0.99</v>
      </c>
      <c r="F1703">
        <v>3003</v>
      </c>
      <c r="G1703" t="s">
        <v>2747</v>
      </c>
      <c r="H1703" t="s">
        <v>66</v>
      </c>
      <c r="I1703" t="s">
        <v>57</v>
      </c>
      <c r="J1703" t="s">
        <v>102</v>
      </c>
      <c r="K1703" t="s">
        <v>103</v>
      </c>
      <c r="L1703" t="s">
        <v>48</v>
      </c>
      <c r="M1703" t="s">
        <v>441</v>
      </c>
      <c r="N1703">
        <v>0.55000000000000004</v>
      </c>
      <c r="O1703" t="s">
        <v>50</v>
      </c>
      <c r="P1703" t="s">
        <v>51</v>
      </c>
      <c r="Q1703" t="s">
        <v>1765</v>
      </c>
      <c r="R1703" t="s">
        <v>2748</v>
      </c>
      <c r="S1703">
        <v>83814</v>
      </c>
      <c r="T1703" s="3">
        <v>42068</v>
      </c>
      <c r="U1703" s="3">
        <v>42069</v>
      </c>
      <c r="V1703">
        <v>1037.1044999999999</v>
      </c>
      <c r="W1703">
        <v>20</v>
      </c>
      <c r="X1703">
        <v>1503.05</v>
      </c>
      <c r="Y1703">
        <v>91586</v>
      </c>
    </row>
    <row r="1704" spans="1:25" x14ac:dyDescent="0.3">
      <c r="A1704">
        <v>7664</v>
      </c>
      <c r="B1704" t="s">
        <v>131</v>
      </c>
      <c r="C1704">
        <v>0.08</v>
      </c>
      <c r="D1704">
        <v>6.48</v>
      </c>
      <c r="E1704">
        <v>6.81</v>
      </c>
      <c r="F1704">
        <v>3004</v>
      </c>
      <c r="G1704" t="s">
        <v>2749</v>
      </c>
      <c r="H1704" t="s">
        <v>66</v>
      </c>
      <c r="I1704" t="s">
        <v>45</v>
      </c>
      <c r="J1704" t="s">
        <v>46</v>
      </c>
      <c r="K1704" t="s">
        <v>118</v>
      </c>
      <c r="L1704" t="s">
        <v>76</v>
      </c>
      <c r="M1704" t="s">
        <v>2750</v>
      </c>
      <c r="N1704">
        <v>0.36</v>
      </c>
      <c r="O1704" t="s">
        <v>50</v>
      </c>
      <c r="P1704" t="s">
        <v>51</v>
      </c>
      <c r="Q1704" t="s">
        <v>62</v>
      </c>
      <c r="R1704" t="s">
        <v>687</v>
      </c>
      <c r="S1704">
        <v>90049</v>
      </c>
      <c r="T1704" s="3">
        <v>42045</v>
      </c>
      <c r="U1704" s="3">
        <v>42050</v>
      </c>
      <c r="V1704">
        <v>-94.59</v>
      </c>
      <c r="W1704">
        <v>58</v>
      </c>
      <c r="X1704">
        <v>382.33</v>
      </c>
      <c r="Y1704">
        <v>54949</v>
      </c>
    </row>
    <row r="1705" spans="1:25" x14ac:dyDescent="0.3">
      <c r="A1705">
        <v>7665</v>
      </c>
      <c r="B1705" t="s">
        <v>131</v>
      </c>
      <c r="C1705">
        <v>0.09</v>
      </c>
      <c r="D1705">
        <v>20.98</v>
      </c>
      <c r="E1705">
        <v>53.03</v>
      </c>
      <c r="F1705">
        <v>3004</v>
      </c>
      <c r="G1705" t="s">
        <v>2749</v>
      </c>
      <c r="H1705" t="s">
        <v>56</v>
      </c>
      <c r="I1705" t="s">
        <v>45</v>
      </c>
      <c r="J1705" t="s">
        <v>46</v>
      </c>
      <c r="K1705" t="s">
        <v>165</v>
      </c>
      <c r="L1705" t="s">
        <v>60</v>
      </c>
      <c r="M1705" t="s">
        <v>641</v>
      </c>
      <c r="N1705">
        <v>0.78</v>
      </c>
      <c r="O1705" t="s">
        <v>50</v>
      </c>
      <c r="P1705" t="s">
        <v>51</v>
      </c>
      <c r="Q1705" t="s">
        <v>62</v>
      </c>
      <c r="R1705" t="s">
        <v>687</v>
      </c>
      <c r="S1705">
        <v>90049</v>
      </c>
      <c r="T1705" s="3">
        <v>42045</v>
      </c>
      <c r="U1705" s="3">
        <v>42052</v>
      </c>
      <c r="V1705">
        <v>-293.74</v>
      </c>
      <c r="W1705">
        <v>13</v>
      </c>
      <c r="X1705">
        <v>356.61</v>
      </c>
      <c r="Y1705">
        <v>54949</v>
      </c>
    </row>
    <row r="1706" spans="1:25" x14ac:dyDescent="0.3">
      <c r="A1706">
        <v>23295</v>
      </c>
      <c r="B1706" t="s">
        <v>64</v>
      </c>
      <c r="C1706">
        <v>0.05</v>
      </c>
      <c r="D1706">
        <v>122.99</v>
      </c>
      <c r="E1706">
        <v>19.989999999999998</v>
      </c>
      <c r="F1706">
        <v>3005</v>
      </c>
      <c r="G1706" t="s">
        <v>2751</v>
      </c>
      <c r="H1706" t="s">
        <v>44</v>
      </c>
      <c r="I1706" t="s">
        <v>45</v>
      </c>
      <c r="J1706" t="s">
        <v>46</v>
      </c>
      <c r="K1706" t="s">
        <v>134</v>
      </c>
      <c r="L1706" t="s">
        <v>76</v>
      </c>
      <c r="M1706" t="s">
        <v>2267</v>
      </c>
      <c r="N1706">
        <v>0.37</v>
      </c>
      <c r="O1706" t="s">
        <v>50</v>
      </c>
      <c r="P1706" t="s">
        <v>51</v>
      </c>
      <c r="Q1706" t="s">
        <v>1765</v>
      </c>
      <c r="R1706" t="s">
        <v>2748</v>
      </c>
      <c r="S1706">
        <v>83814</v>
      </c>
      <c r="T1706" s="3">
        <v>42163</v>
      </c>
      <c r="U1706" s="3">
        <v>42166</v>
      </c>
      <c r="V1706">
        <v>1039.7540999999999</v>
      </c>
      <c r="W1706">
        <v>12</v>
      </c>
      <c r="X1706">
        <v>1506.89</v>
      </c>
      <c r="Y1706">
        <v>91389</v>
      </c>
    </row>
    <row r="1707" spans="1:25" x14ac:dyDescent="0.3">
      <c r="A1707">
        <v>25664</v>
      </c>
      <c r="B1707" t="s">
        <v>131</v>
      </c>
      <c r="C1707">
        <v>0.08</v>
      </c>
      <c r="D1707">
        <v>6.48</v>
      </c>
      <c r="E1707">
        <v>6.81</v>
      </c>
      <c r="F1707">
        <v>3006</v>
      </c>
      <c r="G1707" t="s">
        <v>2752</v>
      </c>
      <c r="H1707" t="s">
        <v>66</v>
      </c>
      <c r="I1707" t="s">
        <v>45</v>
      </c>
      <c r="J1707" t="s">
        <v>46</v>
      </c>
      <c r="K1707" t="s">
        <v>118</v>
      </c>
      <c r="L1707" t="s">
        <v>76</v>
      </c>
      <c r="M1707" t="s">
        <v>2750</v>
      </c>
      <c r="N1707">
        <v>0.36</v>
      </c>
      <c r="O1707" t="s">
        <v>50</v>
      </c>
      <c r="P1707" t="s">
        <v>51</v>
      </c>
      <c r="Q1707" t="s">
        <v>1765</v>
      </c>
      <c r="R1707" t="s">
        <v>2753</v>
      </c>
      <c r="S1707">
        <v>83402</v>
      </c>
      <c r="T1707" s="3">
        <v>42045</v>
      </c>
      <c r="U1707" s="3">
        <v>42050</v>
      </c>
      <c r="V1707">
        <v>-49.186800000000005</v>
      </c>
      <c r="W1707">
        <v>14</v>
      </c>
      <c r="X1707">
        <v>92.29</v>
      </c>
      <c r="Y1707">
        <v>91388</v>
      </c>
    </row>
    <row r="1708" spans="1:25" x14ac:dyDescent="0.3">
      <c r="A1708">
        <v>25665</v>
      </c>
      <c r="B1708" t="s">
        <v>131</v>
      </c>
      <c r="C1708">
        <v>0.09</v>
      </c>
      <c r="D1708">
        <v>20.98</v>
      </c>
      <c r="E1708">
        <v>53.03</v>
      </c>
      <c r="F1708">
        <v>3006</v>
      </c>
      <c r="G1708" t="s">
        <v>2752</v>
      </c>
      <c r="H1708" t="s">
        <v>56</v>
      </c>
      <c r="I1708" t="s">
        <v>45</v>
      </c>
      <c r="J1708" t="s">
        <v>46</v>
      </c>
      <c r="K1708" t="s">
        <v>165</v>
      </c>
      <c r="L1708" t="s">
        <v>60</v>
      </c>
      <c r="M1708" t="s">
        <v>641</v>
      </c>
      <c r="N1708">
        <v>0.78</v>
      </c>
      <c r="O1708" t="s">
        <v>50</v>
      </c>
      <c r="P1708" t="s">
        <v>51</v>
      </c>
      <c r="Q1708" t="s">
        <v>1765</v>
      </c>
      <c r="R1708" t="s">
        <v>2753</v>
      </c>
      <c r="S1708">
        <v>83402</v>
      </c>
      <c r="T1708" s="3">
        <v>42045</v>
      </c>
      <c r="U1708" s="3">
        <v>42052</v>
      </c>
      <c r="V1708">
        <v>-152.7448</v>
      </c>
      <c r="W1708">
        <v>3</v>
      </c>
      <c r="X1708">
        <v>82.29</v>
      </c>
      <c r="Y1708">
        <v>91388</v>
      </c>
    </row>
    <row r="1709" spans="1:25" x14ac:dyDescent="0.3">
      <c r="A1709">
        <v>23627</v>
      </c>
      <c r="B1709" t="s">
        <v>64</v>
      </c>
      <c r="C1709">
        <v>0.05</v>
      </c>
      <c r="D1709">
        <v>9.99</v>
      </c>
      <c r="E1709">
        <v>4.78</v>
      </c>
      <c r="F1709">
        <v>3008</v>
      </c>
      <c r="G1709" t="s">
        <v>2754</v>
      </c>
      <c r="H1709" t="s">
        <v>66</v>
      </c>
      <c r="I1709" t="s">
        <v>57</v>
      </c>
      <c r="J1709" t="s">
        <v>46</v>
      </c>
      <c r="K1709" t="s">
        <v>118</v>
      </c>
      <c r="L1709" t="s">
        <v>76</v>
      </c>
      <c r="M1709" t="s">
        <v>1835</v>
      </c>
      <c r="N1709">
        <v>0.4</v>
      </c>
      <c r="O1709" t="s">
        <v>50</v>
      </c>
      <c r="P1709" t="s">
        <v>78</v>
      </c>
      <c r="Q1709" t="s">
        <v>79</v>
      </c>
      <c r="R1709" t="s">
        <v>2755</v>
      </c>
      <c r="S1709">
        <v>55343</v>
      </c>
      <c r="T1709" s="3">
        <v>42069</v>
      </c>
      <c r="U1709" s="3">
        <v>42070</v>
      </c>
      <c r="V1709">
        <v>41.3</v>
      </c>
      <c r="W1709">
        <v>20</v>
      </c>
      <c r="X1709">
        <v>203.37</v>
      </c>
      <c r="Y1709">
        <v>89414</v>
      </c>
    </row>
    <row r="1710" spans="1:25" x14ac:dyDescent="0.3">
      <c r="A1710">
        <v>24908</v>
      </c>
      <c r="B1710" t="s">
        <v>42</v>
      </c>
      <c r="C1710">
        <v>0.01</v>
      </c>
      <c r="D1710">
        <v>12.28</v>
      </c>
      <c r="E1710">
        <v>6.47</v>
      </c>
      <c r="F1710">
        <v>3008</v>
      </c>
      <c r="G1710" t="s">
        <v>2754</v>
      </c>
      <c r="H1710" t="s">
        <v>66</v>
      </c>
      <c r="I1710" t="s">
        <v>57</v>
      </c>
      <c r="J1710" t="s">
        <v>46</v>
      </c>
      <c r="K1710" t="s">
        <v>118</v>
      </c>
      <c r="L1710" t="s">
        <v>76</v>
      </c>
      <c r="M1710" t="s">
        <v>2756</v>
      </c>
      <c r="N1710">
        <v>0.38</v>
      </c>
      <c r="O1710" t="s">
        <v>50</v>
      </c>
      <c r="P1710" t="s">
        <v>78</v>
      </c>
      <c r="Q1710" t="s">
        <v>79</v>
      </c>
      <c r="R1710" t="s">
        <v>2755</v>
      </c>
      <c r="S1710">
        <v>55343</v>
      </c>
      <c r="T1710" s="3">
        <v>42166</v>
      </c>
      <c r="U1710" s="3">
        <v>42167</v>
      </c>
      <c r="V1710">
        <v>47.61</v>
      </c>
      <c r="W1710">
        <v>12</v>
      </c>
      <c r="X1710">
        <v>160.66</v>
      </c>
      <c r="Y1710">
        <v>89415</v>
      </c>
    </row>
    <row r="1711" spans="1:25" x14ac:dyDescent="0.3">
      <c r="A1711">
        <v>7898</v>
      </c>
      <c r="B1711" t="s">
        <v>64</v>
      </c>
      <c r="C1711">
        <v>0.03</v>
      </c>
      <c r="D1711">
        <v>5.98</v>
      </c>
      <c r="E1711">
        <v>5.35</v>
      </c>
      <c r="F1711">
        <v>3011</v>
      </c>
      <c r="G1711" t="s">
        <v>2757</v>
      </c>
      <c r="H1711" t="s">
        <v>66</v>
      </c>
      <c r="I1711" t="s">
        <v>45</v>
      </c>
      <c r="J1711" t="s">
        <v>46</v>
      </c>
      <c r="K1711" t="s">
        <v>118</v>
      </c>
      <c r="L1711" t="s">
        <v>76</v>
      </c>
      <c r="M1711" t="s">
        <v>1461</v>
      </c>
      <c r="N1711">
        <v>0.4</v>
      </c>
      <c r="O1711" t="s">
        <v>50</v>
      </c>
      <c r="P1711" t="s">
        <v>70</v>
      </c>
      <c r="Q1711" t="s">
        <v>217</v>
      </c>
      <c r="R1711" t="s">
        <v>218</v>
      </c>
      <c r="S1711">
        <v>2113</v>
      </c>
      <c r="T1711" s="3">
        <v>42152</v>
      </c>
      <c r="U1711" s="3">
        <v>42153</v>
      </c>
      <c r="V1711">
        <v>-23.5</v>
      </c>
      <c r="W1711">
        <v>16</v>
      </c>
      <c r="X1711">
        <v>107.08</v>
      </c>
      <c r="Y1711">
        <v>56486</v>
      </c>
    </row>
    <row r="1712" spans="1:25" x14ac:dyDescent="0.3">
      <c r="A1712">
        <v>1041</v>
      </c>
      <c r="B1712" t="s">
        <v>64</v>
      </c>
      <c r="C1712">
        <v>0.03</v>
      </c>
      <c r="D1712">
        <v>300.64999999999998</v>
      </c>
      <c r="E1712">
        <v>24.49</v>
      </c>
      <c r="F1712">
        <v>3011</v>
      </c>
      <c r="G1712" t="s">
        <v>2757</v>
      </c>
      <c r="H1712" t="s">
        <v>66</v>
      </c>
      <c r="I1712" t="s">
        <v>45</v>
      </c>
      <c r="J1712" t="s">
        <v>46</v>
      </c>
      <c r="K1712" t="s">
        <v>281</v>
      </c>
      <c r="L1712" t="s">
        <v>260</v>
      </c>
      <c r="M1712" t="s">
        <v>2758</v>
      </c>
      <c r="N1712">
        <v>0.52</v>
      </c>
      <c r="O1712" t="s">
        <v>50</v>
      </c>
      <c r="P1712" t="s">
        <v>70</v>
      </c>
      <c r="Q1712" t="s">
        <v>217</v>
      </c>
      <c r="R1712" t="s">
        <v>218</v>
      </c>
      <c r="S1712">
        <v>2113</v>
      </c>
      <c r="T1712" s="3">
        <v>42122</v>
      </c>
      <c r="U1712" s="3">
        <v>42124</v>
      </c>
      <c r="V1712">
        <v>1282.4959999999999</v>
      </c>
      <c r="W1712">
        <v>32</v>
      </c>
      <c r="X1712">
        <v>9705.4599999999991</v>
      </c>
      <c r="Y1712">
        <v>7623</v>
      </c>
    </row>
    <row r="1713" spans="1:25" x14ac:dyDescent="0.3">
      <c r="A1713">
        <v>1042</v>
      </c>
      <c r="B1713" t="s">
        <v>64</v>
      </c>
      <c r="C1713">
        <v>0.06</v>
      </c>
      <c r="D1713">
        <v>49.99</v>
      </c>
      <c r="E1713">
        <v>19.989999999999998</v>
      </c>
      <c r="F1713">
        <v>3011</v>
      </c>
      <c r="G1713" t="s">
        <v>2757</v>
      </c>
      <c r="H1713" t="s">
        <v>66</v>
      </c>
      <c r="I1713" t="s">
        <v>45</v>
      </c>
      <c r="J1713" t="s">
        <v>102</v>
      </c>
      <c r="K1713" t="s">
        <v>204</v>
      </c>
      <c r="L1713" t="s">
        <v>76</v>
      </c>
      <c r="M1713" t="s">
        <v>1755</v>
      </c>
      <c r="N1713">
        <v>0.45</v>
      </c>
      <c r="O1713" t="s">
        <v>50</v>
      </c>
      <c r="P1713" t="s">
        <v>70</v>
      </c>
      <c r="Q1713" t="s">
        <v>217</v>
      </c>
      <c r="R1713" t="s">
        <v>218</v>
      </c>
      <c r="S1713">
        <v>2113</v>
      </c>
      <c r="T1713" s="3">
        <v>42122</v>
      </c>
      <c r="U1713" s="3">
        <v>42124</v>
      </c>
      <c r="V1713">
        <v>17.2</v>
      </c>
      <c r="W1713">
        <v>67</v>
      </c>
      <c r="X1713">
        <v>3247.54</v>
      </c>
      <c r="Y1713">
        <v>7623</v>
      </c>
    </row>
    <row r="1714" spans="1:25" x14ac:dyDescent="0.3">
      <c r="A1714">
        <v>1043</v>
      </c>
      <c r="B1714" t="s">
        <v>64</v>
      </c>
      <c r="C1714">
        <v>0.1</v>
      </c>
      <c r="D1714">
        <v>104.85</v>
      </c>
      <c r="E1714">
        <v>4.6500000000000004</v>
      </c>
      <c r="F1714">
        <v>3011</v>
      </c>
      <c r="G1714" t="s">
        <v>2757</v>
      </c>
      <c r="H1714" t="s">
        <v>66</v>
      </c>
      <c r="I1714" t="s">
        <v>45</v>
      </c>
      <c r="J1714" t="s">
        <v>46</v>
      </c>
      <c r="K1714" t="s">
        <v>118</v>
      </c>
      <c r="L1714" t="s">
        <v>76</v>
      </c>
      <c r="M1714" t="s">
        <v>2759</v>
      </c>
      <c r="N1714">
        <v>0.37</v>
      </c>
      <c r="O1714" t="s">
        <v>50</v>
      </c>
      <c r="P1714" t="s">
        <v>70</v>
      </c>
      <c r="Q1714" t="s">
        <v>217</v>
      </c>
      <c r="R1714" t="s">
        <v>218</v>
      </c>
      <c r="S1714">
        <v>2113</v>
      </c>
      <c r="T1714" s="3">
        <v>42122</v>
      </c>
      <c r="U1714" s="3">
        <v>42123</v>
      </c>
      <c r="V1714">
        <v>1184.1200000000001</v>
      </c>
      <c r="W1714">
        <v>58</v>
      </c>
      <c r="X1714">
        <v>5582.63</v>
      </c>
      <c r="Y1714">
        <v>7623</v>
      </c>
    </row>
    <row r="1715" spans="1:25" x14ac:dyDescent="0.3">
      <c r="A1715">
        <v>19041</v>
      </c>
      <c r="B1715" t="s">
        <v>64</v>
      </c>
      <c r="C1715">
        <v>0.03</v>
      </c>
      <c r="D1715">
        <v>300.64999999999998</v>
      </c>
      <c r="E1715">
        <v>24.49</v>
      </c>
      <c r="F1715">
        <v>3012</v>
      </c>
      <c r="G1715" t="s">
        <v>2760</v>
      </c>
      <c r="H1715" t="s">
        <v>66</v>
      </c>
      <c r="I1715" t="s">
        <v>45</v>
      </c>
      <c r="J1715" t="s">
        <v>46</v>
      </c>
      <c r="K1715" t="s">
        <v>281</v>
      </c>
      <c r="L1715" t="s">
        <v>260</v>
      </c>
      <c r="M1715" t="s">
        <v>2758</v>
      </c>
      <c r="N1715">
        <v>0.52</v>
      </c>
      <c r="O1715" t="s">
        <v>50</v>
      </c>
      <c r="P1715" t="s">
        <v>70</v>
      </c>
      <c r="Q1715" t="s">
        <v>96</v>
      </c>
      <c r="R1715" t="s">
        <v>2761</v>
      </c>
      <c r="S1715">
        <v>14609</v>
      </c>
      <c r="T1715" s="3">
        <v>42122</v>
      </c>
      <c r="U1715" s="3">
        <v>42124</v>
      </c>
      <c r="V1715">
        <v>1474.8703999999998</v>
      </c>
      <c r="W1715">
        <v>8</v>
      </c>
      <c r="X1715">
        <v>2426.36</v>
      </c>
      <c r="Y1715">
        <v>86346</v>
      </c>
    </row>
    <row r="1716" spans="1:25" x14ac:dyDescent="0.3">
      <c r="A1716">
        <v>19042</v>
      </c>
      <c r="B1716" t="s">
        <v>64</v>
      </c>
      <c r="C1716">
        <v>0.06</v>
      </c>
      <c r="D1716">
        <v>49.99</v>
      </c>
      <c r="E1716">
        <v>19.989999999999998</v>
      </c>
      <c r="F1716">
        <v>3012</v>
      </c>
      <c r="G1716" t="s">
        <v>2760</v>
      </c>
      <c r="H1716" t="s">
        <v>66</v>
      </c>
      <c r="I1716" t="s">
        <v>45</v>
      </c>
      <c r="J1716" t="s">
        <v>102</v>
      </c>
      <c r="K1716" t="s">
        <v>204</v>
      </c>
      <c r="L1716" t="s">
        <v>76</v>
      </c>
      <c r="M1716" t="s">
        <v>1755</v>
      </c>
      <c r="N1716">
        <v>0.45</v>
      </c>
      <c r="O1716" t="s">
        <v>50</v>
      </c>
      <c r="P1716" t="s">
        <v>70</v>
      </c>
      <c r="Q1716" t="s">
        <v>96</v>
      </c>
      <c r="R1716" t="s">
        <v>2761</v>
      </c>
      <c r="S1716">
        <v>14609</v>
      </c>
      <c r="T1716" s="3">
        <v>42122</v>
      </c>
      <c r="U1716" s="3">
        <v>42124</v>
      </c>
      <c r="V1716">
        <v>19.78</v>
      </c>
      <c r="W1716">
        <v>17</v>
      </c>
      <c r="X1716">
        <v>824</v>
      </c>
      <c r="Y1716">
        <v>86346</v>
      </c>
    </row>
    <row r="1717" spans="1:25" x14ac:dyDescent="0.3">
      <c r="A1717">
        <v>19043</v>
      </c>
      <c r="B1717" t="s">
        <v>64</v>
      </c>
      <c r="C1717">
        <v>0.1</v>
      </c>
      <c r="D1717">
        <v>104.85</v>
      </c>
      <c r="E1717">
        <v>4.6500000000000004</v>
      </c>
      <c r="F1717">
        <v>3012</v>
      </c>
      <c r="G1717" t="s">
        <v>2760</v>
      </c>
      <c r="H1717" t="s">
        <v>66</v>
      </c>
      <c r="I1717" t="s">
        <v>45</v>
      </c>
      <c r="J1717" t="s">
        <v>46</v>
      </c>
      <c r="K1717" t="s">
        <v>118</v>
      </c>
      <c r="L1717" t="s">
        <v>76</v>
      </c>
      <c r="M1717" t="s">
        <v>2759</v>
      </c>
      <c r="N1717">
        <v>0.37</v>
      </c>
      <c r="O1717" t="s">
        <v>50</v>
      </c>
      <c r="P1717" t="s">
        <v>70</v>
      </c>
      <c r="Q1717" t="s">
        <v>96</v>
      </c>
      <c r="R1717" t="s">
        <v>2761</v>
      </c>
      <c r="S1717">
        <v>14609</v>
      </c>
      <c r="T1717" s="3">
        <v>42122</v>
      </c>
      <c r="U1717" s="3">
        <v>42123</v>
      </c>
      <c r="V1717">
        <v>929.7956999999999</v>
      </c>
      <c r="W1717">
        <v>14</v>
      </c>
      <c r="X1717">
        <v>1347.53</v>
      </c>
      <c r="Y1717">
        <v>86346</v>
      </c>
    </row>
    <row r="1718" spans="1:25" x14ac:dyDescent="0.3">
      <c r="A1718">
        <v>22064</v>
      </c>
      <c r="B1718" t="s">
        <v>64</v>
      </c>
      <c r="C1718">
        <v>0.01</v>
      </c>
      <c r="D1718">
        <v>5.58</v>
      </c>
      <c r="E1718">
        <v>5.3</v>
      </c>
      <c r="F1718">
        <v>3017</v>
      </c>
      <c r="G1718" t="s">
        <v>2762</v>
      </c>
      <c r="H1718" t="s">
        <v>66</v>
      </c>
      <c r="I1718" t="s">
        <v>45</v>
      </c>
      <c r="J1718" t="s">
        <v>46</v>
      </c>
      <c r="K1718" t="s">
        <v>94</v>
      </c>
      <c r="L1718" t="s">
        <v>76</v>
      </c>
      <c r="M1718" t="s">
        <v>401</v>
      </c>
      <c r="N1718">
        <v>0.35</v>
      </c>
      <c r="O1718" t="s">
        <v>50</v>
      </c>
      <c r="P1718" t="s">
        <v>51</v>
      </c>
      <c r="Q1718" t="s">
        <v>62</v>
      </c>
      <c r="R1718" t="s">
        <v>2763</v>
      </c>
      <c r="S1718">
        <v>92024</v>
      </c>
      <c r="T1718" s="3">
        <v>42013</v>
      </c>
      <c r="U1718" s="3">
        <v>42014</v>
      </c>
      <c r="V1718">
        <v>-7.25</v>
      </c>
      <c r="W1718">
        <v>1</v>
      </c>
      <c r="X1718">
        <v>11.16</v>
      </c>
      <c r="Y1718">
        <v>89071</v>
      </c>
    </row>
    <row r="1719" spans="1:25" x14ac:dyDescent="0.3">
      <c r="A1719">
        <v>22065</v>
      </c>
      <c r="B1719" t="s">
        <v>64</v>
      </c>
      <c r="C1719">
        <v>0.03</v>
      </c>
      <c r="D1719">
        <v>3.98</v>
      </c>
      <c r="E1719">
        <v>0.7</v>
      </c>
      <c r="F1719">
        <v>3017</v>
      </c>
      <c r="G1719" t="s">
        <v>2762</v>
      </c>
      <c r="H1719" t="s">
        <v>66</v>
      </c>
      <c r="I1719" t="s">
        <v>45</v>
      </c>
      <c r="J1719" t="s">
        <v>46</v>
      </c>
      <c r="K1719" t="s">
        <v>47</v>
      </c>
      <c r="L1719" t="s">
        <v>48</v>
      </c>
      <c r="M1719" t="s">
        <v>2764</v>
      </c>
      <c r="N1719">
        <v>0.52</v>
      </c>
      <c r="O1719" t="s">
        <v>50</v>
      </c>
      <c r="P1719" t="s">
        <v>51</v>
      </c>
      <c r="Q1719" t="s">
        <v>62</v>
      </c>
      <c r="R1719" t="s">
        <v>2763</v>
      </c>
      <c r="S1719">
        <v>92024</v>
      </c>
      <c r="T1719" s="3">
        <v>42013</v>
      </c>
      <c r="U1719" s="3">
        <v>42014</v>
      </c>
      <c r="V1719">
        <v>31.201799999999995</v>
      </c>
      <c r="W1719">
        <v>11</v>
      </c>
      <c r="X1719">
        <v>45.22</v>
      </c>
      <c r="Y1719">
        <v>89071</v>
      </c>
    </row>
    <row r="1720" spans="1:25" x14ac:dyDescent="0.3">
      <c r="A1720">
        <v>18950</v>
      </c>
      <c r="B1720" t="s">
        <v>131</v>
      </c>
      <c r="C1720">
        <v>0.01</v>
      </c>
      <c r="D1720">
        <v>4.9800000000000004</v>
      </c>
      <c r="E1720">
        <v>4.75</v>
      </c>
      <c r="F1720">
        <v>3035</v>
      </c>
      <c r="G1720" t="s">
        <v>2765</v>
      </c>
      <c r="H1720" t="s">
        <v>66</v>
      </c>
      <c r="I1720" t="s">
        <v>57</v>
      </c>
      <c r="J1720" t="s">
        <v>46</v>
      </c>
      <c r="K1720" t="s">
        <v>118</v>
      </c>
      <c r="L1720" t="s">
        <v>76</v>
      </c>
      <c r="M1720" t="s">
        <v>2766</v>
      </c>
      <c r="N1720">
        <v>0.36</v>
      </c>
      <c r="O1720" t="s">
        <v>50</v>
      </c>
      <c r="P1720" t="s">
        <v>78</v>
      </c>
      <c r="Q1720" t="s">
        <v>202</v>
      </c>
      <c r="R1720" t="s">
        <v>2767</v>
      </c>
      <c r="S1720">
        <v>60148</v>
      </c>
      <c r="T1720" s="3">
        <v>42019</v>
      </c>
      <c r="U1720" s="3">
        <v>42024</v>
      </c>
      <c r="V1720">
        <v>-75.900400000000005</v>
      </c>
      <c r="W1720">
        <v>10</v>
      </c>
      <c r="X1720">
        <v>52.93</v>
      </c>
      <c r="Y1720">
        <v>89128</v>
      </c>
    </row>
    <row r="1721" spans="1:25" x14ac:dyDescent="0.3">
      <c r="A1721">
        <v>18951</v>
      </c>
      <c r="B1721" t="s">
        <v>131</v>
      </c>
      <c r="C1721">
        <v>0.04</v>
      </c>
      <c r="D1721">
        <v>6.35</v>
      </c>
      <c r="E1721">
        <v>1.02</v>
      </c>
      <c r="F1721">
        <v>3035</v>
      </c>
      <c r="G1721" t="s">
        <v>2765</v>
      </c>
      <c r="H1721" t="s">
        <v>66</v>
      </c>
      <c r="I1721" t="s">
        <v>57</v>
      </c>
      <c r="J1721" t="s">
        <v>46</v>
      </c>
      <c r="K1721" t="s">
        <v>118</v>
      </c>
      <c r="L1721" t="s">
        <v>48</v>
      </c>
      <c r="M1721" t="s">
        <v>911</v>
      </c>
      <c r="N1721">
        <v>0.39</v>
      </c>
      <c r="O1721" t="s">
        <v>50</v>
      </c>
      <c r="P1721" t="s">
        <v>78</v>
      </c>
      <c r="Q1721" t="s">
        <v>202</v>
      </c>
      <c r="R1721" t="s">
        <v>2767</v>
      </c>
      <c r="S1721">
        <v>60148</v>
      </c>
      <c r="T1721" s="3">
        <v>42019</v>
      </c>
      <c r="U1721" s="3">
        <v>42024</v>
      </c>
      <c r="V1721">
        <v>52.170899999999996</v>
      </c>
      <c r="W1721">
        <v>12</v>
      </c>
      <c r="X1721">
        <v>75.61</v>
      </c>
      <c r="Y1721">
        <v>89128</v>
      </c>
    </row>
    <row r="1722" spans="1:25" x14ac:dyDescent="0.3">
      <c r="A1722">
        <v>19849</v>
      </c>
      <c r="B1722" t="s">
        <v>54</v>
      </c>
      <c r="C1722">
        <v>0.02</v>
      </c>
      <c r="D1722">
        <v>12.99</v>
      </c>
      <c r="E1722">
        <v>14.37</v>
      </c>
      <c r="F1722">
        <v>3036</v>
      </c>
      <c r="G1722" t="s">
        <v>2768</v>
      </c>
      <c r="H1722" t="s">
        <v>66</v>
      </c>
      <c r="I1722" t="s">
        <v>57</v>
      </c>
      <c r="J1722" t="s">
        <v>58</v>
      </c>
      <c r="K1722" t="s">
        <v>67</v>
      </c>
      <c r="L1722" t="s">
        <v>260</v>
      </c>
      <c r="M1722" t="s">
        <v>592</v>
      </c>
      <c r="N1722">
        <v>0.73</v>
      </c>
      <c r="O1722" t="s">
        <v>50</v>
      </c>
      <c r="P1722" t="s">
        <v>78</v>
      </c>
      <c r="Q1722" t="s">
        <v>2683</v>
      </c>
      <c r="R1722" t="s">
        <v>2769</v>
      </c>
      <c r="S1722">
        <v>58554</v>
      </c>
      <c r="T1722" s="3">
        <v>42020</v>
      </c>
      <c r="U1722" s="3">
        <v>42022</v>
      </c>
      <c r="V1722">
        <v>-159.86000000000001</v>
      </c>
      <c r="W1722">
        <v>5</v>
      </c>
      <c r="X1722">
        <v>67.64</v>
      </c>
      <c r="Y1722">
        <v>89129</v>
      </c>
    </row>
    <row r="1723" spans="1:25" x14ac:dyDescent="0.3">
      <c r="A1723">
        <v>19850</v>
      </c>
      <c r="B1723" t="s">
        <v>54</v>
      </c>
      <c r="C1723">
        <v>0.05</v>
      </c>
      <c r="D1723">
        <v>35.44</v>
      </c>
      <c r="E1723">
        <v>7.5</v>
      </c>
      <c r="F1723">
        <v>3036</v>
      </c>
      <c r="G1723" t="s">
        <v>2768</v>
      </c>
      <c r="H1723" t="s">
        <v>66</v>
      </c>
      <c r="I1723" t="s">
        <v>57</v>
      </c>
      <c r="J1723" t="s">
        <v>46</v>
      </c>
      <c r="K1723" t="s">
        <v>118</v>
      </c>
      <c r="L1723" t="s">
        <v>76</v>
      </c>
      <c r="M1723" t="s">
        <v>2770</v>
      </c>
      <c r="N1723">
        <v>0.38</v>
      </c>
      <c r="O1723" t="s">
        <v>50</v>
      </c>
      <c r="P1723" t="s">
        <v>78</v>
      </c>
      <c r="Q1723" t="s">
        <v>2683</v>
      </c>
      <c r="R1723" t="s">
        <v>2769</v>
      </c>
      <c r="S1723">
        <v>58554</v>
      </c>
      <c r="T1723" s="3">
        <v>42020</v>
      </c>
      <c r="U1723" s="3">
        <v>42022</v>
      </c>
      <c r="V1723">
        <v>165.88979999999998</v>
      </c>
      <c r="W1723">
        <v>7</v>
      </c>
      <c r="X1723">
        <v>240.42</v>
      </c>
      <c r="Y1723">
        <v>89129</v>
      </c>
    </row>
    <row r="1724" spans="1:25" x14ac:dyDescent="0.3">
      <c r="A1724">
        <v>19851</v>
      </c>
      <c r="B1724" t="s">
        <v>54</v>
      </c>
      <c r="C1724">
        <v>0.02</v>
      </c>
      <c r="D1724">
        <v>12.98</v>
      </c>
      <c r="E1724">
        <v>3.14</v>
      </c>
      <c r="F1724">
        <v>3036</v>
      </c>
      <c r="G1724" t="s">
        <v>2768</v>
      </c>
      <c r="H1724" t="s">
        <v>66</v>
      </c>
      <c r="I1724" t="s">
        <v>57</v>
      </c>
      <c r="J1724" t="s">
        <v>46</v>
      </c>
      <c r="K1724" t="s">
        <v>198</v>
      </c>
      <c r="L1724" t="s">
        <v>68</v>
      </c>
      <c r="M1724" t="s">
        <v>199</v>
      </c>
      <c r="N1724">
        <v>0.6</v>
      </c>
      <c r="O1724" t="s">
        <v>50</v>
      </c>
      <c r="P1724" t="s">
        <v>78</v>
      </c>
      <c r="Q1724" t="s">
        <v>2683</v>
      </c>
      <c r="R1724" t="s">
        <v>2769</v>
      </c>
      <c r="S1724">
        <v>58554</v>
      </c>
      <c r="T1724" s="3">
        <v>42020</v>
      </c>
      <c r="U1724" s="3">
        <v>42023</v>
      </c>
      <c r="V1724">
        <v>75.010000000000005</v>
      </c>
      <c r="W1724">
        <v>14</v>
      </c>
      <c r="X1724">
        <v>184.4</v>
      </c>
      <c r="Y1724">
        <v>89129</v>
      </c>
    </row>
    <row r="1725" spans="1:25" x14ac:dyDescent="0.3">
      <c r="A1725">
        <v>22201</v>
      </c>
      <c r="B1725" t="s">
        <v>64</v>
      </c>
      <c r="C1725">
        <v>0.08</v>
      </c>
      <c r="D1725">
        <v>178.47</v>
      </c>
      <c r="E1725">
        <v>19.989999999999998</v>
      </c>
      <c r="F1725">
        <v>3036</v>
      </c>
      <c r="G1725" t="s">
        <v>2768</v>
      </c>
      <c r="H1725" t="s">
        <v>66</v>
      </c>
      <c r="I1725" t="s">
        <v>57</v>
      </c>
      <c r="J1725" t="s">
        <v>46</v>
      </c>
      <c r="K1725" t="s">
        <v>165</v>
      </c>
      <c r="L1725" t="s">
        <v>76</v>
      </c>
      <c r="M1725" t="s">
        <v>552</v>
      </c>
      <c r="N1725">
        <v>0.55000000000000004</v>
      </c>
      <c r="O1725" t="s">
        <v>50</v>
      </c>
      <c r="P1725" t="s">
        <v>78</v>
      </c>
      <c r="Q1725" t="s">
        <v>2683</v>
      </c>
      <c r="R1725" t="s">
        <v>2769</v>
      </c>
      <c r="S1725">
        <v>58554</v>
      </c>
      <c r="T1725" s="3">
        <v>42076</v>
      </c>
      <c r="U1725" s="3">
        <v>42079</v>
      </c>
      <c r="V1725">
        <v>2267.2199999999998</v>
      </c>
      <c r="W1725">
        <v>22</v>
      </c>
      <c r="X1725">
        <v>3802.01</v>
      </c>
      <c r="Y1725">
        <v>89130</v>
      </c>
    </row>
    <row r="1726" spans="1:25" x14ac:dyDescent="0.3">
      <c r="A1726">
        <v>19381</v>
      </c>
      <c r="B1726" t="s">
        <v>54</v>
      </c>
      <c r="C1726">
        <v>0.08</v>
      </c>
      <c r="D1726">
        <v>73.98</v>
      </c>
      <c r="E1726">
        <v>4</v>
      </c>
      <c r="F1726">
        <v>3041</v>
      </c>
      <c r="G1726" t="s">
        <v>2771</v>
      </c>
      <c r="H1726" t="s">
        <v>66</v>
      </c>
      <c r="I1726" t="s">
        <v>45</v>
      </c>
      <c r="J1726" t="s">
        <v>102</v>
      </c>
      <c r="K1726" t="s">
        <v>204</v>
      </c>
      <c r="L1726" t="s">
        <v>76</v>
      </c>
      <c r="M1726" t="s">
        <v>396</v>
      </c>
      <c r="N1726">
        <v>0.77</v>
      </c>
      <c r="O1726" t="s">
        <v>50</v>
      </c>
      <c r="P1726" t="s">
        <v>78</v>
      </c>
      <c r="Q1726" t="s">
        <v>207</v>
      </c>
      <c r="R1726" t="s">
        <v>2025</v>
      </c>
      <c r="S1726">
        <v>67846</v>
      </c>
      <c r="T1726" s="3">
        <v>42139</v>
      </c>
      <c r="U1726" s="3">
        <v>42142</v>
      </c>
      <c r="V1726">
        <v>97.159999999999926</v>
      </c>
      <c r="W1726">
        <v>17</v>
      </c>
      <c r="X1726">
        <v>1181.67</v>
      </c>
      <c r="Y1726">
        <v>86102</v>
      </c>
    </row>
    <row r="1727" spans="1:25" x14ac:dyDescent="0.3">
      <c r="A1727">
        <v>19382</v>
      </c>
      <c r="B1727" t="s">
        <v>54</v>
      </c>
      <c r="C1727">
        <v>0.02</v>
      </c>
      <c r="D1727">
        <v>3.68</v>
      </c>
      <c r="E1727">
        <v>1.32</v>
      </c>
      <c r="F1727">
        <v>3041</v>
      </c>
      <c r="G1727" t="s">
        <v>2771</v>
      </c>
      <c r="H1727" t="s">
        <v>66</v>
      </c>
      <c r="I1727" t="s">
        <v>45</v>
      </c>
      <c r="J1727" t="s">
        <v>46</v>
      </c>
      <c r="K1727" t="s">
        <v>198</v>
      </c>
      <c r="L1727" t="s">
        <v>48</v>
      </c>
      <c r="M1727" t="s">
        <v>863</v>
      </c>
      <c r="N1727">
        <v>0.83</v>
      </c>
      <c r="O1727" t="s">
        <v>50</v>
      </c>
      <c r="P1727" t="s">
        <v>78</v>
      </c>
      <c r="Q1727" t="s">
        <v>207</v>
      </c>
      <c r="R1727" t="s">
        <v>2025</v>
      </c>
      <c r="S1727">
        <v>67846</v>
      </c>
      <c r="T1727" s="3">
        <v>42139</v>
      </c>
      <c r="U1727" s="3">
        <v>42141</v>
      </c>
      <c r="V1727">
        <v>-20.65</v>
      </c>
      <c r="W1727">
        <v>8</v>
      </c>
      <c r="X1727">
        <v>29.93</v>
      </c>
      <c r="Y1727">
        <v>86102</v>
      </c>
    </row>
    <row r="1728" spans="1:25" x14ac:dyDescent="0.3">
      <c r="A1728">
        <v>20049</v>
      </c>
      <c r="B1728" t="s">
        <v>73</v>
      </c>
      <c r="C1728">
        <v>7.0000000000000007E-2</v>
      </c>
      <c r="D1728">
        <v>14.48</v>
      </c>
      <c r="E1728">
        <v>6.46</v>
      </c>
      <c r="F1728">
        <v>3042</v>
      </c>
      <c r="G1728" t="s">
        <v>2772</v>
      </c>
      <c r="H1728" t="s">
        <v>66</v>
      </c>
      <c r="I1728" t="s">
        <v>75</v>
      </c>
      <c r="J1728" t="s">
        <v>46</v>
      </c>
      <c r="K1728" t="s">
        <v>134</v>
      </c>
      <c r="L1728" t="s">
        <v>76</v>
      </c>
      <c r="M1728" t="s">
        <v>2773</v>
      </c>
      <c r="N1728">
        <v>0.38</v>
      </c>
      <c r="O1728" t="s">
        <v>50</v>
      </c>
      <c r="P1728" t="s">
        <v>78</v>
      </c>
      <c r="Q1728" t="s">
        <v>207</v>
      </c>
      <c r="R1728" t="s">
        <v>2774</v>
      </c>
      <c r="S1728">
        <v>67501</v>
      </c>
      <c r="T1728" s="3">
        <v>42039</v>
      </c>
      <c r="U1728" s="3">
        <v>42040</v>
      </c>
      <c r="V1728">
        <v>67.864000000000004</v>
      </c>
      <c r="W1728">
        <v>12</v>
      </c>
      <c r="X1728">
        <v>171.33</v>
      </c>
      <c r="Y1728">
        <v>86101</v>
      </c>
    </row>
    <row r="1729" spans="1:25" x14ac:dyDescent="0.3">
      <c r="A1729">
        <v>21475</v>
      </c>
      <c r="B1729" t="s">
        <v>42</v>
      </c>
      <c r="C1729">
        <v>0</v>
      </c>
      <c r="D1729">
        <v>6.48</v>
      </c>
      <c r="E1729">
        <v>5.19</v>
      </c>
      <c r="F1729">
        <v>3045</v>
      </c>
      <c r="G1729" t="s">
        <v>2775</v>
      </c>
      <c r="H1729" t="s">
        <v>66</v>
      </c>
      <c r="I1729" t="s">
        <v>75</v>
      </c>
      <c r="J1729" t="s">
        <v>46</v>
      </c>
      <c r="K1729" t="s">
        <v>118</v>
      </c>
      <c r="L1729" t="s">
        <v>76</v>
      </c>
      <c r="M1729" t="s">
        <v>2776</v>
      </c>
      <c r="N1729">
        <v>0.37</v>
      </c>
      <c r="O1729" t="s">
        <v>50</v>
      </c>
      <c r="P1729" t="s">
        <v>78</v>
      </c>
      <c r="Q1729" t="s">
        <v>207</v>
      </c>
      <c r="R1729" t="s">
        <v>2777</v>
      </c>
      <c r="S1729">
        <v>66048</v>
      </c>
      <c r="T1729" s="3">
        <v>42161</v>
      </c>
      <c r="U1729" s="3">
        <v>42162</v>
      </c>
      <c r="V1729">
        <v>-14.074999999999999</v>
      </c>
      <c r="W1729">
        <v>12</v>
      </c>
      <c r="X1729">
        <v>84.04</v>
      </c>
      <c r="Y1729">
        <v>86104</v>
      </c>
    </row>
    <row r="1730" spans="1:25" x14ac:dyDescent="0.3">
      <c r="A1730">
        <v>24415</v>
      </c>
      <c r="B1730" t="s">
        <v>42</v>
      </c>
      <c r="C1730">
        <v>0.05</v>
      </c>
      <c r="D1730">
        <v>120.98</v>
      </c>
      <c r="E1730">
        <v>30</v>
      </c>
      <c r="F1730">
        <v>3046</v>
      </c>
      <c r="G1730" t="s">
        <v>2778</v>
      </c>
      <c r="H1730" t="s">
        <v>56</v>
      </c>
      <c r="I1730" t="s">
        <v>75</v>
      </c>
      <c r="J1730" t="s">
        <v>58</v>
      </c>
      <c r="K1730" t="s">
        <v>59</v>
      </c>
      <c r="L1730" t="s">
        <v>60</v>
      </c>
      <c r="M1730" t="s">
        <v>1366</v>
      </c>
      <c r="N1730">
        <v>0.64</v>
      </c>
      <c r="O1730" t="s">
        <v>50</v>
      </c>
      <c r="P1730" t="s">
        <v>78</v>
      </c>
      <c r="Q1730" t="s">
        <v>207</v>
      </c>
      <c r="R1730" t="s">
        <v>2779</v>
      </c>
      <c r="S1730">
        <v>66209</v>
      </c>
      <c r="T1730" s="3">
        <v>42047</v>
      </c>
      <c r="U1730" s="3">
        <v>42049</v>
      </c>
      <c r="V1730">
        <v>-78.759200000000007</v>
      </c>
      <c r="W1730">
        <v>2</v>
      </c>
      <c r="X1730">
        <v>251.06</v>
      </c>
      <c r="Y1730">
        <v>86103</v>
      </c>
    </row>
    <row r="1731" spans="1:25" x14ac:dyDescent="0.3">
      <c r="A1731">
        <v>23188</v>
      </c>
      <c r="B1731" t="s">
        <v>42</v>
      </c>
      <c r="C1731">
        <v>0.06</v>
      </c>
      <c r="D1731">
        <v>276.2</v>
      </c>
      <c r="E1731">
        <v>24.49</v>
      </c>
      <c r="F1731">
        <v>3048</v>
      </c>
      <c r="G1731" t="s">
        <v>2780</v>
      </c>
      <c r="H1731" t="s">
        <v>44</v>
      </c>
      <c r="I1731" t="s">
        <v>45</v>
      </c>
      <c r="J1731" t="s">
        <v>58</v>
      </c>
      <c r="K1731" t="s">
        <v>59</v>
      </c>
      <c r="L1731" t="s">
        <v>260</v>
      </c>
      <c r="M1731" t="s">
        <v>462</v>
      </c>
      <c r="O1731" t="s">
        <v>50</v>
      </c>
      <c r="P1731" t="s">
        <v>51</v>
      </c>
      <c r="Q1731" t="s">
        <v>62</v>
      </c>
      <c r="R1731" t="s">
        <v>2781</v>
      </c>
      <c r="S1731">
        <v>94704</v>
      </c>
      <c r="T1731" s="3">
        <v>42068</v>
      </c>
      <c r="U1731" s="3">
        <v>42070</v>
      </c>
      <c r="V1731">
        <v>1167.3800000000001</v>
      </c>
      <c r="W1731">
        <v>10</v>
      </c>
      <c r="X1731">
        <v>2610.56</v>
      </c>
      <c r="Y1731">
        <v>89789</v>
      </c>
    </row>
    <row r="1732" spans="1:25" x14ac:dyDescent="0.3">
      <c r="A1732">
        <v>25904</v>
      </c>
      <c r="B1732" t="s">
        <v>73</v>
      </c>
      <c r="C1732">
        <v>0.06</v>
      </c>
      <c r="D1732">
        <v>125.99</v>
      </c>
      <c r="E1732">
        <v>2.5</v>
      </c>
      <c r="F1732">
        <v>3053</v>
      </c>
      <c r="G1732" t="s">
        <v>2782</v>
      </c>
      <c r="H1732" t="s">
        <v>66</v>
      </c>
      <c r="I1732" t="s">
        <v>45</v>
      </c>
      <c r="J1732" t="s">
        <v>102</v>
      </c>
      <c r="K1732" t="s">
        <v>103</v>
      </c>
      <c r="L1732" t="s">
        <v>76</v>
      </c>
      <c r="M1732" t="s">
        <v>1172</v>
      </c>
      <c r="N1732">
        <v>0.6</v>
      </c>
      <c r="O1732" t="s">
        <v>50</v>
      </c>
      <c r="P1732" t="s">
        <v>87</v>
      </c>
      <c r="Q1732" t="s">
        <v>637</v>
      </c>
      <c r="R1732" t="s">
        <v>343</v>
      </c>
      <c r="S1732">
        <v>42071</v>
      </c>
      <c r="T1732" s="3">
        <v>42038</v>
      </c>
      <c r="U1732" s="3">
        <v>42040</v>
      </c>
      <c r="V1732">
        <v>402.06599999999997</v>
      </c>
      <c r="W1732">
        <v>11</v>
      </c>
      <c r="X1732">
        <v>1173.76</v>
      </c>
      <c r="Y1732">
        <v>86662</v>
      </c>
    </row>
    <row r="1733" spans="1:25" x14ac:dyDescent="0.3">
      <c r="A1733">
        <v>20516</v>
      </c>
      <c r="B1733" t="s">
        <v>73</v>
      </c>
      <c r="C1733">
        <v>7.0000000000000007E-2</v>
      </c>
      <c r="D1733">
        <v>8.33</v>
      </c>
      <c r="E1733">
        <v>1.99</v>
      </c>
      <c r="F1733">
        <v>3063</v>
      </c>
      <c r="G1733" t="s">
        <v>2783</v>
      </c>
      <c r="H1733" t="s">
        <v>66</v>
      </c>
      <c r="I1733" t="s">
        <v>139</v>
      </c>
      <c r="J1733" t="s">
        <v>102</v>
      </c>
      <c r="K1733" t="s">
        <v>204</v>
      </c>
      <c r="L1733" t="s">
        <v>68</v>
      </c>
      <c r="M1733" t="s">
        <v>438</v>
      </c>
      <c r="N1733">
        <v>0.52</v>
      </c>
      <c r="O1733" t="s">
        <v>50</v>
      </c>
      <c r="P1733" t="s">
        <v>51</v>
      </c>
      <c r="Q1733" t="s">
        <v>52</v>
      </c>
      <c r="R1733" t="s">
        <v>2784</v>
      </c>
      <c r="S1733">
        <v>98034</v>
      </c>
      <c r="T1733" s="3">
        <v>42061</v>
      </c>
      <c r="U1733" s="3">
        <v>42063</v>
      </c>
      <c r="V1733">
        <v>11.95</v>
      </c>
      <c r="W1733">
        <v>6</v>
      </c>
      <c r="X1733">
        <v>50.28</v>
      </c>
      <c r="Y1733">
        <v>88447</v>
      </c>
    </row>
    <row r="1734" spans="1:25" x14ac:dyDescent="0.3">
      <c r="A1734">
        <v>20517</v>
      </c>
      <c r="B1734" t="s">
        <v>73</v>
      </c>
      <c r="C1734">
        <v>0.03</v>
      </c>
      <c r="D1734">
        <v>499.99</v>
      </c>
      <c r="E1734">
        <v>24.49</v>
      </c>
      <c r="F1734">
        <v>3063</v>
      </c>
      <c r="G1734" t="s">
        <v>2783</v>
      </c>
      <c r="H1734" t="s">
        <v>66</v>
      </c>
      <c r="I1734" t="s">
        <v>139</v>
      </c>
      <c r="J1734" t="s">
        <v>102</v>
      </c>
      <c r="K1734" t="s">
        <v>611</v>
      </c>
      <c r="L1734" t="s">
        <v>260</v>
      </c>
      <c r="M1734" t="s">
        <v>2785</v>
      </c>
      <c r="N1734">
        <v>0.36</v>
      </c>
      <c r="O1734" t="s">
        <v>50</v>
      </c>
      <c r="P1734" t="s">
        <v>51</v>
      </c>
      <c r="Q1734" t="s">
        <v>52</v>
      </c>
      <c r="R1734" t="s">
        <v>2784</v>
      </c>
      <c r="S1734">
        <v>98034</v>
      </c>
      <c r="T1734" s="3">
        <v>42061</v>
      </c>
      <c r="U1734" s="3">
        <v>42062</v>
      </c>
      <c r="V1734">
        <v>1773.6104999999998</v>
      </c>
      <c r="W1734">
        <v>5</v>
      </c>
      <c r="X1734">
        <v>2570.4499999999998</v>
      </c>
      <c r="Y1734">
        <v>88447</v>
      </c>
    </row>
    <row r="1735" spans="1:25" x14ac:dyDescent="0.3">
      <c r="A1735">
        <v>19652</v>
      </c>
      <c r="B1735" t="s">
        <v>54</v>
      </c>
      <c r="C1735">
        <v>0.03</v>
      </c>
      <c r="D1735">
        <v>20.99</v>
      </c>
      <c r="E1735">
        <v>0.99</v>
      </c>
      <c r="F1735">
        <v>3063</v>
      </c>
      <c r="G1735" t="s">
        <v>2783</v>
      </c>
      <c r="H1735" t="s">
        <v>66</v>
      </c>
      <c r="I1735" t="s">
        <v>139</v>
      </c>
      <c r="J1735" t="s">
        <v>102</v>
      </c>
      <c r="K1735" t="s">
        <v>103</v>
      </c>
      <c r="L1735" t="s">
        <v>48</v>
      </c>
      <c r="M1735" t="s">
        <v>620</v>
      </c>
      <c r="N1735">
        <v>0.56999999999999995</v>
      </c>
      <c r="O1735" t="s">
        <v>50</v>
      </c>
      <c r="P1735" t="s">
        <v>51</v>
      </c>
      <c r="Q1735" t="s">
        <v>52</v>
      </c>
      <c r="R1735" t="s">
        <v>2784</v>
      </c>
      <c r="S1735">
        <v>98034</v>
      </c>
      <c r="T1735" s="3">
        <v>42148</v>
      </c>
      <c r="U1735" s="3">
        <v>42150</v>
      </c>
      <c r="V1735">
        <v>4.1822000000000052</v>
      </c>
      <c r="W1735">
        <v>9</v>
      </c>
      <c r="X1735">
        <v>158.87</v>
      </c>
      <c r="Y1735">
        <v>88449</v>
      </c>
    </row>
    <row r="1736" spans="1:25" x14ac:dyDescent="0.3">
      <c r="A1736">
        <v>23811</v>
      </c>
      <c r="B1736" t="s">
        <v>131</v>
      </c>
      <c r="C1736">
        <v>0.03</v>
      </c>
      <c r="D1736">
        <v>6.45</v>
      </c>
      <c r="E1736">
        <v>1.34</v>
      </c>
      <c r="F1736">
        <v>3064</v>
      </c>
      <c r="G1736" t="s">
        <v>2786</v>
      </c>
      <c r="H1736" t="s">
        <v>66</v>
      </c>
      <c r="I1736" t="s">
        <v>139</v>
      </c>
      <c r="J1736" t="s">
        <v>46</v>
      </c>
      <c r="K1736" t="s">
        <v>118</v>
      </c>
      <c r="L1736" t="s">
        <v>48</v>
      </c>
      <c r="M1736" t="s">
        <v>2787</v>
      </c>
      <c r="N1736">
        <v>0.36</v>
      </c>
      <c r="O1736" t="s">
        <v>50</v>
      </c>
      <c r="P1736" t="s">
        <v>51</v>
      </c>
      <c r="Q1736" t="s">
        <v>52</v>
      </c>
      <c r="R1736" t="s">
        <v>2788</v>
      </c>
      <c r="S1736">
        <v>98503</v>
      </c>
      <c r="T1736" s="3">
        <v>42018</v>
      </c>
      <c r="U1736" s="3">
        <v>42023</v>
      </c>
      <c r="V1736">
        <v>39.129899999999999</v>
      </c>
      <c r="W1736">
        <v>9</v>
      </c>
      <c r="X1736">
        <v>56.71</v>
      </c>
      <c r="Y1736">
        <v>88448</v>
      </c>
    </row>
    <row r="1737" spans="1:25" x14ac:dyDescent="0.3">
      <c r="A1737">
        <v>25239</v>
      </c>
      <c r="B1737" t="s">
        <v>54</v>
      </c>
      <c r="C1737">
        <v>0.06</v>
      </c>
      <c r="D1737">
        <v>355.98</v>
      </c>
      <c r="E1737">
        <v>58.92</v>
      </c>
      <c r="F1737">
        <v>3067</v>
      </c>
      <c r="G1737" t="s">
        <v>2789</v>
      </c>
      <c r="H1737" t="s">
        <v>56</v>
      </c>
      <c r="I1737" t="s">
        <v>139</v>
      </c>
      <c r="J1737" t="s">
        <v>58</v>
      </c>
      <c r="K1737" t="s">
        <v>59</v>
      </c>
      <c r="L1737" t="s">
        <v>60</v>
      </c>
      <c r="M1737" t="s">
        <v>1318</v>
      </c>
      <c r="N1737">
        <v>0.64</v>
      </c>
      <c r="O1737" t="s">
        <v>50</v>
      </c>
      <c r="P1737" t="s">
        <v>70</v>
      </c>
      <c r="Q1737" t="s">
        <v>178</v>
      </c>
      <c r="R1737" t="s">
        <v>2790</v>
      </c>
      <c r="S1737">
        <v>44515</v>
      </c>
      <c r="T1737" s="3">
        <v>42065</v>
      </c>
      <c r="U1737" s="3">
        <v>42066</v>
      </c>
      <c r="V1737">
        <v>1660.92</v>
      </c>
      <c r="W1737">
        <v>14</v>
      </c>
      <c r="X1737">
        <v>5086.08</v>
      </c>
      <c r="Y1737">
        <v>91376</v>
      </c>
    </row>
    <row r="1738" spans="1:25" x14ac:dyDescent="0.3">
      <c r="A1738">
        <v>21027</v>
      </c>
      <c r="B1738" t="s">
        <v>42</v>
      </c>
      <c r="C1738">
        <v>0.03</v>
      </c>
      <c r="D1738">
        <v>120.98</v>
      </c>
      <c r="E1738">
        <v>30</v>
      </c>
      <c r="F1738">
        <v>3069</v>
      </c>
      <c r="G1738" t="s">
        <v>2791</v>
      </c>
      <c r="H1738" t="s">
        <v>56</v>
      </c>
      <c r="I1738" t="s">
        <v>139</v>
      </c>
      <c r="J1738" t="s">
        <v>58</v>
      </c>
      <c r="K1738" t="s">
        <v>59</v>
      </c>
      <c r="L1738" t="s">
        <v>60</v>
      </c>
      <c r="M1738" t="s">
        <v>1366</v>
      </c>
      <c r="N1738">
        <v>0.64</v>
      </c>
      <c r="O1738" t="s">
        <v>50</v>
      </c>
      <c r="P1738" t="s">
        <v>78</v>
      </c>
      <c r="Q1738" t="s">
        <v>79</v>
      </c>
      <c r="R1738" t="s">
        <v>2792</v>
      </c>
      <c r="S1738">
        <v>55128</v>
      </c>
      <c r="T1738" s="3">
        <v>42156</v>
      </c>
      <c r="U1738" s="3">
        <v>42158</v>
      </c>
      <c r="V1738">
        <v>638.02800000000002</v>
      </c>
      <c r="W1738">
        <v>15</v>
      </c>
      <c r="X1738">
        <v>1894.45</v>
      </c>
      <c r="Y1738">
        <v>88191</v>
      </c>
    </row>
    <row r="1739" spans="1:25" x14ac:dyDescent="0.3">
      <c r="A1739">
        <v>21028</v>
      </c>
      <c r="B1739" t="s">
        <v>42</v>
      </c>
      <c r="C1739">
        <v>0.01</v>
      </c>
      <c r="D1739">
        <v>15.68</v>
      </c>
      <c r="E1739">
        <v>3.73</v>
      </c>
      <c r="F1739">
        <v>3069</v>
      </c>
      <c r="G1739" t="s">
        <v>2791</v>
      </c>
      <c r="H1739" t="s">
        <v>66</v>
      </c>
      <c r="I1739" t="s">
        <v>139</v>
      </c>
      <c r="J1739" t="s">
        <v>58</v>
      </c>
      <c r="K1739" t="s">
        <v>67</v>
      </c>
      <c r="L1739" t="s">
        <v>68</v>
      </c>
      <c r="M1739" t="s">
        <v>2404</v>
      </c>
      <c r="N1739">
        <v>0.46</v>
      </c>
      <c r="O1739" t="s">
        <v>50</v>
      </c>
      <c r="P1739" t="s">
        <v>78</v>
      </c>
      <c r="Q1739" t="s">
        <v>79</v>
      </c>
      <c r="R1739" t="s">
        <v>2792</v>
      </c>
      <c r="S1739">
        <v>55128</v>
      </c>
      <c r="T1739" s="3">
        <v>42156</v>
      </c>
      <c r="U1739" s="3">
        <v>42158</v>
      </c>
      <c r="V1739">
        <v>138.49679999999998</v>
      </c>
      <c r="W1739">
        <v>12</v>
      </c>
      <c r="X1739">
        <v>200.72</v>
      </c>
      <c r="Y1739">
        <v>88191</v>
      </c>
    </row>
    <row r="1740" spans="1:25" x14ac:dyDescent="0.3">
      <c r="A1740">
        <v>22213</v>
      </c>
      <c r="B1740" t="s">
        <v>64</v>
      </c>
      <c r="C1740">
        <v>0.09</v>
      </c>
      <c r="D1740">
        <v>1.82</v>
      </c>
      <c r="E1740">
        <v>0.83</v>
      </c>
      <c r="F1740">
        <v>3069</v>
      </c>
      <c r="G1740" t="s">
        <v>2791</v>
      </c>
      <c r="H1740" t="s">
        <v>66</v>
      </c>
      <c r="I1740" t="s">
        <v>139</v>
      </c>
      <c r="J1740" t="s">
        <v>46</v>
      </c>
      <c r="K1740" t="s">
        <v>47</v>
      </c>
      <c r="L1740" t="s">
        <v>48</v>
      </c>
      <c r="M1740" t="s">
        <v>2793</v>
      </c>
      <c r="N1740">
        <v>0.56999999999999995</v>
      </c>
      <c r="O1740" t="s">
        <v>50</v>
      </c>
      <c r="P1740" t="s">
        <v>78</v>
      </c>
      <c r="Q1740" t="s">
        <v>79</v>
      </c>
      <c r="R1740" t="s">
        <v>2792</v>
      </c>
      <c r="S1740">
        <v>55128</v>
      </c>
      <c r="T1740" s="3">
        <v>42049</v>
      </c>
      <c r="U1740" s="3">
        <v>42050</v>
      </c>
      <c r="V1740">
        <v>-6.734</v>
      </c>
      <c r="W1740">
        <v>22</v>
      </c>
      <c r="X1740">
        <v>36.82</v>
      </c>
      <c r="Y1740">
        <v>88192</v>
      </c>
    </row>
    <row r="1741" spans="1:25" x14ac:dyDescent="0.3">
      <c r="A1741">
        <v>2063</v>
      </c>
      <c r="B1741" t="s">
        <v>131</v>
      </c>
      <c r="C1741">
        <v>0.06</v>
      </c>
      <c r="D1741">
        <v>19.23</v>
      </c>
      <c r="E1741">
        <v>6.15</v>
      </c>
      <c r="F1741">
        <v>3075</v>
      </c>
      <c r="G1741" t="s">
        <v>2794</v>
      </c>
      <c r="H1741" t="s">
        <v>66</v>
      </c>
      <c r="I1741" t="s">
        <v>45</v>
      </c>
      <c r="J1741" t="s">
        <v>58</v>
      </c>
      <c r="K1741" t="s">
        <v>67</v>
      </c>
      <c r="L1741" t="s">
        <v>68</v>
      </c>
      <c r="M1741" t="s">
        <v>496</v>
      </c>
      <c r="N1741">
        <v>0.44</v>
      </c>
      <c r="O1741" t="s">
        <v>50</v>
      </c>
      <c r="P1741" t="s">
        <v>51</v>
      </c>
      <c r="Q1741" t="s">
        <v>62</v>
      </c>
      <c r="R1741" t="s">
        <v>687</v>
      </c>
      <c r="S1741">
        <v>90061</v>
      </c>
      <c r="T1741" s="3">
        <v>42063</v>
      </c>
      <c r="U1741" s="3">
        <v>42063</v>
      </c>
      <c r="V1741">
        <v>-25.38</v>
      </c>
      <c r="W1741">
        <v>4</v>
      </c>
      <c r="X1741">
        <v>84.6</v>
      </c>
      <c r="Y1741">
        <v>14756</v>
      </c>
    </row>
    <row r="1742" spans="1:25" x14ac:dyDescent="0.3">
      <c r="A1742">
        <v>19739</v>
      </c>
      <c r="B1742" t="s">
        <v>73</v>
      </c>
      <c r="C1742">
        <v>0</v>
      </c>
      <c r="D1742">
        <v>137.47999999999999</v>
      </c>
      <c r="E1742">
        <v>32.18</v>
      </c>
      <c r="F1742">
        <v>3076</v>
      </c>
      <c r="G1742" t="s">
        <v>2795</v>
      </c>
      <c r="H1742" t="s">
        <v>56</v>
      </c>
      <c r="I1742" t="s">
        <v>75</v>
      </c>
      <c r="J1742" t="s">
        <v>58</v>
      </c>
      <c r="K1742" t="s">
        <v>215</v>
      </c>
      <c r="L1742" t="s">
        <v>146</v>
      </c>
      <c r="M1742" t="s">
        <v>2796</v>
      </c>
      <c r="N1742">
        <v>0.78</v>
      </c>
      <c r="O1742" t="s">
        <v>50</v>
      </c>
      <c r="P1742" t="s">
        <v>70</v>
      </c>
      <c r="Q1742" t="s">
        <v>178</v>
      </c>
      <c r="R1742" t="s">
        <v>2797</v>
      </c>
      <c r="S1742">
        <v>44224</v>
      </c>
      <c r="T1742" s="3">
        <v>42011</v>
      </c>
      <c r="U1742" s="3">
        <v>42012</v>
      </c>
      <c r="V1742">
        <v>-203.27</v>
      </c>
      <c r="W1742">
        <v>2</v>
      </c>
      <c r="X1742">
        <v>296.75</v>
      </c>
      <c r="Y1742">
        <v>88241</v>
      </c>
    </row>
    <row r="1743" spans="1:25" x14ac:dyDescent="0.3">
      <c r="A1743">
        <v>23816</v>
      </c>
      <c r="B1743" t="s">
        <v>73</v>
      </c>
      <c r="C1743">
        <v>7.0000000000000007E-2</v>
      </c>
      <c r="D1743">
        <v>300.97000000000003</v>
      </c>
      <c r="E1743">
        <v>7.18</v>
      </c>
      <c r="F1743">
        <v>3077</v>
      </c>
      <c r="G1743" t="s">
        <v>2798</v>
      </c>
      <c r="H1743" t="s">
        <v>66</v>
      </c>
      <c r="I1743" t="s">
        <v>75</v>
      </c>
      <c r="J1743" t="s">
        <v>102</v>
      </c>
      <c r="K1743" t="s">
        <v>204</v>
      </c>
      <c r="L1743" t="s">
        <v>76</v>
      </c>
      <c r="M1743" t="s">
        <v>1113</v>
      </c>
      <c r="N1743">
        <v>0.48</v>
      </c>
      <c r="O1743" t="s">
        <v>50</v>
      </c>
      <c r="P1743" t="s">
        <v>70</v>
      </c>
      <c r="Q1743" t="s">
        <v>178</v>
      </c>
      <c r="R1743" t="s">
        <v>2799</v>
      </c>
      <c r="S1743">
        <v>44136</v>
      </c>
      <c r="T1743" s="3">
        <v>42131</v>
      </c>
      <c r="U1743" s="3">
        <v>42133</v>
      </c>
      <c r="V1743">
        <v>-807.59</v>
      </c>
      <c r="W1743">
        <v>2</v>
      </c>
      <c r="X1743">
        <v>582.20000000000005</v>
      </c>
      <c r="Y1743">
        <v>88239</v>
      </c>
    </row>
    <row r="1744" spans="1:25" x14ac:dyDescent="0.3">
      <c r="A1744">
        <v>25489</v>
      </c>
      <c r="B1744" t="s">
        <v>54</v>
      </c>
      <c r="C1744">
        <v>0.04</v>
      </c>
      <c r="D1744">
        <v>35.44</v>
      </c>
      <c r="E1744">
        <v>5.09</v>
      </c>
      <c r="F1744">
        <v>3078</v>
      </c>
      <c r="G1744" t="s">
        <v>2800</v>
      </c>
      <c r="H1744" t="s">
        <v>66</v>
      </c>
      <c r="I1744" t="s">
        <v>75</v>
      </c>
      <c r="J1744" t="s">
        <v>46</v>
      </c>
      <c r="K1744" t="s">
        <v>118</v>
      </c>
      <c r="L1744" t="s">
        <v>76</v>
      </c>
      <c r="M1744" t="s">
        <v>2801</v>
      </c>
      <c r="N1744">
        <v>0.38</v>
      </c>
      <c r="O1744" t="s">
        <v>50</v>
      </c>
      <c r="P1744" t="s">
        <v>70</v>
      </c>
      <c r="Q1744" t="s">
        <v>178</v>
      </c>
      <c r="R1744" t="s">
        <v>2802</v>
      </c>
      <c r="S1744">
        <v>43615</v>
      </c>
      <c r="T1744" s="3">
        <v>42166</v>
      </c>
      <c r="U1744" s="3">
        <v>42166</v>
      </c>
      <c r="V1744">
        <v>118.6317</v>
      </c>
      <c r="W1744">
        <v>5</v>
      </c>
      <c r="X1744">
        <v>171.93</v>
      </c>
      <c r="Y1744">
        <v>88240</v>
      </c>
    </row>
    <row r="1745" spans="1:25" x14ac:dyDescent="0.3">
      <c r="A1745">
        <v>25490</v>
      </c>
      <c r="B1745" t="s">
        <v>54</v>
      </c>
      <c r="C1745">
        <v>0.08</v>
      </c>
      <c r="D1745">
        <v>3.98</v>
      </c>
      <c r="E1745">
        <v>0.7</v>
      </c>
      <c r="F1745">
        <v>3078</v>
      </c>
      <c r="G1745" t="s">
        <v>2800</v>
      </c>
      <c r="H1745" t="s">
        <v>66</v>
      </c>
      <c r="I1745" t="s">
        <v>75</v>
      </c>
      <c r="J1745" t="s">
        <v>46</v>
      </c>
      <c r="K1745" t="s">
        <v>47</v>
      </c>
      <c r="L1745" t="s">
        <v>48</v>
      </c>
      <c r="M1745" t="s">
        <v>2764</v>
      </c>
      <c r="N1745">
        <v>0.52</v>
      </c>
      <c r="O1745" t="s">
        <v>50</v>
      </c>
      <c r="P1745" t="s">
        <v>70</v>
      </c>
      <c r="Q1745" t="s">
        <v>178</v>
      </c>
      <c r="R1745" t="s">
        <v>2802</v>
      </c>
      <c r="S1745">
        <v>43615</v>
      </c>
      <c r="T1745" s="3">
        <v>42166</v>
      </c>
      <c r="U1745" s="3">
        <v>42169</v>
      </c>
      <c r="V1745">
        <v>23.304000000000002</v>
      </c>
      <c r="W1745">
        <v>9</v>
      </c>
      <c r="X1745">
        <v>35.19</v>
      </c>
      <c r="Y1745">
        <v>88240</v>
      </c>
    </row>
    <row r="1746" spans="1:25" x14ac:dyDescent="0.3">
      <c r="A1746">
        <v>5816</v>
      </c>
      <c r="B1746" t="s">
        <v>73</v>
      </c>
      <c r="C1746">
        <v>7.0000000000000007E-2</v>
      </c>
      <c r="D1746">
        <v>300.97000000000003</v>
      </c>
      <c r="E1746">
        <v>7.18</v>
      </c>
      <c r="F1746">
        <v>3079</v>
      </c>
      <c r="G1746" t="s">
        <v>2803</v>
      </c>
      <c r="H1746" t="s">
        <v>66</v>
      </c>
      <c r="I1746" t="s">
        <v>75</v>
      </c>
      <c r="J1746" t="s">
        <v>102</v>
      </c>
      <c r="K1746" t="s">
        <v>204</v>
      </c>
      <c r="L1746" t="s">
        <v>76</v>
      </c>
      <c r="M1746" t="s">
        <v>1113</v>
      </c>
      <c r="N1746">
        <v>0.48</v>
      </c>
      <c r="O1746" t="s">
        <v>50</v>
      </c>
      <c r="P1746" t="s">
        <v>70</v>
      </c>
      <c r="Q1746" t="s">
        <v>258</v>
      </c>
      <c r="R1746" t="s">
        <v>1343</v>
      </c>
      <c r="S1746">
        <v>19112</v>
      </c>
      <c r="T1746" s="3">
        <v>42131</v>
      </c>
      <c r="U1746" s="3">
        <v>42133</v>
      </c>
      <c r="V1746">
        <v>-807.59</v>
      </c>
      <c r="W1746">
        <v>7</v>
      </c>
      <c r="X1746">
        <v>2037.69</v>
      </c>
      <c r="Y1746">
        <v>41253</v>
      </c>
    </row>
    <row r="1747" spans="1:25" x14ac:dyDescent="0.3">
      <c r="A1747">
        <v>7489</v>
      </c>
      <c r="B1747" t="s">
        <v>54</v>
      </c>
      <c r="C1747">
        <v>0.04</v>
      </c>
      <c r="D1747">
        <v>35.44</v>
      </c>
      <c r="E1747">
        <v>5.09</v>
      </c>
      <c r="F1747">
        <v>3079</v>
      </c>
      <c r="G1747" t="s">
        <v>2803</v>
      </c>
      <c r="H1747" t="s">
        <v>66</v>
      </c>
      <c r="I1747" t="s">
        <v>75</v>
      </c>
      <c r="J1747" t="s">
        <v>46</v>
      </c>
      <c r="K1747" t="s">
        <v>118</v>
      </c>
      <c r="L1747" t="s">
        <v>76</v>
      </c>
      <c r="M1747" t="s">
        <v>2801</v>
      </c>
      <c r="N1747">
        <v>0.38</v>
      </c>
      <c r="O1747" t="s">
        <v>50</v>
      </c>
      <c r="P1747" t="s">
        <v>70</v>
      </c>
      <c r="Q1747" t="s">
        <v>258</v>
      </c>
      <c r="R1747" t="s">
        <v>1343</v>
      </c>
      <c r="S1747">
        <v>19112</v>
      </c>
      <c r="T1747" s="3">
        <v>42166</v>
      </c>
      <c r="U1747" s="3">
        <v>42166</v>
      </c>
      <c r="V1747">
        <v>150.72</v>
      </c>
      <c r="W1747">
        <v>21</v>
      </c>
      <c r="X1747">
        <v>722.1</v>
      </c>
      <c r="Y1747">
        <v>53476</v>
      </c>
    </row>
    <row r="1748" spans="1:25" x14ac:dyDescent="0.3">
      <c r="A1748">
        <v>7490</v>
      </c>
      <c r="B1748" t="s">
        <v>54</v>
      </c>
      <c r="C1748">
        <v>0.08</v>
      </c>
      <c r="D1748">
        <v>3.98</v>
      </c>
      <c r="E1748">
        <v>0.7</v>
      </c>
      <c r="F1748">
        <v>3079</v>
      </c>
      <c r="G1748" t="s">
        <v>2803</v>
      </c>
      <c r="H1748" t="s">
        <v>66</v>
      </c>
      <c r="I1748" t="s">
        <v>75</v>
      </c>
      <c r="J1748" t="s">
        <v>46</v>
      </c>
      <c r="K1748" t="s">
        <v>47</v>
      </c>
      <c r="L1748" t="s">
        <v>48</v>
      </c>
      <c r="M1748" t="s">
        <v>2764</v>
      </c>
      <c r="N1748">
        <v>0.52</v>
      </c>
      <c r="O1748" t="s">
        <v>50</v>
      </c>
      <c r="P1748" t="s">
        <v>70</v>
      </c>
      <c r="Q1748" t="s">
        <v>258</v>
      </c>
      <c r="R1748" t="s">
        <v>1343</v>
      </c>
      <c r="S1748">
        <v>19112</v>
      </c>
      <c r="T1748" s="3">
        <v>42166</v>
      </c>
      <c r="U1748" s="3">
        <v>42169</v>
      </c>
      <c r="V1748">
        <v>19.420000000000002</v>
      </c>
      <c r="W1748">
        <v>36</v>
      </c>
      <c r="X1748">
        <v>140.78</v>
      </c>
      <c r="Y1748">
        <v>53476</v>
      </c>
    </row>
    <row r="1749" spans="1:25" x14ac:dyDescent="0.3">
      <c r="A1749">
        <v>7491</v>
      </c>
      <c r="B1749" t="s">
        <v>54</v>
      </c>
      <c r="C1749">
        <v>0.01</v>
      </c>
      <c r="D1749">
        <v>1.76</v>
      </c>
      <c r="E1749">
        <v>0.7</v>
      </c>
      <c r="F1749">
        <v>3079</v>
      </c>
      <c r="G1749" t="s">
        <v>2803</v>
      </c>
      <c r="H1749" t="s">
        <v>66</v>
      </c>
      <c r="I1749" t="s">
        <v>75</v>
      </c>
      <c r="J1749" t="s">
        <v>46</v>
      </c>
      <c r="K1749" t="s">
        <v>47</v>
      </c>
      <c r="L1749" t="s">
        <v>48</v>
      </c>
      <c r="M1749" t="s">
        <v>152</v>
      </c>
      <c r="N1749">
        <v>0.56000000000000005</v>
      </c>
      <c r="O1749" t="s">
        <v>50</v>
      </c>
      <c r="P1749" t="s">
        <v>70</v>
      </c>
      <c r="Q1749" t="s">
        <v>258</v>
      </c>
      <c r="R1749" t="s">
        <v>1343</v>
      </c>
      <c r="S1749">
        <v>19112</v>
      </c>
      <c r="T1749" s="3">
        <v>42166</v>
      </c>
      <c r="U1749" s="3">
        <v>42167</v>
      </c>
      <c r="V1749">
        <v>3.13</v>
      </c>
      <c r="W1749">
        <v>71</v>
      </c>
      <c r="X1749">
        <v>129.72</v>
      </c>
      <c r="Y1749">
        <v>53476</v>
      </c>
    </row>
    <row r="1750" spans="1:25" x14ac:dyDescent="0.3">
      <c r="A1750">
        <v>7492</v>
      </c>
      <c r="B1750" t="s">
        <v>54</v>
      </c>
      <c r="C1750">
        <v>0.01</v>
      </c>
      <c r="D1750">
        <v>193.17</v>
      </c>
      <c r="E1750">
        <v>19.989999999999998</v>
      </c>
      <c r="F1750">
        <v>3079</v>
      </c>
      <c r="G1750" t="s">
        <v>2803</v>
      </c>
      <c r="H1750" t="s">
        <v>44</v>
      </c>
      <c r="I1750" t="s">
        <v>75</v>
      </c>
      <c r="J1750" t="s">
        <v>46</v>
      </c>
      <c r="K1750" t="s">
        <v>165</v>
      </c>
      <c r="L1750" t="s">
        <v>76</v>
      </c>
      <c r="M1750" t="s">
        <v>1547</v>
      </c>
      <c r="N1750">
        <v>0.71</v>
      </c>
      <c r="O1750" t="s">
        <v>50</v>
      </c>
      <c r="P1750" t="s">
        <v>70</v>
      </c>
      <c r="Q1750" t="s">
        <v>258</v>
      </c>
      <c r="R1750" t="s">
        <v>1343</v>
      </c>
      <c r="S1750">
        <v>19112</v>
      </c>
      <c r="T1750" s="3">
        <v>42166</v>
      </c>
      <c r="U1750" s="3">
        <v>42166</v>
      </c>
      <c r="V1750">
        <v>1141.07</v>
      </c>
      <c r="W1750">
        <v>63</v>
      </c>
      <c r="X1750">
        <v>12190.98</v>
      </c>
      <c r="Y1750">
        <v>53476</v>
      </c>
    </row>
    <row r="1751" spans="1:25" x14ac:dyDescent="0.3">
      <c r="A1751">
        <v>1739</v>
      </c>
      <c r="B1751" t="s">
        <v>73</v>
      </c>
      <c r="C1751">
        <v>0</v>
      </c>
      <c r="D1751">
        <v>137.47999999999999</v>
      </c>
      <c r="E1751">
        <v>32.18</v>
      </c>
      <c r="F1751">
        <v>3079</v>
      </c>
      <c r="G1751" t="s">
        <v>2803</v>
      </c>
      <c r="H1751" t="s">
        <v>56</v>
      </c>
      <c r="I1751" t="s">
        <v>75</v>
      </c>
      <c r="J1751" t="s">
        <v>58</v>
      </c>
      <c r="K1751" t="s">
        <v>215</v>
      </c>
      <c r="L1751" t="s">
        <v>146</v>
      </c>
      <c r="M1751" t="s">
        <v>2796</v>
      </c>
      <c r="N1751">
        <v>0.78</v>
      </c>
      <c r="O1751" t="s">
        <v>50</v>
      </c>
      <c r="P1751" t="s">
        <v>70</v>
      </c>
      <c r="Q1751" t="s">
        <v>258</v>
      </c>
      <c r="R1751" t="s">
        <v>1343</v>
      </c>
      <c r="S1751">
        <v>19112</v>
      </c>
      <c r="T1751" s="3">
        <v>42011</v>
      </c>
      <c r="U1751" s="3">
        <v>42012</v>
      </c>
      <c r="V1751">
        <v>-203.27</v>
      </c>
      <c r="W1751">
        <v>10</v>
      </c>
      <c r="X1751">
        <v>1483.76</v>
      </c>
      <c r="Y1751">
        <v>12480</v>
      </c>
    </row>
    <row r="1752" spans="1:25" x14ac:dyDescent="0.3">
      <c r="A1752">
        <v>6807</v>
      </c>
      <c r="B1752" t="s">
        <v>64</v>
      </c>
      <c r="C1752">
        <v>0</v>
      </c>
      <c r="D1752">
        <v>2.21</v>
      </c>
      <c r="E1752">
        <v>1</v>
      </c>
      <c r="F1752">
        <v>3079</v>
      </c>
      <c r="G1752" t="s">
        <v>2803</v>
      </c>
      <c r="H1752" t="s">
        <v>44</v>
      </c>
      <c r="I1752" t="s">
        <v>75</v>
      </c>
      <c r="J1752" t="s">
        <v>46</v>
      </c>
      <c r="K1752" t="s">
        <v>47</v>
      </c>
      <c r="L1752" t="s">
        <v>48</v>
      </c>
      <c r="M1752" t="s">
        <v>2804</v>
      </c>
      <c r="N1752">
        <v>0.38</v>
      </c>
      <c r="O1752" t="s">
        <v>50</v>
      </c>
      <c r="P1752" t="s">
        <v>70</v>
      </c>
      <c r="Q1752" t="s">
        <v>258</v>
      </c>
      <c r="R1752" t="s">
        <v>1343</v>
      </c>
      <c r="S1752">
        <v>19112</v>
      </c>
      <c r="T1752" s="3">
        <v>42165</v>
      </c>
      <c r="U1752" s="3">
        <v>42166</v>
      </c>
      <c r="V1752">
        <v>10.01</v>
      </c>
      <c r="W1752">
        <v>33</v>
      </c>
      <c r="X1752">
        <v>87.18</v>
      </c>
      <c r="Y1752">
        <v>48483</v>
      </c>
    </row>
    <row r="1753" spans="1:25" x14ac:dyDescent="0.3">
      <c r="A1753">
        <v>19756</v>
      </c>
      <c r="B1753" t="s">
        <v>42</v>
      </c>
      <c r="C1753">
        <v>0</v>
      </c>
      <c r="D1753">
        <v>65.989999999999995</v>
      </c>
      <c r="E1753">
        <v>5.99</v>
      </c>
      <c r="F1753">
        <v>3084</v>
      </c>
      <c r="G1753" t="s">
        <v>2805</v>
      </c>
      <c r="H1753" t="s">
        <v>44</v>
      </c>
      <c r="I1753" t="s">
        <v>75</v>
      </c>
      <c r="J1753" t="s">
        <v>102</v>
      </c>
      <c r="K1753" t="s">
        <v>103</v>
      </c>
      <c r="L1753" t="s">
        <v>76</v>
      </c>
      <c r="M1753" t="s">
        <v>2476</v>
      </c>
      <c r="N1753">
        <v>0.57999999999999996</v>
      </c>
      <c r="O1753" t="s">
        <v>50</v>
      </c>
      <c r="P1753" t="s">
        <v>51</v>
      </c>
      <c r="Q1753" t="s">
        <v>52</v>
      </c>
      <c r="R1753" t="s">
        <v>2788</v>
      </c>
      <c r="S1753">
        <v>98503</v>
      </c>
      <c r="T1753" s="3">
        <v>42114</v>
      </c>
      <c r="U1753" s="3">
        <v>42116</v>
      </c>
      <c r="V1753">
        <v>313.81200000000001</v>
      </c>
      <c r="W1753">
        <v>14</v>
      </c>
      <c r="X1753">
        <v>798.89</v>
      </c>
      <c r="Y1753">
        <v>89879</v>
      </c>
    </row>
    <row r="1754" spans="1:25" x14ac:dyDescent="0.3">
      <c r="A1754">
        <v>20589</v>
      </c>
      <c r="B1754" t="s">
        <v>54</v>
      </c>
      <c r="C1754">
        <v>0.01</v>
      </c>
      <c r="D1754">
        <v>7.1</v>
      </c>
      <c r="E1754">
        <v>6.05</v>
      </c>
      <c r="F1754">
        <v>3084</v>
      </c>
      <c r="G1754" t="s">
        <v>2805</v>
      </c>
      <c r="H1754" t="s">
        <v>66</v>
      </c>
      <c r="I1754" t="s">
        <v>75</v>
      </c>
      <c r="J1754" t="s">
        <v>46</v>
      </c>
      <c r="K1754" t="s">
        <v>134</v>
      </c>
      <c r="L1754" t="s">
        <v>76</v>
      </c>
      <c r="M1754" t="s">
        <v>675</v>
      </c>
      <c r="N1754">
        <v>0.39</v>
      </c>
      <c r="O1754" t="s">
        <v>50</v>
      </c>
      <c r="P1754" t="s">
        <v>51</v>
      </c>
      <c r="Q1754" t="s">
        <v>52</v>
      </c>
      <c r="R1754" t="s">
        <v>2788</v>
      </c>
      <c r="S1754">
        <v>98503</v>
      </c>
      <c r="T1754" s="3">
        <v>42179</v>
      </c>
      <c r="U1754" s="3">
        <v>42180</v>
      </c>
      <c r="V1754">
        <v>-39.186250000000001</v>
      </c>
      <c r="W1754">
        <v>18</v>
      </c>
      <c r="X1754">
        <v>133.19</v>
      </c>
      <c r="Y1754">
        <v>89880</v>
      </c>
    </row>
    <row r="1755" spans="1:25" x14ac:dyDescent="0.3">
      <c r="A1755">
        <v>20590</v>
      </c>
      <c r="B1755" t="s">
        <v>54</v>
      </c>
      <c r="C1755">
        <v>0.05</v>
      </c>
      <c r="D1755">
        <v>18.97</v>
      </c>
      <c r="E1755">
        <v>9.0299999999999994</v>
      </c>
      <c r="F1755">
        <v>3084</v>
      </c>
      <c r="G1755" t="s">
        <v>2805</v>
      </c>
      <c r="H1755" t="s">
        <v>66</v>
      </c>
      <c r="I1755" t="s">
        <v>75</v>
      </c>
      <c r="J1755" t="s">
        <v>46</v>
      </c>
      <c r="K1755" t="s">
        <v>118</v>
      </c>
      <c r="L1755" t="s">
        <v>76</v>
      </c>
      <c r="M1755" t="s">
        <v>799</v>
      </c>
      <c r="N1755">
        <v>0.37</v>
      </c>
      <c r="O1755" t="s">
        <v>50</v>
      </c>
      <c r="P1755" t="s">
        <v>51</v>
      </c>
      <c r="Q1755" t="s">
        <v>52</v>
      </c>
      <c r="R1755" t="s">
        <v>2788</v>
      </c>
      <c r="S1755">
        <v>98503</v>
      </c>
      <c r="T1755" s="3">
        <v>42179</v>
      </c>
      <c r="U1755" s="3">
        <v>42180</v>
      </c>
      <c r="V1755">
        <v>-1.89</v>
      </c>
      <c r="W1755">
        <v>5</v>
      </c>
      <c r="X1755">
        <v>97.33</v>
      </c>
      <c r="Y1755">
        <v>89880</v>
      </c>
    </row>
    <row r="1756" spans="1:25" x14ac:dyDescent="0.3">
      <c r="A1756">
        <v>20008</v>
      </c>
      <c r="B1756" t="s">
        <v>42</v>
      </c>
      <c r="C1756">
        <v>0.05</v>
      </c>
      <c r="D1756">
        <v>39.99</v>
      </c>
      <c r="E1756">
        <v>10.25</v>
      </c>
      <c r="F1756">
        <v>3086</v>
      </c>
      <c r="G1756" t="s">
        <v>2806</v>
      </c>
      <c r="H1756" t="s">
        <v>44</v>
      </c>
      <c r="I1756" t="s">
        <v>139</v>
      </c>
      <c r="J1756" t="s">
        <v>102</v>
      </c>
      <c r="K1756" t="s">
        <v>204</v>
      </c>
      <c r="L1756" t="s">
        <v>76</v>
      </c>
      <c r="M1756" t="s">
        <v>2807</v>
      </c>
      <c r="N1756">
        <v>0.55000000000000004</v>
      </c>
      <c r="O1756" t="s">
        <v>50</v>
      </c>
      <c r="P1756" t="s">
        <v>87</v>
      </c>
      <c r="Q1756" t="s">
        <v>386</v>
      </c>
      <c r="R1756" t="s">
        <v>2808</v>
      </c>
      <c r="S1756">
        <v>34287</v>
      </c>
      <c r="T1756" s="3">
        <v>42142</v>
      </c>
      <c r="U1756" s="3">
        <v>42143</v>
      </c>
      <c r="V1756">
        <v>4.29</v>
      </c>
      <c r="W1756">
        <v>3</v>
      </c>
      <c r="X1756">
        <v>130.91</v>
      </c>
      <c r="Y1756">
        <v>88380</v>
      </c>
    </row>
    <row r="1757" spans="1:25" x14ac:dyDescent="0.3">
      <c r="A1757">
        <v>21085</v>
      </c>
      <c r="B1757" t="s">
        <v>131</v>
      </c>
      <c r="C1757">
        <v>7.0000000000000007E-2</v>
      </c>
      <c r="D1757">
        <v>49.43</v>
      </c>
      <c r="E1757">
        <v>19.989999999999998</v>
      </c>
      <c r="F1757">
        <v>3089</v>
      </c>
      <c r="G1757" t="s">
        <v>2809</v>
      </c>
      <c r="H1757" t="s">
        <v>66</v>
      </c>
      <c r="I1757" t="s">
        <v>45</v>
      </c>
      <c r="J1757" t="s">
        <v>46</v>
      </c>
      <c r="K1757" t="s">
        <v>281</v>
      </c>
      <c r="L1757" t="s">
        <v>76</v>
      </c>
      <c r="M1757" t="s">
        <v>2810</v>
      </c>
      <c r="N1757">
        <v>0.56999999999999995</v>
      </c>
      <c r="O1757" t="s">
        <v>50</v>
      </c>
      <c r="P1757" t="s">
        <v>78</v>
      </c>
      <c r="Q1757" t="s">
        <v>207</v>
      </c>
      <c r="R1757" t="s">
        <v>2779</v>
      </c>
      <c r="S1757">
        <v>66209</v>
      </c>
      <c r="T1757" s="3">
        <v>42028</v>
      </c>
      <c r="U1757" s="3">
        <v>42033</v>
      </c>
      <c r="V1757">
        <v>-122.77</v>
      </c>
      <c r="W1757">
        <v>6</v>
      </c>
      <c r="X1757">
        <v>281.82</v>
      </c>
      <c r="Y1757">
        <v>91219</v>
      </c>
    </row>
    <row r="1758" spans="1:25" x14ac:dyDescent="0.3">
      <c r="A1758">
        <v>20357</v>
      </c>
      <c r="B1758" t="s">
        <v>64</v>
      </c>
      <c r="C1758">
        <v>0.09</v>
      </c>
      <c r="D1758">
        <v>207.48</v>
      </c>
      <c r="E1758">
        <v>0.99</v>
      </c>
      <c r="F1758">
        <v>3095</v>
      </c>
      <c r="G1758" t="s">
        <v>2811</v>
      </c>
      <c r="H1758" t="s">
        <v>66</v>
      </c>
      <c r="I1758" t="s">
        <v>139</v>
      </c>
      <c r="J1758" t="s">
        <v>46</v>
      </c>
      <c r="K1758" t="s">
        <v>281</v>
      </c>
      <c r="L1758" t="s">
        <v>76</v>
      </c>
      <c r="M1758" t="s">
        <v>2167</v>
      </c>
      <c r="N1758">
        <v>0.55000000000000004</v>
      </c>
      <c r="O1758" t="s">
        <v>50</v>
      </c>
      <c r="P1758" t="s">
        <v>70</v>
      </c>
      <c r="Q1758" t="s">
        <v>178</v>
      </c>
      <c r="R1758" t="s">
        <v>2812</v>
      </c>
      <c r="S1758">
        <v>45011</v>
      </c>
      <c r="T1758" s="3">
        <v>42023</v>
      </c>
      <c r="U1758" s="3">
        <v>42025</v>
      </c>
      <c r="V1758">
        <v>683.9556</v>
      </c>
      <c r="W1758">
        <v>5</v>
      </c>
      <c r="X1758">
        <v>991.24</v>
      </c>
      <c r="Y1758">
        <v>86220</v>
      </c>
    </row>
    <row r="1759" spans="1:25" x14ac:dyDescent="0.3">
      <c r="A1759">
        <v>21235</v>
      </c>
      <c r="B1759" t="s">
        <v>42</v>
      </c>
      <c r="C1759">
        <v>0.08</v>
      </c>
      <c r="D1759">
        <v>40.98</v>
      </c>
      <c r="E1759">
        <v>7.2</v>
      </c>
      <c r="F1759">
        <v>3096</v>
      </c>
      <c r="G1759" t="s">
        <v>2813</v>
      </c>
      <c r="H1759" t="s">
        <v>44</v>
      </c>
      <c r="I1759" t="s">
        <v>139</v>
      </c>
      <c r="J1759" t="s">
        <v>46</v>
      </c>
      <c r="K1759" t="s">
        <v>281</v>
      </c>
      <c r="L1759" t="s">
        <v>76</v>
      </c>
      <c r="M1759" t="s">
        <v>2814</v>
      </c>
      <c r="N1759">
        <v>0.6</v>
      </c>
      <c r="O1759" t="s">
        <v>50</v>
      </c>
      <c r="P1759" t="s">
        <v>70</v>
      </c>
      <c r="Q1759" t="s">
        <v>178</v>
      </c>
      <c r="R1759" t="s">
        <v>1758</v>
      </c>
      <c r="S1759">
        <v>43026</v>
      </c>
      <c r="T1759" s="3">
        <v>42148</v>
      </c>
      <c r="U1759" s="3">
        <v>42149</v>
      </c>
      <c r="V1759">
        <v>-16.64</v>
      </c>
      <c r="W1759">
        <v>3</v>
      </c>
      <c r="X1759">
        <v>119.86</v>
      </c>
      <c r="Y1759">
        <v>86221</v>
      </c>
    </row>
    <row r="1760" spans="1:25" x14ac:dyDescent="0.3">
      <c r="A1760">
        <v>21236</v>
      </c>
      <c r="B1760" t="s">
        <v>42</v>
      </c>
      <c r="C1760">
        <v>0.08</v>
      </c>
      <c r="D1760">
        <v>8.1199999999999992</v>
      </c>
      <c r="E1760">
        <v>2.83</v>
      </c>
      <c r="F1760">
        <v>3096</v>
      </c>
      <c r="G1760" t="s">
        <v>2813</v>
      </c>
      <c r="H1760" t="s">
        <v>44</v>
      </c>
      <c r="I1760" t="s">
        <v>139</v>
      </c>
      <c r="J1760" t="s">
        <v>102</v>
      </c>
      <c r="K1760" t="s">
        <v>204</v>
      </c>
      <c r="L1760" t="s">
        <v>68</v>
      </c>
      <c r="M1760" t="s">
        <v>851</v>
      </c>
      <c r="N1760">
        <v>0.77</v>
      </c>
      <c r="O1760" t="s">
        <v>50</v>
      </c>
      <c r="P1760" t="s">
        <v>70</v>
      </c>
      <c r="Q1760" t="s">
        <v>178</v>
      </c>
      <c r="R1760" t="s">
        <v>1758</v>
      </c>
      <c r="S1760">
        <v>43026</v>
      </c>
      <c r="T1760" s="3">
        <v>42148</v>
      </c>
      <c r="U1760" s="3">
        <v>42149</v>
      </c>
      <c r="V1760">
        <v>-59.73</v>
      </c>
      <c r="W1760">
        <v>12</v>
      </c>
      <c r="X1760">
        <v>98.77</v>
      </c>
      <c r="Y1760">
        <v>86221</v>
      </c>
    </row>
    <row r="1761" spans="1:25" x14ac:dyDescent="0.3">
      <c r="A1761">
        <v>21237</v>
      </c>
      <c r="B1761" t="s">
        <v>42</v>
      </c>
      <c r="C1761">
        <v>0.02</v>
      </c>
      <c r="D1761">
        <v>262.11</v>
      </c>
      <c r="E1761">
        <v>62.74</v>
      </c>
      <c r="F1761">
        <v>3096</v>
      </c>
      <c r="G1761" t="s">
        <v>2813</v>
      </c>
      <c r="H1761" t="s">
        <v>56</v>
      </c>
      <c r="I1761" t="s">
        <v>139</v>
      </c>
      <c r="J1761" t="s">
        <v>58</v>
      </c>
      <c r="K1761" t="s">
        <v>176</v>
      </c>
      <c r="L1761" t="s">
        <v>146</v>
      </c>
      <c r="M1761" t="s">
        <v>2815</v>
      </c>
      <c r="N1761">
        <v>0.75</v>
      </c>
      <c r="O1761" t="s">
        <v>50</v>
      </c>
      <c r="P1761" t="s">
        <v>70</v>
      </c>
      <c r="Q1761" t="s">
        <v>178</v>
      </c>
      <c r="R1761" t="s">
        <v>1758</v>
      </c>
      <c r="S1761">
        <v>43026</v>
      </c>
      <c r="T1761" s="3">
        <v>42148</v>
      </c>
      <c r="U1761" s="3">
        <v>42149</v>
      </c>
      <c r="V1761">
        <v>-633.44123700000023</v>
      </c>
      <c r="W1761">
        <v>9</v>
      </c>
      <c r="X1761">
        <v>2495.35</v>
      </c>
      <c r="Y1761">
        <v>86221</v>
      </c>
    </row>
    <row r="1762" spans="1:25" x14ac:dyDescent="0.3">
      <c r="A1762">
        <v>25999</v>
      </c>
      <c r="B1762" t="s">
        <v>64</v>
      </c>
      <c r="C1762">
        <v>0.04</v>
      </c>
      <c r="D1762">
        <v>33.89</v>
      </c>
      <c r="E1762">
        <v>5.0999999999999996</v>
      </c>
      <c r="F1762">
        <v>3096</v>
      </c>
      <c r="G1762" t="s">
        <v>2813</v>
      </c>
      <c r="H1762" t="s">
        <v>44</v>
      </c>
      <c r="I1762" t="s">
        <v>139</v>
      </c>
      <c r="J1762" t="s">
        <v>46</v>
      </c>
      <c r="K1762" t="s">
        <v>165</v>
      </c>
      <c r="L1762" t="s">
        <v>76</v>
      </c>
      <c r="M1762" t="s">
        <v>2816</v>
      </c>
      <c r="N1762">
        <v>0.6</v>
      </c>
      <c r="O1762" t="s">
        <v>50</v>
      </c>
      <c r="P1762" t="s">
        <v>70</v>
      </c>
      <c r="Q1762" t="s">
        <v>178</v>
      </c>
      <c r="R1762" t="s">
        <v>1758</v>
      </c>
      <c r="S1762">
        <v>43026</v>
      </c>
      <c r="T1762" s="3">
        <v>42172</v>
      </c>
      <c r="U1762" s="3">
        <v>42173</v>
      </c>
      <c r="V1762">
        <v>72.984000000000009</v>
      </c>
      <c r="W1762">
        <v>6</v>
      </c>
      <c r="X1762">
        <v>200.83</v>
      </c>
      <c r="Y1762">
        <v>86222</v>
      </c>
    </row>
    <row r="1763" spans="1:25" x14ac:dyDescent="0.3">
      <c r="A1763">
        <v>19816</v>
      </c>
      <c r="B1763" t="s">
        <v>64</v>
      </c>
      <c r="C1763">
        <v>0.05</v>
      </c>
      <c r="D1763">
        <v>35.44</v>
      </c>
      <c r="E1763">
        <v>5.09</v>
      </c>
      <c r="F1763">
        <v>3098</v>
      </c>
      <c r="G1763" t="s">
        <v>2817</v>
      </c>
      <c r="H1763" t="s">
        <v>66</v>
      </c>
      <c r="I1763" t="s">
        <v>139</v>
      </c>
      <c r="J1763" t="s">
        <v>46</v>
      </c>
      <c r="K1763" t="s">
        <v>118</v>
      </c>
      <c r="L1763" t="s">
        <v>76</v>
      </c>
      <c r="M1763" t="s">
        <v>2801</v>
      </c>
      <c r="N1763">
        <v>0.38</v>
      </c>
      <c r="O1763" t="s">
        <v>50</v>
      </c>
      <c r="P1763" t="s">
        <v>70</v>
      </c>
      <c r="Q1763" t="s">
        <v>96</v>
      </c>
      <c r="R1763" t="s">
        <v>2818</v>
      </c>
      <c r="S1763">
        <v>11967</v>
      </c>
      <c r="T1763" s="3">
        <v>42102</v>
      </c>
      <c r="U1763" s="3">
        <v>42103</v>
      </c>
      <c r="V1763">
        <v>240.17519999999996</v>
      </c>
      <c r="W1763">
        <v>10</v>
      </c>
      <c r="X1763">
        <v>348.08</v>
      </c>
      <c r="Y1763">
        <v>89314</v>
      </c>
    </row>
    <row r="1764" spans="1:25" x14ac:dyDescent="0.3">
      <c r="A1764">
        <v>22503</v>
      </c>
      <c r="B1764" t="s">
        <v>131</v>
      </c>
      <c r="C1764">
        <v>0</v>
      </c>
      <c r="D1764">
        <v>11.7</v>
      </c>
      <c r="E1764">
        <v>6.96</v>
      </c>
      <c r="F1764">
        <v>3098</v>
      </c>
      <c r="G1764" t="s">
        <v>2817</v>
      </c>
      <c r="H1764" t="s">
        <v>44</v>
      </c>
      <c r="I1764" t="s">
        <v>139</v>
      </c>
      <c r="J1764" t="s">
        <v>46</v>
      </c>
      <c r="K1764" t="s">
        <v>281</v>
      </c>
      <c r="L1764" t="s">
        <v>111</v>
      </c>
      <c r="M1764" t="s">
        <v>1304</v>
      </c>
      <c r="N1764">
        <v>0.5</v>
      </c>
      <c r="O1764" t="s">
        <v>50</v>
      </c>
      <c r="P1764" t="s">
        <v>70</v>
      </c>
      <c r="Q1764" t="s">
        <v>96</v>
      </c>
      <c r="R1764" t="s">
        <v>2818</v>
      </c>
      <c r="S1764">
        <v>11967</v>
      </c>
      <c r="T1764" s="3">
        <v>42172</v>
      </c>
      <c r="U1764" s="3">
        <v>42174</v>
      </c>
      <c r="V1764">
        <v>-11.248000000000001</v>
      </c>
      <c r="W1764">
        <v>10</v>
      </c>
      <c r="X1764">
        <v>131.69</v>
      </c>
      <c r="Y1764">
        <v>89315</v>
      </c>
    </row>
    <row r="1765" spans="1:25" x14ac:dyDescent="0.3">
      <c r="A1765">
        <v>18930</v>
      </c>
      <c r="B1765" t="s">
        <v>131</v>
      </c>
      <c r="C1765">
        <v>0.06</v>
      </c>
      <c r="D1765">
        <v>2.89</v>
      </c>
      <c r="E1765">
        <v>0.5</v>
      </c>
      <c r="F1765">
        <v>3098</v>
      </c>
      <c r="G1765" t="s">
        <v>2817</v>
      </c>
      <c r="H1765" t="s">
        <v>66</v>
      </c>
      <c r="I1765" t="s">
        <v>139</v>
      </c>
      <c r="J1765" t="s">
        <v>46</v>
      </c>
      <c r="K1765" t="s">
        <v>159</v>
      </c>
      <c r="L1765" t="s">
        <v>76</v>
      </c>
      <c r="M1765" t="s">
        <v>813</v>
      </c>
      <c r="N1765">
        <v>0.38</v>
      </c>
      <c r="O1765" t="s">
        <v>50</v>
      </c>
      <c r="P1765" t="s">
        <v>70</v>
      </c>
      <c r="Q1765" t="s">
        <v>96</v>
      </c>
      <c r="R1765" t="s">
        <v>2818</v>
      </c>
      <c r="S1765">
        <v>11967</v>
      </c>
      <c r="T1765" s="3">
        <v>42063</v>
      </c>
      <c r="U1765" s="3">
        <v>42063</v>
      </c>
      <c r="V1765">
        <v>9.611699999999999</v>
      </c>
      <c r="W1765">
        <v>5</v>
      </c>
      <c r="X1765">
        <v>13.93</v>
      </c>
      <c r="Y1765">
        <v>89316</v>
      </c>
    </row>
    <row r="1766" spans="1:25" x14ac:dyDescent="0.3">
      <c r="A1766">
        <v>19805</v>
      </c>
      <c r="B1766" t="s">
        <v>64</v>
      </c>
      <c r="C1766">
        <v>7.0000000000000007E-2</v>
      </c>
      <c r="D1766">
        <v>35.99</v>
      </c>
      <c r="E1766">
        <v>5</v>
      </c>
      <c r="F1766">
        <v>3100</v>
      </c>
      <c r="G1766" t="s">
        <v>2819</v>
      </c>
      <c r="H1766" t="s">
        <v>66</v>
      </c>
      <c r="I1766" t="s">
        <v>139</v>
      </c>
      <c r="J1766" t="s">
        <v>102</v>
      </c>
      <c r="K1766" t="s">
        <v>103</v>
      </c>
      <c r="L1766" t="s">
        <v>48</v>
      </c>
      <c r="M1766" t="s">
        <v>1786</v>
      </c>
      <c r="N1766">
        <v>0.82</v>
      </c>
      <c r="O1766" t="s">
        <v>50</v>
      </c>
      <c r="P1766" t="s">
        <v>87</v>
      </c>
      <c r="Q1766" t="s">
        <v>386</v>
      </c>
      <c r="R1766" t="s">
        <v>2820</v>
      </c>
      <c r="S1766">
        <v>33334</v>
      </c>
      <c r="T1766" s="3">
        <v>42088</v>
      </c>
      <c r="U1766" s="3">
        <v>42090</v>
      </c>
      <c r="V1766">
        <v>-299.81420000000003</v>
      </c>
      <c r="W1766">
        <v>1</v>
      </c>
      <c r="X1766">
        <v>31.71</v>
      </c>
      <c r="Y1766">
        <v>89988</v>
      </c>
    </row>
    <row r="1767" spans="1:25" x14ac:dyDescent="0.3">
      <c r="A1767">
        <v>18087</v>
      </c>
      <c r="B1767" t="s">
        <v>64</v>
      </c>
      <c r="C1767">
        <v>0.04</v>
      </c>
      <c r="D1767">
        <v>3.08</v>
      </c>
      <c r="E1767">
        <v>0.99</v>
      </c>
      <c r="F1767">
        <v>3105</v>
      </c>
      <c r="G1767" t="s">
        <v>2821</v>
      </c>
      <c r="H1767" t="s">
        <v>66</v>
      </c>
      <c r="I1767" t="s">
        <v>57</v>
      </c>
      <c r="J1767" t="s">
        <v>46</v>
      </c>
      <c r="K1767" t="s">
        <v>159</v>
      </c>
      <c r="L1767" t="s">
        <v>76</v>
      </c>
      <c r="M1767" t="s">
        <v>2018</v>
      </c>
      <c r="N1767">
        <v>0.37</v>
      </c>
      <c r="O1767" t="s">
        <v>50</v>
      </c>
      <c r="P1767" t="s">
        <v>87</v>
      </c>
      <c r="Q1767" t="s">
        <v>637</v>
      </c>
      <c r="R1767" t="s">
        <v>343</v>
      </c>
      <c r="S1767">
        <v>42071</v>
      </c>
      <c r="T1767" s="3">
        <v>42083</v>
      </c>
      <c r="U1767" s="3">
        <v>42084</v>
      </c>
      <c r="V1767">
        <v>13.799999999999999</v>
      </c>
      <c r="W1767">
        <v>19</v>
      </c>
      <c r="X1767">
        <v>60.01</v>
      </c>
      <c r="Y1767">
        <v>86327</v>
      </c>
    </row>
    <row r="1768" spans="1:25" x14ac:dyDescent="0.3">
      <c r="A1768">
        <v>18088</v>
      </c>
      <c r="B1768" t="s">
        <v>64</v>
      </c>
      <c r="C1768">
        <v>0.02</v>
      </c>
      <c r="D1768">
        <v>6.48</v>
      </c>
      <c r="E1768">
        <v>5.9</v>
      </c>
      <c r="F1768">
        <v>3105</v>
      </c>
      <c r="G1768" t="s">
        <v>2821</v>
      </c>
      <c r="H1768" t="s">
        <v>66</v>
      </c>
      <c r="I1768" t="s">
        <v>57</v>
      </c>
      <c r="J1768" t="s">
        <v>46</v>
      </c>
      <c r="K1768" t="s">
        <v>118</v>
      </c>
      <c r="L1768" t="s">
        <v>76</v>
      </c>
      <c r="M1768" t="s">
        <v>736</v>
      </c>
      <c r="N1768">
        <v>0.37</v>
      </c>
      <c r="O1768" t="s">
        <v>50</v>
      </c>
      <c r="P1768" t="s">
        <v>87</v>
      </c>
      <c r="Q1768" t="s">
        <v>637</v>
      </c>
      <c r="R1768" t="s">
        <v>343</v>
      </c>
      <c r="S1768">
        <v>42071</v>
      </c>
      <c r="T1768" s="3">
        <v>42083</v>
      </c>
      <c r="U1768" s="3">
        <v>42084</v>
      </c>
      <c r="V1768">
        <v>4.3919999999999995</v>
      </c>
      <c r="W1768">
        <v>13</v>
      </c>
      <c r="X1768">
        <v>90.98</v>
      </c>
      <c r="Y1768">
        <v>86327</v>
      </c>
    </row>
    <row r="1769" spans="1:25" x14ac:dyDescent="0.3">
      <c r="A1769">
        <v>18089</v>
      </c>
      <c r="B1769" t="s">
        <v>64</v>
      </c>
      <c r="C1769">
        <v>0.04</v>
      </c>
      <c r="D1769">
        <v>125.99</v>
      </c>
      <c r="E1769">
        <v>4.2</v>
      </c>
      <c r="F1769">
        <v>3105</v>
      </c>
      <c r="G1769" t="s">
        <v>2821</v>
      </c>
      <c r="H1769" t="s">
        <v>66</v>
      </c>
      <c r="I1769" t="s">
        <v>57</v>
      </c>
      <c r="J1769" t="s">
        <v>102</v>
      </c>
      <c r="K1769" t="s">
        <v>103</v>
      </c>
      <c r="L1769" t="s">
        <v>76</v>
      </c>
      <c r="M1769" t="s">
        <v>2822</v>
      </c>
      <c r="N1769">
        <v>0.59</v>
      </c>
      <c r="O1769" t="s">
        <v>50</v>
      </c>
      <c r="P1769" t="s">
        <v>87</v>
      </c>
      <c r="Q1769" t="s">
        <v>637</v>
      </c>
      <c r="R1769" t="s">
        <v>343</v>
      </c>
      <c r="S1769">
        <v>42071</v>
      </c>
      <c r="T1769" s="3">
        <v>42083</v>
      </c>
      <c r="U1769" s="3">
        <v>42085</v>
      </c>
      <c r="V1769">
        <v>-236.25</v>
      </c>
      <c r="W1769">
        <v>12</v>
      </c>
      <c r="X1769">
        <v>1270.7</v>
      </c>
      <c r="Y1769">
        <v>86327</v>
      </c>
    </row>
    <row r="1770" spans="1:25" x14ac:dyDescent="0.3">
      <c r="A1770">
        <v>87</v>
      </c>
      <c r="B1770" t="s">
        <v>64</v>
      </c>
      <c r="C1770">
        <v>0.04</v>
      </c>
      <c r="D1770">
        <v>3.08</v>
      </c>
      <c r="E1770">
        <v>0.99</v>
      </c>
      <c r="F1770">
        <v>3106</v>
      </c>
      <c r="G1770" t="s">
        <v>2823</v>
      </c>
      <c r="H1770" t="s">
        <v>66</v>
      </c>
      <c r="I1770" t="s">
        <v>57</v>
      </c>
      <c r="J1770" t="s">
        <v>46</v>
      </c>
      <c r="K1770" t="s">
        <v>159</v>
      </c>
      <c r="L1770" t="s">
        <v>76</v>
      </c>
      <c r="M1770" t="s">
        <v>2018</v>
      </c>
      <c r="N1770">
        <v>0.37</v>
      </c>
      <c r="O1770" t="s">
        <v>50</v>
      </c>
      <c r="P1770" t="s">
        <v>78</v>
      </c>
      <c r="Q1770" t="s">
        <v>155</v>
      </c>
      <c r="R1770" t="s">
        <v>2188</v>
      </c>
      <c r="S1770">
        <v>77041</v>
      </c>
      <c r="T1770" s="3">
        <v>42083</v>
      </c>
      <c r="U1770" s="3">
        <v>42084</v>
      </c>
      <c r="V1770">
        <v>36.020000000000003</v>
      </c>
      <c r="W1770">
        <v>75</v>
      </c>
      <c r="X1770">
        <v>236.87</v>
      </c>
      <c r="Y1770">
        <v>548</v>
      </c>
    </row>
    <row r="1771" spans="1:25" x14ac:dyDescent="0.3">
      <c r="A1771">
        <v>88</v>
      </c>
      <c r="B1771" t="s">
        <v>64</v>
      </c>
      <c r="C1771">
        <v>0.02</v>
      </c>
      <c r="D1771">
        <v>6.48</v>
      </c>
      <c r="E1771">
        <v>5.9</v>
      </c>
      <c r="F1771">
        <v>3106</v>
      </c>
      <c r="G1771" t="s">
        <v>2823</v>
      </c>
      <c r="H1771" t="s">
        <v>66</v>
      </c>
      <c r="I1771" t="s">
        <v>57</v>
      </c>
      <c r="J1771" t="s">
        <v>46</v>
      </c>
      <c r="K1771" t="s">
        <v>118</v>
      </c>
      <c r="L1771" t="s">
        <v>76</v>
      </c>
      <c r="M1771" t="s">
        <v>736</v>
      </c>
      <c r="N1771">
        <v>0.37</v>
      </c>
      <c r="O1771" t="s">
        <v>50</v>
      </c>
      <c r="P1771" t="s">
        <v>78</v>
      </c>
      <c r="Q1771" t="s">
        <v>155</v>
      </c>
      <c r="R1771" t="s">
        <v>2188</v>
      </c>
      <c r="S1771">
        <v>77041</v>
      </c>
      <c r="T1771" s="3">
        <v>42083</v>
      </c>
      <c r="U1771" s="3">
        <v>42084</v>
      </c>
      <c r="V1771">
        <v>-50.64</v>
      </c>
      <c r="W1771">
        <v>53</v>
      </c>
      <c r="X1771">
        <v>370.91</v>
      </c>
      <c r="Y1771">
        <v>548</v>
      </c>
    </row>
    <row r="1772" spans="1:25" x14ac:dyDescent="0.3">
      <c r="A1772">
        <v>89</v>
      </c>
      <c r="B1772" t="s">
        <v>64</v>
      </c>
      <c r="C1772">
        <v>0.04</v>
      </c>
      <c r="D1772">
        <v>125.99</v>
      </c>
      <c r="E1772">
        <v>4.2</v>
      </c>
      <c r="F1772">
        <v>3106</v>
      </c>
      <c r="G1772" t="s">
        <v>2823</v>
      </c>
      <c r="H1772" t="s">
        <v>66</v>
      </c>
      <c r="I1772" t="s">
        <v>57</v>
      </c>
      <c r="J1772" t="s">
        <v>102</v>
      </c>
      <c r="K1772" t="s">
        <v>103</v>
      </c>
      <c r="L1772" t="s">
        <v>76</v>
      </c>
      <c r="M1772" t="s">
        <v>2822</v>
      </c>
      <c r="N1772">
        <v>0.59</v>
      </c>
      <c r="O1772" t="s">
        <v>50</v>
      </c>
      <c r="P1772" t="s">
        <v>78</v>
      </c>
      <c r="Q1772" t="s">
        <v>155</v>
      </c>
      <c r="R1772" t="s">
        <v>2188</v>
      </c>
      <c r="S1772">
        <v>77041</v>
      </c>
      <c r="T1772" s="3">
        <v>42083</v>
      </c>
      <c r="U1772" s="3">
        <v>42085</v>
      </c>
      <c r="V1772">
        <v>510.48900000000003</v>
      </c>
      <c r="W1772">
        <v>47</v>
      </c>
      <c r="X1772">
        <v>4976.92</v>
      </c>
      <c r="Y1772">
        <v>548</v>
      </c>
    </row>
    <row r="1773" spans="1:25" x14ac:dyDescent="0.3">
      <c r="A1773">
        <v>21120</v>
      </c>
      <c r="B1773" t="s">
        <v>54</v>
      </c>
      <c r="C1773">
        <v>7.0000000000000007E-2</v>
      </c>
      <c r="D1773">
        <v>34.54</v>
      </c>
      <c r="E1773">
        <v>14.72</v>
      </c>
      <c r="F1773">
        <v>3113</v>
      </c>
      <c r="G1773" t="s">
        <v>2824</v>
      </c>
      <c r="H1773" t="s">
        <v>66</v>
      </c>
      <c r="I1773" t="s">
        <v>45</v>
      </c>
      <c r="J1773" t="s">
        <v>46</v>
      </c>
      <c r="K1773" t="s">
        <v>134</v>
      </c>
      <c r="L1773" t="s">
        <v>76</v>
      </c>
      <c r="M1773" t="s">
        <v>2825</v>
      </c>
      <c r="N1773">
        <v>0.37</v>
      </c>
      <c r="O1773" t="s">
        <v>50</v>
      </c>
      <c r="P1773" t="s">
        <v>87</v>
      </c>
      <c r="Q1773" t="s">
        <v>195</v>
      </c>
      <c r="R1773" t="s">
        <v>2826</v>
      </c>
      <c r="S1773">
        <v>70560</v>
      </c>
      <c r="T1773" s="3">
        <v>42141</v>
      </c>
      <c r="U1773" s="3">
        <v>42142</v>
      </c>
      <c r="V1773">
        <v>-20.182259999999999</v>
      </c>
      <c r="W1773">
        <v>17</v>
      </c>
      <c r="X1773">
        <v>574.97</v>
      </c>
      <c r="Y1773">
        <v>86860</v>
      </c>
    </row>
    <row r="1774" spans="1:25" x14ac:dyDescent="0.3">
      <c r="A1774">
        <v>21121</v>
      </c>
      <c r="B1774" t="s">
        <v>54</v>
      </c>
      <c r="C1774">
        <v>0.02</v>
      </c>
      <c r="D1774">
        <v>12.28</v>
      </c>
      <c r="E1774">
        <v>6.47</v>
      </c>
      <c r="F1774">
        <v>3113</v>
      </c>
      <c r="G1774" t="s">
        <v>2824</v>
      </c>
      <c r="H1774" t="s">
        <v>66</v>
      </c>
      <c r="I1774" t="s">
        <v>45</v>
      </c>
      <c r="J1774" t="s">
        <v>46</v>
      </c>
      <c r="K1774" t="s">
        <v>118</v>
      </c>
      <c r="L1774" t="s">
        <v>76</v>
      </c>
      <c r="M1774" t="s">
        <v>2756</v>
      </c>
      <c r="N1774">
        <v>0.38</v>
      </c>
      <c r="O1774" t="s">
        <v>50</v>
      </c>
      <c r="P1774" t="s">
        <v>87</v>
      </c>
      <c r="Q1774" t="s">
        <v>195</v>
      </c>
      <c r="R1774" t="s">
        <v>2826</v>
      </c>
      <c r="S1774">
        <v>70560</v>
      </c>
      <c r="T1774" s="3">
        <v>42141</v>
      </c>
      <c r="U1774" s="3">
        <v>42141</v>
      </c>
      <c r="V1774">
        <v>-156.97220000000002</v>
      </c>
      <c r="W1774">
        <v>9</v>
      </c>
      <c r="X1774">
        <v>115.22</v>
      </c>
      <c r="Y1774">
        <v>86860</v>
      </c>
    </row>
    <row r="1775" spans="1:25" x14ac:dyDescent="0.3">
      <c r="A1775">
        <v>21122</v>
      </c>
      <c r="B1775" t="s">
        <v>54</v>
      </c>
      <c r="C1775">
        <v>0.06</v>
      </c>
      <c r="D1775">
        <v>34.58</v>
      </c>
      <c r="E1775">
        <v>8.99</v>
      </c>
      <c r="F1775">
        <v>3113</v>
      </c>
      <c r="G1775" t="s">
        <v>2824</v>
      </c>
      <c r="H1775" t="s">
        <v>44</v>
      </c>
      <c r="I1775" t="s">
        <v>45</v>
      </c>
      <c r="J1775" t="s">
        <v>46</v>
      </c>
      <c r="K1775" t="s">
        <v>47</v>
      </c>
      <c r="L1775" t="s">
        <v>68</v>
      </c>
      <c r="M1775" t="s">
        <v>2827</v>
      </c>
      <c r="N1775">
        <v>0.56000000000000005</v>
      </c>
      <c r="O1775" t="s">
        <v>50</v>
      </c>
      <c r="P1775" t="s">
        <v>87</v>
      </c>
      <c r="Q1775" t="s">
        <v>195</v>
      </c>
      <c r="R1775" t="s">
        <v>2826</v>
      </c>
      <c r="S1775">
        <v>70560</v>
      </c>
      <c r="T1775" s="3">
        <v>42141</v>
      </c>
      <c r="U1775" s="3">
        <v>42143</v>
      </c>
      <c r="V1775">
        <v>384.5043</v>
      </c>
      <c r="W1775">
        <v>13</v>
      </c>
      <c r="X1775">
        <v>456.58</v>
      </c>
      <c r="Y1775">
        <v>86860</v>
      </c>
    </row>
    <row r="1776" spans="1:25" x14ac:dyDescent="0.3">
      <c r="A1776">
        <v>20795</v>
      </c>
      <c r="B1776" t="s">
        <v>64</v>
      </c>
      <c r="C1776">
        <v>0.08</v>
      </c>
      <c r="D1776">
        <v>349.45</v>
      </c>
      <c r="E1776">
        <v>60</v>
      </c>
      <c r="F1776">
        <v>3119</v>
      </c>
      <c r="G1776" t="s">
        <v>2828</v>
      </c>
      <c r="H1776" t="s">
        <v>56</v>
      </c>
      <c r="I1776" t="s">
        <v>45</v>
      </c>
      <c r="J1776" t="s">
        <v>58</v>
      </c>
      <c r="K1776" t="s">
        <v>176</v>
      </c>
      <c r="L1776" t="s">
        <v>60</v>
      </c>
      <c r="M1776" t="s">
        <v>1013</v>
      </c>
      <c r="O1776" t="s">
        <v>50</v>
      </c>
      <c r="P1776" t="s">
        <v>87</v>
      </c>
      <c r="Q1776" t="s">
        <v>386</v>
      </c>
      <c r="R1776" t="s">
        <v>2829</v>
      </c>
      <c r="S1776">
        <v>32839</v>
      </c>
      <c r="T1776" s="3">
        <v>42185</v>
      </c>
      <c r="U1776" s="3">
        <v>42187</v>
      </c>
      <c r="V1776">
        <v>513.08399999999995</v>
      </c>
      <c r="W1776">
        <v>11</v>
      </c>
      <c r="X1776">
        <v>3772.19</v>
      </c>
      <c r="Y1776">
        <v>86432</v>
      </c>
    </row>
    <row r="1777" spans="1:25" x14ac:dyDescent="0.3">
      <c r="A1777">
        <v>25473</v>
      </c>
      <c r="B1777" t="s">
        <v>54</v>
      </c>
      <c r="C1777">
        <v>0.08</v>
      </c>
      <c r="D1777">
        <v>315.98</v>
      </c>
      <c r="E1777">
        <v>19.989999999999998</v>
      </c>
      <c r="F1777">
        <v>3120</v>
      </c>
      <c r="G1777" t="s">
        <v>2830</v>
      </c>
      <c r="H1777" t="s">
        <v>66</v>
      </c>
      <c r="I1777" t="s">
        <v>57</v>
      </c>
      <c r="J1777" t="s">
        <v>46</v>
      </c>
      <c r="K1777" t="s">
        <v>134</v>
      </c>
      <c r="L1777" t="s">
        <v>76</v>
      </c>
      <c r="M1777" t="s">
        <v>2831</v>
      </c>
      <c r="N1777">
        <v>0.38</v>
      </c>
      <c r="O1777" t="s">
        <v>50</v>
      </c>
      <c r="P1777" t="s">
        <v>87</v>
      </c>
      <c r="Q1777" t="s">
        <v>195</v>
      </c>
      <c r="R1777" t="s">
        <v>2832</v>
      </c>
      <c r="S1777">
        <v>70117</v>
      </c>
      <c r="T1777" s="3">
        <v>42169</v>
      </c>
      <c r="U1777" s="3">
        <v>42169</v>
      </c>
      <c r="V1777">
        <v>44.519999999999996</v>
      </c>
      <c r="W1777">
        <v>9</v>
      </c>
      <c r="X1777">
        <v>2642.48</v>
      </c>
      <c r="Y1777">
        <v>90160</v>
      </c>
    </row>
    <row r="1778" spans="1:25" x14ac:dyDescent="0.3">
      <c r="A1778">
        <v>23764</v>
      </c>
      <c r="B1778" t="s">
        <v>131</v>
      </c>
      <c r="C1778">
        <v>0.02</v>
      </c>
      <c r="D1778">
        <v>7.1</v>
      </c>
      <c r="E1778">
        <v>6.05</v>
      </c>
      <c r="F1778">
        <v>3123</v>
      </c>
      <c r="G1778" t="s">
        <v>2833</v>
      </c>
      <c r="H1778" t="s">
        <v>66</v>
      </c>
      <c r="I1778" t="s">
        <v>57</v>
      </c>
      <c r="J1778" t="s">
        <v>46</v>
      </c>
      <c r="K1778" t="s">
        <v>134</v>
      </c>
      <c r="L1778" t="s">
        <v>76</v>
      </c>
      <c r="M1778" t="s">
        <v>675</v>
      </c>
      <c r="N1778">
        <v>0.39</v>
      </c>
      <c r="O1778" t="s">
        <v>50</v>
      </c>
      <c r="P1778" t="s">
        <v>78</v>
      </c>
      <c r="Q1778" t="s">
        <v>202</v>
      </c>
      <c r="R1778" t="s">
        <v>2834</v>
      </c>
      <c r="S1778">
        <v>60160</v>
      </c>
      <c r="T1778" s="3">
        <v>42011</v>
      </c>
      <c r="U1778" s="3">
        <v>42013</v>
      </c>
      <c r="V1778">
        <v>-48.875</v>
      </c>
      <c r="W1778">
        <v>8</v>
      </c>
      <c r="X1778">
        <v>61.5</v>
      </c>
      <c r="Y1778">
        <v>87287</v>
      </c>
    </row>
    <row r="1779" spans="1:25" x14ac:dyDescent="0.3">
      <c r="A1779">
        <v>25060</v>
      </c>
      <c r="B1779" t="s">
        <v>54</v>
      </c>
      <c r="C1779">
        <v>0.05</v>
      </c>
      <c r="D1779">
        <v>120.98</v>
      </c>
      <c r="E1779">
        <v>9.07</v>
      </c>
      <c r="F1779">
        <v>3124</v>
      </c>
      <c r="G1779" t="s">
        <v>2835</v>
      </c>
      <c r="H1779" t="s">
        <v>66</v>
      </c>
      <c r="I1779" t="s">
        <v>57</v>
      </c>
      <c r="J1779" t="s">
        <v>46</v>
      </c>
      <c r="K1779" t="s">
        <v>134</v>
      </c>
      <c r="L1779" t="s">
        <v>76</v>
      </c>
      <c r="M1779" t="s">
        <v>1347</v>
      </c>
      <c r="N1779">
        <v>0.35</v>
      </c>
      <c r="O1779" t="s">
        <v>50</v>
      </c>
      <c r="P1779" t="s">
        <v>78</v>
      </c>
      <c r="Q1779" t="s">
        <v>202</v>
      </c>
      <c r="R1779" t="s">
        <v>2836</v>
      </c>
      <c r="S1779">
        <v>61265</v>
      </c>
      <c r="T1779" s="3">
        <v>42154</v>
      </c>
      <c r="U1779" s="3">
        <v>42155</v>
      </c>
      <c r="V1779">
        <v>881.04719999999998</v>
      </c>
      <c r="W1779">
        <v>11</v>
      </c>
      <c r="X1779">
        <v>1276.8800000000001</v>
      </c>
      <c r="Y1779">
        <v>87286</v>
      </c>
    </row>
    <row r="1780" spans="1:25" x14ac:dyDescent="0.3">
      <c r="A1780">
        <v>25352</v>
      </c>
      <c r="B1780" t="s">
        <v>42</v>
      </c>
      <c r="C1780">
        <v>0.08</v>
      </c>
      <c r="D1780">
        <v>120.97</v>
      </c>
      <c r="E1780">
        <v>26.3</v>
      </c>
      <c r="F1780">
        <v>3125</v>
      </c>
      <c r="G1780" t="s">
        <v>2837</v>
      </c>
      <c r="H1780" t="s">
        <v>56</v>
      </c>
      <c r="I1780" t="s">
        <v>57</v>
      </c>
      <c r="J1780" t="s">
        <v>102</v>
      </c>
      <c r="K1780" t="s">
        <v>110</v>
      </c>
      <c r="L1780" t="s">
        <v>60</v>
      </c>
      <c r="M1780" t="s">
        <v>2838</v>
      </c>
      <c r="N1780">
        <v>0.38</v>
      </c>
      <c r="O1780" t="s">
        <v>50</v>
      </c>
      <c r="P1780" t="s">
        <v>78</v>
      </c>
      <c r="Q1780" t="s">
        <v>202</v>
      </c>
      <c r="R1780" t="s">
        <v>2839</v>
      </c>
      <c r="S1780">
        <v>60056</v>
      </c>
      <c r="T1780" s="3">
        <v>42009</v>
      </c>
      <c r="U1780" s="3">
        <v>42011</v>
      </c>
      <c r="V1780">
        <v>-233.840688</v>
      </c>
      <c r="W1780">
        <v>2</v>
      </c>
      <c r="X1780">
        <v>233.58</v>
      </c>
      <c r="Y1780">
        <v>87285</v>
      </c>
    </row>
    <row r="1781" spans="1:25" x14ac:dyDescent="0.3">
      <c r="A1781">
        <v>24457</v>
      </c>
      <c r="B1781" t="s">
        <v>131</v>
      </c>
      <c r="C1781">
        <v>0.08</v>
      </c>
      <c r="D1781">
        <v>3.69</v>
      </c>
      <c r="E1781">
        <v>2.5</v>
      </c>
      <c r="F1781">
        <v>3128</v>
      </c>
      <c r="G1781" t="s">
        <v>2840</v>
      </c>
      <c r="H1781" t="s">
        <v>66</v>
      </c>
      <c r="I1781" t="s">
        <v>75</v>
      </c>
      <c r="J1781" t="s">
        <v>46</v>
      </c>
      <c r="K1781" t="s">
        <v>94</v>
      </c>
      <c r="L1781" t="s">
        <v>76</v>
      </c>
      <c r="M1781" t="s">
        <v>1382</v>
      </c>
      <c r="N1781">
        <v>0.39</v>
      </c>
      <c r="O1781" t="s">
        <v>50</v>
      </c>
      <c r="P1781" t="s">
        <v>87</v>
      </c>
      <c r="Q1781" t="s">
        <v>195</v>
      </c>
      <c r="R1781" t="s">
        <v>2841</v>
      </c>
      <c r="S1781">
        <v>71109</v>
      </c>
      <c r="T1781" s="3">
        <v>42180</v>
      </c>
      <c r="U1781" s="3">
        <v>42185</v>
      </c>
      <c r="V1781">
        <v>-139.07600000000002</v>
      </c>
      <c r="W1781">
        <v>9</v>
      </c>
      <c r="X1781">
        <v>31.98</v>
      </c>
      <c r="Y1781">
        <v>89810</v>
      </c>
    </row>
    <row r="1782" spans="1:25" x14ac:dyDescent="0.3">
      <c r="A1782">
        <v>20483</v>
      </c>
      <c r="B1782" t="s">
        <v>42</v>
      </c>
      <c r="C1782">
        <v>0.1</v>
      </c>
      <c r="D1782">
        <v>180.98</v>
      </c>
      <c r="E1782">
        <v>26.2</v>
      </c>
      <c r="F1782">
        <v>3132</v>
      </c>
      <c r="G1782" t="s">
        <v>2842</v>
      </c>
      <c r="H1782" t="s">
        <v>56</v>
      </c>
      <c r="I1782" t="s">
        <v>45</v>
      </c>
      <c r="J1782" t="s">
        <v>58</v>
      </c>
      <c r="K1782" t="s">
        <v>59</v>
      </c>
      <c r="L1782" t="s">
        <v>60</v>
      </c>
      <c r="M1782" t="s">
        <v>265</v>
      </c>
      <c r="N1782">
        <v>0.59</v>
      </c>
      <c r="O1782" t="s">
        <v>50</v>
      </c>
      <c r="P1782" t="s">
        <v>78</v>
      </c>
      <c r="Q1782" t="s">
        <v>202</v>
      </c>
      <c r="R1782" t="s">
        <v>2843</v>
      </c>
      <c r="S1782">
        <v>60060</v>
      </c>
      <c r="T1782" s="3">
        <v>42177</v>
      </c>
      <c r="U1782" s="3">
        <v>42178</v>
      </c>
      <c r="V1782">
        <v>-64.664000000000001</v>
      </c>
      <c r="W1782">
        <v>3</v>
      </c>
      <c r="X1782">
        <v>519.41999999999996</v>
      </c>
      <c r="Y1782">
        <v>86790</v>
      </c>
    </row>
    <row r="1783" spans="1:25" x14ac:dyDescent="0.3">
      <c r="A1783">
        <v>19258</v>
      </c>
      <c r="B1783" t="s">
        <v>73</v>
      </c>
      <c r="C1783">
        <v>0.04</v>
      </c>
      <c r="D1783">
        <v>62.05</v>
      </c>
      <c r="E1783">
        <v>3.99</v>
      </c>
      <c r="F1783">
        <v>3132</v>
      </c>
      <c r="G1783" t="s">
        <v>2842</v>
      </c>
      <c r="H1783" t="s">
        <v>66</v>
      </c>
      <c r="I1783" t="s">
        <v>45</v>
      </c>
      <c r="J1783" t="s">
        <v>46</v>
      </c>
      <c r="K1783" t="s">
        <v>281</v>
      </c>
      <c r="L1783" t="s">
        <v>76</v>
      </c>
      <c r="M1783" t="s">
        <v>2844</v>
      </c>
      <c r="N1783">
        <v>0.55000000000000004</v>
      </c>
      <c r="O1783" t="s">
        <v>50</v>
      </c>
      <c r="P1783" t="s">
        <v>78</v>
      </c>
      <c r="Q1783" t="s">
        <v>202</v>
      </c>
      <c r="R1783" t="s">
        <v>2843</v>
      </c>
      <c r="S1783">
        <v>60060</v>
      </c>
      <c r="T1783" s="3">
        <v>42141</v>
      </c>
      <c r="U1783" s="3">
        <v>42142</v>
      </c>
      <c r="V1783">
        <v>1644.0767999999998</v>
      </c>
      <c r="W1783">
        <v>40</v>
      </c>
      <c r="X1783">
        <v>2382.7199999999998</v>
      </c>
      <c r="Y1783">
        <v>86794</v>
      </c>
    </row>
    <row r="1784" spans="1:25" x14ac:dyDescent="0.3">
      <c r="A1784">
        <v>22459</v>
      </c>
      <c r="B1784" t="s">
        <v>73</v>
      </c>
      <c r="C1784">
        <v>0.1</v>
      </c>
      <c r="D1784">
        <v>5.81</v>
      </c>
      <c r="E1784">
        <v>8.49</v>
      </c>
      <c r="F1784">
        <v>3133</v>
      </c>
      <c r="G1784" t="s">
        <v>2845</v>
      </c>
      <c r="H1784" t="s">
        <v>66</v>
      </c>
      <c r="I1784" t="s">
        <v>45</v>
      </c>
      <c r="J1784" t="s">
        <v>46</v>
      </c>
      <c r="K1784" t="s">
        <v>134</v>
      </c>
      <c r="L1784" t="s">
        <v>76</v>
      </c>
      <c r="M1784" t="s">
        <v>349</v>
      </c>
      <c r="N1784">
        <v>0.39</v>
      </c>
      <c r="O1784" t="s">
        <v>50</v>
      </c>
      <c r="P1784" t="s">
        <v>78</v>
      </c>
      <c r="Q1784" t="s">
        <v>202</v>
      </c>
      <c r="R1784" t="s">
        <v>2846</v>
      </c>
      <c r="S1784">
        <v>60540</v>
      </c>
      <c r="T1784" s="3">
        <v>42020</v>
      </c>
      <c r="U1784" s="3">
        <v>42021</v>
      </c>
      <c r="V1784">
        <v>-350.43950000000001</v>
      </c>
      <c r="W1784">
        <v>12</v>
      </c>
      <c r="X1784">
        <v>64.959999999999994</v>
      </c>
      <c r="Y1784">
        <v>86789</v>
      </c>
    </row>
    <row r="1785" spans="1:25" x14ac:dyDescent="0.3">
      <c r="A1785">
        <v>22460</v>
      </c>
      <c r="B1785" t="s">
        <v>73</v>
      </c>
      <c r="C1785">
        <v>0.03</v>
      </c>
      <c r="D1785">
        <v>1.81</v>
      </c>
      <c r="E1785">
        <v>0.75</v>
      </c>
      <c r="F1785">
        <v>3133</v>
      </c>
      <c r="G1785" t="s">
        <v>2845</v>
      </c>
      <c r="H1785" t="s">
        <v>66</v>
      </c>
      <c r="I1785" t="s">
        <v>45</v>
      </c>
      <c r="J1785" t="s">
        <v>46</v>
      </c>
      <c r="K1785" t="s">
        <v>91</v>
      </c>
      <c r="L1785" t="s">
        <v>48</v>
      </c>
      <c r="M1785" t="s">
        <v>2847</v>
      </c>
      <c r="N1785">
        <v>0.52</v>
      </c>
      <c r="O1785" t="s">
        <v>50</v>
      </c>
      <c r="P1785" t="s">
        <v>78</v>
      </c>
      <c r="Q1785" t="s">
        <v>202</v>
      </c>
      <c r="R1785" t="s">
        <v>2846</v>
      </c>
      <c r="S1785">
        <v>60540</v>
      </c>
      <c r="T1785" s="3">
        <v>42020</v>
      </c>
      <c r="U1785" s="3">
        <v>42021</v>
      </c>
      <c r="V1785">
        <v>4.2027999999999999</v>
      </c>
      <c r="W1785">
        <v>10</v>
      </c>
      <c r="X1785">
        <v>19.14</v>
      </c>
      <c r="Y1785">
        <v>86789</v>
      </c>
    </row>
    <row r="1786" spans="1:25" x14ac:dyDescent="0.3">
      <c r="A1786">
        <v>21719</v>
      </c>
      <c r="B1786" t="s">
        <v>64</v>
      </c>
      <c r="C1786">
        <v>0.08</v>
      </c>
      <c r="D1786">
        <v>5.4</v>
      </c>
      <c r="E1786">
        <v>7.78</v>
      </c>
      <c r="F1786">
        <v>3133</v>
      </c>
      <c r="G1786" t="s">
        <v>2845</v>
      </c>
      <c r="H1786" t="s">
        <v>66</v>
      </c>
      <c r="I1786" t="s">
        <v>45</v>
      </c>
      <c r="J1786" t="s">
        <v>46</v>
      </c>
      <c r="K1786" t="s">
        <v>134</v>
      </c>
      <c r="L1786" t="s">
        <v>76</v>
      </c>
      <c r="M1786" t="s">
        <v>334</v>
      </c>
      <c r="N1786">
        <v>0.37</v>
      </c>
      <c r="O1786" t="s">
        <v>50</v>
      </c>
      <c r="P1786" t="s">
        <v>78</v>
      </c>
      <c r="Q1786" t="s">
        <v>202</v>
      </c>
      <c r="R1786" t="s">
        <v>2846</v>
      </c>
      <c r="S1786">
        <v>60540</v>
      </c>
      <c r="T1786" s="3">
        <v>42067</v>
      </c>
      <c r="U1786" s="3">
        <v>42067</v>
      </c>
      <c r="V1786">
        <v>-44.067999999999998</v>
      </c>
      <c r="W1786">
        <v>4</v>
      </c>
      <c r="X1786">
        <v>25.35</v>
      </c>
      <c r="Y1786">
        <v>86792</v>
      </c>
    </row>
    <row r="1787" spans="1:25" x14ac:dyDescent="0.3">
      <c r="A1787">
        <v>21720</v>
      </c>
      <c r="B1787" t="s">
        <v>64</v>
      </c>
      <c r="C1787">
        <v>0.09</v>
      </c>
      <c r="D1787">
        <v>8.4600000000000009</v>
      </c>
      <c r="E1787">
        <v>8.99</v>
      </c>
      <c r="F1787">
        <v>3133</v>
      </c>
      <c r="G1787" t="s">
        <v>2845</v>
      </c>
      <c r="H1787" t="s">
        <v>44</v>
      </c>
      <c r="I1787" t="s">
        <v>45</v>
      </c>
      <c r="J1787" t="s">
        <v>102</v>
      </c>
      <c r="K1787" t="s">
        <v>204</v>
      </c>
      <c r="L1787" t="s">
        <v>68</v>
      </c>
      <c r="M1787" t="s">
        <v>2848</v>
      </c>
      <c r="N1787">
        <v>0.79</v>
      </c>
      <c r="O1787" t="s">
        <v>50</v>
      </c>
      <c r="P1787" t="s">
        <v>78</v>
      </c>
      <c r="Q1787" t="s">
        <v>202</v>
      </c>
      <c r="R1787" t="s">
        <v>2846</v>
      </c>
      <c r="S1787">
        <v>60540</v>
      </c>
      <c r="T1787" s="3">
        <v>42067</v>
      </c>
      <c r="U1787" s="3">
        <v>42070</v>
      </c>
      <c r="V1787">
        <v>-100.51</v>
      </c>
      <c r="W1787">
        <v>5</v>
      </c>
      <c r="X1787">
        <v>45.03</v>
      </c>
      <c r="Y1787">
        <v>86792</v>
      </c>
    </row>
    <row r="1788" spans="1:25" x14ac:dyDescent="0.3">
      <c r="A1788">
        <v>21721</v>
      </c>
      <c r="B1788" t="s">
        <v>64</v>
      </c>
      <c r="C1788">
        <v>0.21</v>
      </c>
      <c r="D1788">
        <v>14.98</v>
      </c>
      <c r="E1788">
        <v>8.99</v>
      </c>
      <c r="F1788">
        <v>3133</v>
      </c>
      <c r="G1788" t="s">
        <v>2845</v>
      </c>
      <c r="H1788" t="s">
        <v>66</v>
      </c>
      <c r="I1788" t="s">
        <v>45</v>
      </c>
      <c r="J1788" t="s">
        <v>58</v>
      </c>
      <c r="K1788" t="s">
        <v>67</v>
      </c>
      <c r="L1788" t="s">
        <v>68</v>
      </c>
      <c r="M1788" t="s">
        <v>2622</v>
      </c>
      <c r="N1788">
        <v>0.39</v>
      </c>
      <c r="O1788" t="s">
        <v>50</v>
      </c>
      <c r="P1788" t="s">
        <v>78</v>
      </c>
      <c r="Q1788" t="s">
        <v>202</v>
      </c>
      <c r="R1788" t="s">
        <v>2846</v>
      </c>
      <c r="S1788">
        <v>60540</v>
      </c>
      <c r="T1788" s="3">
        <v>42067</v>
      </c>
      <c r="U1788" s="3">
        <v>42068</v>
      </c>
      <c r="V1788">
        <v>-17.75</v>
      </c>
      <c r="W1788">
        <v>10</v>
      </c>
      <c r="X1788">
        <v>153.87</v>
      </c>
      <c r="Y1788">
        <v>86792</v>
      </c>
    </row>
    <row r="1789" spans="1:25" x14ac:dyDescent="0.3">
      <c r="A1789">
        <v>21722</v>
      </c>
      <c r="B1789" t="s">
        <v>64</v>
      </c>
      <c r="C1789">
        <v>0.04</v>
      </c>
      <c r="D1789">
        <v>155.99</v>
      </c>
      <c r="E1789">
        <v>8.08</v>
      </c>
      <c r="F1789">
        <v>3133</v>
      </c>
      <c r="G1789" t="s">
        <v>2845</v>
      </c>
      <c r="H1789" t="s">
        <v>66</v>
      </c>
      <c r="I1789" t="s">
        <v>45</v>
      </c>
      <c r="J1789" t="s">
        <v>102</v>
      </c>
      <c r="K1789" t="s">
        <v>103</v>
      </c>
      <c r="L1789" t="s">
        <v>76</v>
      </c>
      <c r="M1789" t="s">
        <v>2849</v>
      </c>
      <c r="N1789">
        <v>0.6</v>
      </c>
      <c r="O1789" t="s">
        <v>50</v>
      </c>
      <c r="P1789" t="s">
        <v>78</v>
      </c>
      <c r="Q1789" t="s">
        <v>202</v>
      </c>
      <c r="R1789" t="s">
        <v>2846</v>
      </c>
      <c r="S1789">
        <v>60540</v>
      </c>
      <c r="T1789" s="3">
        <v>42067</v>
      </c>
      <c r="U1789" s="3">
        <v>42068</v>
      </c>
      <c r="V1789">
        <v>1374.9480000000001</v>
      </c>
      <c r="W1789">
        <v>22</v>
      </c>
      <c r="X1789">
        <v>2800.33</v>
      </c>
      <c r="Y1789">
        <v>86792</v>
      </c>
    </row>
    <row r="1790" spans="1:25" x14ac:dyDescent="0.3">
      <c r="A1790">
        <v>23898</v>
      </c>
      <c r="B1790" t="s">
        <v>64</v>
      </c>
      <c r="C1790">
        <v>0.03</v>
      </c>
      <c r="D1790">
        <v>150.88999999999999</v>
      </c>
      <c r="E1790">
        <v>60.2</v>
      </c>
      <c r="F1790">
        <v>3136</v>
      </c>
      <c r="G1790" t="s">
        <v>2850</v>
      </c>
      <c r="H1790" t="s">
        <v>56</v>
      </c>
      <c r="I1790" t="s">
        <v>139</v>
      </c>
      <c r="J1790" t="s">
        <v>58</v>
      </c>
      <c r="K1790" t="s">
        <v>59</v>
      </c>
      <c r="L1790" t="s">
        <v>60</v>
      </c>
      <c r="M1790" t="s">
        <v>1210</v>
      </c>
      <c r="N1790">
        <v>0.77</v>
      </c>
      <c r="O1790" t="s">
        <v>50</v>
      </c>
      <c r="P1790" t="s">
        <v>70</v>
      </c>
      <c r="Q1790" t="s">
        <v>212</v>
      </c>
      <c r="R1790" t="s">
        <v>457</v>
      </c>
      <c r="S1790">
        <v>4073</v>
      </c>
      <c r="T1790" s="3">
        <v>42057</v>
      </c>
      <c r="U1790" s="3">
        <v>42057</v>
      </c>
      <c r="V1790">
        <v>-677.87199999999996</v>
      </c>
      <c r="W1790">
        <v>23</v>
      </c>
      <c r="X1790">
        <v>3596.03</v>
      </c>
      <c r="Y1790">
        <v>86791</v>
      </c>
    </row>
    <row r="1791" spans="1:25" x14ac:dyDescent="0.3">
      <c r="A1791">
        <v>24691</v>
      </c>
      <c r="B1791" t="s">
        <v>54</v>
      </c>
      <c r="C1791">
        <v>0.09</v>
      </c>
      <c r="D1791">
        <v>304.99</v>
      </c>
      <c r="E1791">
        <v>19.989999999999998</v>
      </c>
      <c r="F1791">
        <v>3137</v>
      </c>
      <c r="G1791" t="s">
        <v>2851</v>
      </c>
      <c r="H1791" t="s">
        <v>66</v>
      </c>
      <c r="I1791" t="s">
        <v>45</v>
      </c>
      <c r="J1791" t="s">
        <v>46</v>
      </c>
      <c r="K1791" t="s">
        <v>134</v>
      </c>
      <c r="L1791" t="s">
        <v>76</v>
      </c>
      <c r="M1791" t="s">
        <v>2649</v>
      </c>
      <c r="N1791">
        <v>0.4</v>
      </c>
      <c r="O1791" t="s">
        <v>50</v>
      </c>
      <c r="P1791" t="s">
        <v>70</v>
      </c>
      <c r="Q1791" t="s">
        <v>221</v>
      </c>
      <c r="R1791" t="s">
        <v>2852</v>
      </c>
      <c r="S1791">
        <v>3246</v>
      </c>
      <c r="T1791" s="3">
        <v>42163</v>
      </c>
      <c r="U1791" s="3">
        <v>42164</v>
      </c>
      <c r="V1791">
        <v>1623.9494999999999</v>
      </c>
      <c r="W1791">
        <v>8</v>
      </c>
      <c r="X1791">
        <v>2353.5500000000002</v>
      </c>
      <c r="Y1791">
        <v>86795</v>
      </c>
    </row>
    <row r="1792" spans="1:25" x14ac:dyDescent="0.3">
      <c r="A1792">
        <v>23706</v>
      </c>
      <c r="B1792" t="s">
        <v>54</v>
      </c>
      <c r="C1792">
        <v>0.05</v>
      </c>
      <c r="D1792">
        <v>4.0599999999999996</v>
      </c>
      <c r="E1792">
        <v>6.89</v>
      </c>
      <c r="F1792">
        <v>3138</v>
      </c>
      <c r="G1792" t="s">
        <v>2853</v>
      </c>
      <c r="H1792" t="s">
        <v>44</v>
      </c>
      <c r="I1792" t="s">
        <v>45</v>
      </c>
      <c r="J1792" t="s">
        <v>46</v>
      </c>
      <c r="K1792" t="s">
        <v>281</v>
      </c>
      <c r="L1792" t="s">
        <v>76</v>
      </c>
      <c r="M1792" t="s">
        <v>934</v>
      </c>
      <c r="N1792">
        <v>0.6</v>
      </c>
      <c r="O1792" t="s">
        <v>50</v>
      </c>
      <c r="P1792" t="s">
        <v>70</v>
      </c>
      <c r="Q1792" t="s">
        <v>221</v>
      </c>
      <c r="R1792" t="s">
        <v>2854</v>
      </c>
      <c r="S1792">
        <v>3053</v>
      </c>
      <c r="T1792" s="3">
        <v>42174</v>
      </c>
      <c r="U1792" s="3">
        <v>42176</v>
      </c>
      <c r="V1792">
        <v>-122.83499999999999</v>
      </c>
      <c r="W1792">
        <v>22</v>
      </c>
      <c r="X1792">
        <v>92.57</v>
      </c>
      <c r="Y1792">
        <v>86796</v>
      </c>
    </row>
    <row r="1793" spans="1:25" x14ac:dyDescent="0.3">
      <c r="A1793">
        <v>23427</v>
      </c>
      <c r="B1793" t="s">
        <v>64</v>
      </c>
      <c r="C1793">
        <v>0.09</v>
      </c>
      <c r="D1793">
        <v>280.98</v>
      </c>
      <c r="E1793">
        <v>57</v>
      </c>
      <c r="F1793">
        <v>3139</v>
      </c>
      <c r="G1793" t="s">
        <v>2855</v>
      </c>
      <c r="H1793" t="s">
        <v>56</v>
      </c>
      <c r="I1793" t="s">
        <v>57</v>
      </c>
      <c r="J1793" t="s">
        <v>58</v>
      </c>
      <c r="K1793" t="s">
        <v>59</v>
      </c>
      <c r="L1793" t="s">
        <v>60</v>
      </c>
      <c r="M1793" t="s">
        <v>694</v>
      </c>
      <c r="N1793">
        <v>0.78</v>
      </c>
      <c r="O1793" t="s">
        <v>50</v>
      </c>
      <c r="P1793" t="s">
        <v>70</v>
      </c>
      <c r="Q1793" t="s">
        <v>71</v>
      </c>
      <c r="R1793" t="s">
        <v>892</v>
      </c>
      <c r="S1793">
        <v>7016</v>
      </c>
      <c r="T1793" s="3">
        <v>42126</v>
      </c>
      <c r="U1793" s="3">
        <v>42129</v>
      </c>
      <c r="V1793">
        <v>252.48800000000028</v>
      </c>
      <c r="W1793">
        <v>31</v>
      </c>
      <c r="X1793">
        <v>7974.21</v>
      </c>
      <c r="Y1793">
        <v>86793</v>
      </c>
    </row>
    <row r="1794" spans="1:25" x14ac:dyDescent="0.3">
      <c r="A1794">
        <v>18917</v>
      </c>
      <c r="B1794" t="s">
        <v>131</v>
      </c>
      <c r="C1794">
        <v>0.09</v>
      </c>
      <c r="D1794">
        <v>6.84</v>
      </c>
      <c r="E1794">
        <v>8.3699999999999992</v>
      </c>
      <c r="F1794">
        <v>3141</v>
      </c>
      <c r="G1794" t="s">
        <v>2856</v>
      </c>
      <c r="H1794" t="s">
        <v>66</v>
      </c>
      <c r="I1794" t="s">
        <v>139</v>
      </c>
      <c r="J1794" t="s">
        <v>46</v>
      </c>
      <c r="K1794" t="s">
        <v>198</v>
      </c>
      <c r="L1794" t="s">
        <v>68</v>
      </c>
      <c r="M1794" t="s">
        <v>1721</v>
      </c>
      <c r="N1794">
        <v>0.57999999999999996</v>
      </c>
      <c r="O1794" t="s">
        <v>50</v>
      </c>
      <c r="P1794" t="s">
        <v>78</v>
      </c>
      <c r="Q1794" t="s">
        <v>155</v>
      </c>
      <c r="R1794" t="s">
        <v>2097</v>
      </c>
      <c r="S1794">
        <v>77506</v>
      </c>
      <c r="T1794" s="3">
        <v>42156</v>
      </c>
      <c r="U1794" s="3">
        <v>42163</v>
      </c>
      <c r="V1794">
        <v>-88.584999999999994</v>
      </c>
      <c r="W1794">
        <v>13</v>
      </c>
      <c r="X1794">
        <v>87.1</v>
      </c>
      <c r="Y1794">
        <v>86369</v>
      </c>
    </row>
    <row r="1795" spans="1:25" x14ac:dyDescent="0.3">
      <c r="A1795">
        <v>18918</v>
      </c>
      <c r="B1795" t="s">
        <v>131</v>
      </c>
      <c r="C1795">
        <v>7.0000000000000007E-2</v>
      </c>
      <c r="D1795">
        <v>48.91</v>
      </c>
      <c r="E1795">
        <v>35</v>
      </c>
      <c r="F1795">
        <v>3141</v>
      </c>
      <c r="G1795" t="s">
        <v>2856</v>
      </c>
      <c r="H1795" t="s">
        <v>44</v>
      </c>
      <c r="I1795" t="s">
        <v>139</v>
      </c>
      <c r="J1795" t="s">
        <v>46</v>
      </c>
      <c r="K1795" t="s">
        <v>165</v>
      </c>
      <c r="L1795" t="s">
        <v>260</v>
      </c>
      <c r="M1795" t="s">
        <v>1716</v>
      </c>
      <c r="N1795">
        <v>0.83</v>
      </c>
      <c r="O1795" t="s">
        <v>50</v>
      </c>
      <c r="P1795" t="s">
        <v>78</v>
      </c>
      <c r="Q1795" t="s">
        <v>155</v>
      </c>
      <c r="R1795" t="s">
        <v>2097</v>
      </c>
      <c r="S1795">
        <v>77506</v>
      </c>
      <c r="T1795" s="3">
        <v>42156</v>
      </c>
      <c r="U1795" s="3">
        <v>42158</v>
      </c>
      <c r="V1795">
        <v>-485.68</v>
      </c>
      <c r="W1795">
        <v>15</v>
      </c>
      <c r="X1795">
        <v>736.86</v>
      </c>
      <c r="Y1795">
        <v>86369</v>
      </c>
    </row>
    <row r="1796" spans="1:25" x14ac:dyDescent="0.3">
      <c r="A1796">
        <v>26039</v>
      </c>
      <c r="B1796" t="s">
        <v>73</v>
      </c>
      <c r="C1796">
        <v>0.02</v>
      </c>
      <c r="D1796">
        <v>15.42</v>
      </c>
      <c r="E1796">
        <v>5.41</v>
      </c>
      <c r="F1796">
        <v>3143</v>
      </c>
      <c r="G1796" t="s">
        <v>2857</v>
      </c>
      <c r="H1796" t="s">
        <v>66</v>
      </c>
      <c r="I1796" t="s">
        <v>139</v>
      </c>
      <c r="J1796" t="s">
        <v>46</v>
      </c>
      <c r="K1796" t="s">
        <v>165</v>
      </c>
      <c r="L1796" t="s">
        <v>76</v>
      </c>
      <c r="M1796" t="s">
        <v>2858</v>
      </c>
      <c r="N1796">
        <v>0.59</v>
      </c>
      <c r="O1796" t="s">
        <v>50</v>
      </c>
      <c r="P1796" t="s">
        <v>78</v>
      </c>
      <c r="Q1796" t="s">
        <v>155</v>
      </c>
      <c r="R1796" t="s">
        <v>2859</v>
      </c>
      <c r="S1796">
        <v>78660</v>
      </c>
      <c r="T1796" s="3">
        <v>42087</v>
      </c>
      <c r="U1796" s="3">
        <v>42088</v>
      </c>
      <c r="V1796">
        <v>-16.37</v>
      </c>
      <c r="W1796">
        <v>2</v>
      </c>
      <c r="X1796">
        <v>33.840000000000003</v>
      </c>
      <c r="Y1796">
        <v>86368</v>
      </c>
    </row>
    <row r="1797" spans="1:25" x14ac:dyDescent="0.3">
      <c r="A1797">
        <v>19193</v>
      </c>
      <c r="B1797" t="s">
        <v>64</v>
      </c>
      <c r="C1797">
        <v>0.03</v>
      </c>
      <c r="D1797">
        <v>3.36</v>
      </c>
      <c r="E1797">
        <v>6.27</v>
      </c>
      <c r="F1797">
        <v>3146</v>
      </c>
      <c r="G1797" t="s">
        <v>2860</v>
      </c>
      <c r="H1797" t="s">
        <v>66</v>
      </c>
      <c r="I1797" t="s">
        <v>45</v>
      </c>
      <c r="J1797" t="s">
        <v>46</v>
      </c>
      <c r="K1797" t="s">
        <v>134</v>
      </c>
      <c r="L1797" t="s">
        <v>76</v>
      </c>
      <c r="M1797" t="s">
        <v>610</v>
      </c>
      <c r="N1797">
        <v>0.4</v>
      </c>
      <c r="O1797" t="s">
        <v>50</v>
      </c>
      <c r="P1797" t="s">
        <v>78</v>
      </c>
      <c r="Q1797" t="s">
        <v>155</v>
      </c>
      <c r="R1797" t="s">
        <v>2861</v>
      </c>
      <c r="S1797">
        <v>78577</v>
      </c>
      <c r="T1797" s="3">
        <v>42008</v>
      </c>
      <c r="U1797" s="3">
        <v>42009</v>
      </c>
      <c r="V1797">
        <v>-94.258600000000001</v>
      </c>
      <c r="W1797">
        <v>4</v>
      </c>
      <c r="X1797">
        <v>14.9</v>
      </c>
      <c r="Y1797">
        <v>85850</v>
      </c>
    </row>
    <row r="1798" spans="1:25" x14ac:dyDescent="0.3">
      <c r="A1798">
        <v>19194</v>
      </c>
      <c r="B1798" t="s">
        <v>64</v>
      </c>
      <c r="C1798">
        <v>7.0000000000000007E-2</v>
      </c>
      <c r="D1798">
        <v>3.71</v>
      </c>
      <c r="E1798">
        <v>1.93</v>
      </c>
      <c r="F1798">
        <v>3146</v>
      </c>
      <c r="G1798" t="s">
        <v>2860</v>
      </c>
      <c r="H1798" t="s">
        <v>44</v>
      </c>
      <c r="I1798" t="s">
        <v>45</v>
      </c>
      <c r="J1798" t="s">
        <v>46</v>
      </c>
      <c r="K1798" t="s">
        <v>118</v>
      </c>
      <c r="L1798" t="s">
        <v>48</v>
      </c>
      <c r="M1798" t="s">
        <v>2862</v>
      </c>
      <c r="N1798">
        <v>0.35</v>
      </c>
      <c r="O1798" t="s">
        <v>50</v>
      </c>
      <c r="P1798" t="s">
        <v>78</v>
      </c>
      <c r="Q1798" t="s">
        <v>155</v>
      </c>
      <c r="R1798" t="s">
        <v>2861</v>
      </c>
      <c r="S1798">
        <v>78577</v>
      </c>
      <c r="T1798" s="3">
        <v>42008</v>
      </c>
      <c r="U1798" s="3">
        <v>42010</v>
      </c>
      <c r="V1798">
        <v>6.3308</v>
      </c>
      <c r="W1798">
        <v>11</v>
      </c>
      <c r="X1798">
        <v>39.64</v>
      </c>
      <c r="Y1798">
        <v>85850</v>
      </c>
    </row>
    <row r="1799" spans="1:25" x14ac:dyDescent="0.3">
      <c r="A1799">
        <v>24200</v>
      </c>
      <c r="B1799" t="s">
        <v>73</v>
      </c>
      <c r="C1799">
        <v>0.06</v>
      </c>
      <c r="D1799">
        <v>19.989999999999998</v>
      </c>
      <c r="E1799">
        <v>11.17</v>
      </c>
      <c r="F1799">
        <v>3148</v>
      </c>
      <c r="G1799" t="s">
        <v>2863</v>
      </c>
      <c r="H1799" t="s">
        <v>66</v>
      </c>
      <c r="I1799" t="s">
        <v>45</v>
      </c>
      <c r="J1799" t="s">
        <v>58</v>
      </c>
      <c r="K1799" t="s">
        <v>67</v>
      </c>
      <c r="L1799" t="s">
        <v>260</v>
      </c>
      <c r="M1799" t="s">
        <v>532</v>
      </c>
      <c r="N1799">
        <v>0.6</v>
      </c>
      <c r="O1799" t="s">
        <v>50</v>
      </c>
      <c r="P1799" t="s">
        <v>51</v>
      </c>
      <c r="Q1799" t="s">
        <v>1765</v>
      </c>
      <c r="R1799" t="s">
        <v>2864</v>
      </c>
      <c r="S1799">
        <v>83854</v>
      </c>
      <c r="T1799" s="3">
        <v>42018</v>
      </c>
      <c r="U1799" s="3">
        <v>42018</v>
      </c>
      <c r="V1799">
        <v>-66.823599999999999</v>
      </c>
      <c r="W1799">
        <v>7</v>
      </c>
      <c r="X1799">
        <v>139.49</v>
      </c>
      <c r="Y1799">
        <v>89716</v>
      </c>
    </row>
    <row r="1800" spans="1:25" x14ac:dyDescent="0.3">
      <c r="A1800">
        <v>24202</v>
      </c>
      <c r="B1800" t="s">
        <v>73</v>
      </c>
      <c r="C1800">
        <v>0.06</v>
      </c>
      <c r="D1800">
        <v>320.98</v>
      </c>
      <c r="E1800">
        <v>58.95</v>
      </c>
      <c r="F1800">
        <v>3149</v>
      </c>
      <c r="G1800" t="s">
        <v>2865</v>
      </c>
      <c r="H1800" t="s">
        <v>56</v>
      </c>
      <c r="I1800" t="s">
        <v>45</v>
      </c>
      <c r="J1800" t="s">
        <v>58</v>
      </c>
      <c r="K1800" t="s">
        <v>59</v>
      </c>
      <c r="L1800" t="s">
        <v>60</v>
      </c>
      <c r="M1800" t="s">
        <v>2866</v>
      </c>
      <c r="N1800">
        <v>0.56999999999999995</v>
      </c>
      <c r="O1800" t="s">
        <v>50</v>
      </c>
      <c r="P1800" t="s">
        <v>51</v>
      </c>
      <c r="Q1800" t="s">
        <v>1765</v>
      </c>
      <c r="R1800" t="s">
        <v>2867</v>
      </c>
      <c r="S1800">
        <v>83440</v>
      </c>
      <c r="T1800" s="3">
        <v>42018</v>
      </c>
      <c r="U1800" s="3">
        <v>42020</v>
      </c>
      <c r="V1800">
        <v>971.62200000000007</v>
      </c>
      <c r="W1800">
        <v>6</v>
      </c>
      <c r="X1800">
        <v>1952.43</v>
      </c>
      <c r="Y1800">
        <v>89716</v>
      </c>
    </row>
    <row r="1801" spans="1:25" x14ac:dyDescent="0.3">
      <c r="A1801">
        <v>19625</v>
      </c>
      <c r="B1801" t="s">
        <v>54</v>
      </c>
      <c r="C1801">
        <v>0.01</v>
      </c>
      <c r="D1801">
        <v>145.97999999999999</v>
      </c>
      <c r="E1801">
        <v>46.2</v>
      </c>
      <c r="F1801">
        <v>3151</v>
      </c>
      <c r="G1801" t="s">
        <v>2868</v>
      </c>
      <c r="H1801" t="s">
        <v>56</v>
      </c>
      <c r="I1801" t="s">
        <v>45</v>
      </c>
      <c r="J1801" t="s">
        <v>58</v>
      </c>
      <c r="K1801" t="s">
        <v>176</v>
      </c>
      <c r="L1801" t="s">
        <v>146</v>
      </c>
      <c r="M1801" t="s">
        <v>2869</v>
      </c>
      <c r="N1801">
        <v>0.69</v>
      </c>
      <c r="O1801" t="s">
        <v>50</v>
      </c>
      <c r="P1801" t="s">
        <v>51</v>
      </c>
      <c r="Q1801" t="s">
        <v>62</v>
      </c>
      <c r="R1801" t="s">
        <v>2870</v>
      </c>
      <c r="S1801">
        <v>92277</v>
      </c>
      <c r="T1801" s="3">
        <v>42158</v>
      </c>
      <c r="U1801" s="3">
        <v>42158</v>
      </c>
      <c r="V1801">
        <v>-134.512</v>
      </c>
      <c r="W1801">
        <v>9</v>
      </c>
      <c r="X1801">
        <v>1370.79</v>
      </c>
      <c r="Y1801">
        <v>88543</v>
      </c>
    </row>
    <row r="1802" spans="1:25" x14ac:dyDescent="0.3">
      <c r="A1802">
        <v>19618</v>
      </c>
      <c r="B1802" t="s">
        <v>64</v>
      </c>
      <c r="C1802">
        <v>0.01</v>
      </c>
      <c r="D1802">
        <v>3502.14</v>
      </c>
      <c r="E1802">
        <v>8.73</v>
      </c>
      <c r="F1802">
        <v>3151</v>
      </c>
      <c r="G1802" t="s">
        <v>2868</v>
      </c>
      <c r="H1802" t="s">
        <v>56</v>
      </c>
      <c r="I1802" t="s">
        <v>45</v>
      </c>
      <c r="J1802" t="s">
        <v>102</v>
      </c>
      <c r="K1802" t="s">
        <v>110</v>
      </c>
      <c r="L1802" t="s">
        <v>146</v>
      </c>
      <c r="M1802" t="s">
        <v>147</v>
      </c>
      <c r="N1802">
        <v>0.56999999999999995</v>
      </c>
      <c r="O1802" t="s">
        <v>50</v>
      </c>
      <c r="P1802" t="s">
        <v>51</v>
      </c>
      <c r="Q1802" t="s">
        <v>62</v>
      </c>
      <c r="R1802" t="s">
        <v>2870</v>
      </c>
      <c r="S1802">
        <v>92277</v>
      </c>
      <c r="T1802" s="3">
        <v>42039</v>
      </c>
      <c r="U1802" s="3">
        <v>42040</v>
      </c>
      <c r="V1802">
        <v>-4075.9339920000002</v>
      </c>
      <c r="W1802">
        <v>1</v>
      </c>
      <c r="X1802">
        <v>3501.79</v>
      </c>
      <c r="Y1802">
        <v>88544</v>
      </c>
    </row>
    <row r="1803" spans="1:25" x14ac:dyDescent="0.3">
      <c r="A1803">
        <v>19619</v>
      </c>
      <c r="B1803" t="s">
        <v>64</v>
      </c>
      <c r="C1803">
        <v>0.06</v>
      </c>
      <c r="D1803">
        <v>15.73</v>
      </c>
      <c r="E1803">
        <v>7.42</v>
      </c>
      <c r="F1803">
        <v>3151</v>
      </c>
      <c r="G1803" t="s">
        <v>2868</v>
      </c>
      <c r="H1803" t="s">
        <v>66</v>
      </c>
      <c r="I1803" t="s">
        <v>45</v>
      </c>
      <c r="J1803" t="s">
        <v>46</v>
      </c>
      <c r="K1803" t="s">
        <v>198</v>
      </c>
      <c r="L1803" t="s">
        <v>68</v>
      </c>
      <c r="M1803" t="s">
        <v>2181</v>
      </c>
      <c r="N1803">
        <v>0.56000000000000005</v>
      </c>
      <c r="O1803" t="s">
        <v>50</v>
      </c>
      <c r="P1803" t="s">
        <v>51</v>
      </c>
      <c r="Q1803" t="s">
        <v>62</v>
      </c>
      <c r="R1803" t="s">
        <v>2870</v>
      </c>
      <c r="S1803">
        <v>92277</v>
      </c>
      <c r="T1803" s="3">
        <v>42039</v>
      </c>
      <c r="U1803" s="3">
        <v>42040</v>
      </c>
      <c r="V1803">
        <v>-18.558799999999998</v>
      </c>
      <c r="W1803">
        <v>4</v>
      </c>
      <c r="X1803">
        <v>63.04</v>
      </c>
      <c r="Y1803">
        <v>88544</v>
      </c>
    </row>
    <row r="1804" spans="1:25" x14ac:dyDescent="0.3">
      <c r="A1804">
        <v>23322</v>
      </c>
      <c r="B1804" t="s">
        <v>54</v>
      </c>
      <c r="C1804">
        <v>0.05</v>
      </c>
      <c r="D1804">
        <v>25.99</v>
      </c>
      <c r="E1804">
        <v>5.37</v>
      </c>
      <c r="F1804">
        <v>3151</v>
      </c>
      <c r="G1804" t="s">
        <v>2868</v>
      </c>
      <c r="H1804" t="s">
        <v>44</v>
      </c>
      <c r="I1804" t="s">
        <v>45</v>
      </c>
      <c r="J1804" t="s">
        <v>46</v>
      </c>
      <c r="K1804" t="s">
        <v>47</v>
      </c>
      <c r="L1804" t="s">
        <v>76</v>
      </c>
      <c r="M1804" t="s">
        <v>1663</v>
      </c>
      <c r="N1804">
        <v>0.56000000000000005</v>
      </c>
      <c r="O1804" t="s">
        <v>50</v>
      </c>
      <c r="P1804" t="s">
        <v>51</v>
      </c>
      <c r="Q1804" t="s">
        <v>62</v>
      </c>
      <c r="R1804" t="s">
        <v>2870</v>
      </c>
      <c r="S1804">
        <v>92277</v>
      </c>
      <c r="T1804" s="3">
        <v>42051</v>
      </c>
      <c r="U1804" s="3">
        <v>42053</v>
      </c>
      <c r="V1804">
        <v>220.35719999999998</v>
      </c>
      <c r="W1804">
        <v>18</v>
      </c>
      <c r="X1804">
        <v>451.35</v>
      </c>
      <c r="Y1804">
        <v>88545</v>
      </c>
    </row>
    <row r="1805" spans="1:25" x14ac:dyDescent="0.3">
      <c r="A1805">
        <v>24723</v>
      </c>
      <c r="B1805" t="s">
        <v>73</v>
      </c>
      <c r="C1805">
        <v>0.04</v>
      </c>
      <c r="D1805">
        <v>17.239999999999998</v>
      </c>
      <c r="E1805">
        <v>3.26</v>
      </c>
      <c r="F1805">
        <v>3151</v>
      </c>
      <c r="G1805" t="s">
        <v>2868</v>
      </c>
      <c r="H1805" t="s">
        <v>66</v>
      </c>
      <c r="I1805" t="s">
        <v>57</v>
      </c>
      <c r="J1805" t="s">
        <v>46</v>
      </c>
      <c r="K1805" t="s">
        <v>198</v>
      </c>
      <c r="L1805" t="s">
        <v>68</v>
      </c>
      <c r="M1805" t="s">
        <v>2871</v>
      </c>
      <c r="N1805">
        <v>0.56000000000000005</v>
      </c>
      <c r="O1805" t="s">
        <v>50</v>
      </c>
      <c r="P1805" t="s">
        <v>51</v>
      </c>
      <c r="Q1805" t="s">
        <v>62</v>
      </c>
      <c r="R1805" t="s">
        <v>2870</v>
      </c>
      <c r="S1805">
        <v>92277</v>
      </c>
      <c r="T1805" s="3">
        <v>42063</v>
      </c>
      <c r="U1805" s="3">
        <v>42063</v>
      </c>
      <c r="V1805">
        <v>47.73</v>
      </c>
      <c r="W1805">
        <v>7</v>
      </c>
      <c r="X1805">
        <v>119.6</v>
      </c>
      <c r="Y1805">
        <v>88546</v>
      </c>
    </row>
    <row r="1806" spans="1:25" x14ac:dyDescent="0.3">
      <c r="A1806">
        <v>24329</v>
      </c>
      <c r="B1806" t="s">
        <v>73</v>
      </c>
      <c r="C1806">
        <v>0.02</v>
      </c>
      <c r="D1806">
        <v>5.98</v>
      </c>
      <c r="E1806">
        <v>1.49</v>
      </c>
      <c r="F1806">
        <v>3151</v>
      </c>
      <c r="G1806" t="s">
        <v>2868</v>
      </c>
      <c r="H1806" t="s">
        <v>66</v>
      </c>
      <c r="I1806" t="s">
        <v>45</v>
      </c>
      <c r="J1806" t="s">
        <v>46</v>
      </c>
      <c r="K1806" t="s">
        <v>134</v>
      </c>
      <c r="L1806" t="s">
        <v>76</v>
      </c>
      <c r="M1806" t="s">
        <v>1044</v>
      </c>
      <c r="N1806">
        <v>0.39</v>
      </c>
      <c r="O1806" t="s">
        <v>50</v>
      </c>
      <c r="P1806" t="s">
        <v>51</v>
      </c>
      <c r="Q1806" t="s">
        <v>62</v>
      </c>
      <c r="R1806" t="s">
        <v>2870</v>
      </c>
      <c r="S1806">
        <v>92277</v>
      </c>
      <c r="T1806" s="3">
        <v>42074</v>
      </c>
      <c r="U1806" s="3">
        <v>42075</v>
      </c>
      <c r="V1806">
        <v>28.526000000000003</v>
      </c>
      <c r="W1806">
        <v>10</v>
      </c>
      <c r="X1806">
        <v>59.9</v>
      </c>
      <c r="Y1806">
        <v>88547</v>
      </c>
    </row>
    <row r="1807" spans="1:25" x14ac:dyDescent="0.3">
      <c r="A1807">
        <v>21734</v>
      </c>
      <c r="B1807" t="s">
        <v>42</v>
      </c>
      <c r="C1807">
        <v>0.01</v>
      </c>
      <c r="D1807">
        <v>99.23</v>
      </c>
      <c r="E1807">
        <v>8.99</v>
      </c>
      <c r="F1807">
        <v>3151</v>
      </c>
      <c r="G1807" t="s">
        <v>2868</v>
      </c>
      <c r="H1807" t="s">
        <v>66</v>
      </c>
      <c r="I1807" t="s">
        <v>45</v>
      </c>
      <c r="J1807" t="s">
        <v>58</v>
      </c>
      <c r="K1807" t="s">
        <v>67</v>
      </c>
      <c r="L1807" t="s">
        <v>68</v>
      </c>
      <c r="M1807" t="s">
        <v>478</v>
      </c>
      <c r="N1807">
        <v>0.35</v>
      </c>
      <c r="O1807" t="s">
        <v>50</v>
      </c>
      <c r="P1807" t="s">
        <v>51</v>
      </c>
      <c r="Q1807" t="s">
        <v>62</v>
      </c>
      <c r="R1807" t="s">
        <v>2870</v>
      </c>
      <c r="S1807">
        <v>92277</v>
      </c>
      <c r="T1807" s="3">
        <v>42092</v>
      </c>
      <c r="U1807" s="3">
        <v>42096</v>
      </c>
      <c r="V1807">
        <v>-87.46</v>
      </c>
      <c r="W1807">
        <v>1</v>
      </c>
      <c r="X1807">
        <v>99.22</v>
      </c>
      <c r="Y1807">
        <v>88548</v>
      </c>
    </row>
    <row r="1808" spans="1:25" x14ac:dyDescent="0.3">
      <c r="A1808">
        <v>21436</v>
      </c>
      <c r="B1808" t="s">
        <v>42</v>
      </c>
      <c r="C1808">
        <v>0.08</v>
      </c>
      <c r="D1808">
        <v>150.97999999999999</v>
      </c>
      <c r="E1808">
        <v>13.99</v>
      </c>
      <c r="F1808">
        <v>3154</v>
      </c>
      <c r="G1808" t="s">
        <v>2872</v>
      </c>
      <c r="H1808" t="s">
        <v>44</v>
      </c>
      <c r="I1808" t="s">
        <v>45</v>
      </c>
      <c r="J1808" t="s">
        <v>102</v>
      </c>
      <c r="K1808" t="s">
        <v>110</v>
      </c>
      <c r="L1808" t="s">
        <v>111</v>
      </c>
      <c r="M1808" t="s">
        <v>651</v>
      </c>
      <c r="N1808">
        <v>0.38</v>
      </c>
      <c r="O1808" t="s">
        <v>50</v>
      </c>
      <c r="P1808" t="s">
        <v>87</v>
      </c>
      <c r="Q1808" t="s">
        <v>386</v>
      </c>
      <c r="R1808" t="s">
        <v>2873</v>
      </c>
      <c r="S1808">
        <v>33710</v>
      </c>
      <c r="T1808" s="3">
        <v>42030</v>
      </c>
      <c r="U1808" s="3">
        <v>42031</v>
      </c>
      <c r="V1808">
        <v>-3.9479999999999995</v>
      </c>
      <c r="W1808">
        <v>8</v>
      </c>
      <c r="X1808">
        <v>1183.82</v>
      </c>
      <c r="Y1808">
        <v>86899</v>
      </c>
    </row>
    <row r="1809" spans="1:25" x14ac:dyDescent="0.3">
      <c r="A1809">
        <v>20253</v>
      </c>
      <c r="B1809" t="s">
        <v>64</v>
      </c>
      <c r="C1809">
        <v>0.03</v>
      </c>
      <c r="D1809">
        <v>17.7</v>
      </c>
      <c r="E1809">
        <v>9.4700000000000006</v>
      </c>
      <c r="F1809">
        <v>3154</v>
      </c>
      <c r="G1809" t="s">
        <v>2872</v>
      </c>
      <c r="H1809" t="s">
        <v>66</v>
      </c>
      <c r="I1809" t="s">
        <v>139</v>
      </c>
      <c r="J1809" t="s">
        <v>46</v>
      </c>
      <c r="K1809" t="s">
        <v>165</v>
      </c>
      <c r="L1809" t="s">
        <v>76</v>
      </c>
      <c r="M1809" t="s">
        <v>1593</v>
      </c>
      <c r="N1809">
        <v>0.59</v>
      </c>
      <c r="O1809" t="s">
        <v>50</v>
      </c>
      <c r="P1809" t="s">
        <v>87</v>
      </c>
      <c r="Q1809" t="s">
        <v>386</v>
      </c>
      <c r="R1809" t="s">
        <v>2873</v>
      </c>
      <c r="S1809">
        <v>33710</v>
      </c>
      <c r="T1809" s="3">
        <v>42152</v>
      </c>
      <c r="U1809" s="3">
        <v>42154</v>
      </c>
      <c r="V1809">
        <v>28.182599999999997</v>
      </c>
      <c r="W1809">
        <v>11</v>
      </c>
      <c r="X1809">
        <v>201.77</v>
      </c>
      <c r="Y1809">
        <v>86900</v>
      </c>
    </row>
    <row r="1810" spans="1:25" x14ac:dyDescent="0.3">
      <c r="A1810">
        <v>18635</v>
      </c>
      <c r="B1810" t="s">
        <v>64</v>
      </c>
      <c r="C1810">
        <v>0.04</v>
      </c>
      <c r="D1810">
        <v>21.38</v>
      </c>
      <c r="E1810">
        <v>8.99</v>
      </c>
      <c r="F1810">
        <v>3154</v>
      </c>
      <c r="G1810" t="s">
        <v>2872</v>
      </c>
      <c r="H1810" t="s">
        <v>66</v>
      </c>
      <c r="I1810" t="s">
        <v>45</v>
      </c>
      <c r="J1810" t="s">
        <v>46</v>
      </c>
      <c r="K1810" t="s">
        <v>47</v>
      </c>
      <c r="L1810" t="s">
        <v>68</v>
      </c>
      <c r="M1810" t="s">
        <v>2223</v>
      </c>
      <c r="N1810">
        <v>0.59</v>
      </c>
      <c r="O1810" t="s">
        <v>50</v>
      </c>
      <c r="P1810" t="s">
        <v>87</v>
      </c>
      <c r="Q1810" t="s">
        <v>386</v>
      </c>
      <c r="R1810" t="s">
        <v>2873</v>
      </c>
      <c r="S1810">
        <v>33710</v>
      </c>
      <c r="T1810" s="3">
        <v>42093</v>
      </c>
      <c r="U1810" s="3">
        <v>42093</v>
      </c>
      <c r="V1810">
        <v>-51.66</v>
      </c>
      <c r="W1810">
        <v>21</v>
      </c>
      <c r="X1810">
        <v>443.66</v>
      </c>
      <c r="Y1810">
        <v>86901</v>
      </c>
    </row>
    <row r="1811" spans="1:25" x14ac:dyDescent="0.3">
      <c r="A1811">
        <v>23392</v>
      </c>
      <c r="B1811" t="s">
        <v>64</v>
      </c>
      <c r="C1811">
        <v>0.02</v>
      </c>
      <c r="D1811">
        <v>60.22</v>
      </c>
      <c r="E1811">
        <v>3.5</v>
      </c>
      <c r="F1811">
        <v>3155</v>
      </c>
      <c r="G1811" t="s">
        <v>2874</v>
      </c>
      <c r="H1811" t="s">
        <v>66</v>
      </c>
      <c r="I1811" t="s">
        <v>45</v>
      </c>
      <c r="J1811" t="s">
        <v>46</v>
      </c>
      <c r="K1811" t="s">
        <v>281</v>
      </c>
      <c r="L1811" t="s">
        <v>76</v>
      </c>
      <c r="M1811" t="s">
        <v>2875</v>
      </c>
      <c r="N1811">
        <v>0.56999999999999995</v>
      </c>
      <c r="O1811" t="s">
        <v>50</v>
      </c>
      <c r="P1811" t="s">
        <v>87</v>
      </c>
      <c r="Q1811" t="s">
        <v>386</v>
      </c>
      <c r="R1811" t="s">
        <v>457</v>
      </c>
      <c r="S1811">
        <v>32771</v>
      </c>
      <c r="T1811" s="3">
        <v>42024</v>
      </c>
      <c r="U1811" s="3">
        <v>42025</v>
      </c>
      <c r="V1811">
        <v>-193.91399999999999</v>
      </c>
      <c r="W1811">
        <v>9</v>
      </c>
      <c r="X1811">
        <v>541.76</v>
      </c>
      <c r="Y1811">
        <v>86898</v>
      </c>
    </row>
    <row r="1812" spans="1:25" x14ac:dyDescent="0.3">
      <c r="A1812">
        <v>21437</v>
      </c>
      <c r="B1812" t="s">
        <v>42</v>
      </c>
      <c r="C1812">
        <v>0.03</v>
      </c>
      <c r="D1812">
        <v>25.98</v>
      </c>
      <c r="E1812">
        <v>14.36</v>
      </c>
      <c r="F1812">
        <v>3155</v>
      </c>
      <c r="G1812" t="s">
        <v>2874</v>
      </c>
      <c r="H1812" t="s">
        <v>56</v>
      </c>
      <c r="I1812" t="s">
        <v>45</v>
      </c>
      <c r="J1812" t="s">
        <v>58</v>
      </c>
      <c r="K1812" t="s">
        <v>59</v>
      </c>
      <c r="L1812" t="s">
        <v>60</v>
      </c>
      <c r="M1812" t="s">
        <v>1025</v>
      </c>
      <c r="N1812">
        <v>0.6</v>
      </c>
      <c r="O1812" t="s">
        <v>50</v>
      </c>
      <c r="P1812" t="s">
        <v>87</v>
      </c>
      <c r="Q1812" t="s">
        <v>386</v>
      </c>
      <c r="R1812" t="s">
        <v>457</v>
      </c>
      <c r="S1812">
        <v>32771</v>
      </c>
      <c r="T1812" s="3">
        <v>42030</v>
      </c>
      <c r="U1812" s="3">
        <v>42031</v>
      </c>
      <c r="V1812">
        <v>57.545999999999999</v>
      </c>
      <c r="W1812">
        <v>4</v>
      </c>
      <c r="X1812">
        <v>107.66</v>
      </c>
      <c r="Y1812">
        <v>86899</v>
      </c>
    </row>
    <row r="1813" spans="1:25" x14ac:dyDescent="0.3">
      <c r="A1813">
        <v>21438</v>
      </c>
      <c r="B1813" t="s">
        <v>42</v>
      </c>
      <c r="C1813">
        <v>0.1</v>
      </c>
      <c r="D1813">
        <v>32.479999999999997</v>
      </c>
      <c r="E1813">
        <v>35</v>
      </c>
      <c r="F1813">
        <v>3155</v>
      </c>
      <c r="G1813" t="s">
        <v>2874</v>
      </c>
      <c r="H1813" t="s">
        <v>66</v>
      </c>
      <c r="I1813" t="s">
        <v>45</v>
      </c>
      <c r="J1813" t="s">
        <v>46</v>
      </c>
      <c r="K1813" t="s">
        <v>165</v>
      </c>
      <c r="L1813" t="s">
        <v>260</v>
      </c>
      <c r="M1813" t="s">
        <v>692</v>
      </c>
      <c r="N1813">
        <v>0.81</v>
      </c>
      <c r="O1813" t="s">
        <v>50</v>
      </c>
      <c r="P1813" t="s">
        <v>87</v>
      </c>
      <c r="Q1813" t="s">
        <v>386</v>
      </c>
      <c r="R1813" t="s">
        <v>457</v>
      </c>
      <c r="S1813">
        <v>32771</v>
      </c>
      <c r="T1813" s="3">
        <v>42030</v>
      </c>
      <c r="U1813" s="3">
        <v>42031</v>
      </c>
      <c r="V1813">
        <v>-333.42540000000002</v>
      </c>
      <c r="W1813">
        <v>10</v>
      </c>
      <c r="X1813">
        <v>318.83</v>
      </c>
      <c r="Y1813">
        <v>86899</v>
      </c>
    </row>
    <row r="1814" spans="1:25" x14ac:dyDescent="0.3">
      <c r="A1814">
        <v>22015</v>
      </c>
      <c r="B1814" t="s">
        <v>64</v>
      </c>
      <c r="C1814">
        <v>0.05</v>
      </c>
      <c r="D1814">
        <v>159.99</v>
      </c>
      <c r="E1814">
        <v>5.5</v>
      </c>
      <c r="F1814">
        <v>3155</v>
      </c>
      <c r="G1814" t="s">
        <v>2874</v>
      </c>
      <c r="H1814" t="s">
        <v>66</v>
      </c>
      <c r="I1814" t="s">
        <v>139</v>
      </c>
      <c r="J1814" t="s">
        <v>102</v>
      </c>
      <c r="K1814" t="s">
        <v>204</v>
      </c>
      <c r="L1814" t="s">
        <v>76</v>
      </c>
      <c r="M1814" t="s">
        <v>2876</v>
      </c>
      <c r="N1814">
        <v>0.49</v>
      </c>
      <c r="O1814" t="s">
        <v>50</v>
      </c>
      <c r="P1814" t="s">
        <v>87</v>
      </c>
      <c r="Q1814" t="s">
        <v>386</v>
      </c>
      <c r="R1814" t="s">
        <v>457</v>
      </c>
      <c r="S1814">
        <v>32771</v>
      </c>
      <c r="T1814" s="3">
        <v>42113</v>
      </c>
      <c r="U1814" s="3">
        <v>42115</v>
      </c>
      <c r="V1814">
        <v>12.264000000000001</v>
      </c>
      <c r="W1814">
        <v>23</v>
      </c>
      <c r="X1814">
        <v>3600.65</v>
      </c>
      <c r="Y1814">
        <v>86902</v>
      </c>
    </row>
    <row r="1815" spans="1:25" x14ac:dyDescent="0.3">
      <c r="A1815">
        <v>19374</v>
      </c>
      <c r="B1815" t="s">
        <v>54</v>
      </c>
      <c r="C1815">
        <v>7.0000000000000007E-2</v>
      </c>
      <c r="D1815">
        <v>280.98</v>
      </c>
      <c r="E1815">
        <v>57</v>
      </c>
      <c r="F1815">
        <v>3167</v>
      </c>
      <c r="G1815" t="s">
        <v>2877</v>
      </c>
      <c r="H1815" t="s">
        <v>56</v>
      </c>
      <c r="I1815" t="s">
        <v>45</v>
      </c>
      <c r="J1815" t="s">
        <v>58</v>
      </c>
      <c r="K1815" t="s">
        <v>59</v>
      </c>
      <c r="L1815" t="s">
        <v>60</v>
      </c>
      <c r="M1815" t="s">
        <v>694</v>
      </c>
      <c r="N1815">
        <v>0.78</v>
      </c>
      <c r="O1815" t="s">
        <v>50</v>
      </c>
      <c r="P1815" t="s">
        <v>87</v>
      </c>
      <c r="Q1815" t="s">
        <v>386</v>
      </c>
      <c r="R1815" t="s">
        <v>2878</v>
      </c>
      <c r="S1815">
        <v>32004</v>
      </c>
      <c r="T1815" s="3">
        <v>42174</v>
      </c>
      <c r="U1815" s="3">
        <v>42175</v>
      </c>
      <c r="V1815">
        <v>-283.9914</v>
      </c>
      <c r="W1815">
        <v>14</v>
      </c>
      <c r="X1815">
        <v>3936.61</v>
      </c>
      <c r="Y1815">
        <v>86491</v>
      </c>
    </row>
    <row r="1816" spans="1:25" x14ac:dyDescent="0.3">
      <c r="A1816">
        <v>19375</v>
      </c>
      <c r="B1816" t="s">
        <v>54</v>
      </c>
      <c r="C1816">
        <v>0</v>
      </c>
      <c r="D1816">
        <v>4.9800000000000004</v>
      </c>
      <c r="E1816">
        <v>7.44</v>
      </c>
      <c r="F1816">
        <v>3167</v>
      </c>
      <c r="G1816" t="s">
        <v>2877</v>
      </c>
      <c r="H1816" t="s">
        <v>66</v>
      </c>
      <c r="I1816" t="s">
        <v>45</v>
      </c>
      <c r="J1816" t="s">
        <v>46</v>
      </c>
      <c r="K1816" t="s">
        <v>118</v>
      </c>
      <c r="L1816" t="s">
        <v>76</v>
      </c>
      <c r="M1816" t="s">
        <v>408</v>
      </c>
      <c r="N1816">
        <v>0.36</v>
      </c>
      <c r="O1816" t="s">
        <v>50</v>
      </c>
      <c r="P1816" t="s">
        <v>87</v>
      </c>
      <c r="Q1816" t="s">
        <v>386</v>
      </c>
      <c r="R1816" t="s">
        <v>2878</v>
      </c>
      <c r="S1816">
        <v>32004</v>
      </c>
      <c r="T1816" s="3">
        <v>42174</v>
      </c>
      <c r="U1816" s="3">
        <v>42176</v>
      </c>
      <c r="V1816">
        <v>-195.34200000000001</v>
      </c>
      <c r="W1816">
        <v>15</v>
      </c>
      <c r="X1816">
        <v>78.31</v>
      </c>
      <c r="Y1816">
        <v>86491</v>
      </c>
    </row>
    <row r="1817" spans="1:25" x14ac:dyDescent="0.3">
      <c r="A1817">
        <v>19376</v>
      </c>
      <c r="B1817" t="s">
        <v>54</v>
      </c>
      <c r="C1817">
        <v>0.1</v>
      </c>
      <c r="D1817">
        <v>3.98</v>
      </c>
      <c r="E1817">
        <v>0.83</v>
      </c>
      <c r="F1817">
        <v>3167</v>
      </c>
      <c r="G1817" t="s">
        <v>2877</v>
      </c>
      <c r="H1817" t="s">
        <v>66</v>
      </c>
      <c r="I1817" t="s">
        <v>45</v>
      </c>
      <c r="J1817" t="s">
        <v>46</v>
      </c>
      <c r="K1817" t="s">
        <v>47</v>
      </c>
      <c r="L1817" t="s">
        <v>48</v>
      </c>
      <c r="M1817" t="s">
        <v>1428</v>
      </c>
      <c r="N1817">
        <v>0.51</v>
      </c>
      <c r="O1817" t="s">
        <v>50</v>
      </c>
      <c r="P1817" t="s">
        <v>87</v>
      </c>
      <c r="Q1817" t="s">
        <v>386</v>
      </c>
      <c r="R1817" t="s">
        <v>2878</v>
      </c>
      <c r="S1817">
        <v>32004</v>
      </c>
      <c r="T1817" s="3">
        <v>42174</v>
      </c>
      <c r="U1817" s="3">
        <v>42176</v>
      </c>
      <c r="V1817">
        <v>-89.70920000000001</v>
      </c>
      <c r="W1817">
        <v>11</v>
      </c>
      <c r="X1817">
        <v>42.46</v>
      </c>
      <c r="Y1817">
        <v>86491</v>
      </c>
    </row>
    <row r="1818" spans="1:25" x14ac:dyDescent="0.3">
      <c r="A1818">
        <v>25683</v>
      </c>
      <c r="B1818" t="s">
        <v>64</v>
      </c>
      <c r="C1818">
        <v>0.08</v>
      </c>
      <c r="D1818">
        <v>7.28</v>
      </c>
      <c r="E1818">
        <v>11.15</v>
      </c>
      <c r="F1818">
        <v>3169</v>
      </c>
      <c r="G1818" t="s">
        <v>2879</v>
      </c>
      <c r="H1818" t="s">
        <v>44</v>
      </c>
      <c r="I1818" t="s">
        <v>75</v>
      </c>
      <c r="J1818" t="s">
        <v>46</v>
      </c>
      <c r="K1818" t="s">
        <v>118</v>
      </c>
      <c r="L1818" t="s">
        <v>76</v>
      </c>
      <c r="M1818" t="s">
        <v>878</v>
      </c>
      <c r="N1818">
        <v>0.37</v>
      </c>
      <c r="O1818" t="s">
        <v>50</v>
      </c>
      <c r="P1818" t="s">
        <v>87</v>
      </c>
      <c r="Q1818" t="s">
        <v>386</v>
      </c>
      <c r="R1818" t="s">
        <v>2880</v>
      </c>
      <c r="S1818">
        <v>32127</v>
      </c>
      <c r="T1818" s="3">
        <v>42107</v>
      </c>
      <c r="U1818" s="3">
        <v>42108</v>
      </c>
      <c r="V1818">
        <v>-44.415000000000006</v>
      </c>
      <c r="W1818">
        <v>1</v>
      </c>
      <c r="X1818">
        <v>14.66</v>
      </c>
      <c r="Y1818">
        <v>86490</v>
      </c>
    </row>
    <row r="1819" spans="1:25" x14ac:dyDescent="0.3">
      <c r="A1819">
        <v>26055</v>
      </c>
      <c r="B1819" t="s">
        <v>73</v>
      </c>
      <c r="C1819">
        <v>0.1</v>
      </c>
      <c r="D1819">
        <v>7.28</v>
      </c>
      <c r="E1819">
        <v>5.47</v>
      </c>
      <c r="F1819">
        <v>3170</v>
      </c>
      <c r="G1819" t="s">
        <v>2881</v>
      </c>
      <c r="H1819" t="s">
        <v>66</v>
      </c>
      <c r="I1819" t="s">
        <v>45</v>
      </c>
      <c r="J1819" t="s">
        <v>46</v>
      </c>
      <c r="K1819" t="s">
        <v>118</v>
      </c>
      <c r="L1819" t="s">
        <v>76</v>
      </c>
      <c r="M1819" t="s">
        <v>2882</v>
      </c>
      <c r="N1819">
        <v>0.35</v>
      </c>
      <c r="O1819" t="s">
        <v>50</v>
      </c>
      <c r="P1819" t="s">
        <v>87</v>
      </c>
      <c r="Q1819" t="s">
        <v>386</v>
      </c>
      <c r="R1819" t="s">
        <v>2883</v>
      </c>
      <c r="S1819">
        <v>34952</v>
      </c>
      <c r="T1819" s="3">
        <v>42048</v>
      </c>
      <c r="U1819" s="3">
        <v>42048</v>
      </c>
      <c r="V1819">
        <v>167.334</v>
      </c>
      <c r="W1819">
        <v>12</v>
      </c>
      <c r="X1819">
        <v>83.14</v>
      </c>
      <c r="Y1819">
        <v>86489</v>
      </c>
    </row>
    <row r="1820" spans="1:25" x14ac:dyDescent="0.3">
      <c r="A1820">
        <v>21961</v>
      </c>
      <c r="B1820" t="s">
        <v>42</v>
      </c>
      <c r="C1820">
        <v>0.06</v>
      </c>
      <c r="D1820">
        <v>10.97</v>
      </c>
      <c r="E1820">
        <v>6.5</v>
      </c>
      <c r="F1820">
        <v>3176</v>
      </c>
      <c r="G1820" t="s">
        <v>2884</v>
      </c>
      <c r="H1820" t="s">
        <v>66</v>
      </c>
      <c r="I1820" t="s">
        <v>139</v>
      </c>
      <c r="J1820" t="s">
        <v>102</v>
      </c>
      <c r="K1820" t="s">
        <v>204</v>
      </c>
      <c r="L1820" t="s">
        <v>76</v>
      </c>
      <c r="M1820" t="s">
        <v>2885</v>
      </c>
      <c r="N1820">
        <v>0.64</v>
      </c>
      <c r="O1820" t="s">
        <v>50</v>
      </c>
      <c r="P1820" t="s">
        <v>87</v>
      </c>
      <c r="Q1820" t="s">
        <v>386</v>
      </c>
      <c r="R1820" t="s">
        <v>2886</v>
      </c>
      <c r="S1820">
        <v>32216</v>
      </c>
      <c r="T1820" s="3">
        <v>42128</v>
      </c>
      <c r="U1820" s="3">
        <v>42130</v>
      </c>
      <c r="V1820">
        <v>65.597999999999999</v>
      </c>
      <c r="W1820">
        <v>19</v>
      </c>
      <c r="X1820">
        <v>215.25</v>
      </c>
      <c r="Y1820">
        <v>90820</v>
      </c>
    </row>
    <row r="1821" spans="1:25" x14ac:dyDescent="0.3">
      <c r="A1821">
        <v>20964</v>
      </c>
      <c r="B1821" t="s">
        <v>131</v>
      </c>
      <c r="C1821">
        <v>0.02</v>
      </c>
      <c r="D1821">
        <v>58.14</v>
      </c>
      <c r="E1821">
        <v>36.61</v>
      </c>
      <c r="F1821">
        <v>3176</v>
      </c>
      <c r="G1821" t="s">
        <v>2884</v>
      </c>
      <c r="H1821" t="s">
        <v>56</v>
      </c>
      <c r="I1821" t="s">
        <v>139</v>
      </c>
      <c r="J1821" t="s">
        <v>58</v>
      </c>
      <c r="K1821" t="s">
        <v>215</v>
      </c>
      <c r="L1821" t="s">
        <v>146</v>
      </c>
      <c r="M1821" t="s">
        <v>1059</v>
      </c>
      <c r="N1821">
        <v>0.61</v>
      </c>
      <c r="O1821" t="s">
        <v>50</v>
      </c>
      <c r="P1821" t="s">
        <v>87</v>
      </c>
      <c r="Q1821" t="s">
        <v>386</v>
      </c>
      <c r="R1821" t="s">
        <v>2886</v>
      </c>
      <c r="S1821">
        <v>32216</v>
      </c>
      <c r="T1821" s="3">
        <v>42180</v>
      </c>
      <c r="U1821" s="3">
        <v>42186</v>
      </c>
      <c r="V1821">
        <v>0.25800000000000001</v>
      </c>
      <c r="W1821">
        <v>22</v>
      </c>
      <c r="X1821">
        <v>1358.02</v>
      </c>
      <c r="Y1821">
        <v>90821</v>
      </c>
    </row>
    <row r="1822" spans="1:25" x14ac:dyDescent="0.3">
      <c r="A1822">
        <v>20965</v>
      </c>
      <c r="B1822" t="s">
        <v>131</v>
      </c>
      <c r="C1822">
        <v>0.03</v>
      </c>
      <c r="D1822">
        <v>15.57</v>
      </c>
      <c r="E1822">
        <v>1.39</v>
      </c>
      <c r="F1822">
        <v>3176</v>
      </c>
      <c r="G1822" t="s">
        <v>2884</v>
      </c>
      <c r="H1822" t="s">
        <v>66</v>
      </c>
      <c r="I1822" t="s">
        <v>139</v>
      </c>
      <c r="J1822" t="s">
        <v>46</v>
      </c>
      <c r="K1822" t="s">
        <v>94</v>
      </c>
      <c r="L1822" t="s">
        <v>76</v>
      </c>
      <c r="M1822" t="s">
        <v>747</v>
      </c>
      <c r="N1822">
        <v>0.38</v>
      </c>
      <c r="O1822" t="s">
        <v>50</v>
      </c>
      <c r="P1822" t="s">
        <v>87</v>
      </c>
      <c r="Q1822" t="s">
        <v>386</v>
      </c>
      <c r="R1822" t="s">
        <v>2886</v>
      </c>
      <c r="S1822">
        <v>32216</v>
      </c>
      <c r="T1822" s="3">
        <v>42180</v>
      </c>
      <c r="U1822" s="3">
        <v>42186</v>
      </c>
      <c r="V1822">
        <v>63.222000000000001</v>
      </c>
      <c r="W1822">
        <v>22</v>
      </c>
      <c r="X1822">
        <v>358.84</v>
      </c>
      <c r="Y1822">
        <v>90821</v>
      </c>
    </row>
    <row r="1823" spans="1:25" x14ac:dyDescent="0.3">
      <c r="A1823">
        <v>24493</v>
      </c>
      <c r="B1823" t="s">
        <v>54</v>
      </c>
      <c r="C1823">
        <v>0.1</v>
      </c>
      <c r="D1823">
        <v>62.18</v>
      </c>
      <c r="E1823">
        <v>10.84</v>
      </c>
      <c r="F1823">
        <v>3177</v>
      </c>
      <c r="G1823" t="s">
        <v>2887</v>
      </c>
      <c r="H1823" t="s">
        <v>66</v>
      </c>
      <c r="I1823" t="s">
        <v>139</v>
      </c>
      <c r="J1823" t="s">
        <v>58</v>
      </c>
      <c r="K1823" t="s">
        <v>67</v>
      </c>
      <c r="L1823" t="s">
        <v>111</v>
      </c>
      <c r="M1823" t="s">
        <v>1414</v>
      </c>
      <c r="N1823">
        <v>0.63</v>
      </c>
      <c r="O1823" t="s">
        <v>50</v>
      </c>
      <c r="P1823" t="s">
        <v>87</v>
      </c>
      <c r="Q1823" t="s">
        <v>386</v>
      </c>
      <c r="R1823" t="s">
        <v>2888</v>
      </c>
      <c r="S1823">
        <v>33458</v>
      </c>
      <c r="T1823" s="3">
        <v>42077</v>
      </c>
      <c r="U1823" s="3">
        <v>42079</v>
      </c>
      <c r="V1823">
        <v>-29.666000000000004</v>
      </c>
      <c r="W1823">
        <v>9</v>
      </c>
      <c r="X1823">
        <v>511.57</v>
      </c>
      <c r="Y1823">
        <v>90818</v>
      </c>
    </row>
    <row r="1824" spans="1:25" x14ac:dyDescent="0.3">
      <c r="A1824">
        <v>22086</v>
      </c>
      <c r="B1824" t="s">
        <v>64</v>
      </c>
      <c r="C1824">
        <v>0.06</v>
      </c>
      <c r="D1824">
        <v>1.68</v>
      </c>
      <c r="E1824">
        <v>1</v>
      </c>
      <c r="F1824">
        <v>3177</v>
      </c>
      <c r="G1824" t="s">
        <v>2887</v>
      </c>
      <c r="H1824" t="s">
        <v>66</v>
      </c>
      <c r="I1824" t="s">
        <v>139</v>
      </c>
      <c r="J1824" t="s">
        <v>46</v>
      </c>
      <c r="K1824" t="s">
        <v>47</v>
      </c>
      <c r="L1824" t="s">
        <v>48</v>
      </c>
      <c r="M1824" t="s">
        <v>2572</v>
      </c>
      <c r="N1824">
        <v>0.35</v>
      </c>
      <c r="O1824" t="s">
        <v>50</v>
      </c>
      <c r="P1824" t="s">
        <v>87</v>
      </c>
      <c r="Q1824" t="s">
        <v>386</v>
      </c>
      <c r="R1824" t="s">
        <v>2888</v>
      </c>
      <c r="S1824">
        <v>33458</v>
      </c>
      <c r="T1824" s="3">
        <v>42094</v>
      </c>
      <c r="U1824" s="3">
        <v>42096</v>
      </c>
      <c r="V1824">
        <v>-1319.5</v>
      </c>
      <c r="W1824">
        <v>5</v>
      </c>
      <c r="X1824">
        <v>8.65</v>
      </c>
      <c r="Y1824">
        <v>90819</v>
      </c>
    </row>
    <row r="1825" spans="1:25" x14ac:dyDescent="0.3">
      <c r="A1825">
        <v>21554</v>
      </c>
      <c r="B1825" t="s">
        <v>131</v>
      </c>
      <c r="C1825">
        <v>7.0000000000000007E-2</v>
      </c>
      <c r="D1825">
        <v>35.44</v>
      </c>
      <c r="E1825">
        <v>7.5</v>
      </c>
      <c r="F1825">
        <v>3179</v>
      </c>
      <c r="G1825" t="s">
        <v>2889</v>
      </c>
      <c r="H1825" t="s">
        <v>66</v>
      </c>
      <c r="I1825" t="s">
        <v>45</v>
      </c>
      <c r="J1825" t="s">
        <v>46</v>
      </c>
      <c r="K1825" t="s">
        <v>118</v>
      </c>
      <c r="L1825" t="s">
        <v>76</v>
      </c>
      <c r="M1825" t="s">
        <v>2770</v>
      </c>
      <c r="N1825">
        <v>0.38</v>
      </c>
      <c r="O1825" t="s">
        <v>50</v>
      </c>
      <c r="P1825" t="s">
        <v>78</v>
      </c>
      <c r="Q1825" t="s">
        <v>79</v>
      </c>
      <c r="R1825" t="s">
        <v>2890</v>
      </c>
      <c r="S1825">
        <v>55060</v>
      </c>
      <c r="T1825" s="3">
        <v>42167</v>
      </c>
      <c r="U1825" s="3">
        <v>42174</v>
      </c>
      <c r="V1825">
        <v>262.2</v>
      </c>
      <c r="W1825">
        <v>11</v>
      </c>
      <c r="X1825">
        <v>380</v>
      </c>
      <c r="Y1825">
        <v>86989</v>
      </c>
    </row>
    <row r="1826" spans="1:25" x14ac:dyDescent="0.3">
      <c r="A1826">
        <v>24464</v>
      </c>
      <c r="B1826" t="s">
        <v>42</v>
      </c>
      <c r="C1826">
        <v>0.08</v>
      </c>
      <c r="D1826">
        <v>170.98</v>
      </c>
      <c r="E1826">
        <v>35.89</v>
      </c>
      <c r="F1826">
        <v>3187</v>
      </c>
      <c r="G1826" t="s">
        <v>2891</v>
      </c>
      <c r="H1826" t="s">
        <v>56</v>
      </c>
      <c r="I1826" t="s">
        <v>75</v>
      </c>
      <c r="J1826" t="s">
        <v>58</v>
      </c>
      <c r="K1826" t="s">
        <v>215</v>
      </c>
      <c r="L1826" t="s">
        <v>146</v>
      </c>
      <c r="M1826" t="s">
        <v>1071</v>
      </c>
      <c r="N1826">
        <v>0.66</v>
      </c>
      <c r="O1826" t="s">
        <v>50</v>
      </c>
      <c r="P1826" t="s">
        <v>87</v>
      </c>
      <c r="Q1826" t="s">
        <v>386</v>
      </c>
      <c r="R1826" t="s">
        <v>2892</v>
      </c>
      <c r="S1826">
        <v>33569</v>
      </c>
      <c r="T1826" s="3">
        <v>42065</v>
      </c>
      <c r="U1826" s="3">
        <v>42067</v>
      </c>
      <c r="V1826">
        <v>-119.812</v>
      </c>
      <c r="W1826">
        <v>1</v>
      </c>
      <c r="X1826">
        <v>199.48</v>
      </c>
      <c r="Y1826">
        <v>89025</v>
      </c>
    </row>
    <row r="1827" spans="1:25" x14ac:dyDescent="0.3">
      <c r="A1827">
        <v>20127</v>
      </c>
      <c r="B1827" t="s">
        <v>64</v>
      </c>
      <c r="C1827">
        <v>0.01</v>
      </c>
      <c r="D1827">
        <v>20.99</v>
      </c>
      <c r="E1827">
        <v>4.8099999999999996</v>
      </c>
      <c r="F1827">
        <v>3191</v>
      </c>
      <c r="G1827" t="s">
        <v>2893</v>
      </c>
      <c r="H1827" t="s">
        <v>66</v>
      </c>
      <c r="I1827" t="s">
        <v>45</v>
      </c>
      <c r="J1827" t="s">
        <v>102</v>
      </c>
      <c r="K1827" t="s">
        <v>103</v>
      </c>
      <c r="L1827" t="s">
        <v>111</v>
      </c>
      <c r="M1827" t="s">
        <v>499</v>
      </c>
      <c r="N1827">
        <v>0.57999999999999996</v>
      </c>
      <c r="O1827" t="s">
        <v>50</v>
      </c>
      <c r="P1827" t="s">
        <v>78</v>
      </c>
      <c r="Q1827" t="s">
        <v>1882</v>
      </c>
      <c r="R1827" t="s">
        <v>2894</v>
      </c>
      <c r="S1827">
        <v>54481</v>
      </c>
      <c r="T1827" s="3">
        <v>42081</v>
      </c>
      <c r="U1827" s="3">
        <v>42081</v>
      </c>
      <c r="V1827">
        <v>-9.1079999999999988</v>
      </c>
      <c r="W1827">
        <v>5</v>
      </c>
      <c r="X1827">
        <v>93.81</v>
      </c>
      <c r="Y1827">
        <v>86447</v>
      </c>
    </row>
    <row r="1828" spans="1:25" x14ac:dyDescent="0.3">
      <c r="A1828">
        <v>20303</v>
      </c>
      <c r="B1828" t="s">
        <v>42</v>
      </c>
      <c r="C1828">
        <v>0.09</v>
      </c>
      <c r="D1828">
        <v>35.94</v>
      </c>
      <c r="E1828">
        <v>6.66</v>
      </c>
      <c r="F1828">
        <v>3191</v>
      </c>
      <c r="G1828" t="s">
        <v>2893</v>
      </c>
      <c r="H1828" t="s">
        <v>66</v>
      </c>
      <c r="I1828" t="s">
        <v>45</v>
      </c>
      <c r="J1828" t="s">
        <v>46</v>
      </c>
      <c r="K1828" t="s">
        <v>94</v>
      </c>
      <c r="L1828" t="s">
        <v>76</v>
      </c>
      <c r="M1828" t="s">
        <v>98</v>
      </c>
      <c r="N1828">
        <v>0.4</v>
      </c>
      <c r="O1828" t="s">
        <v>50</v>
      </c>
      <c r="P1828" t="s">
        <v>78</v>
      </c>
      <c r="Q1828" t="s">
        <v>1882</v>
      </c>
      <c r="R1828" t="s">
        <v>2894</v>
      </c>
      <c r="S1828">
        <v>54481</v>
      </c>
      <c r="T1828" s="3">
        <v>42104</v>
      </c>
      <c r="U1828" s="3">
        <v>42106</v>
      </c>
      <c r="V1828">
        <v>172.56439999999998</v>
      </c>
      <c r="W1828">
        <v>9</v>
      </c>
      <c r="X1828">
        <v>312.22000000000003</v>
      </c>
      <c r="Y1828">
        <v>86448</v>
      </c>
    </row>
    <row r="1829" spans="1:25" x14ac:dyDescent="0.3">
      <c r="A1829">
        <v>22846</v>
      </c>
      <c r="B1829" t="s">
        <v>73</v>
      </c>
      <c r="C1829">
        <v>0.1</v>
      </c>
      <c r="D1829">
        <v>4.9800000000000004</v>
      </c>
      <c r="E1829">
        <v>7.54</v>
      </c>
      <c r="F1829">
        <v>3194</v>
      </c>
      <c r="G1829" t="s">
        <v>2895</v>
      </c>
      <c r="H1829" t="s">
        <v>66</v>
      </c>
      <c r="I1829" t="s">
        <v>139</v>
      </c>
      <c r="J1829" t="s">
        <v>46</v>
      </c>
      <c r="K1829" t="s">
        <v>118</v>
      </c>
      <c r="L1829" t="s">
        <v>76</v>
      </c>
      <c r="M1829" t="s">
        <v>2896</v>
      </c>
      <c r="N1829">
        <v>0.38</v>
      </c>
      <c r="O1829" t="s">
        <v>50</v>
      </c>
      <c r="P1829" t="s">
        <v>87</v>
      </c>
      <c r="Q1829" t="s">
        <v>386</v>
      </c>
      <c r="R1829" t="s">
        <v>975</v>
      </c>
      <c r="S1829">
        <v>34609</v>
      </c>
      <c r="T1829" s="3">
        <v>42073</v>
      </c>
      <c r="U1829" s="3">
        <v>42074</v>
      </c>
      <c r="V1829">
        <v>45.077999999999996</v>
      </c>
      <c r="W1829">
        <v>9</v>
      </c>
      <c r="X1829">
        <v>43.84</v>
      </c>
      <c r="Y1829">
        <v>89805</v>
      </c>
    </row>
    <row r="1830" spans="1:25" x14ac:dyDescent="0.3">
      <c r="A1830">
        <v>22847</v>
      </c>
      <c r="B1830" t="s">
        <v>73</v>
      </c>
      <c r="C1830">
        <v>0</v>
      </c>
      <c r="D1830">
        <v>22.84</v>
      </c>
      <c r="E1830">
        <v>8.18</v>
      </c>
      <c r="F1830">
        <v>3194</v>
      </c>
      <c r="G1830" t="s">
        <v>2895</v>
      </c>
      <c r="H1830" t="s">
        <v>66</v>
      </c>
      <c r="I1830" t="s">
        <v>139</v>
      </c>
      <c r="J1830" t="s">
        <v>46</v>
      </c>
      <c r="K1830" t="s">
        <v>118</v>
      </c>
      <c r="L1830" t="s">
        <v>76</v>
      </c>
      <c r="M1830" t="s">
        <v>1866</v>
      </c>
      <c r="N1830">
        <v>0.39</v>
      </c>
      <c r="O1830" t="s">
        <v>50</v>
      </c>
      <c r="P1830" t="s">
        <v>87</v>
      </c>
      <c r="Q1830" t="s">
        <v>386</v>
      </c>
      <c r="R1830" t="s">
        <v>975</v>
      </c>
      <c r="S1830">
        <v>34609</v>
      </c>
      <c r="T1830" s="3">
        <v>42073</v>
      </c>
      <c r="U1830" s="3">
        <v>42075</v>
      </c>
      <c r="V1830">
        <v>-110.376</v>
      </c>
      <c r="W1830">
        <v>6</v>
      </c>
      <c r="X1830">
        <v>141.74</v>
      </c>
      <c r="Y1830">
        <v>89805</v>
      </c>
    </row>
    <row r="1831" spans="1:25" x14ac:dyDescent="0.3">
      <c r="A1831">
        <v>3406</v>
      </c>
      <c r="B1831" t="s">
        <v>54</v>
      </c>
      <c r="C1831">
        <v>0.03</v>
      </c>
      <c r="D1831">
        <v>200.97</v>
      </c>
      <c r="E1831">
        <v>15.59</v>
      </c>
      <c r="F1831">
        <v>3196</v>
      </c>
      <c r="G1831" t="s">
        <v>2897</v>
      </c>
      <c r="H1831" t="s">
        <v>56</v>
      </c>
      <c r="I1831" t="s">
        <v>57</v>
      </c>
      <c r="J1831" t="s">
        <v>102</v>
      </c>
      <c r="K1831" t="s">
        <v>110</v>
      </c>
      <c r="L1831" t="s">
        <v>60</v>
      </c>
      <c r="M1831" t="s">
        <v>1357</v>
      </c>
      <c r="N1831">
        <v>0.36</v>
      </c>
      <c r="O1831" t="s">
        <v>50</v>
      </c>
      <c r="P1831" t="s">
        <v>51</v>
      </c>
      <c r="Q1831" t="s">
        <v>62</v>
      </c>
      <c r="R1831" t="s">
        <v>300</v>
      </c>
      <c r="S1831">
        <v>94109</v>
      </c>
      <c r="T1831" s="3">
        <v>42037</v>
      </c>
      <c r="U1831" s="3">
        <v>42038</v>
      </c>
      <c r="V1831">
        <v>1951.3</v>
      </c>
      <c r="W1831">
        <v>43</v>
      </c>
      <c r="X1831">
        <v>8717.75</v>
      </c>
      <c r="Y1831">
        <v>24294</v>
      </c>
    </row>
    <row r="1832" spans="1:25" x14ac:dyDescent="0.3">
      <c r="A1832">
        <v>21406</v>
      </c>
      <c r="B1832" t="s">
        <v>54</v>
      </c>
      <c r="C1832">
        <v>0.03</v>
      </c>
      <c r="D1832">
        <v>200.97</v>
      </c>
      <c r="E1832">
        <v>15.59</v>
      </c>
      <c r="F1832">
        <v>3197</v>
      </c>
      <c r="G1832" t="s">
        <v>2898</v>
      </c>
      <c r="H1832" t="s">
        <v>56</v>
      </c>
      <c r="I1832" t="s">
        <v>57</v>
      </c>
      <c r="J1832" t="s">
        <v>102</v>
      </c>
      <c r="K1832" t="s">
        <v>110</v>
      </c>
      <c r="L1832" t="s">
        <v>60</v>
      </c>
      <c r="M1832" t="s">
        <v>1357</v>
      </c>
      <c r="N1832">
        <v>0.36</v>
      </c>
      <c r="O1832" t="s">
        <v>50</v>
      </c>
      <c r="P1832" t="s">
        <v>78</v>
      </c>
      <c r="Q1832" t="s">
        <v>202</v>
      </c>
      <c r="R1832" t="s">
        <v>2899</v>
      </c>
      <c r="S1832">
        <v>60062</v>
      </c>
      <c r="T1832" s="3">
        <v>42037</v>
      </c>
      <c r="U1832" s="3">
        <v>42038</v>
      </c>
      <c r="V1832">
        <v>1538.7827999999997</v>
      </c>
      <c r="W1832">
        <v>11</v>
      </c>
      <c r="X1832">
        <v>2230.12</v>
      </c>
      <c r="Y1832">
        <v>90850</v>
      </c>
    </row>
    <row r="1833" spans="1:25" x14ac:dyDescent="0.3">
      <c r="A1833">
        <v>18437</v>
      </c>
      <c r="B1833" t="s">
        <v>131</v>
      </c>
      <c r="C1833">
        <v>7.0000000000000007E-2</v>
      </c>
      <c r="D1833">
        <v>5.98</v>
      </c>
      <c r="E1833">
        <v>0.96</v>
      </c>
      <c r="F1833">
        <v>3205</v>
      </c>
      <c r="G1833" t="s">
        <v>2900</v>
      </c>
      <c r="H1833" t="s">
        <v>66</v>
      </c>
      <c r="I1833" t="s">
        <v>139</v>
      </c>
      <c r="J1833" t="s">
        <v>46</v>
      </c>
      <c r="K1833" t="s">
        <v>47</v>
      </c>
      <c r="L1833" t="s">
        <v>48</v>
      </c>
      <c r="M1833" t="s">
        <v>1843</v>
      </c>
      <c r="N1833">
        <v>0.6</v>
      </c>
      <c r="O1833" t="s">
        <v>50</v>
      </c>
      <c r="P1833" t="s">
        <v>51</v>
      </c>
      <c r="Q1833" t="s">
        <v>1765</v>
      </c>
      <c r="R1833" t="s">
        <v>2867</v>
      </c>
      <c r="S1833">
        <v>83440</v>
      </c>
      <c r="T1833" s="3">
        <v>42093</v>
      </c>
      <c r="U1833" s="3">
        <v>42097</v>
      </c>
      <c r="V1833">
        <v>32.83</v>
      </c>
      <c r="W1833">
        <v>10</v>
      </c>
      <c r="X1833">
        <v>56.4</v>
      </c>
      <c r="Y1833">
        <v>87933</v>
      </c>
    </row>
    <row r="1834" spans="1:25" x14ac:dyDescent="0.3">
      <c r="A1834">
        <v>18438</v>
      </c>
      <c r="B1834" t="s">
        <v>131</v>
      </c>
      <c r="C1834">
        <v>0.01</v>
      </c>
      <c r="D1834">
        <v>39.979999999999997</v>
      </c>
      <c r="E1834">
        <v>4</v>
      </c>
      <c r="F1834">
        <v>3206</v>
      </c>
      <c r="G1834" t="s">
        <v>2901</v>
      </c>
      <c r="H1834" t="s">
        <v>66</v>
      </c>
      <c r="I1834" t="s">
        <v>139</v>
      </c>
      <c r="J1834" t="s">
        <v>102</v>
      </c>
      <c r="K1834" t="s">
        <v>204</v>
      </c>
      <c r="L1834" t="s">
        <v>76</v>
      </c>
      <c r="M1834" t="s">
        <v>276</v>
      </c>
      <c r="N1834">
        <v>0.7</v>
      </c>
      <c r="O1834" t="s">
        <v>50</v>
      </c>
      <c r="P1834" t="s">
        <v>51</v>
      </c>
      <c r="Q1834" t="s">
        <v>1765</v>
      </c>
      <c r="R1834" t="s">
        <v>2902</v>
      </c>
      <c r="S1834">
        <v>83301</v>
      </c>
      <c r="T1834" s="3">
        <v>42093</v>
      </c>
      <c r="U1834" s="3">
        <v>42098</v>
      </c>
      <c r="V1834">
        <v>51.590000000000053</v>
      </c>
      <c r="W1834">
        <v>6</v>
      </c>
      <c r="X1834">
        <v>257.52</v>
      </c>
      <c r="Y1834">
        <v>87933</v>
      </c>
    </row>
    <row r="1835" spans="1:25" x14ac:dyDescent="0.3">
      <c r="A1835">
        <v>21229</v>
      </c>
      <c r="B1835" t="s">
        <v>54</v>
      </c>
      <c r="C1835">
        <v>0.06</v>
      </c>
      <c r="D1835">
        <v>218.08</v>
      </c>
      <c r="E1835">
        <v>18.059999999999999</v>
      </c>
      <c r="F1835">
        <v>3206</v>
      </c>
      <c r="G1835" t="s">
        <v>2901</v>
      </c>
      <c r="H1835" t="s">
        <v>44</v>
      </c>
      <c r="I1835" t="s">
        <v>139</v>
      </c>
      <c r="J1835" t="s">
        <v>58</v>
      </c>
      <c r="K1835" t="s">
        <v>59</v>
      </c>
      <c r="L1835" t="s">
        <v>260</v>
      </c>
      <c r="M1835" t="s">
        <v>1523</v>
      </c>
      <c r="N1835">
        <v>0.56999999999999995</v>
      </c>
      <c r="O1835" t="s">
        <v>50</v>
      </c>
      <c r="P1835" t="s">
        <v>51</v>
      </c>
      <c r="Q1835" t="s">
        <v>1765</v>
      </c>
      <c r="R1835" t="s">
        <v>2902</v>
      </c>
      <c r="S1835">
        <v>83301</v>
      </c>
      <c r="T1835" s="3">
        <v>42145</v>
      </c>
      <c r="U1835" s="3">
        <v>42147</v>
      </c>
      <c r="V1835">
        <v>969.42</v>
      </c>
      <c r="W1835">
        <v>7</v>
      </c>
      <c r="X1835">
        <v>1488.51</v>
      </c>
      <c r="Y1835">
        <v>87934</v>
      </c>
    </row>
    <row r="1836" spans="1:25" x14ac:dyDescent="0.3">
      <c r="A1836">
        <v>20156</v>
      </c>
      <c r="B1836" t="s">
        <v>54</v>
      </c>
      <c r="C1836">
        <v>0.05</v>
      </c>
      <c r="D1836">
        <v>35.44</v>
      </c>
      <c r="E1836">
        <v>5.09</v>
      </c>
      <c r="F1836">
        <v>3206</v>
      </c>
      <c r="G1836" t="s">
        <v>2901</v>
      </c>
      <c r="H1836" t="s">
        <v>66</v>
      </c>
      <c r="I1836" t="s">
        <v>139</v>
      </c>
      <c r="J1836" t="s">
        <v>46</v>
      </c>
      <c r="K1836" t="s">
        <v>118</v>
      </c>
      <c r="L1836" t="s">
        <v>76</v>
      </c>
      <c r="M1836" t="s">
        <v>2801</v>
      </c>
      <c r="N1836">
        <v>0.38</v>
      </c>
      <c r="O1836" t="s">
        <v>50</v>
      </c>
      <c r="P1836" t="s">
        <v>51</v>
      </c>
      <c r="Q1836" t="s">
        <v>1765</v>
      </c>
      <c r="R1836" t="s">
        <v>2902</v>
      </c>
      <c r="S1836">
        <v>83301</v>
      </c>
      <c r="T1836" s="3">
        <v>42152</v>
      </c>
      <c r="U1836" s="3">
        <v>42153</v>
      </c>
      <c r="V1836">
        <v>553.33169999999996</v>
      </c>
      <c r="W1836">
        <v>23</v>
      </c>
      <c r="X1836">
        <v>801.93</v>
      </c>
      <c r="Y1836">
        <v>87935</v>
      </c>
    </row>
    <row r="1837" spans="1:25" x14ac:dyDescent="0.3">
      <c r="A1837">
        <v>24637</v>
      </c>
      <c r="B1837" t="s">
        <v>64</v>
      </c>
      <c r="C1837">
        <v>0.03</v>
      </c>
      <c r="D1837">
        <v>4.9800000000000004</v>
      </c>
      <c r="E1837">
        <v>4.62</v>
      </c>
      <c r="F1837">
        <v>3209</v>
      </c>
      <c r="G1837" t="s">
        <v>2903</v>
      </c>
      <c r="H1837" t="s">
        <v>44</v>
      </c>
      <c r="I1837" t="s">
        <v>45</v>
      </c>
      <c r="J1837" t="s">
        <v>102</v>
      </c>
      <c r="K1837" t="s">
        <v>204</v>
      </c>
      <c r="L1837" t="s">
        <v>68</v>
      </c>
      <c r="M1837" t="s">
        <v>435</v>
      </c>
      <c r="N1837">
        <v>0.64</v>
      </c>
      <c r="O1837" t="s">
        <v>50</v>
      </c>
      <c r="P1837" t="s">
        <v>51</v>
      </c>
      <c r="Q1837" t="s">
        <v>62</v>
      </c>
      <c r="R1837" t="s">
        <v>2904</v>
      </c>
      <c r="S1837">
        <v>90210</v>
      </c>
      <c r="T1837" s="3">
        <v>42183</v>
      </c>
      <c r="U1837" s="3">
        <v>42184</v>
      </c>
      <c r="V1837">
        <v>-30.45</v>
      </c>
      <c r="W1837">
        <v>8</v>
      </c>
      <c r="X1837">
        <v>44.24</v>
      </c>
      <c r="Y1837">
        <v>90739</v>
      </c>
    </row>
    <row r="1838" spans="1:25" x14ac:dyDescent="0.3">
      <c r="A1838">
        <v>22804</v>
      </c>
      <c r="B1838" t="s">
        <v>42</v>
      </c>
      <c r="C1838">
        <v>0.1</v>
      </c>
      <c r="D1838">
        <v>7.31</v>
      </c>
      <c r="E1838">
        <v>0.49</v>
      </c>
      <c r="F1838">
        <v>3211</v>
      </c>
      <c r="G1838" t="s">
        <v>2905</v>
      </c>
      <c r="H1838" t="s">
        <v>66</v>
      </c>
      <c r="I1838" t="s">
        <v>45</v>
      </c>
      <c r="J1838" t="s">
        <v>46</v>
      </c>
      <c r="K1838" t="s">
        <v>159</v>
      </c>
      <c r="L1838" t="s">
        <v>76</v>
      </c>
      <c r="M1838" t="s">
        <v>1095</v>
      </c>
      <c r="N1838">
        <v>0.38</v>
      </c>
      <c r="O1838" t="s">
        <v>50</v>
      </c>
      <c r="P1838" t="s">
        <v>78</v>
      </c>
      <c r="Q1838" t="s">
        <v>202</v>
      </c>
      <c r="R1838" t="s">
        <v>2906</v>
      </c>
      <c r="S1838">
        <v>60101</v>
      </c>
      <c r="T1838" s="3">
        <v>42050</v>
      </c>
      <c r="U1838" s="3">
        <v>42051</v>
      </c>
      <c r="V1838">
        <v>55.020599999999995</v>
      </c>
      <c r="W1838">
        <v>12</v>
      </c>
      <c r="X1838">
        <v>79.739999999999995</v>
      </c>
      <c r="Y1838">
        <v>91522</v>
      </c>
    </row>
    <row r="1839" spans="1:25" x14ac:dyDescent="0.3">
      <c r="A1839">
        <v>22805</v>
      </c>
      <c r="B1839" t="s">
        <v>42</v>
      </c>
      <c r="C1839">
        <v>0.1</v>
      </c>
      <c r="D1839">
        <v>20.99</v>
      </c>
      <c r="E1839">
        <v>2.5</v>
      </c>
      <c r="F1839">
        <v>3211</v>
      </c>
      <c r="G1839" t="s">
        <v>2905</v>
      </c>
      <c r="H1839" t="s">
        <v>66</v>
      </c>
      <c r="I1839" t="s">
        <v>45</v>
      </c>
      <c r="J1839" t="s">
        <v>102</v>
      </c>
      <c r="K1839" t="s">
        <v>103</v>
      </c>
      <c r="L1839" t="s">
        <v>48</v>
      </c>
      <c r="M1839" t="s">
        <v>1194</v>
      </c>
      <c r="N1839">
        <v>0.81</v>
      </c>
      <c r="O1839" t="s">
        <v>50</v>
      </c>
      <c r="P1839" t="s">
        <v>78</v>
      </c>
      <c r="Q1839" t="s">
        <v>202</v>
      </c>
      <c r="R1839" t="s">
        <v>2906</v>
      </c>
      <c r="S1839">
        <v>60101</v>
      </c>
      <c r="T1839" s="3">
        <v>42050</v>
      </c>
      <c r="U1839" s="3">
        <v>42051</v>
      </c>
      <c r="V1839">
        <v>-43.65504</v>
      </c>
      <c r="W1839">
        <v>23</v>
      </c>
      <c r="X1839">
        <v>392.45</v>
      </c>
      <c r="Y1839">
        <v>91522</v>
      </c>
    </row>
    <row r="1840" spans="1:25" x14ac:dyDescent="0.3">
      <c r="A1840">
        <v>23736</v>
      </c>
      <c r="B1840" t="s">
        <v>54</v>
      </c>
      <c r="C1840">
        <v>0.03</v>
      </c>
      <c r="D1840">
        <v>6.68</v>
      </c>
      <c r="E1840">
        <v>1.5</v>
      </c>
      <c r="F1840">
        <v>3221</v>
      </c>
      <c r="G1840" t="s">
        <v>2907</v>
      </c>
      <c r="H1840" t="s">
        <v>66</v>
      </c>
      <c r="I1840" t="s">
        <v>45</v>
      </c>
      <c r="J1840" t="s">
        <v>46</v>
      </c>
      <c r="K1840" t="s">
        <v>47</v>
      </c>
      <c r="L1840" t="s">
        <v>48</v>
      </c>
      <c r="M1840" t="s">
        <v>2047</v>
      </c>
      <c r="N1840">
        <v>0.48</v>
      </c>
      <c r="O1840" t="s">
        <v>50</v>
      </c>
      <c r="P1840" t="s">
        <v>87</v>
      </c>
      <c r="Q1840" t="s">
        <v>386</v>
      </c>
      <c r="R1840" t="s">
        <v>2908</v>
      </c>
      <c r="S1840">
        <v>33322</v>
      </c>
      <c r="T1840" s="3">
        <v>42106</v>
      </c>
      <c r="U1840" s="3">
        <v>42107</v>
      </c>
      <c r="V1840">
        <v>-577.30400000000009</v>
      </c>
      <c r="W1840">
        <v>7</v>
      </c>
      <c r="X1840">
        <v>48.32</v>
      </c>
      <c r="Y1840">
        <v>90815</v>
      </c>
    </row>
    <row r="1841" spans="1:25" x14ac:dyDescent="0.3">
      <c r="A1841">
        <v>25605</v>
      </c>
      <c r="B1841" t="s">
        <v>42</v>
      </c>
      <c r="C1841">
        <v>0.04</v>
      </c>
      <c r="D1841">
        <v>39.479999999999997</v>
      </c>
      <c r="E1841">
        <v>1.99</v>
      </c>
      <c r="F1841">
        <v>3222</v>
      </c>
      <c r="G1841" t="s">
        <v>2909</v>
      </c>
      <c r="H1841" t="s">
        <v>44</v>
      </c>
      <c r="I1841" t="s">
        <v>45</v>
      </c>
      <c r="J1841" t="s">
        <v>102</v>
      </c>
      <c r="K1841" t="s">
        <v>204</v>
      </c>
      <c r="L1841" t="s">
        <v>68</v>
      </c>
      <c r="M1841" t="s">
        <v>729</v>
      </c>
      <c r="N1841">
        <v>0.54</v>
      </c>
      <c r="O1841" t="s">
        <v>50</v>
      </c>
      <c r="P1841" t="s">
        <v>87</v>
      </c>
      <c r="Q1841" t="s">
        <v>386</v>
      </c>
      <c r="R1841" t="s">
        <v>2910</v>
      </c>
      <c r="S1841">
        <v>32303</v>
      </c>
      <c r="T1841" s="3">
        <v>42082</v>
      </c>
      <c r="U1841" s="3">
        <v>42082</v>
      </c>
      <c r="V1841">
        <v>-1535.4864000000002</v>
      </c>
      <c r="W1841">
        <v>8</v>
      </c>
      <c r="X1841">
        <v>332.16</v>
      </c>
      <c r="Y1841">
        <v>90814</v>
      </c>
    </row>
    <row r="1842" spans="1:25" x14ac:dyDescent="0.3">
      <c r="A1842">
        <v>25606</v>
      </c>
      <c r="B1842" t="s">
        <v>42</v>
      </c>
      <c r="C1842">
        <v>0</v>
      </c>
      <c r="D1842">
        <v>8.1199999999999992</v>
      </c>
      <c r="E1842">
        <v>2.83</v>
      </c>
      <c r="F1842">
        <v>3222</v>
      </c>
      <c r="G1842" t="s">
        <v>2909</v>
      </c>
      <c r="H1842" t="s">
        <v>66</v>
      </c>
      <c r="I1842" t="s">
        <v>45</v>
      </c>
      <c r="J1842" t="s">
        <v>102</v>
      </c>
      <c r="K1842" t="s">
        <v>204</v>
      </c>
      <c r="L1842" t="s">
        <v>68</v>
      </c>
      <c r="M1842" t="s">
        <v>851</v>
      </c>
      <c r="N1842">
        <v>0.77</v>
      </c>
      <c r="O1842" t="s">
        <v>50</v>
      </c>
      <c r="P1842" t="s">
        <v>87</v>
      </c>
      <c r="Q1842" t="s">
        <v>386</v>
      </c>
      <c r="R1842" t="s">
        <v>2910</v>
      </c>
      <c r="S1842">
        <v>32303</v>
      </c>
      <c r="T1842" s="3">
        <v>42082</v>
      </c>
      <c r="U1842" s="3">
        <v>42083</v>
      </c>
      <c r="V1842">
        <v>-159.32</v>
      </c>
      <c r="W1842">
        <v>17</v>
      </c>
      <c r="X1842">
        <v>147.62</v>
      </c>
      <c r="Y1842">
        <v>90814</v>
      </c>
    </row>
    <row r="1843" spans="1:25" x14ac:dyDescent="0.3">
      <c r="A1843">
        <v>19517</v>
      </c>
      <c r="B1843" t="s">
        <v>64</v>
      </c>
      <c r="C1843">
        <v>0.06</v>
      </c>
      <c r="D1843">
        <v>60.98</v>
      </c>
      <c r="E1843">
        <v>30</v>
      </c>
      <c r="F1843">
        <v>3224</v>
      </c>
      <c r="G1843" t="s">
        <v>2911</v>
      </c>
      <c r="H1843" t="s">
        <v>56</v>
      </c>
      <c r="I1843" t="s">
        <v>75</v>
      </c>
      <c r="J1843" t="s">
        <v>58</v>
      </c>
      <c r="K1843" t="s">
        <v>59</v>
      </c>
      <c r="L1843" t="s">
        <v>60</v>
      </c>
      <c r="M1843" t="s">
        <v>2912</v>
      </c>
      <c r="N1843">
        <v>0.7</v>
      </c>
      <c r="O1843" t="s">
        <v>50</v>
      </c>
      <c r="P1843" t="s">
        <v>87</v>
      </c>
      <c r="Q1843" t="s">
        <v>268</v>
      </c>
      <c r="R1843" t="s">
        <v>2913</v>
      </c>
      <c r="S1843">
        <v>37066</v>
      </c>
      <c r="T1843" s="3">
        <v>42095</v>
      </c>
      <c r="U1843" s="3">
        <v>42096</v>
      </c>
      <c r="V1843">
        <v>-74.088000000000008</v>
      </c>
      <c r="W1843">
        <v>2</v>
      </c>
      <c r="X1843">
        <v>125.9</v>
      </c>
      <c r="Y1843">
        <v>86508</v>
      </c>
    </row>
    <row r="1844" spans="1:25" x14ac:dyDescent="0.3">
      <c r="A1844">
        <v>22291</v>
      </c>
      <c r="B1844" t="s">
        <v>54</v>
      </c>
      <c r="C1844">
        <v>0.1</v>
      </c>
      <c r="D1844">
        <v>208.16</v>
      </c>
      <c r="E1844">
        <v>68.02</v>
      </c>
      <c r="F1844">
        <v>3225</v>
      </c>
      <c r="G1844" t="s">
        <v>2914</v>
      </c>
      <c r="H1844" t="s">
        <v>56</v>
      </c>
      <c r="I1844" t="s">
        <v>75</v>
      </c>
      <c r="J1844" t="s">
        <v>46</v>
      </c>
      <c r="K1844" t="s">
        <v>281</v>
      </c>
      <c r="L1844" t="s">
        <v>60</v>
      </c>
      <c r="M1844" t="s">
        <v>2915</v>
      </c>
      <c r="N1844">
        <v>0.57999999999999996</v>
      </c>
      <c r="O1844" t="s">
        <v>50</v>
      </c>
      <c r="P1844" t="s">
        <v>87</v>
      </c>
      <c r="Q1844" t="s">
        <v>268</v>
      </c>
      <c r="R1844" t="s">
        <v>2916</v>
      </c>
      <c r="S1844">
        <v>38138</v>
      </c>
      <c r="T1844" s="3">
        <v>42018</v>
      </c>
      <c r="U1844" s="3">
        <v>42018</v>
      </c>
      <c r="V1844">
        <v>-137.52199999999999</v>
      </c>
      <c r="W1844">
        <v>4</v>
      </c>
      <c r="X1844">
        <v>768.81</v>
      </c>
      <c r="Y1844">
        <v>86507</v>
      </c>
    </row>
    <row r="1845" spans="1:25" x14ac:dyDescent="0.3">
      <c r="A1845">
        <v>22292</v>
      </c>
      <c r="B1845" t="s">
        <v>54</v>
      </c>
      <c r="C1845">
        <v>7.0000000000000007E-2</v>
      </c>
      <c r="D1845">
        <v>90.48</v>
      </c>
      <c r="E1845">
        <v>19.989999999999998</v>
      </c>
      <c r="F1845">
        <v>3226</v>
      </c>
      <c r="G1845" t="s">
        <v>2917</v>
      </c>
      <c r="H1845" t="s">
        <v>66</v>
      </c>
      <c r="I1845" t="s">
        <v>75</v>
      </c>
      <c r="J1845" t="s">
        <v>46</v>
      </c>
      <c r="K1845" t="s">
        <v>94</v>
      </c>
      <c r="L1845" t="s">
        <v>76</v>
      </c>
      <c r="M1845" t="s">
        <v>1864</v>
      </c>
      <c r="N1845">
        <v>0.4</v>
      </c>
      <c r="O1845" t="s">
        <v>50</v>
      </c>
      <c r="P1845" t="s">
        <v>87</v>
      </c>
      <c r="Q1845" t="s">
        <v>268</v>
      </c>
      <c r="R1845" t="s">
        <v>2918</v>
      </c>
      <c r="S1845">
        <v>37075</v>
      </c>
      <c r="T1845" s="3">
        <v>42018</v>
      </c>
      <c r="U1845" s="3">
        <v>42019</v>
      </c>
      <c r="V1845">
        <v>-11.815999999999999</v>
      </c>
      <c r="W1845">
        <v>2</v>
      </c>
      <c r="X1845">
        <v>183.39</v>
      </c>
      <c r="Y1845">
        <v>86507</v>
      </c>
    </row>
    <row r="1846" spans="1:25" x14ac:dyDescent="0.3">
      <c r="A1846">
        <v>22293</v>
      </c>
      <c r="B1846" t="s">
        <v>54</v>
      </c>
      <c r="C1846">
        <v>0.01</v>
      </c>
      <c r="D1846">
        <v>9.48</v>
      </c>
      <c r="E1846">
        <v>7.29</v>
      </c>
      <c r="F1846">
        <v>3226</v>
      </c>
      <c r="G1846" t="s">
        <v>2917</v>
      </c>
      <c r="H1846" t="s">
        <v>44</v>
      </c>
      <c r="I1846" t="s">
        <v>75</v>
      </c>
      <c r="J1846" t="s">
        <v>58</v>
      </c>
      <c r="K1846" t="s">
        <v>67</v>
      </c>
      <c r="L1846" t="s">
        <v>68</v>
      </c>
      <c r="M1846" t="s">
        <v>69</v>
      </c>
      <c r="N1846">
        <v>0.45</v>
      </c>
      <c r="O1846" t="s">
        <v>50</v>
      </c>
      <c r="P1846" t="s">
        <v>87</v>
      </c>
      <c r="Q1846" t="s">
        <v>268</v>
      </c>
      <c r="R1846" t="s">
        <v>2918</v>
      </c>
      <c r="S1846">
        <v>37075</v>
      </c>
      <c r="T1846" s="3">
        <v>42018</v>
      </c>
      <c r="U1846" s="3">
        <v>42020</v>
      </c>
      <c r="V1846">
        <v>238.93379999999999</v>
      </c>
      <c r="W1846">
        <v>1</v>
      </c>
      <c r="X1846">
        <v>12.9</v>
      </c>
      <c r="Y1846">
        <v>86507</v>
      </c>
    </row>
    <row r="1847" spans="1:25" x14ac:dyDescent="0.3">
      <c r="A1847">
        <v>22294</v>
      </c>
      <c r="B1847" t="s">
        <v>54</v>
      </c>
      <c r="C1847">
        <v>0.02</v>
      </c>
      <c r="D1847">
        <v>4.28</v>
      </c>
      <c r="E1847">
        <v>0.94</v>
      </c>
      <c r="F1847">
        <v>3226</v>
      </c>
      <c r="G1847" t="s">
        <v>2917</v>
      </c>
      <c r="H1847" t="s">
        <v>66</v>
      </c>
      <c r="I1847" t="s">
        <v>75</v>
      </c>
      <c r="J1847" t="s">
        <v>46</v>
      </c>
      <c r="K1847" t="s">
        <v>47</v>
      </c>
      <c r="L1847" t="s">
        <v>48</v>
      </c>
      <c r="M1847" t="s">
        <v>1671</v>
      </c>
      <c r="N1847">
        <v>0.56000000000000005</v>
      </c>
      <c r="O1847" t="s">
        <v>50</v>
      </c>
      <c r="P1847" t="s">
        <v>87</v>
      </c>
      <c r="Q1847" t="s">
        <v>268</v>
      </c>
      <c r="R1847" t="s">
        <v>2918</v>
      </c>
      <c r="S1847">
        <v>37075</v>
      </c>
      <c r="T1847" s="3">
        <v>42018</v>
      </c>
      <c r="U1847" s="3">
        <v>42019</v>
      </c>
      <c r="V1847">
        <v>-105.126</v>
      </c>
      <c r="W1847">
        <v>4</v>
      </c>
      <c r="X1847">
        <v>17.89</v>
      </c>
      <c r="Y1847">
        <v>86507</v>
      </c>
    </row>
    <row r="1848" spans="1:25" x14ac:dyDescent="0.3">
      <c r="A1848">
        <v>24343</v>
      </c>
      <c r="B1848" t="s">
        <v>73</v>
      </c>
      <c r="C1848">
        <v>0.06</v>
      </c>
      <c r="D1848">
        <v>22.24</v>
      </c>
      <c r="E1848">
        <v>1.99</v>
      </c>
      <c r="F1848">
        <v>3226</v>
      </c>
      <c r="G1848" t="s">
        <v>2917</v>
      </c>
      <c r="H1848" t="s">
        <v>66</v>
      </c>
      <c r="I1848" t="s">
        <v>75</v>
      </c>
      <c r="J1848" t="s">
        <v>102</v>
      </c>
      <c r="K1848" t="s">
        <v>204</v>
      </c>
      <c r="L1848" t="s">
        <v>68</v>
      </c>
      <c r="M1848" t="s">
        <v>2919</v>
      </c>
      <c r="N1848">
        <v>0.43</v>
      </c>
      <c r="O1848" t="s">
        <v>50</v>
      </c>
      <c r="P1848" t="s">
        <v>87</v>
      </c>
      <c r="Q1848" t="s">
        <v>268</v>
      </c>
      <c r="R1848" t="s">
        <v>2918</v>
      </c>
      <c r="S1848">
        <v>37075</v>
      </c>
      <c r="T1848" s="3">
        <v>42183</v>
      </c>
      <c r="U1848" s="3">
        <v>42185</v>
      </c>
      <c r="V1848">
        <v>95.387999999999991</v>
      </c>
      <c r="W1848">
        <v>12</v>
      </c>
      <c r="X1848">
        <v>255.88</v>
      </c>
      <c r="Y1848">
        <v>86509</v>
      </c>
    </row>
    <row r="1849" spans="1:25" x14ac:dyDescent="0.3">
      <c r="A1849">
        <v>18940</v>
      </c>
      <c r="B1849" t="s">
        <v>54</v>
      </c>
      <c r="C1849">
        <v>0.01</v>
      </c>
      <c r="D1849">
        <v>24.95</v>
      </c>
      <c r="E1849">
        <v>2.99</v>
      </c>
      <c r="F1849">
        <v>3229</v>
      </c>
      <c r="G1849" t="s">
        <v>2920</v>
      </c>
      <c r="H1849" t="s">
        <v>66</v>
      </c>
      <c r="I1849" t="s">
        <v>75</v>
      </c>
      <c r="J1849" t="s">
        <v>46</v>
      </c>
      <c r="K1849" t="s">
        <v>134</v>
      </c>
      <c r="L1849" t="s">
        <v>76</v>
      </c>
      <c r="M1849" t="s">
        <v>2921</v>
      </c>
      <c r="N1849">
        <v>0.39</v>
      </c>
      <c r="O1849" t="s">
        <v>50</v>
      </c>
      <c r="P1849" t="s">
        <v>78</v>
      </c>
      <c r="Q1849" t="s">
        <v>1882</v>
      </c>
      <c r="R1849" t="s">
        <v>2922</v>
      </c>
      <c r="S1849">
        <v>54880</v>
      </c>
      <c r="T1849" s="3">
        <v>42025</v>
      </c>
      <c r="U1849" s="3">
        <v>42026</v>
      </c>
      <c r="V1849">
        <v>261.38579999999996</v>
      </c>
      <c r="W1849">
        <v>15</v>
      </c>
      <c r="X1849">
        <v>378.82</v>
      </c>
      <c r="Y1849">
        <v>87435</v>
      </c>
    </row>
    <row r="1850" spans="1:25" x14ac:dyDescent="0.3">
      <c r="A1850">
        <v>18941</v>
      </c>
      <c r="B1850" t="s">
        <v>54</v>
      </c>
      <c r="C1850">
        <v>0</v>
      </c>
      <c r="D1850">
        <v>15.98</v>
      </c>
      <c r="E1850">
        <v>8.99</v>
      </c>
      <c r="F1850">
        <v>3230</v>
      </c>
      <c r="G1850" t="s">
        <v>2923</v>
      </c>
      <c r="H1850" t="s">
        <v>66</v>
      </c>
      <c r="I1850" t="s">
        <v>75</v>
      </c>
      <c r="J1850" t="s">
        <v>102</v>
      </c>
      <c r="K1850" t="s">
        <v>204</v>
      </c>
      <c r="L1850" t="s">
        <v>68</v>
      </c>
      <c r="M1850" t="s">
        <v>2924</v>
      </c>
      <c r="N1850">
        <v>0.64</v>
      </c>
      <c r="O1850" t="s">
        <v>50</v>
      </c>
      <c r="P1850" t="s">
        <v>78</v>
      </c>
      <c r="Q1850" t="s">
        <v>1882</v>
      </c>
      <c r="R1850" t="s">
        <v>2925</v>
      </c>
      <c r="S1850">
        <v>53186</v>
      </c>
      <c r="T1850" s="3">
        <v>42025</v>
      </c>
      <c r="U1850" s="3">
        <v>42027</v>
      </c>
      <c r="V1850">
        <v>-135.46</v>
      </c>
      <c r="W1850">
        <v>9</v>
      </c>
      <c r="X1850">
        <v>152.18</v>
      </c>
      <c r="Y1850">
        <v>87435</v>
      </c>
    </row>
    <row r="1851" spans="1:25" x14ac:dyDescent="0.3">
      <c r="A1851">
        <v>19062</v>
      </c>
      <c r="B1851" t="s">
        <v>64</v>
      </c>
      <c r="C1851">
        <v>0.06</v>
      </c>
      <c r="D1851">
        <v>4.91</v>
      </c>
      <c r="E1851">
        <v>5.68</v>
      </c>
      <c r="F1851">
        <v>3230</v>
      </c>
      <c r="G1851" t="s">
        <v>2923</v>
      </c>
      <c r="H1851" t="s">
        <v>44</v>
      </c>
      <c r="I1851" t="s">
        <v>75</v>
      </c>
      <c r="J1851" t="s">
        <v>46</v>
      </c>
      <c r="K1851" t="s">
        <v>134</v>
      </c>
      <c r="L1851" t="s">
        <v>76</v>
      </c>
      <c r="M1851" t="s">
        <v>1420</v>
      </c>
      <c r="N1851">
        <v>0.36</v>
      </c>
      <c r="O1851" t="s">
        <v>50</v>
      </c>
      <c r="P1851" t="s">
        <v>78</v>
      </c>
      <c r="Q1851" t="s">
        <v>1882</v>
      </c>
      <c r="R1851" t="s">
        <v>2925</v>
      </c>
      <c r="S1851">
        <v>53186</v>
      </c>
      <c r="T1851" s="3">
        <v>42168</v>
      </c>
      <c r="U1851" s="3">
        <v>42168</v>
      </c>
      <c r="V1851">
        <v>-31.68825</v>
      </c>
      <c r="W1851">
        <v>10</v>
      </c>
      <c r="X1851">
        <v>53.89</v>
      </c>
      <c r="Y1851">
        <v>87436</v>
      </c>
    </row>
    <row r="1852" spans="1:25" x14ac:dyDescent="0.3">
      <c r="A1852">
        <v>19063</v>
      </c>
      <c r="B1852" t="s">
        <v>64</v>
      </c>
      <c r="C1852">
        <v>7.0000000000000007E-2</v>
      </c>
      <c r="D1852">
        <v>48.94</v>
      </c>
      <c r="E1852">
        <v>5.86</v>
      </c>
      <c r="F1852">
        <v>3230</v>
      </c>
      <c r="G1852" t="s">
        <v>2923</v>
      </c>
      <c r="H1852" t="s">
        <v>44</v>
      </c>
      <c r="I1852" t="s">
        <v>75</v>
      </c>
      <c r="J1852" t="s">
        <v>46</v>
      </c>
      <c r="K1852" t="s">
        <v>118</v>
      </c>
      <c r="L1852" t="s">
        <v>76</v>
      </c>
      <c r="M1852" t="s">
        <v>2926</v>
      </c>
      <c r="N1852">
        <v>0.35</v>
      </c>
      <c r="O1852" t="s">
        <v>50</v>
      </c>
      <c r="P1852" t="s">
        <v>78</v>
      </c>
      <c r="Q1852" t="s">
        <v>1882</v>
      </c>
      <c r="R1852" t="s">
        <v>2925</v>
      </c>
      <c r="S1852">
        <v>53186</v>
      </c>
      <c r="T1852" s="3">
        <v>42168</v>
      </c>
      <c r="U1852" s="3">
        <v>42169</v>
      </c>
      <c r="V1852">
        <v>690.70379999999989</v>
      </c>
      <c r="W1852">
        <v>21</v>
      </c>
      <c r="X1852">
        <v>1001.02</v>
      </c>
      <c r="Y1852">
        <v>87436</v>
      </c>
    </row>
    <row r="1853" spans="1:25" x14ac:dyDescent="0.3">
      <c r="A1853">
        <v>19179</v>
      </c>
      <c r="B1853" t="s">
        <v>131</v>
      </c>
      <c r="C1853">
        <v>0.06</v>
      </c>
      <c r="D1853">
        <v>115.99</v>
      </c>
      <c r="E1853">
        <v>5.92</v>
      </c>
      <c r="F1853">
        <v>3238</v>
      </c>
      <c r="G1853" t="s">
        <v>2927</v>
      </c>
      <c r="H1853" t="s">
        <v>66</v>
      </c>
      <c r="I1853" t="s">
        <v>45</v>
      </c>
      <c r="J1853" t="s">
        <v>102</v>
      </c>
      <c r="K1853" t="s">
        <v>103</v>
      </c>
      <c r="L1853" t="s">
        <v>76</v>
      </c>
      <c r="M1853" t="s">
        <v>1796</v>
      </c>
      <c r="N1853">
        <v>0.57999999999999996</v>
      </c>
      <c r="O1853" t="s">
        <v>50</v>
      </c>
      <c r="P1853" t="s">
        <v>51</v>
      </c>
      <c r="Q1853" t="s">
        <v>127</v>
      </c>
      <c r="R1853" t="s">
        <v>2928</v>
      </c>
      <c r="S1853">
        <v>97330</v>
      </c>
      <c r="T1853" s="3">
        <v>42159</v>
      </c>
      <c r="U1853" s="3">
        <v>42161</v>
      </c>
      <c r="V1853">
        <v>-13.068000000000001</v>
      </c>
      <c r="W1853">
        <v>5</v>
      </c>
      <c r="X1853">
        <v>495.82</v>
      </c>
      <c r="Y1853">
        <v>89564</v>
      </c>
    </row>
    <row r="1854" spans="1:25" x14ac:dyDescent="0.3">
      <c r="A1854">
        <v>23084</v>
      </c>
      <c r="B1854" t="s">
        <v>42</v>
      </c>
      <c r="C1854">
        <v>0</v>
      </c>
      <c r="D1854">
        <v>7.28</v>
      </c>
      <c r="E1854">
        <v>3.52</v>
      </c>
      <c r="F1854">
        <v>3243</v>
      </c>
      <c r="G1854" t="s">
        <v>2929</v>
      </c>
      <c r="H1854" t="s">
        <v>66</v>
      </c>
      <c r="I1854" t="s">
        <v>75</v>
      </c>
      <c r="J1854" t="s">
        <v>102</v>
      </c>
      <c r="K1854" t="s">
        <v>204</v>
      </c>
      <c r="L1854" t="s">
        <v>68</v>
      </c>
      <c r="M1854" t="s">
        <v>2930</v>
      </c>
      <c r="N1854">
        <v>0.68</v>
      </c>
      <c r="O1854" t="s">
        <v>50</v>
      </c>
      <c r="P1854" t="s">
        <v>70</v>
      </c>
      <c r="Q1854" t="s">
        <v>252</v>
      </c>
      <c r="R1854" t="s">
        <v>940</v>
      </c>
      <c r="S1854">
        <v>6010</v>
      </c>
      <c r="T1854" s="3">
        <v>42165</v>
      </c>
      <c r="U1854" s="3">
        <v>42165</v>
      </c>
      <c r="V1854">
        <v>-25.103999999999999</v>
      </c>
      <c r="W1854">
        <v>3</v>
      </c>
      <c r="X1854">
        <v>24.44</v>
      </c>
      <c r="Y1854">
        <v>88329</v>
      </c>
    </row>
    <row r="1855" spans="1:25" x14ac:dyDescent="0.3">
      <c r="A1855">
        <v>23267</v>
      </c>
      <c r="B1855" t="s">
        <v>131</v>
      </c>
      <c r="C1855">
        <v>0.06</v>
      </c>
      <c r="D1855">
        <v>5.18</v>
      </c>
      <c r="E1855">
        <v>2.04</v>
      </c>
      <c r="F1855">
        <v>3246</v>
      </c>
      <c r="G1855" t="s">
        <v>2931</v>
      </c>
      <c r="H1855" t="s">
        <v>66</v>
      </c>
      <c r="I1855" t="s">
        <v>75</v>
      </c>
      <c r="J1855" t="s">
        <v>46</v>
      </c>
      <c r="K1855" t="s">
        <v>118</v>
      </c>
      <c r="L1855" t="s">
        <v>48</v>
      </c>
      <c r="M1855" t="s">
        <v>191</v>
      </c>
      <c r="N1855">
        <v>0.36</v>
      </c>
      <c r="O1855" t="s">
        <v>50</v>
      </c>
      <c r="P1855" t="s">
        <v>70</v>
      </c>
      <c r="Q1855" t="s">
        <v>221</v>
      </c>
      <c r="R1855" t="s">
        <v>2932</v>
      </c>
      <c r="S1855">
        <v>3051</v>
      </c>
      <c r="T1855" s="3">
        <v>42095</v>
      </c>
      <c r="U1855" s="3">
        <v>42095</v>
      </c>
      <c r="V1855">
        <v>1.9504000000000001</v>
      </c>
      <c r="W1855">
        <v>4</v>
      </c>
      <c r="X1855">
        <v>21.86</v>
      </c>
      <c r="Y1855">
        <v>88330</v>
      </c>
    </row>
    <row r="1856" spans="1:25" x14ac:dyDescent="0.3">
      <c r="A1856">
        <v>18265</v>
      </c>
      <c r="B1856" t="s">
        <v>42</v>
      </c>
      <c r="C1856">
        <v>7.0000000000000007E-2</v>
      </c>
      <c r="D1856">
        <v>2.78</v>
      </c>
      <c r="E1856">
        <v>1.49</v>
      </c>
      <c r="F1856">
        <v>3248</v>
      </c>
      <c r="G1856" t="s">
        <v>2933</v>
      </c>
      <c r="H1856" t="s">
        <v>66</v>
      </c>
      <c r="I1856" t="s">
        <v>75</v>
      </c>
      <c r="J1856" t="s">
        <v>46</v>
      </c>
      <c r="K1856" t="s">
        <v>134</v>
      </c>
      <c r="L1856" t="s">
        <v>76</v>
      </c>
      <c r="M1856" t="s">
        <v>796</v>
      </c>
      <c r="N1856">
        <v>0.36</v>
      </c>
      <c r="O1856" t="s">
        <v>50</v>
      </c>
      <c r="P1856" t="s">
        <v>87</v>
      </c>
      <c r="Q1856" t="s">
        <v>195</v>
      </c>
      <c r="R1856" t="s">
        <v>2934</v>
      </c>
      <c r="S1856">
        <v>70458</v>
      </c>
      <c r="T1856" s="3">
        <v>42131</v>
      </c>
      <c r="U1856" s="3">
        <v>42132</v>
      </c>
      <c r="V1856">
        <v>-340.53109999999998</v>
      </c>
      <c r="W1856">
        <v>17</v>
      </c>
      <c r="X1856">
        <v>47.12</v>
      </c>
      <c r="Y1856">
        <v>87297</v>
      </c>
    </row>
    <row r="1857" spans="1:25" x14ac:dyDescent="0.3">
      <c r="A1857">
        <v>25820</v>
      </c>
      <c r="B1857" t="s">
        <v>42</v>
      </c>
      <c r="C1857">
        <v>0.03</v>
      </c>
      <c r="D1857">
        <v>42.8</v>
      </c>
      <c r="E1857">
        <v>2.99</v>
      </c>
      <c r="F1857">
        <v>3249</v>
      </c>
      <c r="G1857" t="s">
        <v>2935</v>
      </c>
      <c r="H1857" t="s">
        <v>66</v>
      </c>
      <c r="I1857" t="s">
        <v>45</v>
      </c>
      <c r="J1857" t="s">
        <v>46</v>
      </c>
      <c r="K1857" t="s">
        <v>134</v>
      </c>
      <c r="L1857" t="s">
        <v>76</v>
      </c>
      <c r="M1857" t="s">
        <v>2936</v>
      </c>
      <c r="N1857">
        <v>0.36</v>
      </c>
      <c r="O1857" t="s">
        <v>50</v>
      </c>
      <c r="P1857" t="s">
        <v>70</v>
      </c>
      <c r="Q1857" t="s">
        <v>439</v>
      </c>
      <c r="R1857" t="s">
        <v>2937</v>
      </c>
      <c r="S1857">
        <v>21403</v>
      </c>
      <c r="T1857" s="3">
        <v>42147</v>
      </c>
      <c r="U1857" s="3">
        <v>42148</v>
      </c>
      <c r="V1857">
        <v>462.92099999999994</v>
      </c>
      <c r="W1857">
        <v>16</v>
      </c>
      <c r="X1857">
        <v>670.9</v>
      </c>
      <c r="Y1857">
        <v>87298</v>
      </c>
    </row>
    <row r="1858" spans="1:25" x14ac:dyDescent="0.3">
      <c r="A1858">
        <v>5511</v>
      </c>
      <c r="B1858" t="s">
        <v>64</v>
      </c>
      <c r="C1858">
        <v>0.02</v>
      </c>
      <c r="D1858">
        <v>5.28</v>
      </c>
      <c r="E1858">
        <v>6.26</v>
      </c>
      <c r="F1858">
        <v>3251</v>
      </c>
      <c r="G1858" t="s">
        <v>2938</v>
      </c>
      <c r="H1858" t="s">
        <v>66</v>
      </c>
      <c r="I1858" t="s">
        <v>45</v>
      </c>
      <c r="J1858" t="s">
        <v>46</v>
      </c>
      <c r="K1858" t="s">
        <v>118</v>
      </c>
      <c r="L1858" t="s">
        <v>76</v>
      </c>
      <c r="M1858" t="s">
        <v>1387</v>
      </c>
      <c r="N1858">
        <v>0.4</v>
      </c>
      <c r="O1858" t="s">
        <v>50</v>
      </c>
      <c r="P1858" t="s">
        <v>70</v>
      </c>
      <c r="Q1858" t="s">
        <v>96</v>
      </c>
      <c r="R1858" t="s">
        <v>115</v>
      </c>
      <c r="S1858">
        <v>10112</v>
      </c>
      <c r="T1858" s="3">
        <v>42166</v>
      </c>
      <c r="U1858" s="3">
        <v>42167</v>
      </c>
      <c r="V1858">
        <v>-131.16</v>
      </c>
      <c r="W1858">
        <v>76</v>
      </c>
      <c r="X1858">
        <v>412.72</v>
      </c>
      <c r="Y1858">
        <v>39076</v>
      </c>
    </row>
    <row r="1859" spans="1:25" x14ac:dyDescent="0.3">
      <c r="A1859">
        <v>23324</v>
      </c>
      <c r="B1859" t="s">
        <v>64</v>
      </c>
      <c r="C1859">
        <v>0.01</v>
      </c>
      <c r="D1859">
        <v>11.34</v>
      </c>
      <c r="E1859">
        <v>5.01</v>
      </c>
      <c r="F1859">
        <v>3252</v>
      </c>
      <c r="G1859" t="s">
        <v>2939</v>
      </c>
      <c r="H1859" t="s">
        <v>66</v>
      </c>
      <c r="I1859" t="s">
        <v>75</v>
      </c>
      <c r="J1859" t="s">
        <v>46</v>
      </c>
      <c r="K1859" t="s">
        <v>118</v>
      </c>
      <c r="L1859" t="s">
        <v>76</v>
      </c>
      <c r="M1859" t="s">
        <v>600</v>
      </c>
      <c r="N1859">
        <v>0.36</v>
      </c>
      <c r="O1859" t="s">
        <v>50</v>
      </c>
      <c r="P1859" t="s">
        <v>70</v>
      </c>
      <c r="Q1859" t="s">
        <v>96</v>
      </c>
      <c r="R1859" t="s">
        <v>2940</v>
      </c>
      <c r="S1859">
        <v>12306</v>
      </c>
      <c r="T1859" s="3">
        <v>42093</v>
      </c>
      <c r="U1859" s="3">
        <v>42095</v>
      </c>
      <c r="V1859">
        <v>-11.83</v>
      </c>
      <c r="W1859">
        <v>1</v>
      </c>
      <c r="X1859">
        <v>14.52</v>
      </c>
      <c r="Y1859">
        <v>87296</v>
      </c>
    </row>
    <row r="1860" spans="1:25" x14ac:dyDescent="0.3">
      <c r="A1860">
        <v>23511</v>
      </c>
      <c r="B1860" t="s">
        <v>64</v>
      </c>
      <c r="C1860">
        <v>0.02</v>
      </c>
      <c r="D1860">
        <v>5.28</v>
      </c>
      <c r="E1860">
        <v>6.26</v>
      </c>
      <c r="F1860">
        <v>3252</v>
      </c>
      <c r="G1860" t="s">
        <v>2939</v>
      </c>
      <c r="H1860" t="s">
        <v>66</v>
      </c>
      <c r="I1860" t="s">
        <v>45</v>
      </c>
      <c r="J1860" t="s">
        <v>46</v>
      </c>
      <c r="K1860" t="s">
        <v>118</v>
      </c>
      <c r="L1860" t="s">
        <v>76</v>
      </c>
      <c r="M1860" t="s">
        <v>1387</v>
      </c>
      <c r="N1860">
        <v>0.4</v>
      </c>
      <c r="O1860" t="s">
        <v>50</v>
      </c>
      <c r="P1860" t="s">
        <v>70</v>
      </c>
      <c r="Q1860" t="s">
        <v>96</v>
      </c>
      <c r="R1860" t="s">
        <v>2940</v>
      </c>
      <c r="S1860">
        <v>12306</v>
      </c>
      <c r="T1860" s="3">
        <v>42166</v>
      </c>
      <c r="U1860" s="3">
        <v>42167</v>
      </c>
      <c r="V1860">
        <v>-65.58</v>
      </c>
      <c r="W1860">
        <v>19</v>
      </c>
      <c r="X1860">
        <v>103.18</v>
      </c>
      <c r="Y1860">
        <v>87299</v>
      </c>
    </row>
    <row r="1861" spans="1:25" x14ac:dyDescent="0.3">
      <c r="A1861">
        <v>21046</v>
      </c>
      <c r="B1861" t="s">
        <v>64</v>
      </c>
      <c r="C1861">
        <v>0.06</v>
      </c>
      <c r="D1861">
        <v>47.98</v>
      </c>
      <c r="E1861">
        <v>3.61</v>
      </c>
      <c r="F1861">
        <v>3255</v>
      </c>
      <c r="G1861" t="s">
        <v>2941</v>
      </c>
      <c r="H1861" t="s">
        <v>66</v>
      </c>
      <c r="I1861" t="s">
        <v>57</v>
      </c>
      <c r="J1861" t="s">
        <v>102</v>
      </c>
      <c r="K1861" t="s">
        <v>204</v>
      </c>
      <c r="L1861" t="s">
        <v>68</v>
      </c>
      <c r="M1861" t="s">
        <v>1037</v>
      </c>
      <c r="N1861">
        <v>0.71</v>
      </c>
      <c r="O1861" t="s">
        <v>50</v>
      </c>
      <c r="P1861" t="s">
        <v>87</v>
      </c>
      <c r="Q1861" t="s">
        <v>386</v>
      </c>
      <c r="R1861" t="s">
        <v>2942</v>
      </c>
      <c r="S1861">
        <v>33319</v>
      </c>
      <c r="T1861" s="3">
        <v>42053</v>
      </c>
      <c r="U1861" s="3">
        <v>42055</v>
      </c>
      <c r="V1861">
        <v>596.80799999999999</v>
      </c>
      <c r="W1861">
        <v>2</v>
      </c>
      <c r="X1861">
        <v>97.96</v>
      </c>
      <c r="Y1861">
        <v>90488</v>
      </c>
    </row>
    <row r="1862" spans="1:25" x14ac:dyDescent="0.3">
      <c r="A1862">
        <v>18728</v>
      </c>
      <c r="B1862" t="s">
        <v>54</v>
      </c>
      <c r="C1862">
        <v>0.01</v>
      </c>
      <c r="D1862">
        <v>349.45</v>
      </c>
      <c r="E1862">
        <v>60</v>
      </c>
      <c r="F1862">
        <v>3257</v>
      </c>
      <c r="G1862" t="s">
        <v>2943</v>
      </c>
      <c r="H1862" t="s">
        <v>56</v>
      </c>
      <c r="I1862" t="s">
        <v>139</v>
      </c>
      <c r="J1862" t="s">
        <v>58</v>
      </c>
      <c r="K1862" t="s">
        <v>176</v>
      </c>
      <c r="L1862" t="s">
        <v>60</v>
      </c>
      <c r="M1862" t="s">
        <v>1013</v>
      </c>
      <c r="O1862" t="s">
        <v>50</v>
      </c>
      <c r="P1862" t="s">
        <v>51</v>
      </c>
      <c r="Q1862" t="s">
        <v>52</v>
      </c>
      <c r="R1862" t="s">
        <v>2944</v>
      </c>
      <c r="S1862">
        <v>98632</v>
      </c>
      <c r="T1862" s="3">
        <v>42150</v>
      </c>
      <c r="U1862" s="3">
        <v>42151</v>
      </c>
      <c r="V1862">
        <v>3739.3928999999998</v>
      </c>
      <c r="W1862">
        <v>15</v>
      </c>
      <c r="X1862">
        <v>5419.41</v>
      </c>
      <c r="Y1862">
        <v>88825</v>
      </c>
    </row>
    <row r="1863" spans="1:25" x14ac:dyDescent="0.3">
      <c r="A1863">
        <v>21852</v>
      </c>
      <c r="B1863" t="s">
        <v>73</v>
      </c>
      <c r="C1863">
        <v>0</v>
      </c>
      <c r="D1863">
        <v>25.38</v>
      </c>
      <c r="E1863">
        <v>8.99</v>
      </c>
      <c r="F1863">
        <v>3257</v>
      </c>
      <c r="G1863" t="s">
        <v>2943</v>
      </c>
      <c r="H1863" t="s">
        <v>66</v>
      </c>
      <c r="I1863" t="s">
        <v>139</v>
      </c>
      <c r="J1863" t="s">
        <v>58</v>
      </c>
      <c r="K1863" t="s">
        <v>67</v>
      </c>
      <c r="L1863" t="s">
        <v>68</v>
      </c>
      <c r="M1863" t="s">
        <v>786</v>
      </c>
      <c r="N1863">
        <v>0.5</v>
      </c>
      <c r="O1863" t="s">
        <v>50</v>
      </c>
      <c r="P1863" t="s">
        <v>51</v>
      </c>
      <c r="Q1863" t="s">
        <v>52</v>
      </c>
      <c r="R1863" t="s">
        <v>2944</v>
      </c>
      <c r="S1863">
        <v>98632</v>
      </c>
      <c r="T1863" s="3">
        <v>42137</v>
      </c>
      <c r="U1863" s="3">
        <v>42139</v>
      </c>
      <c r="V1863">
        <v>470.33799999999997</v>
      </c>
      <c r="W1863">
        <v>26</v>
      </c>
      <c r="X1863">
        <v>700.41</v>
      </c>
      <c r="Y1863">
        <v>88826</v>
      </c>
    </row>
    <row r="1864" spans="1:25" x14ac:dyDescent="0.3">
      <c r="A1864">
        <v>23010</v>
      </c>
      <c r="B1864" t="s">
        <v>54</v>
      </c>
      <c r="C1864">
        <v>0.02</v>
      </c>
      <c r="D1864">
        <v>55.94</v>
      </c>
      <c r="E1864">
        <v>6.55</v>
      </c>
      <c r="F1864">
        <v>3258</v>
      </c>
      <c r="G1864" t="s">
        <v>2945</v>
      </c>
      <c r="H1864" t="s">
        <v>66</v>
      </c>
      <c r="I1864" t="s">
        <v>139</v>
      </c>
      <c r="J1864" t="s">
        <v>102</v>
      </c>
      <c r="K1864" t="s">
        <v>204</v>
      </c>
      <c r="L1864" t="s">
        <v>76</v>
      </c>
      <c r="M1864" t="s">
        <v>1180</v>
      </c>
      <c r="N1864">
        <v>0.68</v>
      </c>
      <c r="O1864" t="s">
        <v>50</v>
      </c>
      <c r="P1864" t="s">
        <v>51</v>
      </c>
      <c r="Q1864" t="s">
        <v>52</v>
      </c>
      <c r="R1864" t="s">
        <v>2946</v>
      </c>
      <c r="S1864">
        <v>98037</v>
      </c>
      <c r="T1864" s="3">
        <v>42084</v>
      </c>
      <c r="U1864" s="3">
        <v>42086</v>
      </c>
      <c r="V1864">
        <v>401.85</v>
      </c>
      <c r="W1864">
        <v>11</v>
      </c>
      <c r="X1864">
        <v>646.88</v>
      </c>
      <c r="Y1864">
        <v>88824</v>
      </c>
    </row>
    <row r="1865" spans="1:25" x14ac:dyDescent="0.3">
      <c r="A1865">
        <v>22576</v>
      </c>
      <c r="B1865" t="s">
        <v>54</v>
      </c>
      <c r="C1865">
        <v>7.0000000000000007E-2</v>
      </c>
      <c r="D1865">
        <v>105.34</v>
      </c>
      <c r="E1865">
        <v>24.49</v>
      </c>
      <c r="F1865">
        <v>3261</v>
      </c>
      <c r="G1865" t="s">
        <v>2947</v>
      </c>
      <c r="H1865" t="s">
        <v>44</v>
      </c>
      <c r="I1865" t="s">
        <v>139</v>
      </c>
      <c r="J1865" t="s">
        <v>58</v>
      </c>
      <c r="K1865" t="s">
        <v>67</v>
      </c>
      <c r="L1865" t="s">
        <v>260</v>
      </c>
      <c r="M1865" t="s">
        <v>2632</v>
      </c>
      <c r="N1865">
        <v>0.61</v>
      </c>
      <c r="O1865" t="s">
        <v>50</v>
      </c>
      <c r="P1865" t="s">
        <v>78</v>
      </c>
      <c r="Q1865" t="s">
        <v>324</v>
      </c>
      <c r="R1865" t="s">
        <v>2948</v>
      </c>
      <c r="S1865">
        <v>49221</v>
      </c>
      <c r="T1865" s="3">
        <v>42180</v>
      </c>
      <c r="U1865" s="3">
        <v>42181</v>
      </c>
      <c r="V1865">
        <v>710.67239999999993</v>
      </c>
      <c r="W1865">
        <v>10</v>
      </c>
      <c r="X1865">
        <v>1029.96</v>
      </c>
      <c r="Y1865">
        <v>90296</v>
      </c>
    </row>
    <row r="1866" spans="1:25" x14ac:dyDescent="0.3">
      <c r="A1866">
        <v>19214</v>
      </c>
      <c r="B1866" t="s">
        <v>73</v>
      </c>
      <c r="C1866">
        <v>0.04</v>
      </c>
      <c r="D1866">
        <v>9.99</v>
      </c>
      <c r="E1866">
        <v>11.59</v>
      </c>
      <c r="F1866">
        <v>3264</v>
      </c>
      <c r="G1866" t="s">
        <v>2949</v>
      </c>
      <c r="H1866" t="s">
        <v>66</v>
      </c>
      <c r="I1866" t="s">
        <v>45</v>
      </c>
      <c r="J1866" t="s">
        <v>46</v>
      </c>
      <c r="K1866" t="s">
        <v>118</v>
      </c>
      <c r="L1866" t="s">
        <v>76</v>
      </c>
      <c r="M1866" t="s">
        <v>1935</v>
      </c>
      <c r="N1866">
        <v>0.4</v>
      </c>
      <c r="O1866" t="s">
        <v>50</v>
      </c>
      <c r="P1866" t="s">
        <v>51</v>
      </c>
      <c r="Q1866" t="s">
        <v>62</v>
      </c>
      <c r="R1866" t="s">
        <v>2950</v>
      </c>
      <c r="S1866">
        <v>95501</v>
      </c>
      <c r="T1866" s="3">
        <v>42143</v>
      </c>
      <c r="U1866" s="3">
        <v>42145</v>
      </c>
      <c r="V1866">
        <v>-92.32</v>
      </c>
      <c r="W1866">
        <v>5</v>
      </c>
      <c r="X1866">
        <v>52.09</v>
      </c>
      <c r="Y1866">
        <v>89835</v>
      </c>
    </row>
    <row r="1867" spans="1:25" x14ac:dyDescent="0.3">
      <c r="A1867">
        <v>21459</v>
      </c>
      <c r="B1867" t="s">
        <v>64</v>
      </c>
      <c r="C1867">
        <v>0</v>
      </c>
      <c r="D1867">
        <v>122.99</v>
      </c>
      <c r="E1867">
        <v>70.2</v>
      </c>
      <c r="F1867">
        <v>3266</v>
      </c>
      <c r="G1867" t="s">
        <v>2951</v>
      </c>
      <c r="H1867" t="s">
        <v>56</v>
      </c>
      <c r="I1867" t="s">
        <v>45</v>
      </c>
      <c r="J1867" t="s">
        <v>58</v>
      </c>
      <c r="K1867" t="s">
        <v>59</v>
      </c>
      <c r="L1867" t="s">
        <v>60</v>
      </c>
      <c r="M1867" t="s">
        <v>171</v>
      </c>
      <c r="N1867">
        <v>0.74</v>
      </c>
      <c r="O1867" t="s">
        <v>50</v>
      </c>
      <c r="P1867" t="s">
        <v>70</v>
      </c>
      <c r="Q1867" t="s">
        <v>212</v>
      </c>
      <c r="R1867" t="s">
        <v>457</v>
      </c>
      <c r="S1867">
        <v>4073</v>
      </c>
      <c r="T1867" s="3">
        <v>42032</v>
      </c>
      <c r="U1867" s="3">
        <v>42033</v>
      </c>
      <c r="V1867">
        <v>-1764.29</v>
      </c>
      <c r="W1867">
        <v>14</v>
      </c>
      <c r="X1867">
        <v>1794.88</v>
      </c>
      <c r="Y1867">
        <v>89836</v>
      </c>
    </row>
    <row r="1868" spans="1:25" x14ac:dyDescent="0.3">
      <c r="A1868">
        <v>21458</v>
      </c>
      <c r="B1868" t="s">
        <v>64</v>
      </c>
      <c r="C1868">
        <v>0.01</v>
      </c>
      <c r="D1868">
        <v>60.97</v>
      </c>
      <c r="E1868">
        <v>4.5</v>
      </c>
      <c r="F1868">
        <v>3269</v>
      </c>
      <c r="G1868" t="s">
        <v>2952</v>
      </c>
      <c r="H1868" t="s">
        <v>44</v>
      </c>
      <c r="I1868" t="s">
        <v>45</v>
      </c>
      <c r="J1868" t="s">
        <v>46</v>
      </c>
      <c r="K1868" t="s">
        <v>281</v>
      </c>
      <c r="L1868" t="s">
        <v>76</v>
      </c>
      <c r="M1868" t="s">
        <v>2156</v>
      </c>
      <c r="N1868">
        <v>0.56000000000000005</v>
      </c>
      <c r="O1868" t="s">
        <v>50</v>
      </c>
      <c r="P1868" t="s">
        <v>70</v>
      </c>
      <c r="Q1868" t="s">
        <v>71</v>
      </c>
      <c r="R1868" t="s">
        <v>2953</v>
      </c>
      <c r="S1868">
        <v>7060</v>
      </c>
      <c r="T1868" s="3">
        <v>42032</v>
      </c>
      <c r="U1868" s="3">
        <v>42034</v>
      </c>
      <c r="V1868">
        <v>527.87759999999992</v>
      </c>
      <c r="W1868">
        <v>12</v>
      </c>
      <c r="X1868">
        <v>765.04</v>
      </c>
      <c r="Y1868">
        <v>89836</v>
      </c>
    </row>
    <row r="1869" spans="1:25" x14ac:dyDescent="0.3">
      <c r="A1869">
        <v>19047</v>
      </c>
      <c r="B1869" t="s">
        <v>131</v>
      </c>
      <c r="C1869">
        <v>0.02</v>
      </c>
      <c r="D1869">
        <v>13.48</v>
      </c>
      <c r="E1869">
        <v>4.51</v>
      </c>
      <c r="F1869">
        <v>3275</v>
      </c>
      <c r="G1869" t="s">
        <v>2954</v>
      </c>
      <c r="H1869" t="s">
        <v>66</v>
      </c>
      <c r="I1869" t="s">
        <v>57</v>
      </c>
      <c r="J1869" t="s">
        <v>46</v>
      </c>
      <c r="K1869" t="s">
        <v>165</v>
      </c>
      <c r="L1869" t="s">
        <v>76</v>
      </c>
      <c r="M1869" t="s">
        <v>2527</v>
      </c>
      <c r="N1869">
        <v>0.59</v>
      </c>
      <c r="O1869" t="s">
        <v>50</v>
      </c>
      <c r="P1869" t="s">
        <v>51</v>
      </c>
      <c r="Q1869" t="s">
        <v>52</v>
      </c>
      <c r="R1869" t="s">
        <v>1985</v>
      </c>
      <c r="S1869">
        <v>98273</v>
      </c>
      <c r="T1869" s="3">
        <v>42084</v>
      </c>
      <c r="U1869" s="3">
        <v>42086</v>
      </c>
      <c r="V1869">
        <v>34.520000000000003</v>
      </c>
      <c r="W1869">
        <v>9</v>
      </c>
      <c r="X1869">
        <v>127.12</v>
      </c>
      <c r="Y1869">
        <v>86233</v>
      </c>
    </row>
    <row r="1870" spans="1:25" x14ac:dyDescent="0.3">
      <c r="A1870">
        <v>19232</v>
      </c>
      <c r="B1870" t="s">
        <v>131</v>
      </c>
      <c r="C1870">
        <v>0.04</v>
      </c>
      <c r="D1870">
        <v>449.99</v>
      </c>
      <c r="E1870">
        <v>24.49</v>
      </c>
      <c r="F1870">
        <v>3275</v>
      </c>
      <c r="G1870" t="s">
        <v>2954</v>
      </c>
      <c r="H1870" t="s">
        <v>66</v>
      </c>
      <c r="I1870" t="s">
        <v>75</v>
      </c>
      <c r="J1870" t="s">
        <v>102</v>
      </c>
      <c r="K1870" t="s">
        <v>611</v>
      </c>
      <c r="L1870" t="s">
        <v>260</v>
      </c>
      <c r="M1870" t="s">
        <v>2955</v>
      </c>
      <c r="N1870">
        <v>0.52</v>
      </c>
      <c r="O1870" t="s">
        <v>50</v>
      </c>
      <c r="P1870" t="s">
        <v>51</v>
      </c>
      <c r="Q1870" t="s">
        <v>52</v>
      </c>
      <c r="R1870" t="s">
        <v>1985</v>
      </c>
      <c r="S1870">
        <v>98273</v>
      </c>
      <c r="T1870" s="3">
        <v>42005</v>
      </c>
      <c r="U1870" s="3">
        <v>42009</v>
      </c>
      <c r="V1870">
        <v>3576.8840999999998</v>
      </c>
      <c r="W1870">
        <v>12</v>
      </c>
      <c r="X1870">
        <v>5183.8900000000003</v>
      </c>
      <c r="Y1870">
        <v>86234</v>
      </c>
    </row>
    <row r="1871" spans="1:25" x14ac:dyDescent="0.3">
      <c r="A1871">
        <v>19233</v>
      </c>
      <c r="B1871" t="s">
        <v>131</v>
      </c>
      <c r="C1871">
        <v>0.01</v>
      </c>
      <c r="D1871">
        <v>5.84</v>
      </c>
      <c r="E1871">
        <v>1.2</v>
      </c>
      <c r="F1871">
        <v>3275</v>
      </c>
      <c r="G1871" t="s">
        <v>2954</v>
      </c>
      <c r="H1871" t="s">
        <v>66</v>
      </c>
      <c r="I1871" t="s">
        <v>75</v>
      </c>
      <c r="J1871" t="s">
        <v>46</v>
      </c>
      <c r="K1871" t="s">
        <v>47</v>
      </c>
      <c r="L1871" t="s">
        <v>48</v>
      </c>
      <c r="M1871" t="s">
        <v>1337</v>
      </c>
      <c r="N1871">
        <v>0.55000000000000004</v>
      </c>
      <c r="O1871" t="s">
        <v>50</v>
      </c>
      <c r="P1871" t="s">
        <v>51</v>
      </c>
      <c r="Q1871" t="s">
        <v>52</v>
      </c>
      <c r="R1871" t="s">
        <v>1985</v>
      </c>
      <c r="S1871">
        <v>98273</v>
      </c>
      <c r="T1871" s="3">
        <v>42005</v>
      </c>
      <c r="U1871" s="3">
        <v>42014</v>
      </c>
      <c r="V1871">
        <v>20.38</v>
      </c>
      <c r="W1871">
        <v>6</v>
      </c>
      <c r="X1871">
        <v>36.090000000000003</v>
      </c>
      <c r="Y1871">
        <v>86234</v>
      </c>
    </row>
    <row r="1872" spans="1:25" x14ac:dyDescent="0.3">
      <c r="A1872">
        <v>20039</v>
      </c>
      <c r="B1872" t="s">
        <v>42</v>
      </c>
      <c r="C1872">
        <v>0.06</v>
      </c>
      <c r="D1872">
        <v>89.83</v>
      </c>
      <c r="E1872">
        <v>35</v>
      </c>
      <c r="F1872">
        <v>3279</v>
      </c>
      <c r="G1872" t="s">
        <v>2956</v>
      </c>
      <c r="H1872" t="s">
        <v>66</v>
      </c>
      <c r="I1872" t="s">
        <v>57</v>
      </c>
      <c r="J1872" t="s">
        <v>46</v>
      </c>
      <c r="K1872" t="s">
        <v>165</v>
      </c>
      <c r="L1872" t="s">
        <v>260</v>
      </c>
      <c r="M1872" t="s">
        <v>2957</v>
      </c>
      <c r="N1872">
        <v>0.83</v>
      </c>
      <c r="O1872" t="s">
        <v>50</v>
      </c>
      <c r="P1872" t="s">
        <v>87</v>
      </c>
      <c r="Q1872" t="s">
        <v>956</v>
      </c>
      <c r="R1872" t="s">
        <v>2627</v>
      </c>
      <c r="S1872">
        <v>29203</v>
      </c>
      <c r="T1872" s="3">
        <v>42100</v>
      </c>
      <c r="U1872" s="3">
        <v>42102</v>
      </c>
      <c r="V1872">
        <v>31.11</v>
      </c>
      <c r="W1872">
        <v>4</v>
      </c>
      <c r="X1872">
        <v>366.26</v>
      </c>
      <c r="Y1872">
        <v>90766</v>
      </c>
    </row>
    <row r="1873" spans="1:25" x14ac:dyDescent="0.3">
      <c r="A1873">
        <v>20040</v>
      </c>
      <c r="B1873" t="s">
        <v>42</v>
      </c>
      <c r="C1873">
        <v>0.1</v>
      </c>
      <c r="D1873">
        <v>13.43</v>
      </c>
      <c r="E1873">
        <v>5.5</v>
      </c>
      <c r="F1873">
        <v>3279</v>
      </c>
      <c r="G1873" t="s">
        <v>2956</v>
      </c>
      <c r="H1873" t="s">
        <v>66</v>
      </c>
      <c r="I1873" t="s">
        <v>57</v>
      </c>
      <c r="J1873" t="s">
        <v>46</v>
      </c>
      <c r="K1873" t="s">
        <v>165</v>
      </c>
      <c r="L1873" t="s">
        <v>76</v>
      </c>
      <c r="M1873" t="s">
        <v>1726</v>
      </c>
      <c r="N1873">
        <v>0.56999999999999995</v>
      </c>
      <c r="O1873" t="s">
        <v>50</v>
      </c>
      <c r="P1873" t="s">
        <v>87</v>
      </c>
      <c r="Q1873" t="s">
        <v>956</v>
      </c>
      <c r="R1873" t="s">
        <v>2627</v>
      </c>
      <c r="S1873">
        <v>29203</v>
      </c>
      <c r="T1873" s="3">
        <v>42100</v>
      </c>
      <c r="U1873" s="3">
        <v>42102</v>
      </c>
      <c r="V1873">
        <v>358.29539999999997</v>
      </c>
      <c r="W1873">
        <v>12</v>
      </c>
      <c r="X1873">
        <v>157.99</v>
      </c>
      <c r="Y1873">
        <v>90766</v>
      </c>
    </row>
    <row r="1874" spans="1:25" x14ac:dyDescent="0.3">
      <c r="A1874">
        <v>20041</v>
      </c>
      <c r="B1874" t="s">
        <v>42</v>
      </c>
      <c r="C1874">
        <v>0.01</v>
      </c>
      <c r="D1874">
        <v>125.99</v>
      </c>
      <c r="E1874">
        <v>7.69</v>
      </c>
      <c r="F1874">
        <v>3279</v>
      </c>
      <c r="G1874" t="s">
        <v>2956</v>
      </c>
      <c r="H1874" t="s">
        <v>66</v>
      </c>
      <c r="I1874" t="s">
        <v>57</v>
      </c>
      <c r="J1874" t="s">
        <v>102</v>
      </c>
      <c r="K1874" t="s">
        <v>103</v>
      </c>
      <c r="L1874" t="s">
        <v>76</v>
      </c>
      <c r="M1874" t="s">
        <v>1249</v>
      </c>
      <c r="N1874">
        <v>0.57999999999999996</v>
      </c>
      <c r="O1874" t="s">
        <v>50</v>
      </c>
      <c r="P1874" t="s">
        <v>87</v>
      </c>
      <c r="Q1874" t="s">
        <v>956</v>
      </c>
      <c r="R1874" t="s">
        <v>2627</v>
      </c>
      <c r="S1874">
        <v>29203</v>
      </c>
      <c r="T1874" s="3">
        <v>42100</v>
      </c>
      <c r="U1874" s="3">
        <v>42100</v>
      </c>
      <c r="V1874">
        <v>8.3219999999999992</v>
      </c>
      <c r="W1874">
        <v>11</v>
      </c>
      <c r="X1874">
        <v>1212.8800000000001</v>
      </c>
      <c r="Y1874">
        <v>90766</v>
      </c>
    </row>
    <row r="1875" spans="1:25" x14ac:dyDescent="0.3">
      <c r="A1875">
        <v>21620</v>
      </c>
      <c r="B1875" t="s">
        <v>73</v>
      </c>
      <c r="C1875">
        <v>0.01</v>
      </c>
      <c r="D1875">
        <v>45.99</v>
      </c>
      <c r="E1875">
        <v>4.99</v>
      </c>
      <c r="F1875">
        <v>3279</v>
      </c>
      <c r="G1875" t="s">
        <v>2956</v>
      </c>
      <c r="H1875" t="s">
        <v>66</v>
      </c>
      <c r="I1875" t="s">
        <v>57</v>
      </c>
      <c r="J1875" t="s">
        <v>102</v>
      </c>
      <c r="K1875" t="s">
        <v>103</v>
      </c>
      <c r="L1875" t="s">
        <v>76</v>
      </c>
      <c r="M1875" t="s">
        <v>1139</v>
      </c>
      <c r="N1875">
        <v>0.56000000000000005</v>
      </c>
      <c r="O1875" t="s">
        <v>50</v>
      </c>
      <c r="P1875" t="s">
        <v>87</v>
      </c>
      <c r="Q1875" t="s">
        <v>956</v>
      </c>
      <c r="R1875" t="s">
        <v>2627</v>
      </c>
      <c r="S1875">
        <v>29203</v>
      </c>
      <c r="T1875" s="3">
        <v>42077</v>
      </c>
      <c r="U1875" s="3">
        <v>42079</v>
      </c>
      <c r="V1875">
        <v>24.018000000000001</v>
      </c>
      <c r="W1875">
        <v>3</v>
      </c>
      <c r="X1875">
        <v>125.19</v>
      </c>
      <c r="Y1875">
        <v>90767</v>
      </c>
    </row>
    <row r="1876" spans="1:25" x14ac:dyDescent="0.3">
      <c r="A1876">
        <v>23022</v>
      </c>
      <c r="B1876" t="s">
        <v>64</v>
      </c>
      <c r="C1876">
        <v>0.05</v>
      </c>
      <c r="D1876">
        <v>363.25</v>
      </c>
      <c r="E1876">
        <v>19.989999999999998</v>
      </c>
      <c r="F1876">
        <v>3283</v>
      </c>
      <c r="G1876" t="s">
        <v>2958</v>
      </c>
      <c r="H1876" t="s">
        <v>44</v>
      </c>
      <c r="I1876" t="s">
        <v>45</v>
      </c>
      <c r="J1876" t="s">
        <v>46</v>
      </c>
      <c r="K1876" t="s">
        <v>281</v>
      </c>
      <c r="L1876" t="s">
        <v>76</v>
      </c>
      <c r="M1876" t="s">
        <v>1277</v>
      </c>
      <c r="N1876">
        <v>0.56999999999999995</v>
      </c>
      <c r="O1876" t="s">
        <v>50</v>
      </c>
      <c r="P1876" t="s">
        <v>87</v>
      </c>
      <c r="Q1876" t="s">
        <v>386</v>
      </c>
      <c r="R1876" t="s">
        <v>2959</v>
      </c>
      <c r="S1876">
        <v>33156</v>
      </c>
      <c r="T1876" s="3">
        <v>42115</v>
      </c>
      <c r="U1876" s="3">
        <v>42115</v>
      </c>
      <c r="V1876">
        <v>-269.75549999999998</v>
      </c>
      <c r="W1876">
        <v>5</v>
      </c>
      <c r="X1876">
        <v>1867.04</v>
      </c>
      <c r="Y1876">
        <v>90752</v>
      </c>
    </row>
    <row r="1877" spans="1:25" x14ac:dyDescent="0.3">
      <c r="A1877">
        <v>23211</v>
      </c>
      <c r="B1877" t="s">
        <v>42</v>
      </c>
      <c r="C1877">
        <v>0.03</v>
      </c>
      <c r="D1877">
        <v>17.48</v>
      </c>
      <c r="E1877">
        <v>1.99</v>
      </c>
      <c r="F1877">
        <v>3283</v>
      </c>
      <c r="G1877" t="s">
        <v>2958</v>
      </c>
      <c r="H1877" t="s">
        <v>66</v>
      </c>
      <c r="I1877" t="s">
        <v>45</v>
      </c>
      <c r="J1877" t="s">
        <v>102</v>
      </c>
      <c r="K1877" t="s">
        <v>204</v>
      </c>
      <c r="L1877" t="s">
        <v>68</v>
      </c>
      <c r="M1877" t="s">
        <v>385</v>
      </c>
      <c r="N1877">
        <v>0.45</v>
      </c>
      <c r="O1877" t="s">
        <v>50</v>
      </c>
      <c r="P1877" t="s">
        <v>87</v>
      </c>
      <c r="Q1877" t="s">
        <v>386</v>
      </c>
      <c r="R1877" t="s">
        <v>2959</v>
      </c>
      <c r="S1877">
        <v>33156</v>
      </c>
      <c r="T1877" s="3">
        <v>42134</v>
      </c>
      <c r="U1877" s="3">
        <v>42135</v>
      </c>
      <c r="V1877">
        <v>710.80739999999992</v>
      </c>
      <c r="W1877">
        <v>31</v>
      </c>
      <c r="X1877">
        <v>537.79999999999995</v>
      </c>
      <c r="Y1877">
        <v>90753</v>
      </c>
    </row>
    <row r="1878" spans="1:25" x14ac:dyDescent="0.3">
      <c r="A1878">
        <v>26141</v>
      </c>
      <c r="B1878" t="s">
        <v>42</v>
      </c>
      <c r="C1878">
        <v>0.05</v>
      </c>
      <c r="D1878">
        <v>19.23</v>
      </c>
      <c r="E1878">
        <v>6.15</v>
      </c>
      <c r="F1878">
        <v>3284</v>
      </c>
      <c r="G1878" t="s">
        <v>2960</v>
      </c>
      <c r="H1878" t="s">
        <v>44</v>
      </c>
      <c r="I1878" t="s">
        <v>45</v>
      </c>
      <c r="J1878" t="s">
        <v>58</v>
      </c>
      <c r="K1878" t="s">
        <v>67</v>
      </c>
      <c r="L1878" t="s">
        <v>68</v>
      </c>
      <c r="M1878" t="s">
        <v>496</v>
      </c>
      <c r="N1878">
        <v>0.44</v>
      </c>
      <c r="O1878" t="s">
        <v>50</v>
      </c>
      <c r="P1878" t="s">
        <v>87</v>
      </c>
      <c r="Q1878" t="s">
        <v>386</v>
      </c>
      <c r="R1878" t="s">
        <v>2961</v>
      </c>
      <c r="S1878">
        <v>34741</v>
      </c>
      <c r="T1878" s="3">
        <v>42055</v>
      </c>
      <c r="U1878" s="3">
        <v>42057</v>
      </c>
      <c r="V1878">
        <v>-2133.2780000000002</v>
      </c>
      <c r="W1878">
        <v>6</v>
      </c>
      <c r="X1878">
        <v>119.78</v>
      </c>
      <c r="Y1878">
        <v>90751</v>
      </c>
    </row>
    <row r="1879" spans="1:25" x14ac:dyDescent="0.3">
      <c r="A1879">
        <v>20350</v>
      </c>
      <c r="B1879" t="s">
        <v>54</v>
      </c>
      <c r="C1879">
        <v>0.06</v>
      </c>
      <c r="D1879">
        <v>1.7</v>
      </c>
      <c r="E1879">
        <v>1.99</v>
      </c>
      <c r="F1879">
        <v>3285</v>
      </c>
      <c r="G1879" t="s">
        <v>2962</v>
      </c>
      <c r="H1879" t="s">
        <v>66</v>
      </c>
      <c r="I1879" t="s">
        <v>139</v>
      </c>
      <c r="J1879" t="s">
        <v>102</v>
      </c>
      <c r="K1879" t="s">
        <v>204</v>
      </c>
      <c r="L1879" t="s">
        <v>68</v>
      </c>
      <c r="M1879" t="s">
        <v>838</v>
      </c>
      <c r="N1879">
        <v>0.51</v>
      </c>
      <c r="O1879" t="s">
        <v>50</v>
      </c>
      <c r="P1879" t="s">
        <v>87</v>
      </c>
      <c r="Q1879" t="s">
        <v>161</v>
      </c>
      <c r="R1879" t="s">
        <v>2963</v>
      </c>
      <c r="S1879">
        <v>20170</v>
      </c>
      <c r="T1879" s="3">
        <v>42010</v>
      </c>
      <c r="U1879" s="3">
        <v>42011</v>
      </c>
      <c r="V1879">
        <v>80.071200000000005</v>
      </c>
      <c r="W1879">
        <v>7</v>
      </c>
      <c r="X1879">
        <v>12.15</v>
      </c>
      <c r="Y1879">
        <v>90750</v>
      </c>
    </row>
    <row r="1880" spans="1:25" x14ac:dyDescent="0.3">
      <c r="A1880">
        <v>20351</v>
      </c>
      <c r="B1880" t="s">
        <v>54</v>
      </c>
      <c r="C1880">
        <v>0.01</v>
      </c>
      <c r="D1880">
        <v>30.98</v>
      </c>
      <c r="E1880">
        <v>5.09</v>
      </c>
      <c r="F1880">
        <v>3285</v>
      </c>
      <c r="G1880" t="s">
        <v>2962</v>
      </c>
      <c r="H1880" t="s">
        <v>66</v>
      </c>
      <c r="I1880" t="s">
        <v>139</v>
      </c>
      <c r="J1880" t="s">
        <v>46</v>
      </c>
      <c r="K1880" t="s">
        <v>118</v>
      </c>
      <c r="L1880" t="s">
        <v>76</v>
      </c>
      <c r="M1880" t="s">
        <v>2964</v>
      </c>
      <c r="N1880">
        <v>0.4</v>
      </c>
      <c r="O1880" t="s">
        <v>50</v>
      </c>
      <c r="P1880" t="s">
        <v>87</v>
      </c>
      <c r="Q1880" t="s">
        <v>161</v>
      </c>
      <c r="R1880" t="s">
        <v>2963</v>
      </c>
      <c r="S1880">
        <v>20170</v>
      </c>
      <c r="T1880" s="3">
        <v>42010</v>
      </c>
      <c r="U1880" s="3">
        <v>42012</v>
      </c>
      <c r="V1880">
        <v>896.40599999999995</v>
      </c>
      <c r="W1880">
        <v>9</v>
      </c>
      <c r="X1880">
        <v>288.42</v>
      </c>
      <c r="Y1880">
        <v>90750</v>
      </c>
    </row>
    <row r="1881" spans="1:25" x14ac:dyDescent="0.3">
      <c r="A1881">
        <v>21567</v>
      </c>
      <c r="B1881" t="s">
        <v>131</v>
      </c>
      <c r="C1881">
        <v>0.08</v>
      </c>
      <c r="D1881">
        <v>30.56</v>
      </c>
      <c r="E1881">
        <v>2.99</v>
      </c>
      <c r="F1881">
        <v>3287</v>
      </c>
      <c r="G1881" t="s">
        <v>2965</v>
      </c>
      <c r="H1881" t="s">
        <v>66</v>
      </c>
      <c r="I1881" t="s">
        <v>75</v>
      </c>
      <c r="J1881" t="s">
        <v>46</v>
      </c>
      <c r="K1881" t="s">
        <v>134</v>
      </c>
      <c r="L1881" t="s">
        <v>76</v>
      </c>
      <c r="M1881" t="s">
        <v>2604</v>
      </c>
      <c r="N1881">
        <v>0.35</v>
      </c>
      <c r="O1881" t="s">
        <v>50</v>
      </c>
      <c r="P1881" t="s">
        <v>51</v>
      </c>
      <c r="Q1881" t="s">
        <v>62</v>
      </c>
      <c r="R1881" t="s">
        <v>2966</v>
      </c>
      <c r="S1881">
        <v>95746</v>
      </c>
      <c r="T1881" s="3">
        <v>42149</v>
      </c>
      <c r="U1881" s="3">
        <v>42151</v>
      </c>
      <c r="V1881">
        <v>352.87979999999999</v>
      </c>
      <c r="W1881">
        <v>17</v>
      </c>
      <c r="X1881">
        <v>511.42</v>
      </c>
      <c r="Y1881">
        <v>89897</v>
      </c>
    </row>
    <row r="1882" spans="1:25" x14ac:dyDescent="0.3">
      <c r="A1882">
        <v>23198</v>
      </c>
      <c r="B1882" t="s">
        <v>131</v>
      </c>
      <c r="C1882">
        <v>0.04</v>
      </c>
      <c r="D1882">
        <v>33.89</v>
      </c>
      <c r="E1882">
        <v>5.0999999999999996</v>
      </c>
      <c r="F1882">
        <v>3303</v>
      </c>
      <c r="G1882" t="s">
        <v>2967</v>
      </c>
      <c r="H1882" t="s">
        <v>66</v>
      </c>
      <c r="I1882" t="s">
        <v>57</v>
      </c>
      <c r="J1882" t="s">
        <v>46</v>
      </c>
      <c r="K1882" t="s">
        <v>165</v>
      </c>
      <c r="L1882" t="s">
        <v>76</v>
      </c>
      <c r="M1882" t="s">
        <v>2816</v>
      </c>
      <c r="N1882">
        <v>0.6</v>
      </c>
      <c r="O1882" t="s">
        <v>50</v>
      </c>
      <c r="P1882" t="s">
        <v>87</v>
      </c>
      <c r="Q1882" t="s">
        <v>386</v>
      </c>
      <c r="R1882" t="s">
        <v>2968</v>
      </c>
      <c r="S1882">
        <v>33461</v>
      </c>
      <c r="T1882" s="3">
        <v>42011</v>
      </c>
      <c r="U1882" s="3">
        <v>42016</v>
      </c>
      <c r="V1882">
        <v>68.675999999999988</v>
      </c>
      <c r="W1882">
        <v>6</v>
      </c>
      <c r="X1882">
        <v>200.64</v>
      </c>
      <c r="Y1882">
        <v>87795</v>
      </c>
    </row>
    <row r="1883" spans="1:25" x14ac:dyDescent="0.3">
      <c r="A1883">
        <v>20447</v>
      </c>
      <c r="B1883" t="s">
        <v>73</v>
      </c>
      <c r="C1883">
        <v>0.06</v>
      </c>
      <c r="D1883">
        <v>11.33</v>
      </c>
      <c r="E1883">
        <v>6.12</v>
      </c>
      <c r="F1883">
        <v>3306</v>
      </c>
      <c r="G1883" t="s">
        <v>2969</v>
      </c>
      <c r="H1883" t="s">
        <v>66</v>
      </c>
      <c r="I1883" t="s">
        <v>75</v>
      </c>
      <c r="J1883" t="s">
        <v>46</v>
      </c>
      <c r="K1883" t="s">
        <v>281</v>
      </c>
      <c r="L1883" t="s">
        <v>111</v>
      </c>
      <c r="M1883" t="s">
        <v>2173</v>
      </c>
      <c r="N1883">
        <v>0.42</v>
      </c>
      <c r="O1883" t="s">
        <v>50</v>
      </c>
      <c r="P1883" t="s">
        <v>70</v>
      </c>
      <c r="Q1883" t="s">
        <v>252</v>
      </c>
      <c r="R1883" t="s">
        <v>2970</v>
      </c>
      <c r="S1883">
        <v>6320</v>
      </c>
      <c r="T1883" s="3">
        <v>42095</v>
      </c>
      <c r="U1883" s="3">
        <v>42097</v>
      </c>
      <c r="V1883">
        <v>-15.92</v>
      </c>
      <c r="W1883">
        <v>1</v>
      </c>
      <c r="X1883">
        <v>17.62</v>
      </c>
      <c r="Y1883">
        <v>90461</v>
      </c>
    </row>
    <row r="1884" spans="1:25" x14ac:dyDescent="0.3">
      <c r="A1884">
        <v>22732</v>
      </c>
      <c r="B1884" t="s">
        <v>131</v>
      </c>
      <c r="C1884">
        <v>7.0000000000000007E-2</v>
      </c>
      <c r="D1884">
        <v>16.739999999999998</v>
      </c>
      <c r="E1884">
        <v>7.04</v>
      </c>
      <c r="F1884">
        <v>3307</v>
      </c>
      <c r="G1884" t="s">
        <v>2971</v>
      </c>
      <c r="H1884" t="s">
        <v>66</v>
      </c>
      <c r="I1884" t="s">
        <v>75</v>
      </c>
      <c r="J1884" t="s">
        <v>46</v>
      </c>
      <c r="K1884" t="s">
        <v>165</v>
      </c>
      <c r="L1884" t="s">
        <v>76</v>
      </c>
      <c r="M1884" t="s">
        <v>2972</v>
      </c>
      <c r="N1884">
        <v>0.81</v>
      </c>
      <c r="O1884" t="s">
        <v>50</v>
      </c>
      <c r="P1884" t="s">
        <v>70</v>
      </c>
      <c r="Q1884" t="s">
        <v>217</v>
      </c>
      <c r="R1884" t="s">
        <v>2973</v>
      </c>
      <c r="S1884">
        <v>1001</v>
      </c>
      <c r="T1884" s="3">
        <v>42030</v>
      </c>
      <c r="U1884" s="3">
        <v>42037</v>
      </c>
      <c r="V1884">
        <v>-114.2</v>
      </c>
      <c r="W1884">
        <v>5</v>
      </c>
      <c r="X1884">
        <v>80.58</v>
      </c>
      <c r="Y1884">
        <v>90462</v>
      </c>
    </row>
    <row r="1885" spans="1:25" x14ac:dyDescent="0.3">
      <c r="A1885">
        <v>23451</v>
      </c>
      <c r="B1885" t="s">
        <v>64</v>
      </c>
      <c r="C1885">
        <v>0.1</v>
      </c>
      <c r="D1885">
        <v>6.64</v>
      </c>
      <c r="E1885">
        <v>54.95</v>
      </c>
      <c r="F1885">
        <v>3309</v>
      </c>
      <c r="G1885" t="s">
        <v>2974</v>
      </c>
      <c r="H1885" t="s">
        <v>66</v>
      </c>
      <c r="I1885" t="s">
        <v>75</v>
      </c>
      <c r="J1885" t="s">
        <v>58</v>
      </c>
      <c r="K1885" t="s">
        <v>67</v>
      </c>
      <c r="L1885" t="s">
        <v>68</v>
      </c>
      <c r="M1885" t="s">
        <v>2975</v>
      </c>
      <c r="N1885">
        <v>0.37</v>
      </c>
      <c r="O1885" t="s">
        <v>50</v>
      </c>
      <c r="P1885" t="s">
        <v>70</v>
      </c>
      <c r="Q1885" t="s">
        <v>217</v>
      </c>
      <c r="R1885" t="s">
        <v>2976</v>
      </c>
      <c r="S1885">
        <v>1760</v>
      </c>
      <c r="T1885" s="3">
        <v>42087</v>
      </c>
      <c r="U1885" s="3">
        <v>42089</v>
      </c>
      <c r="V1885">
        <v>-25</v>
      </c>
      <c r="W1885">
        <v>4</v>
      </c>
      <c r="X1885">
        <v>25.31</v>
      </c>
      <c r="Y1885">
        <v>90460</v>
      </c>
    </row>
    <row r="1886" spans="1:25" x14ac:dyDescent="0.3">
      <c r="A1886">
        <v>23452</v>
      </c>
      <c r="B1886" t="s">
        <v>64</v>
      </c>
      <c r="C1886">
        <v>0.05</v>
      </c>
      <c r="D1886">
        <v>90.48</v>
      </c>
      <c r="E1886">
        <v>19.989999999999998</v>
      </c>
      <c r="F1886">
        <v>3310</v>
      </c>
      <c r="G1886" t="s">
        <v>2977</v>
      </c>
      <c r="H1886" t="s">
        <v>66</v>
      </c>
      <c r="I1886" t="s">
        <v>75</v>
      </c>
      <c r="J1886" t="s">
        <v>46</v>
      </c>
      <c r="K1886" t="s">
        <v>94</v>
      </c>
      <c r="L1886" t="s">
        <v>76</v>
      </c>
      <c r="M1886" t="s">
        <v>1864</v>
      </c>
      <c r="N1886">
        <v>0.4</v>
      </c>
      <c r="O1886" t="s">
        <v>50</v>
      </c>
      <c r="P1886" t="s">
        <v>70</v>
      </c>
      <c r="Q1886" t="s">
        <v>217</v>
      </c>
      <c r="R1886" t="s">
        <v>2978</v>
      </c>
      <c r="S1886">
        <v>2563</v>
      </c>
      <c r="T1886" s="3">
        <v>42087</v>
      </c>
      <c r="U1886" s="3">
        <v>42088</v>
      </c>
      <c r="V1886">
        <v>255.14819999999997</v>
      </c>
      <c r="W1886">
        <v>4</v>
      </c>
      <c r="X1886">
        <v>369.78</v>
      </c>
      <c r="Y1886">
        <v>90460</v>
      </c>
    </row>
    <row r="1887" spans="1:25" x14ac:dyDescent="0.3">
      <c r="A1887">
        <v>22734</v>
      </c>
      <c r="B1887" t="s">
        <v>131</v>
      </c>
      <c r="C1887">
        <v>0.06</v>
      </c>
      <c r="D1887">
        <v>6.45</v>
      </c>
      <c r="E1887">
        <v>1.34</v>
      </c>
      <c r="F1887">
        <v>3311</v>
      </c>
      <c r="G1887" t="s">
        <v>2979</v>
      </c>
      <c r="H1887" t="s">
        <v>66</v>
      </c>
      <c r="I1887" t="s">
        <v>75</v>
      </c>
      <c r="J1887" t="s">
        <v>46</v>
      </c>
      <c r="K1887" t="s">
        <v>118</v>
      </c>
      <c r="L1887" t="s">
        <v>48</v>
      </c>
      <c r="M1887" t="s">
        <v>2787</v>
      </c>
      <c r="N1887">
        <v>0.36</v>
      </c>
      <c r="O1887" t="s">
        <v>50</v>
      </c>
      <c r="P1887" t="s">
        <v>70</v>
      </c>
      <c r="Q1887" t="s">
        <v>217</v>
      </c>
      <c r="R1887" t="s">
        <v>2506</v>
      </c>
      <c r="S1887">
        <v>1890</v>
      </c>
      <c r="T1887" s="3">
        <v>42030</v>
      </c>
      <c r="U1887" s="3">
        <v>42035</v>
      </c>
      <c r="V1887">
        <v>39.426600000000001</v>
      </c>
      <c r="W1887">
        <v>9</v>
      </c>
      <c r="X1887">
        <v>57.14</v>
      </c>
      <c r="Y1887">
        <v>90462</v>
      </c>
    </row>
    <row r="1888" spans="1:25" x14ac:dyDescent="0.3">
      <c r="A1888">
        <v>22733</v>
      </c>
      <c r="B1888" t="s">
        <v>131</v>
      </c>
      <c r="C1888">
        <v>0.05</v>
      </c>
      <c r="D1888">
        <v>122.99</v>
      </c>
      <c r="E1888">
        <v>70.2</v>
      </c>
      <c r="F1888">
        <v>3314</v>
      </c>
      <c r="G1888" t="s">
        <v>2980</v>
      </c>
      <c r="H1888" t="s">
        <v>56</v>
      </c>
      <c r="I1888" t="s">
        <v>75</v>
      </c>
      <c r="J1888" t="s">
        <v>58</v>
      </c>
      <c r="K1888" t="s">
        <v>59</v>
      </c>
      <c r="L1888" t="s">
        <v>60</v>
      </c>
      <c r="M1888" t="s">
        <v>171</v>
      </c>
      <c r="N1888">
        <v>0.74</v>
      </c>
      <c r="O1888" t="s">
        <v>50</v>
      </c>
      <c r="P1888" t="s">
        <v>70</v>
      </c>
      <c r="Q1888" t="s">
        <v>71</v>
      </c>
      <c r="R1888" t="s">
        <v>297</v>
      </c>
      <c r="S1888">
        <v>7024</v>
      </c>
      <c r="T1888" s="3">
        <v>42030</v>
      </c>
      <c r="U1888" s="3">
        <v>42034</v>
      </c>
      <c r="V1888">
        <v>-722.23</v>
      </c>
      <c r="W1888">
        <v>4</v>
      </c>
      <c r="X1888">
        <v>498.31</v>
      </c>
      <c r="Y1888">
        <v>90462</v>
      </c>
    </row>
    <row r="1889" spans="1:25" x14ac:dyDescent="0.3">
      <c r="A1889">
        <v>19422</v>
      </c>
      <c r="B1889" t="s">
        <v>131</v>
      </c>
      <c r="C1889">
        <v>0.03</v>
      </c>
      <c r="D1889">
        <v>20.98</v>
      </c>
      <c r="E1889">
        <v>1.49</v>
      </c>
      <c r="F1889">
        <v>3319</v>
      </c>
      <c r="G1889" t="s">
        <v>2981</v>
      </c>
      <c r="H1889" t="s">
        <v>66</v>
      </c>
      <c r="I1889" t="s">
        <v>75</v>
      </c>
      <c r="J1889" t="s">
        <v>46</v>
      </c>
      <c r="K1889" t="s">
        <v>134</v>
      </c>
      <c r="L1889" t="s">
        <v>76</v>
      </c>
      <c r="M1889" t="s">
        <v>1570</v>
      </c>
      <c r="N1889">
        <v>0.35</v>
      </c>
      <c r="O1889" t="s">
        <v>50</v>
      </c>
      <c r="P1889" t="s">
        <v>87</v>
      </c>
      <c r="Q1889" t="s">
        <v>268</v>
      </c>
      <c r="R1889" t="s">
        <v>2918</v>
      </c>
      <c r="S1889">
        <v>37075</v>
      </c>
      <c r="T1889" s="3">
        <v>42145</v>
      </c>
      <c r="U1889" s="3">
        <v>42145</v>
      </c>
      <c r="V1889">
        <v>30.023999999999997</v>
      </c>
      <c r="W1889">
        <v>20</v>
      </c>
      <c r="X1889">
        <v>431.43</v>
      </c>
      <c r="Y1889">
        <v>90104</v>
      </c>
    </row>
    <row r="1890" spans="1:25" x14ac:dyDescent="0.3">
      <c r="A1890">
        <v>20203</v>
      </c>
      <c r="B1890" t="s">
        <v>54</v>
      </c>
      <c r="C1890">
        <v>0.08</v>
      </c>
      <c r="D1890">
        <v>3.28</v>
      </c>
      <c r="E1890">
        <v>3.97</v>
      </c>
      <c r="F1890">
        <v>3320</v>
      </c>
      <c r="G1890" t="s">
        <v>2982</v>
      </c>
      <c r="H1890" t="s">
        <v>66</v>
      </c>
      <c r="I1890" t="s">
        <v>75</v>
      </c>
      <c r="J1890" t="s">
        <v>46</v>
      </c>
      <c r="K1890" t="s">
        <v>47</v>
      </c>
      <c r="L1890" t="s">
        <v>48</v>
      </c>
      <c r="M1890" t="s">
        <v>1817</v>
      </c>
      <c r="N1890">
        <v>0.56000000000000005</v>
      </c>
      <c r="O1890" t="s">
        <v>50</v>
      </c>
      <c r="P1890" t="s">
        <v>87</v>
      </c>
      <c r="Q1890" t="s">
        <v>268</v>
      </c>
      <c r="R1890" t="s">
        <v>1668</v>
      </c>
      <c r="S1890">
        <v>38301</v>
      </c>
      <c r="T1890" s="3">
        <v>42121</v>
      </c>
      <c r="U1890" s="3">
        <v>42122</v>
      </c>
      <c r="V1890">
        <v>0.42660000000000337</v>
      </c>
      <c r="W1890">
        <v>18</v>
      </c>
      <c r="X1890">
        <v>57.24</v>
      </c>
      <c r="Y1890">
        <v>90103</v>
      </c>
    </row>
    <row r="1891" spans="1:25" x14ac:dyDescent="0.3">
      <c r="A1891">
        <v>20204</v>
      </c>
      <c r="B1891" t="s">
        <v>54</v>
      </c>
      <c r="C1891">
        <v>0.09</v>
      </c>
      <c r="D1891">
        <v>40.97</v>
      </c>
      <c r="E1891">
        <v>8.99</v>
      </c>
      <c r="F1891">
        <v>3320</v>
      </c>
      <c r="G1891" t="s">
        <v>2982</v>
      </c>
      <c r="H1891" t="s">
        <v>44</v>
      </c>
      <c r="I1891" t="s">
        <v>75</v>
      </c>
      <c r="J1891" t="s">
        <v>46</v>
      </c>
      <c r="K1891" t="s">
        <v>47</v>
      </c>
      <c r="L1891" t="s">
        <v>68</v>
      </c>
      <c r="M1891" t="s">
        <v>2469</v>
      </c>
      <c r="N1891">
        <v>0.59</v>
      </c>
      <c r="O1891" t="s">
        <v>50</v>
      </c>
      <c r="P1891" t="s">
        <v>87</v>
      </c>
      <c r="Q1891" t="s">
        <v>268</v>
      </c>
      <c r="R1891" t="s">
        <v>1668</v>
      </c>
      <c r="S1891">
        <v>38301</v>
      </c>
      <c r="T1891" s="3">
        <v>42121</v>
      </c>
      <c r="U1891" s="3">
        <v>42123</v>
      </c>
      <c r="V1891">
        <v>66.215999999999994</v>
      </c>
      <c r="W1891">
        <v>22</v>
      </c>
      <c r="X1891">
        <v>824.7</v>
      </c>
      <c r="Y1891">
        <v>90103</v>
      </c>
    </row>
    <row r="1892" spans="1:25" x14ac:dyDescent="0.3">
      <c r="A1892">
        <v>25330</v>
      </c>
      <c r="B1892" t="s">
        <v>73</v>
      </c>
      <c r="C1892">
        <v>0.05</v>
      </c>
      <c r="D1892">
        <v>6.48</v>
      </c>
      <c r="E1892">
        <v>8.19</v>
      </c>
      <c r="F1892">
        <v>3324</v>
      </c>
      <c r="G1892" t="s">
        <v>2983</v>
      </c>
      <c r="H1892" t="s">
        <v>66</v>
      </c>
      <c r="I1892" t="s">
        <v>139</v>
      </c>
      <c r="J1892" t="s">
        <v>46</v>
      </c>
      <c r="K1892" t="s">
        <v>118</v>
      </c>
      <c r="L1892" t="s">
        <v>76</v>
      </c>
      <c r="M1892" t="s">
        <v>2580</v>
      </c>
      <c r="N1892">
        <v>0.37</v>
      </c>
      <c r="O1892" t="s">
        <v>50</v>
      </c>
      <c r="P1892" t="s">
        <v>51</v>
      </c>
      <c r="Q1892" t="s">
        <v>402</v>
      </c>
      <c r="R1892" t="s">
        <v>2984</v>
      </c>
      <c r="S1892">
        <v>85335</v>
      </c>
      <c r="T1892" s="3">
        <v>42047</v>
      </c>
      <c r="U1892" s="3">
        <v>42050</v>
      </c>
      <c r="V1892">
        <v>-164.18</v>
      </c>
      <c r="W1892">
        <v>9</v>
      </c>
      <c r="X1892">
        <v>58.5</v>
      </c>
      <c r="Y1892">
        <v>90985</v>
      </c>
    </row>
    <row r="1893" spans="1:25" x14ac:dyDescent="0.3">
      <c r="A1893">
        <v>20488</v>
      </c>
      <c r="B1893" t="s">
        <v>131</v>
      </c>
      <c r="C1893">
        <v>0</v>
      </c>
      <c r="D1893">
        <v>8.74</v>
      </c>
      <c r="E1893">
        <v>8.2899999999999991</v>
      </c>
      <c r="F1893">
        <v>3325</v>
      </c>
      <c r="G1893" t="s">
        <v>2985</v>
      </c>
      <c r="H1893" t="s">
        <v>66</v>
      </c>
      <c r="I1893" t="s">
        <v>139</v>
      </c>
      <c r="J1893" t="s">
        <v>46</v>
      </c>
      <c r="K1893" t="s">
        <v>94</v>
      </c>
      <c r="L1893" t="s">
        <v>76</v>
      </c>
      <c r="M1893" t="s">
        <v>1506</v>
      </c>
      <c r="N1893">
        <v>0.38</v>
      </c>
      <c r="O1893" t="s">
        <v>50</v>
      </c>
      <c r="P1893" t="s">
        <v>51</v>
      </c>
      <c r="Q1893" t="s">
        <v>127</v>
      </c>
      <c r="R1893" t="s">
        <v>1417</v>
      </c>
      <c r="S1893">
        <v>97420</v>
      </c>
      <c r="T1893" s="3">
        <v>42179</v>
      </c>
      <c r="U1893" s="3">
        <v>42181</v>
      </c>
      <c r="V1893">
        <v>-79.400000000000006</v>
      </c>
      <c r="W1893">
        <v>14</v>
      </c>
      <c r="X1893">
        <v>131.62</v>
      </c>
      <c r="Y1893">
        <v>90986</v>
      </c>
    </row>
    <row r="1894" spans="1:25" x14ac:dyDescent="0.3">
      <c r="A1894">
        <v>23476</v>
      </c>
      <c r="B1894" t="s">
        <v>64</v>
      </c>
      <c r="C1894">
        <v>7.0000000000000007E-2</v>
      </c>
      <c r="D1894">
        <v>5.58</v>
      </c>
      <c r="E1894">
        <v>1.99</v>
      </c>
      <c r="F1894">
        <v>3325</v>
      </c>
      <c r="G1894" t="s">
        <v>2985</v>
      </c>
      <c r="H1894" t="s">
        <v>66</v>
      </c>
      <c r="I1894" t="s">
        <v>139</v>
      </c>
      <c r="J1894" t="s">
        <v>46</v>
      </c>
      <c r="K1894" t="s">
        <v>47</v>
      </c>
      <c r="L1894" t="s">
        <v>48</v>
      </c>
      <c r="M1894" t="s">
        <v>2986</v>
      </c>
      <c r="N1894">
        <v>0.46</v>
      </c>
      <c r="O1894" t="s">
        <v>50</v>
      </c>
      <c r="P1894" t="s">
        <v>51</v>
      </c>
      <c r="Q1894" t="s">
        <v>127</v>
      </c>
      <c r="R1894" t="s">
        <v>1417</v>
      </c>
      <c r="S1894">
        <v>97420</v>
      </c>
      <c r="T1894" s="3">
        <v>42118</v>
      </c>
      <c r="U1894" s="3">
        <v>42120</v>
      </c>
      <c r="V1894">
        <v>23.045999999999999</v>
      </c>
      <c r="W1894">
        <v>23</v>
      </c>
      <c r="X1894">
        <v>121.46</v>
      </c>
      <c r="Y1894">
        <v>90987</v>
      </c>
    </row>
    <row r="1895" spans="1:25" x14ac:dyDescent="0.3">
      <c r="A1895">
        <v>18259</v>
      </c>
      <c r="B1895" t="s">
        <v>54</v>
      </c>
      <c r="C1895">
        <v>0.06</v>
      </c>
      <c r="D1895">
        <v>113.98</v>
      </c>
      <c r="E1895">
        <v>30</v>
      </c>
      <c r="F1895">
        <v>3327</v>
      </c>
      <c r="G1895" t="s">
        <v>2987</v>
      </c>
      <c r="H1895" t="s">
        <v>56</v>
      </c>
      <c r="I1895" t="s">
        <v>75</v>
      </c>
      <c r="J1895" t="s">
        <v>58</v>
      </c>
      <c r="K1895" t="s">
        <v>59</v>
      </c>
      <c r="L1895" t="s">
        <v>60</v>
      </c>
      <c r="M1895" t="s">
        <v>2988</v>
      </c>
      <c r="N1895">
        <v>0.69</v>
      </c>
      <c r="O1895" t="s">
        <v>50</v>
      </c>
      <c r="P1895" t="s">
        <v>78</v>
      </c>
      <c r="Q1895" t="s">
        <v>324</v>
      </c>
      <c r="R1895" t="s">
        <v>2746</v>
      </c>
      <c r="S1895">
        <v>48060</v>
      </c>
      <c r="T1895" s="3">
        <v>42069</v>
      </c>
      <c r="U1895" s="3">
        <v>42071</v>
      </c>
      <c r="V1895">
        <v>-127.3</v>
      </c>
      <c r="W1895">
        <v>3</v>
      </c>
      <c r="X1895">
        <v>356.14</v>
      </c>
      <c r="Y1895">
        <v>87272</v>
      </c>
    </row>
    <row r="1896" spans="1:25" x14ac:dyDescent="0.3">
      <c r="A1896">
        <v>18260</v>
      </c>
      <c r="B1896" t="s">
        <v>54</v>
      </c>
      <c r="C1896">
        <v>0.05</v>
      </c>
      <c r="D1896">
        <v>6.48</v>
      </c>
      <c r="E1896">
        <v>6.86</v>
      </c>
      <c r="F1896">
        <v>3327</v>
      </c>
      <c r="G1896" t="s">
        <v>2987</v>
      </c>
      <c r="H1896" t="s">
        <v>66</v>
      </c>
      <c r="I1896" t="s">
        <v>75</v>
      </c>
      <c r="J1896" t="s">
        <v>46</v>
      </c>
      <c r="K1896" t="s">
        <v>118</v>
      </c>
      <c r="L1896" t="s">
        <v>76</v>
      </c>
      <c r="M1896" t="s">
        <v>953</v>
      </c>
      <c r="N1896">
        <v>0.37</v>
      </c>
      <c r="O1896" t="s">
        <v>50</v>
      </c>
      <c r="P1896" t="s">
        <v>78</v>
      </c>
      <c r="Q1896" t="s">
        <v>324</v>
      </c>
      <c r="R1896" t="s">
        <v>2746</v>
      </c>
      <c r="S1896">
        <v>48060</v>
      </c>
      <c r="T1896" s="3">
        <v>42069</v>
      </c>
      <c r="U1896" s="3">
        <v>42071</v>
      </c>
      <c r="V1896">
        <v>-52.77</v>
      </c>
      <c r="W1896">
        <v>4</v>
      </c>
      <c r="X1896">
        <v>27.08</v>
      </c>
      <c r="Y1896">
        <v>87272</v>
      </c>
    </row>
    <row r="1897" spans="1:25" x14ac:dyDescent="0.3">
      <c r="A1897">
        <v>21588</v>
      </c>
      <c r="B1897" t="s">
        <v>73</v>
      </c>
      <c r="C1897">
        <v>0.09</v>
      </c>
      <c r="D1897">
        <v>5.98</v>
      </c>
      <c r="E1897">
        <v>4.6900000000000004</v>
      </c>
      <c r="F1897">
        <v>3331</v>
      </c>
      <c r="G1897" t="s">
        <v>2989</v>
      </c>
      <c r="H1897" t="s">
        <v>66</v>
      </c>
      <c r="I1897" t="s">
        <v>45</v>
      </c>
      <c r="J1897" t="s">
        <v>46</v>
      </c>
      <c r="K1897" t="s">
        <v>165</v>
      </c>
      <c r="L1897" t="s">
        <v>76</v>
      </c>
      <c r="M1897" t="s">
        <v>1427</v>
      </c>
      <c r="N1897">
        <v>0.68</v>
      </c>
      <c r="O1897" t="s">
        <v>50</v>
      </c>
      <c r="P1897" t="s">
        <v>87</v>
      </c>
      <c r="Q1897" t="s">
        <v>386</v>
      </c>
      <c r="R1897" t="s">
        <v>2990</v>
      </c>
      <c r="S1897">
        <v>32174</v>
      </c>
      <c r="T1897" s="3">
        <v>42009</v>
      </c>
      <c r="U1897" s="3">
        <v>42010</v>
      </c>
      <c r="V1897">
        <v>-781.13419999999996</v>
      </c>
      <c r="W1897">
        <v>11</v>
      </c>
      <c r="X1897">
        <v>65.849999999999994</v>
      </c>
      <c r="Y1897">
        <v>86283</v>
      </c>
    </row>
    <row r="1898" spans="1:25" x14ac:dyDescent="0.3">
      <c r="A1898">
        <v>23294</v>
      </c>
      <c r="B1898" t="s">
        <v>54</v>
      </c>
      <c r="C1898">
        <v>0.02</v>
      </c>
      <c r="D1898">
        <v>4</v>
      </c>
      <c r="E1898">
        <v>1.3</v>
      </c>
      <c r="F1898">
        <v>3331</v>
      </c>
      <c r="G1898" t="s">
        <v>2989</v>
      </c>
      <c r="H1898" t="s">
        <v>66</v>
      </c>
      <c r="I1898" t="s">
        <v>45</v>
      </c>
      <c r="J1898" t="s">
        <v>46</v>
      </c>
      <c r="K1898" t="s">
        <v>118</v>
      </c>
      <c r="L1898" t="s">
        <v>48</v>
      </c>
      <c r="M1898" t="s">
        <v>228</v>
      </c>
      <c r="N1898">
        <v>0.37</v>
      </c>
      <c r="O1898" t="s">
        <v>50</v>
      </c>
      <c r="P1898" t="s">
        <v>87</v>
      </c>
      <c r="Q1898" t="s">
        <v>386</v>
      </c>
      <c r="R1898" t="s">
        <v>2990</v>
      </c>
      <c r="S1898">
        <v>32174</v>
      </c>
      <c r="T1898" s="3">
        <v>42013</v>
      </c>
      <c r="U1898" s="3">
        <v>42013</v>
      </c>
      <c r="V1898">
        <v>-23.295999999999999</v>
      </c>
      <c r="W1898">
        <v>12</v>
      </c>
      <c r="X1898">
        <v>50.71</v>
      </c>
      <c r="Y1898">
        <v>86284</v>
      </c>
    </row>
    <row r="1899" spans="1:25" x14ac:dyDescent="0.3">
      <c r="A1899">
        <v>21429</v>
      </c>
      <c r="B1899" t="s">
        <v>42</v>
      </c>
      <c r="C1899">
        <v>0.08</v>
      </c>
      <c r="D1899">
        <v>6.48</v>
      </c>
      <c r="E1899">
        <v>8.4</v>
      </c>
      <c r="F1899">
        <v>3338</v>
      </c>
      <c r="G1899" t="s">
        <v>2991</v>
      </c>
      <c r="H1899" t="s">
        <v>66</v>
      </c>
      <c r="I1899" t="s">
        <v>139</v>
      </c>
      <c r="J1899" t="s">
        <v>46</v>
      </c>
      <c r="K1899" t="s">
        <v>118</v>
      </c>
      <c r="L1899" t="s">
        <v>76</v>
      </c>
      <c r="M1899" t="s">
        <v>760</v>
      </c>
      <c r="N1899">
        <v>0.37</v>
      </c>
      <c r="O1899" t="s">
        <v>50</v>
      </c>
      <c r="P1899" t="s">
        <v>87</v>
      </c>
      <c r="Q1899" t="s">
        <v>386</v>
      </c>
      <c r="R1899" t="s">
        <v>2992</v>
      </c>
      <c r="S1899">
        <v>33614</v>
      </c>
      <c r="T1899" s="3">
        <v>42131</v>
      </c>
      <c r="U1899" s="3">
        <v>42131</v>
      </c>
      <c r="V1899">
        <v>58.811999999999998</v>
      </c>
      <c r="W1899">
        <v>7</v>
      </c>
      <c r="X1899">
        <v>45</v>
      </c>
      <c r="Y1899">
        <v>85979</v>
      </c>
    </row>
    <row r="1900" spans="1:25" x14ac:dyDescent="0.3">
      <c r="A1900">
        <v>25613</v>
      </c>
      <c r="B1900" t="s">
        <v>42</v>
      </c>
      <c r="C1900">
        <v>0.03</v>
      </c>
      <c r="D1900">
        <v>2.61</v>
      </c>
      <c r="E1900">
        <v>0.5</v>
      </c>
      <c r="F1900">
        <v>3339</v>
      </c>
      <c r="G1900" t="s">
        <v>2993</v>
      </c>
      <c r="H1900" t="s">
        <v>66</v>
      </c>
      <c r="I1900" t="s">
        <v>139</v>
      </c>
      <c r="J1900" t="s">
        <v>46</v>
      </c>
      <c r="K1900" t="s">
        <v>159</v>
      </c>
      <c r="L1900" t="s">
        <v>76</v>
      </c>
      <c r="M1900" t="s">
        <v>1162</v>
      </c>
      <c r="N1900">
        <v>0.39</v>
      </c>
      <c r="O1900" t="s">
        <v>50</v>
      </c>
      <c r="P1900" t="s">
        <v>87</v>
      </c>
      <c r="Q1900" t="s">
        <v>386</v>
      </c>
      <c r="R1900" t="s">
        <v>2994</v>
      </c>
      <c r="S1900">
        <v>32780</v>
      </c>
      <c r="T1900" s="3">
        <v>42169</v>
      </c>
      <c r="U1900" s="3">
        <v>42170</v>
      </c>
      <c r="V1900">
        <v>4.0442999999999998</v>
      </c>
      <c r="W1900">
        <v>7</v>
      </c>
      <c r="X1900">
        <v>19.02</v>
      </c>
      <c r="Y1900">
        <v>85981</v>
      </c>
    </row>
    <row r="1901" spans="1:25" x14ac:dyDescent="0.3">
      <c r="A1901">
        <v>25614</v>
      </c>
      <c r="B1901" t="s">
        <v>42</v>
      </c>
      <c r="C1901">
        <v>0.01</v>
      </c>
      <c r="D1901">
        <v>11.66</v>
      </c>
      <c r="E1901">
        <v>7.95</v>
      </c>
      <c r="F1901">
        <v>3339</v>
      </c>
      <c r="G1901" t="s">
        <v>2993</v>
      </c>
      <c r="H1901" t="s">
        <v>66</v>
      </c>
      <c r="I1901" t="s">
        <v>139</v>
      </c>
      <c r="J1901" t="s">
        <v>46</v>
      </c>
      <c r="K1901" t="s">
        <v>47</v>
      </c>
      <c r="L1901" t="s">
        <v>68</v>
      </c>
      <c r="M1901" t="s">
        <v>1742</v>
      </c>
      <c r="N1901">
        <v>0.57999999999999996</v>
      </c>
      <c r="O1901" t="s">
        <v>50</v>
      </c>
      <c r="P1901" t="s">
        <v>87</v>
      </c>
      <c r="Q1901" t="s">
        <v>386</v>
      </c>
      <c r="R1901" t="s">
        <v>2994</v>
      </c>
      <c r="S1901">
        <v>32780</v>
      </c>
      <c r="T1901" s="3">
        <v>42169</v>
      </c>
      <c r="U1901" s="3">
        <v>42170</v>
      </c>
      <c r="V1901">
        <v>-10.368400000000001</v>
      </c>
      <c r="W1901">
        <v>16</v>
      </c>
      <c r="X1901">
        <v>193.87</v>
      </c>
      <c r="Y1901">
        <v>85981</v>
      </c>
    </row>
    <row r="1902" spans="1:25" x14ac:dyDescent="0.3">
      <c r="A1902">
        <v>22857</v>
      </c>
      <c r="B1902" t="s">
        <v>73</v>
      </c>
      <c r="C1902">
        <v>0.08</v>
      </c>
      <c r="D1902">
        <v>125.99</v>
      </c>
      <c r="E1902">
        <v>4.2</v>
      </c>
      <c r="F1902">
        <v>3340</v>
      </c>
      <c r="G1902" t="s">
        <v>2995</v>
      </c>
      <c r="H1902" t="s">
        <v>66</v>
      </c>
      <c r="I1902" t="s">
        <v>139</v>
      </c>
      <c r="J1902" t="s">
        <v>102</v>
      </c>
      <c r="K1902" t="s">
        <v>103</v>
      </c>
      <c r="L1902" t="s">
        <v>76</v>
      </c>
      <c r="M1902" t="s">
        <v>2996</v>
      </c>
      <c r="N1902">
        <v>0.56999999999999995</v>
      </c>
      <c r="O1902" t="s">
        <v>50</v>
      </c>
      <c r="P1902" t="s">
        <v>51</v>
      </c>
      <c r="Q1902" t="s">
        <v>127</v>
      </c>
      <c r="R1902" t="s">
        <v>2997</v>
      </c>
      <c r="S1902">
        <v>97060</v>
      </c>
      <c r="T1902" s="3">
        <v>42017</v>
      </c>
      <c r="U1902" s="3">
        <v>42018</v>
      </c>
      <c r="V1902">
        <v>989.81189999999992</v>
      </c>
      <c r="W1902">
        <v>14</v>
      </c>
      <c r="X1902">
        <v>1434.51</v>
      </c>
      <c r="Y1902">
        <v>85980</v>
      </c>
    </row>
    <row r="1903" spans="1:25" x14ac:dyDescent="0.3">
      <c r="A1903">
        <v>2986</v>
      </c>
      <c r="B1903" t="s">
        <v>64</v>
      </c>
      <c r="C1903">
        <v>0.03</v>
      </c>
      <c r="D1903">
        <v>194.3</v>
      </c>
      <c r="E1903">
        <v>11.54</v>
      </c>
      <c r="F1903">
        <v>3342</v>
      </c>
      <c r="G1903" t="s">
        <v>2998</v>
      </c>
      <c r="H1903" t="s">
        <v>66</v>
      </c>
      <c r="I1903" t="s">
        <v>57</v>
      </c>
      <c r="J1903" t="s">
        <v>58</v>
      </c>
      <c r="K1903" t="s">
        <v>67</v>
      </c>
      <c r="L1903" t="s">
        <v>260</v>
      </c>
      <c r="M1903" t="s">
        <v>1187</v>
      </c>
      <c r="N1903">
        <v>0.59</v>
      </c>
      <c r="O1903" t="s">
        <v>50</v>
      </c>
      <c r="P1903" t="s">
        <v>70</v>
      </c>
      <c r="Q1903" t="s">
        <v>1032</v>
      </c>
      <c r="R1903" t="s">
        <v>52</v>
      </c>
      <c r="S1903">
        <v>20006</v>
      </c>
      <c r="T1903" s="3">
        <v>42048</v>
      </c>
      <c r="U1903" s="3">
        <v>42050</v>
      </c>
      <c r="V1903">
        <v>2861.01</v>
      </c>
      <c r="W1903">
        <v>42</v>
      </c>
      <c r="X1903">
        <v>8549.0400000000009</v>
      </c>
      <c r="Y1903">
        <v>21572</v>
      </c>
    </row>
    <row r="1904" spans="1:25" x14ac:dyDescent="0.3">
      <c r="A1904">
        <v>20986</v>
      </c>
      <c r="B1904" t="s">
        <v>64</v>
      </c>
      <c r="C1904">
        <v>0.03</v>
      </c>
      <c r="D1904">
        <v>194.3</v>
      </c>
      <c r="E1904">
        <v>11.54</v>
      </c>
      <c r="F1904">
        <v>3344</v>
      </c>
      <c r="G1904" t="s">
        <v>2999</v>
      </c>
      <c r="H1904" t="s">
        <v>66</v>
      </c>
      <c r="I1904" t="s">
        <v>57</v>
      </c>
      <c r="J1904" t="s">
        <v>58</v>
      </c>
      <c r="K1904" t="s">
        <v>67</v>
      </c>
      <c r="L1904" t="s">
        <v>260</v>
      </c>
      <c r="M1904" t="s">
        <v>1187</v>
      </c>
      <c r="N1904">
        <v>0.59</v>
      </c>
      <c r="O1904" t="s">
        <v>50</v>
      </c>
      <c r="P1904" t="s">
        <v>78</v>
      </c>
      <c r="Q1904" t="s">
        <v>324</v>
      </c>
      <c r="R1904" t="s">
        <v>3000</v>
      </c>
      <c r="S1904">
        <v>48307</v>
      </c>
      <c r="T1904" s="3">
        <v>42048</v>
      </c>
      <c r="U1904" s="3">
        <v>42050</v>
      </c>
      <c r="V1904">
        <v>1544.9307000000001</v>
      </c>
      <c r="W1904">
        <v>11</v>
      </c>
      <c r="X1904">
        <v>2239.0300000000002</v>
      </c>
      <c r="Y1904">
        <v>89928</v>
      </c>
    </row>
    <row r="1905" spans="1:25" x14ac:dyDescent="0.3">
      <c r="A1905">
        <v>18947</v>
      </c>
      <c r="B1905" t="s">
        <v>73</v>
      </c>
      <c r="C1905">
        <v>7.0000000000000007E-2</v>
      </c>
      <c r="D1905">
        <v>7.68</v>
      </c>
      <c r="E1905">
        <v>6.16</v>
      </c>
      <c r="F1905">
        <v>3347</v>
      </c>
      <c r="G1905" t="s">
        <v>3001</v>
      </c>
      <c r="H1905" t="s">
        <v>44</v>
      </c>
      <c r="I1905" t="s">
        <v>139</v>
      </c>
      <c r="J1905" t="s">
        <v>46</v>
      </c>
      <c r="K1905" t="s">
        <v>134</v>
      </c>
      <c r="L1905" t="s">
        <v>76</v>
      </c>
      <c r="M1905" t="s">
        <v>3002</v>
      </c>
      <c r="N1905">
        <v>0.35</v>
      </c>
      <c r="O1905" t="s">
        <v>50</v>
      </c>
      <c r="P1905" t="s">
        <v>87</v>
      </c>
      <c r="Q1905" t="s">
        <v>386</v>
      </c>
      <c r="R1905" t="s">
        <v>3003</v>
      </c>
      <c r="S1905">
        <v>33411</v>
      </c>
      <c r="T1905" s="3">
        <v>42010</v>
      </c>
      <c r="U1905" s="3">
        <v>42012</v>
      </c>
      <c r="V1905">
        <v>125.9982</v>
      </c>
      <c r="W1905">
        <v>1</v>
      </c>
      <c r="X1905">
        <v>22.13</v>
      </c>
      <c r="Y1905">
        <v>89355</v>
      </c>
    </row>
    <row r="1906" spans="1:25" x14ac:dyDescent="0.3">
      <c r="A1906">
        <v>18948</v>
      </c>
      <c r="B1906" t="s">
        <v>73</v>
      </c>
      <c r="C1906">
        <v>0.05</v>
      </c>
      <c r="D1906">
        <v>6.64</v>
      </c>
      <c r="E1906">
        <v>4.95</v>
      </c>
      <c r="F1906">
        <v>3347</v>
      </c>
      <c r="G1906" t="s">
        <v>3001</v>
      </c>
      <c r="H1906" t="s">
        <v>44</v>
      </c>
      <c r="I1906" t="s">
        <v>139</v>
      </c>
      <c r="J1906" t="s">
        <v>58</v>
      </c>
      <c r="K1906" t="s">
        <v>67</v>
      </c>
      <c r="L1906" t="s">
        <v>68</v>
      </c>
      <c r="M1906" t="s">
        <v>2975</v>
      </c>
      <c r="N1906">
        <v>0.37</v>
      </c>
      <c r="O1906" t="s">
        <v>50</v>
      </c>
      <c r="P1906" t="s">
        <v>87</v>
      </c>
      <c r="Q1906" t="s">
        <v>386</v>
      </c>
      <c r="R1906" t="s">
        <v>3003</v>
      </c>
      <c r="S1906">
        <v>33411</v>
      </c>
      <c r="T1906" s="3">
        <v>42010</v>
      </c>
      <c r="U1906" s="3">
        <v>42012</v>
      </c>
      <c r="V1906">
        <v>-92.929200000000009</v>
      </c>
      <c r="W1906">
        <v>5</v>
      </c>
      <c r="X1906">
        <v>34.17</v>
      </c>
      <c r="Y1906">
        <v>89355</v>
      </c>
    </row>
    <row r="1907" spans="1:25" x14ac:dyDescent="0.3">
      <c r="A1907">
        <v>19461</v>
      </c>
      <c r="B1907" t="s">
        <v>73</v>
      </c>
      <c r="C1907">
        <v>0.02</v>
      </c>
      <c r="D1907">
        <v>110.99</v>
      </c>
      <c r="E1907">
        <v>2.5</v>
      </c>
      <c r="F1907">
        <v>3347</v>
      </c>
      <c r="G1907" t="s">
        <v>3001</v>
      </c>
      <c r="H1907" t="s">
        <v>66</v>
      </c>
      <c r="I1907" t="s">
        <v>139</v>
      </c>
      <c r="J1907" t="s">
        <v>102</v>
      </c>
      <c r="K1907" t="s">
        <v>103</v>
      </c>
      <c r="L1907" t="s">
        <v>76</v>
      </c>
      <c r="M1907" t="s">
        <v>525</v>
      </c>
      <c r="N1907">
        <v>0.56999999999999995</v>
      </c>
      <c r="O1907" t="s">
        <v>50</v>
      </c>
      <c r="P1907" t="s">
        <v>87</v>
      </c>
      <c r="Q1907" t="s">
        <v>386</v>
      </c>
      <c r="R1907" t="s">
        <v>3003</v>
      </c>
      <c r="S1907">
        <v>33411</v>
      </c>
      <c r="T1907" s="3">
        <v>42031</v>
      </c>
      <c r="U1907" s="3">
        <v>42033</v>
      </c>
      <c r="V1907">
        <v>-39.808999999999997</v>
      </c>
      <c r="W1907">
        <v>1</v>
      </c>
      <c r="X1907">
        <v>94.3</v>
      </c>
      <c r="Y1907">
        <v>89356</v>
      </c>
    </row>
    <row r="1908" spans="1:25" x14ac:dyDescent="0.3">
      <c r="A1908">
        <v>21485</v>
      </c>
      <c r="B1908" t="s">
        <v>73</v>
      </c>
      <c r="C1908">
        <v>0.01</v>
      </c>
      <c r="D1908">
        <v>73.98</v>
      </c>
      <c r="E1908">
        <v>12.14</v>
      </c>
      <c r="F1908">
        <v>3350</v>
      </c>
      <c r="G1908" t="s">
        <v>3004</v>
      </c>
      <c r="H1908" t="s">
        <v>66</v>
      </c>
      <c r="I1908" t="s">
        <v>75</v>
      </c>
      <c r="J1908" t="s">
        <v>102</v>
      </c>
      <c r="K1908" t="s">
        <v>204</v>
      </c>
      <c r="L1908" t="s">
        <v>76</v>
      </c>
      <c r="M1908" t="s">
        <v>396</v>
      </c>
      <c r="N1908">
        <v>0.67</v>
      </c>
      <c r="O1908" t="s">
        <v>50</v>
      </c>
      <c r="P1908" t="s">
        <v>51</v>
      </c>
      <c r="Q1908" t="s">
        <v>52</v>
      </c>
      <c r="R1908" t="s">
        <v>3005</v>
      </c>
      <c r="S1908">
        <v>98444</v>
      </c>
      <c r="T1908" s="3">
        <v>42027</v>
      </c>
      <c r="U1908" s="3">
        <v>42029</v>
      </c>
      <c r="V1908">
        <v>-29.065600000000003</v>
      </c>
      <c r="W1908">
        <v>5</v>
      </c>
      <c r="X1908">
        <v>384.22</v>
      </c>
      <c r="Y1908">
        <v>91296</v>
      </c>
    </row>
    <row r="1909" spans="1:25" x14ac:dyDescent="0.3">
      <c r="A1909">
        <v>23248</v>
      </c>
      <c r="B1909" t="s">
        <v>64</v>
      </c>
      <c r="C1909">
        <v>0.1</v>
      </c>
      <c r="D1909">
        <v>10.89</v>
      </c>
      <c r="E1909">
        <v>4.5</v>
      </c>
      <c r="F1909">
        <v>3351</v>
      </c>
      <c r="G1909" t="s">
        <v>3006</v>
      </c>
      <c r="H1909" t="s">
        <v>66</v>
      </c>
      <c r="I1909" t="s">
        <v>75</v>
      </c>
      <c r="J1909" t="s">
        <v>46</v>
      </c>
      <c r="K1909" t="s">
        <v>281</v>
      </c>
      <c r="L1909" t="s">
        <v>76</v>
      </c>
      <c r="M1909" t="s">
        <v>282</v>
      </c>
      <c r="N1909">
        <v>0.59</v>
      </c>
      <c r="O1909" t="s">
        <v>50</v>
      </c>
      <c r="P1909" t="s">
        <v>51</v>
      </c>
      <c r="Q1909" t="s">
        <v>52</v>
      </c>
      <c r="R1909" t="s">
        <v>3007</v>
      </c>
      <c r="S1909">
        <v>99301</v>
      </c>
      <c r="T1909" s="3">
        <v>42039</v>
      </c>
      <c r="U1909" s="3">
        <v>42041</v>
      </c>
      <c r="V1909">
        <v>-19.2972</v>
      </c>
      <c r="W1909">
        <v>17</v>
      </c>
      <c r="X1909">
        <v>178.68</v>
      </c>
      <c r="Y1909">
        <v>91297</v>
      </c>
    </row>
    <row r="1910" spans="1:25" x14ac:dyDescent="0.3">
      <c r="A1910">
        <v>23474</v>
      </c>
      <c r="B1910" t="s">
        <v>42</v>
      </c>
      <c r="C1910">
        <v>0.06</v>
      </c>
      <c r="D1910">
        <v>6.7</v>
      </c>
      <c r="E1910">
        <v>1.56</v>
      </c>
      <c r="F1910">
        <v>3351</v>
      </c>
      <c r="G1910" t="s">
        <v>3006</v>
      </c>
      <c r="H1910" t="s">
        <v>44</v>
      </c>
      <c r="I1910" t="s">
        <v>75</v>
      </c>
      <c r="J1910" t="s">
        <v>46</v>
      </c>
      <c r="K1910" t="s">
        <v>47</v>
      </c>
      <c r="L1910" t="s">
        <v>48</v>
      </c>
      <c r="M1910" t="s">
        <v>1097</v>
      </c>
      <c r="N1910">
        <v>0.52</v>
      </c>
      <c r="O1910" t="s">
        <v>50</v>
      </c>
      <c r="P1910" t="s">
        <v>51</v>
      </c>
      <c r="Q1910" t="s">
        <v>52</v>
      </c>
      <c r="R1910" t="s">
        <v>3007</v>
      </c>
      <c r="S1910">
        <v>99301</v>
      </c>
      <c r="T1910" s="3">
        <v>42042</v>
      </c>
      <c r="U1910" s="3">
        <v>42044</v>
      </c>
      <c r="V1910">
        <v>40.6556</v>
      </c>
      <c r="W1910">
        <v>12</v>
      </c>
      <c r="X1910">
        <v>79.39</v>
      </c>
      <c r="Y1910">
        <v>91298</v>
      </c>
    </row>
    <row r="1911" spans="1:25" x14ac:dyDescent="0.3">
      <c r="A1911">
        <v>19838</v>
      </c>
      <c r="B1911" t="s">
        <v>42</v>
      </c>
      <c r="C1911">
        <v>0.03</v>
      </c>
      <c r="D1911">
        <v>28.53</v>
      </c>
      <c r="E1911">
        <v>1.49</v>
      </c>
      <c r="F1911">
        <v>3354</v>
      </c>
      <c r="G1911" t="s">
        <v>3008</v>
      </c>
      <c r="H1911" t="s">
        <v>66</v>
      </c>
      <c r="I1911" t="s">
        <v>45</v>
      </c>
      <c r="J1911" t="s">
        <v>46</v>
      </c>
      <c r="K1911" t="s">
        <v>134</v>
      </c>
      <c r="L1911" t="s">
        <v>76</v>
      </c>
      <c r="M1911" t="s">
        <v>356</v>
      </c>
      <c r="N1911">
        <v>0.38</v>
      </c>
      <c r="O1911" t="s">
        <v>50</v>
      </c>
      <c r="P1911" t="s">
        <v>51</v>
      </c>
      <c r="Q1911" t="s">
        <v>62</v>
      </c>
      <c r="R1911" t="s">
        <v>3009</v>
      </c>
      <c r="S1911">
        <v>92231</v>
      </c>
      <c r="T1911" s="3">
        <v>42140</v>
      </c>
      <c r="U1911" s="3">
        <v>42141</v>
      </c>
      <c r="V1911">
        <v>137.67569999999998</v>
      </c>
      <c r="W1911">
        <v>7</v>
      </c>
      <c r="X1911">
        <v>199.53</v>
      </c>
      <c r="Y1911">
        <v>88589</v>
      </c>
    </row>
    <row r="1912" spans="1:25" x14ac:dyDescent="0.3">
      <c r="A1912">
        <v>19839</v>
      </c>
      <c r="B1912" t="s">
        <v>42</v>
      </c>
      <c r="C1912">
        <v>7.0000000000000007E-2</v>
      </c>
      <c r="D1912">
        <v>5.98</v>
      </c>
      <c r="E1912">
        <v>7.15</v>
      </c>
      <c r="F1912">
        <v>3354</v>
      </c>
      <c r="G1912" t="s">
        <v>3008</v>
      </c>
      <c r="H1912" t="s">
        <v>66</v>
      </c>
      <c r="I1912" t="s">
        <v>45</v>
      </c>
      <c r="J1912" t="s">
        <v>46</v>
      </c>
      <c r="K1912" t="s">
        <v>118</v>
      </c>
      <c r="L1912" t="s">
        <v>76</v>
      </c>
      <c r="M1912" t="s">
        <v>3010</v>
      </c>
      <c r="N1912">
        <v>0.36</v>
      </c>
      <c r="O1912" t="s">
        <v>50</v>
      </c>
      <c r="P1912" t="s">
        <v>51</v>
      </c>
      <c r="Q1912" t="s">
        <v>62</v>
      </c>
      <c r="R1912" t="s">
        <v>3009</v>
      </c>
      <c r="S1912">
        <v>92231</v>
      </c>
      <c r="T1912" s="3">
        <v>42140</v>
      </c>
      <c r="U1912" s="3">
        <v>42142</v>
      </c>
      <c r="V1912">
        <v>-62</v>
      </c>
      <c r="W1912">
        <v>6</v>
      </c>
      <c r="X1912">
        <v>37.049999999999997</v>
      </c>
      <c r="Y1912">
        <v>88589</v>
      </c>
    </row>
    <row r="1913" spans="1:25" x14ac:dyDescent="0.3">
      <c r="A1913">
        <v>19666</v>
      </c>
      <c r="B1913" t="s">
        <v>54</v>
      </c>
      <c r="C1913">
        <v>0.04</v>
      </c>
      <c r="D1913">
        <v>3.69</v>
      </c>
      <c r="E1913">
        <v>0.5</v>
      </c>
      <c r="F1913">
        <v>3354</v>
      </c>
      <c r="G1913" t="s">
        <v>3008</v>
      </c>
      <c r="H1913" t="s">
        <v>66</v>
      </c>
      <c r="I1913" t="s">
        <v>45</v>
      </c>
      <c r="J1913" t="s">
        <v>46</v>
      </c>
      <c r="K1913" t="s">
        <v>159</v>
      </c>
      <c r="L1913" t="s">
        <v>76</v>
      </c>
      <c r="M1913" t="s">
        <v>1563</v>
      </c>
      <c r="N1913">
        <v>0.38</v>
      </c>
      <c r="O1913" t="s">
        <v>50</v>
      </c>
      <c r="P1913" t="s">
        <v>51</v>
      </c>
      <c r="Q1913" t="s">
        <v>62</v>
      </c>
      <c r="R1913" t="s">
        <v>3009</v>
      </c>
      <c r="S1913">
        <v>92231</v>
      </c>
      <c r="T1913" s="3">
        <v>42090</v>
      </c>
      <c r="U1913" s="3">
        <v>42092</v>
      </c>
      <c r="V1913">
        <v>47.527199999999993</v>
      </c>
      <c r="W1913">
        <v>19</v>
      </c>
      <c r="X1913">
        <v>68.88</v>
      </c>
      <c r="Y1913">
        <v>88590</v>
      </c>
    </row>
    <row r="1914" spans="1:25" x14ac:dyDescent="0.3">
      <c r="A1914">
        <v>23906</v>
      </c>
      <c r="B1914" t="s">
        <v>131</v>
      </c>
      <c r="C1914">
        <v>0.1</v>
      </c>
      <c r="D1914">
        <v>120.98</v>
      </c>
      <c r="E1914">
        <v>9.07</v>
      </c>
      <c r="F1914">
        <v>3355</v>
      </c>
      <c r="G1914" t="s">
        <v>3011</v>
      </c>
      <c r="H1914" t="s">
        <v>66</v>
      </c>
      <c r="I1914" t="s">
        <v>45</v>
      </c>
      <c r="J1914" t="s">
        <v>46</v>
      </c>
      <c r="K1914" t="s">
        <v>134</v>
      </c>
      <c r="L1914" t="s">
        <v>76</v>
      </c>
      <c r="M1914" t="s">
        <v>1347</v>
      </c>
      <c r="N1914">
        <v>0.35</v>
      </c>
      <c r="O1914" t="s">
        <v>50</v>
      </c>
      <c r="P1914" t="s">
        <v>51</v>
      </c>
      <c r="Q1914" t="s">
        <v>62</v>
      </c>
      <c r="R1914" t="s">
        <v>3012</v>
      </c>
      <c r="S1914">
        <v>93010</v>
      </c>
      <c r="T1914" s="3">
        <v>42063</v>
      </c>
      <c r="U1914" s="3">
        <v>42072</v>
      </c>
      <c r="V1914">
        <v>379.3965</v>
      </c>
      <c r="W1914">
        <v>5</v>
      </c>
      <c r="X1914">
        <v>549.85</v>
      </c>
      <c r="Y1914">
        <v>88587</v>
      </c>
    </row>
    <row r="1915" spans="1:25" x14ac:dyDescent="0.3">
      <c r="A1915">
        <v>23907</v>
      </c>
      <c r="B1915" t="s">
        <v>131</v>
      </c>
      <c r="C1915">
        <v>0.08</v>
      </c>
      <c r="D1915">
        <v>8.32</v>
      </c>
      <c r="E1915">
        <v>2.38</v>
      </c>
      <c r="F1915">
        <v>3355</v>
      </c>
      <c r="G1915" t="s">
        <v>3011</v>
      </c>
      <c r="H1915" t="s">
        <v>44</v>
      </c>
      <c r="I1915" t="s">
        <v>45</v>
      </c>
      <c r="J1915" t="s">
        <v>102</v>
      </c>
      <c r="K1915" t="s">
        <v>204</v>
      </c>
      <c r="L1915" t="s">
        <v>68</v>
      </c>
      <c r="M1915" t="s">
        <v>631</v>
      </c>
      <c r="N1915">
        <v>0.74</v>
      </c>
      <c r="O1915" t="s">
        <v>50</v>
      </c>
      <c r="P1915" t="s">
        <v>51</v>
      </c>
      <c r="Q1915" t="s">
        <v>62</v>
      </c>
      <c r="R1915" t="s">
        <v>3012</v>
      </c>
      <c r="S1915">
        <v>93010</v>
      </c>
      <c r="T1915" s="3">
        <v>42063</v>
      </c>
      <c r="U1915" s="3">
        <v>42067</v>
      </c>
      <c r="V1915">
        <v>-41.83</v>
      </c>
      <c r="W1915">
        <v>6</v>
      </c>
      <c r="X1915">
        <v>48.99</v>
      </c>
      <c r="Y1915">
        <v>88587</v>
      </c>
    </row>
    <row r="1916" spans="1:25" x14ac:dyDescent="0.3">
      <c r="A1916">
        <v>23908</v>
      </c>
      <c r="B1916" t="s">
        <v>131</v>
      </c>
      <c r="C1916">
        <v>0.1</v>
      </c>
      <c r="D1916">
        <v>125.99</v>
      </c>
      <c r="E1916">
        <v>4.2</v>
      </c>
      <c r="F1916">
        <v>3355</v>
      </c>
      <c r="G1916" t="s">
        <v>3011</v>
      </c>
      <c r="H1916" t="s">
        <v>66</v>
      </c>
      <c r="I1916" t="s">
        <v>45</v>
      </c>
      <c r="J1916" t="s">
        <v>102</v>
      </c>
      <c r="K1916" t="s">
        <v>103</v>
      </c>
      <c r="L1916" t="s">
        <v>76</v>
      </c>
      <c r="M1916" t="s">
        <v>2822</v>
      </c>
      <c r="N1916">
        <v>0.59</v>
      </c>
      <c r="O1916" t="s">
        <v>50</v>
      </c>
      <c r="P1916" t="s">
        <v>51</v>
      </c>
      <c r="Q1916" t="s">
        <v>62</v>
      </c>
      <c r="R1916" t="s">
        <v>3012</v>
      </c>
      <c r="S1916">
        <v>93010</v>
      </c>
      <c r="T1916" s="3">
        <v>42063</v>
      </c>
      <c r="U1916" s="3">
        <v>42063</v>
      </c>
      <c r="V1916">
        <v>372.40199999999999</v>
      </c>
      <c r="W1916">
        <v>7</v>
      </c>
      <c r="X1916">
        <v>681.42</v>
      </c>
      <c r="Y1916">
        <v>88587</v>
      </c>
    </row>
    <row r="1917" spans="1:25" x14ac:dyDescent="0.3">
      <c r="A1917">
        <v>18628</v>
      </c>
      <c r="B1917" t="s">
        <v>73</v>
      </c>
      <c r="C1917">
        <v>7.0000000000000007E-2</v>
      </c>
      <c r="D1917">
        <v>5.34</v>
      </c>
      <c r="E1917">
        <v>5.63</v>
      </c>
      <c r="F1917">
        <v>3356</v>
      </c>
      <c r="G1917" t="s">
        <v>3013</v>
      </c>
      <c r="H1917" t="s">
        <v>66</v>
      </c>
      <c r="I1917" t="s">
        <v>45</v>
      </c>
      <c r="J1917" t="s">
        <v>46</v>
      </c>
      <c r="K1917" t="s">
        <v>134</v>
      </c>
      <c r="L1917" t="s">
        <v>76</v>
      </c>
      <c r="M1917" t="s">
        <v>515</v>
      </c>
      <c r="N1917">
        <v>0.39</v>
      </c>
      <c r="O1917" t="s">
        <v>50</v>
      </c>
      <c r="P1917" t="s">
        <v>51</v>
      </c>
      <c r="Q1917" t="s">
        <v>1765</v>
      </c>
      <c r="R1917" t="s">
        <v>3014</v>
      </c>
      <c r="S1917">
        <v>83616</v>
      </c>
      <c r="T1917" s="3">
        <v>42128</v>
      </c>
      <c r="U1917" s="3">
        <v>42130</v>
      </c>
      <c r="V1917">
        <v>-116.3455</v>
      </c>
      <c r="W1917">
        <v>13</v>
      </c>
      <c r="X1917">
        <v>66.650000000000006</v>
      </c>
      <c r="Y1917">
        <v>88588</v>
      </c>
    </row>
    <row r="1918" spans="1:25" x14ac:dyDescent="0.3">
      <c r="A1918">
        <v>18629</v>
      </c>
      <c r="B1918" t="s">
        <v>73</v>
      </c>
      <c r="C1918">
        <v>0.03</v>
      </c>
      <c r="D1918">
        <v>160.97999999999999</v>
      </c>
      <c r="E1918">
        <v>30</v>
      </c>
      <c r="F1918">
        <v>3356</v>
      </c>
      <c r="G1918" t="s">
        <v>3013</v>
      </c>
      <c r="H1918" t="s">
        <v>56</v>
      </c>
      <c r="I1918" t="s">
        <v>45</v>
      </c>
      <c r="J1918" t="s">
        <v>58</v>
      </c>
      <c r="K1918" t="s">
        <v>59</v>
      </c>
      <c r="L1918" t="s">
        <v>60</v>
      </c>
      <c r="M1918" t="s">
        <v>201</v>
      </c>
      <c r="N1918">
        <v>0.62</v>
      </c>
      <c r="O1918" t="s">
        <v>50</v>
      </c>
      <c r="P1918" t="s">
        <v>51</v>
      </c>
      <c r="Q1918" t="s">
        <v>1765</v>
      </c>
      <c r="R1918" t="s">
        <v>3014</v>
      </c>
      <c r="S1918">
        <v>83616</v>
      </c>
      <c r="T1918" s="3">
        <v>42128</v>
      </c>
      <c r="U1918" s="3">
        <v>42129</v>
      </c>
      <c r="V1918">
        <v>1304.9000000000001</v>
      </c>
      <c r="W1918">
        <v>18</v>
      </c>
      <c r="X1918">
        <v>2934.16</v>
      </c>
      <c r="Y1918">
        <v>88588</v>
      </c>
    </row>
    <row r="1919" spans="1:25" x14ac:dyDescent="0.3">
      <c r="A1919">
        <v>18630</v>
      </c>
      <c r="B1919" t="s">
        <v>73</v>
      </c>
      <c r="C1919">
        <v>0.04</v>
      </c>
      <c r="D1919">
        <v>65.989999999999995</v>
      </c>
      <c r="E1919">
        <v>5.63</v>
      </c>
      <c r="F1919">
        <v>3356</v>
      </c>
      <c r="G1919" t="s">
        <v>3013</v>
      </c>
      <c r="H1919" t="s">
        <v>44</v>
      </c>
      <c r="I1919" t="s">
        <v>45</v>
      </c>
      <c r="J1919" t="s">
        <v>102</v>
      </c>
      <c r="K1919" t="s">
        <v>103</v>
      </c>
      <c r="L1919" t="s">
        <v>76</v>
      </c>
      <c r="M1919" t="s">
        <v>3015</v>
      </c>
      <c r="N1919">
        <v>0.56000000000000005</v>
      </c>
      <c r="O1919" t="s">
        <v>50</v>
      </c>
      <c r="P1919" t="s">
        <v>51</v>
      </c>
      <c r="Q1919" t="s">
        <v>1765</v>
      </c>
      <c r="R1919" t="s">
        <v>3014</v>
      </c>
      <c r="S1919">
        <v>83616</v>
      </c>
      <c r="T1919" s="3">
        <v>42128</v>
      </c>
      <c r="U1919" s="3">
        <v>42128</v>
      </c>
      <c r="V1919">
        <v>605.04719999999998</v>
      </c>
      <c r="W1919">
        <v>15</v>
      </c>
      <c r="X1919">
        <v>876.88</v>
      </c>
      <c r="Y1919">
        <v>88588</v>
      </c>
    </row>
    <row r="1920" spans="1:25" x14ac:dyDescent="0.3">
      <c r="A1920">
        <v>22597</v>
      </c>
      <c r="B1920" t="s">
        <v>42</v>
      </c>
      <c r="C1920">
        <v>0.09</v>
      </c>
      <c r="D1920">
        <v>28.53</v>
      </c>
      <c r="E1920">
        <v>1.49</v>
      </c>
      <c r="F1920">
        <v>3359</v>
      </c>
      <c r="G1920" t="s">
        <v>3016</v>
      </c>
      <c r="H1920" t="s">
        <v>66</v>
      </c>
      <c r="I1920" t="s">
        <v>57</v>
      </c>
      <c r="J1920" t="s">
        <v>46</v>
      </c>
      <c r="K1920" t="s">
        <v>134</v>
      </c>
      <c r="L1920" t="s">
        <v>76</v>
      </c>
      <c r="M1920" t="s">
        <v>356</v>
      </c>
      <c r="N1920">
        <v>0.38</v>
      </c>
      <c r="O1920" t="s">
        <v>50</v>
      </c>
      <c r="P1920" t="s">
        <v>78</v>
      </c>
      <c r="Q1920" t="s">
        <v>1882</v>
      </c>
      <c r="R1920" t="s">
        <v>3017</v>
      </c>
      <c r="S1920">
        <v>53213</v>
      </c>
      <c r="T1920" s="3">
        <v>42122</v>
      </c>
      <c r="U1920" s="3">
        <v>42124</v>
      </c>
      <c r="V1920">
        <v>107.45461999999999</v>
      </c>
      <c r="W1920">
        <v>6</v>
      </c>
      <c r="X1920">
        <v>157.33000000000001</v>
      </c>
      <c r="Y1920">
        <v>91437</v>
      </c>
    </row>
    <row r="1921" spans="1:25" x14ac:dyDescent="0.3">
      <c r="A1921">
        <v>23359</v>
      </c>
      <c r="B1921" t="s">
        <v>54</v>
      </c>
      <c r="C1921">
        <v>0.02</v>
      </c>
      <c r="D1921">
        <v>9.11</v>
      </c>
      <c r="E1921">
        <v>2.15</v>
      </c>
      <c r="F1921">
        <v>3360</v>
      </c>
      <c r="G1921" t="s">
        <v>3018</v>
      </c>
      <c r="H1921" t="s">
        <v>66</v>
      </c>
      <c r="I1921" t="s">
        <v>57</v>
      </c>
      <c r="J1921" t="s">
        <v>46</v>
      </c>
      <c r="K1921" t="s">
        <v>118</v>
      </c>
      <c r="L1921" t="s">
        <v>48</v>
      </c>
      <c r="M1921" t="s">
        <v>1282</v>
      </c>
      <c r="N1921">
        <v>0.4</v>
      </c>
      <c r="O1921" t="s">
        <v>50</v>
      </c>
      <c r="P1921" t="s">
        <v>78</v>
      </c>
      <c r="Q1921" t="s">
        <v>1882</v>
      </c>
      <c r="R1921" t="s">
        <v>3019</v>
      </c>
      <c r="S1921">
        <v>53214</v>
      </c>
      <c r="T1921" s="3">
        <v>42083</v>
      </c>
      <c r="U1921" s="3">
        <v>42085</v>
      </c>
      <c r="V1921">
        <v>18.41</v>
      </c>
      <c r="W1921">
        <v>3</v>
      </c>
      <c r="X1921">
        <v>27.37</v>
      </c>
      <c r="Y1921">
        <v>91435</v>
      </c>
    </row>
    <row r="1922" spans="1:25" x14ac:dyDescent="0.3">
      <c r="A1922">
        <v>23360</v>
      </c>
      <c r="B1922" t="s">
        <v>54</v>
      </c>
      <c r="C1922">
        <v>0.06</v>
      </c>
      <c r="D1922">
        <v>12.64</v>
      </c>
      <c r="E1922">
        <v>4.9800000000000004</v>
      </c>
      <c r="F1922">
        <v>3361</v>
      </c>
      <c r="G1922" t="s">
        <v>3020</v>
      </c>
      <c r="H1922" t="s">
        <v>66</v>
      </c>
      <c r="I1922" t="s">
        <v>57</v>
      </c>
      <c r="J1922" t="s">
        <v>58</v>
      </c>
      <c r="K1922" t="s">
        <v>67</v>
      </c>
      <c r="L1922" t="s">
        <v>68</v>
      </c>
      <c r="M1922" t="s">
        <v>649</v>
      </c>
      <c r="N1922">
        <v>0.48</v>
      </c>
      <c r="O1922" t="s">
        <v>50</v>
      </c>
      <c r="P1922" t="s">
        <v>78</v>
      </c>
      <c r="Q1922" t="s">
        <v>1882</v>
      </c>
      <c r="R1922" t="s">
        <v>3021</v>
      </c>
      <c r="S1922">
        <v>53095</v>
      </c>
      <c r="T1922" s="3">
        <v>42083</v>
      </c>
      <c r="U1922" s="3">
        <v>42085</v>
      </c>
      <c r="V1922">
        <v>65.63</v>
      </c>
      <c r="W1922">
        <v>8</v>
      </c>
      <c r="X1922">
        <v>98.16</v>
      </c>
      <c r="Y1922">
        <v>91435</v>
      </c>
    </row>
    <row r="1923" spans="1:25" x14ac:dyDescent="0.3">
      <c r="A1923">
        <v>24802</v>
      </c>
      <c r="B1923" t="s">
        <v>73</v>
      </c>
      <c r="C1923">
        <v>0.04</v>
      </c>
      <c r="D1923">
        <v>7.96</v>
      </c>
      <c r="E1923">
        <v>4.95</v>
      </c>
      <c r="F1923">
        <v>3361</v>
      </c>
      <c r="G1923" t="s">
        <v>3020</v>
      </c>
      <c r="H1923" t="s">
        <v>66</v>
      </c>
      <c r="I1923" t="s">
        <v>57</v>
      </c>
      <c r="J1923" t="s">
        <v>58</v>
      </c>
      <c r="K1923" t="s">
        <v>67</v>
      </c>
      <c r="L1923" t="s">
        <v>76</v>
      </c>
      <c r="M1923" t="s">
        <v>1309</v>
      </c>
      <c r="N1923">
        <v>0.41</v>
      </c>
      <c r="O1923" t="s">
        <v>50</v>
      </c>
      <c r="P1923" t="s">
        <v>78</v>
      </c>
      <c r="Q1923" t="s">
        <v>1882</v>
      </c>
      <c r="R1923" t="s">
        <v>3021</v>
      </c>
      <c r="S1923">
        <v>53095</v>
      </c>
      <c r="T1923" s="3">
        <v>42030</v>
      </c>
      <c r="U1923" s="3">
        <v>42030</v>
      </c>
      <c r="V1923">
        <v>-7.73</v>
      </c>
      <c r="W1923">
        <v>15</v>
      </c>
      <c r="X1923">
        <v>116.11</v>
      </c>
      <c r="Y1923">
        <v>91436</v>
      </c>
    </row>
    <row r="1924" spans="1:25" x14ac:dyDescent="0.3">
      <c r="A1924">
        <v>23887</v>
      </c>
      <c r="B1924" t="s">
        <v>73</v>
      </c>
      <c r="C1924">
        <v>0.03</v>
      </c>
      <c r="D1924">
        <v>4.9800000000000004</v>
      </c>
      <c r="E1924">
        <v>4.95</v>
      </c>
      <c r="F1924">
        <v>3361</v>
      </c>
      <c r="G1924" t="s">
        <v>3020</v>
      </c>
      <c r="H1924" t="s">
        <v>66</v>
      </c>
      <c r="I1924" t="s">
        <v>57</v>
      </c>
      <c r="J1924" t="s">
        <v>46</v>
      </c>
      <c r="K1924" t="s">
        <v>134</v>
      </c>
      <c r="L1924" t="s">
        <v>76</v>
      </c>
      <c r="M1924" t="s">
        <v>2522</v>
      </c>
      <c r="N1924">
        <v>0.37</v>
      </c>
      <c r="O1924" t="s">
        <v>50</v>
      </c>
      <c r="P1924" t="s">
        <v>78</v>
      </c>
      <c r="Q1924" t="s">
        <v>1882</v>
      </c>
      <c r="R1924" t="s">
        <v>3021</v>
      </c>
      <c r="S1924">
        <v>53095</v>
      </c>
      <c r="T1924" s="3">
        <v>42164</v>
      </c>
      <c r="U1924" s="3">
        <v>42166</v>
      </c>
      <c r="V1924">
        <v>-47.995249999999999</v>
      </c>
      <c r="W1924">
        <v>19</v>
      </c>
      <c r="X1924">
        <v>95</v>
      </c>
      <c r="Y1924">
        <v>91438</v>
      </c>
    </row>
    <row r="1925" spans="1:25" x14ac:dyDescent="0.3">
      <c r="A1925">
        <v>19749</v>
      </c>
      <c r="B1925" t="s">
        <v>131</v>
      </c>
      <c r="C1925">
        <v>0.1</v>
      </c>
      <c r="D1925">
        <v>80.97</v>
      </c>
      <c r="E1925">
        <v>33.6</v>
      </c>
      <c r="F1925">
        <v>3366</v>
      </c>
      <c r="G1925" t="s">
        <v>3022</v>
      </c>
      <c r="H1925" t="s">
        <v>56</v>
      </c>
      <c r="I1925" t="s">
        <v>57</v>
      </c>
      <c r="J1925" t="s">
        <v>102</v>
      </c>
      <c r="K1925" t="s">
        <v>110</v>
      </c>
      <c r="L1925" t="s">
        <v>60</v>
      </c>
      <c r="M1925" t="s">
        <v>2056</v>
      </c>
      <c r="N1925">
        <v>0.37</v>
      </c>
      <c r="O1925" t="s">
        <v>50</v>
      </c>
      <c r="P1925" t="s">
        <v>70</v>
      </c>
      <c r="Q1925" t="s">
        <v>178</v>
      </c>
      <c r="R1925" t="s">
        <v>333</v>
      </c>
      <c r="S1925">
        <v>45373</v>
      </c>
      <c r="T1925" s="3">
        <v>42148</v>
      </c>
      <c r="U1925" s="3">
        <v>42153</v>
      </c>
      <c r="V1925">
        <v>66.22</v>
      </c>
      <c r="W1925">
        <v>11</v>
      </c>
      <c r="X1925">
        <v>837.57</v>
      </c>
      <c r="Y1925">
        <v>90501</v>
      </c>
    </row>
    <row r="1926" spans="1:25" x14ac:dyDescent="0.3">
      <c r="A1926">
        <v>19750</v>
      </c>
      <c r="B1926" t="s">
        <v>131</v>
      </c>
      <c r="C1926">
        <v>0.02</v>
      </c>
      <c r="D1926">
        <v>6.48</v>
      </c>
      <c r="E1926">
        <v>5.1100000000000003</v>
      </c>
      <c r="F1926">
        <v>3366</v>
      </c>
      <c r="G1926" t="s">
        <v>3022</v>
      </c>
      <c r="H1926" t="s">
        <v>66</v>
      </c>
      <c r="I1926" t="s">
        <v>57</v>
      </c>
      <c r="J1926" t="s">
        <v>46</v>
      </c>
      <c r="K1926" t="s">
        <v>118</v>
      </c>
      <c r="L1926" t="s">
        <v>76</v>
      </c>
      <c r="M1926" t="s">
        <v>1016</v>
      </c>
      <c r="N1926">
        <v>0.37</v>
      </c>
      <c r="O1926" t="s">
        <v>50</v>
      </c>
      <c r="P1926" t="s">
        <v>70</v>
      </c>
      <c r="Q1926" t="s">
        <v>178</v>
      </c>
      <c r="R1926" t="s">
        <v>333</v>
      </c>
      <c r="S1926">
        <v>45373</v>
      </c>
      <c r="T1926" s="3">
        <v>42148</v>
      </c>
      <c r="U1926" s="3">
        <v>42152</v>
      </c>
      <c r="V1926">
        <v>-23.53</v>
      </c>
      <c r="W1926">
        <v>8</v>
      </c>
      <c r="X1926">
        <v>56.22</v>
      </c>
      <c r="Y1926">
        <v>90501</v>
      </c>
    </row>
    <row r="1927" spans="1:25" x14ac:dyDescent="0.3">
      <c r="A1927">
        <v>23428</v>
      </c>
      <c r="B1927" t="s">
        <v>64</v>
      </c>
      <c r="C1927">
        <v>0.08</v>
      </c>
      <c r="D1927">
        <v>30.97</v>
      </c>
      <c r="E1927">
        <v>4</v>
      </c>
      <c r="F1927">
        <v>3367</v>
      </c>
      <c r="G1927" t="s">
        <v>3023</v>
      </c>
      <c r="H1927" t="s">
        <v>66</v>
      </c>
      <c r="I1927" t="s">
        <v>57</v>
      </c>
      <c r="J1927" t="s">
        <v>102</v>
      </c>
      <c r="K1927" t="s">
        <v>204</v>
      </c>
      <c r="L1927" t="s">
        <v>76</v>
      </c>
      <c r="M1927" t="s">
        <v>2726</v>
      </c>
      <c r="N1927">
        <v>0.74</v>
      </c>
      <c r="O1927" t="s">
        <v>50</v>
      </c>
      <c r="P1927" t="s">
        <v>70</v>
      </c>
      <c r="Q1927" t="s">
        <v>178</v>
      </c>
      <c r="R1927" t="s">
        <v>3024</v>
      </c>
      <c r="S1927">
        <v>43221</v>
      </c>
      <c r="T1927" s="3">
        <v>42126</v>
      </c>
      <c r="U1927" s="3">
        <v>42127</v>
      </c>
      <c r="V1927">
        <v>10.680000000000014</v>
      </c>
      <c r="W1927">
        <v>26</v>
      </c>
      <c r="X1927">
        <v>758.97</v>
      </c>
      <c r="Y1927">
        <v>90502</v>
      </c>
    </row>
    <row r="1928" spans="1:25" x14ac:dyDescent="0.3">
      <c r="A1928">
        <v>23429</v>
      </c>
      <c r="B1928" t="s">
        <v>64</v>
      </c>
      <c r="C1928">
        <v>0.1</v>
      </c>
      <c r="D1928">
        <v>4.13</v>
      </c>
      <c r="E1928">
        <v>0.5</v>
      </c>
      <c r="F1928">
        <v>3367</v>
      </c>
      <c r="G1928" t="s">
        <v>3023</v>
      </c>
      <c r="H1928" t="s">
        <v>44</v>
      </c>
      <c r="I1928" t="s">
        <v>57</v>
      </c>
      <c r="J1928" t="s">
        <v>46</v>
      </c>
      <c r="K1928" t="s">
        <v>159</v>
      </c>
      <c r="L1928" t="s">
        <v>76</v>
      </c>
      <c r="M1928" t="s">
        <v>3025</v>
      </c>
      <c r="N1928">
        <v>0.39</v>
      </c>
      <c r="O1928" t="s">
        <v>50</v>
      </c>
      <c r="P1928" t="s">
        <v>70</v>
      </c>
      <c r="Q1928" t="s">
        <v>178</v>
      </c>
      <c r="R1928" t="s">
        <v>3024</v>
      </c>
      <c r="S1928">
        <v>43221</v>
      </c>
      <c r="T1928" s="3">
        <v>42126</v>
      </c>
      <c r="U1928" s="3">
        <v>42128</v>
      </c>
      <c r="V1928">
        <v>58.263599999999997</v>
      </c>
      <c r="W1928">
        <v>18</v>
      </c>
      <c r="X1928">
        <v>84.44</v>
      </c>
      <c r="Y1928">
        <v>90502</v>
      </c>
    </row>
    <row r="1929" spans="1:25" x14ac:dyDescent="0.3">
      <c r="A1929">
        <v>26104</v>
      </c>
      <c r="B1929" t="s">
        <v>73</v>
      </c>
      <c r="C1929">
        <v>0.06</v>
      </c>
      <c r="D1929">
        <v>7.1</v>
      </c>
      <c r="E1929">
        <v>6.05</v>
      </c>
      <c r="F1929">
        <v>3369</v>
      </c>
      <c r="G1929" t="s">
        <v>3026</v>
      </c>
      <c r="H1929" t="s">
        <v>66</v>
      </c>
      <c r="I1929" t="s">
        <v>57</v>
      </c>
      <c r="J1929" t="s">
        <v>46</v>
      </c>
      <c r="K1929" t="s">
        <v>134</v>
      </c>
      <c r="L1929" t="s">
        <v>76</v>
      </c>
      <c r="M1929" t="s">
        <v>675</v>
      </c>
      <c r="N1929">
        <v>0.39</v>
      </c>
      <c r="O1929" t="s">
        <v>50</v>
      </c>
      <c r="P1929" t="s">
        <v>70</v>
      </c>
      <c r="Q1929" t="s">
        <v>178</v>
      </c>
      <c r="R1929" t="s">
        <v>1535</v>
      </c>
      <c r="S1929">
        <v>43081</v>
      </c>
      <c r="T1929" s="3">
        <v>42047</v>
      </c>
      <c r="U1929" s="3">
        <v>42048</v>
      </c>
      <c r="V1929">
        <v>-42.170500000000004</v>
      </c>
      <c r="W1929">
        <v>4</v>
      </c>
      <c r="X1929">
        <v>29.99</v>
      </c>
      <c r="Y1929">
        <v>90500</v>
      </c>
    </row>
    <row r="1930" spans="1:25" x14ac:dyDescent="0.3">
      <c r="A1930">
        <v>18311</v>
      </c>
      <c r="B1930" t="s">
        <v>73</v>
      </c>
      <c r="C1930">
        <v>0.01</v>
      </c>
      <c r="D1930">
        <v>179.29</v>
      </c>
      <c r="E1930">
        <v>29.21</v>
      </c>
      <c r="F1930">
        <v>3374</v>
      </c>
      <c r="G1930" t="s">
        <v>3027</v>
      </c>
      <c r="H1930" t="s">
        <v>56</v>
      </c>
      <c r="I1930" t="s">
        <v>45</v>
      </c>
      <c r="J1930" t="s">
        <v>58</v>
      </c>
      <c r="K1930" t="s">
        <v>176</v>
      </c>
      <c r="L1930" t="s">
        <v>146</v>
      </c>
      <c r="M1930" t="s">
        <v>653</v>
      </c>
      <c r="N1930">
        <v>0.76</v>
      </c>
      <c r="O1930" t="s">
        <v>50</v>
      </c>
      <c r="P1930" t="s">
        <v>70</v>
      </c>
      <c r="Q1930" t="s">
        <v>439</v>
      </c>
      <c r="R1930" t="s">
        <v>3028</v>
      </c>
      <c r="S1930">
        <v>21113</v>
      </c>
      <c r="T1930" s="3">
        <v>42157</v>
      </c>
      <c r="U1930" s="3">
        <v>42159</v>
      </c>
      <c r="V1930">
        <v>66.362220000000008</v>
      </c>
      <c r="W1930">
        <v>8</v>
      </c>
      <c r="X1930">
        <v>1487.9</v>
      </c>
      <c r="Y1930">
        <v>87473</v>
      </c>
    </row>
    <row r="1931" spans="1:25" x14ac:dyDescent="0.3">
      <c r="A1931">
        <v>18320</v>
      </c>
      <c r="B1931" t="s">
        <v>42</v>
      </c>
      <c r="C1931">
        <v>0.05</v>
      </c>
      <c r="D1931">
        <v>73.98</v>
      </c>
      <c r="E1931">
        <v>12.14</v>
      </c>
      <c r="F1931">
        <v>3374</v>
      </c>
      <c r="G1931" t="s">
        <v>3027</v>
      </c>
      <c r="H1931" t="s">
        <v>66</v>
      </c>
      <c r="I1931" t="s">
        <v>57</v>
      </c>
      <c r="J1931" t="s">
        <v>102</v>
      </c>
      <c r="K1931" t="s">
        <v>204</v>
      </c>
      <c r="L1931" t="s">
        <v>76</v>
      </c>
      <c r="M1931" t="s">
        <v>396</v>
      </c>
      <c r="N1931">
        <v>0.67</v>
      </c>
      <c r="O1931" t="s">
        <v>50</v>
      </c>
      <c r="P1931" t="s">
        <v>70</v>
      </c>
      <c r="Q1931" t="s">
        <v>439</v>
      </c>
      <c r="R1931" t="s">
        <v>3028</v>
      </c>
      <c r="S1931">
        <v>21113</v>
      </c>
      <c r="T1931" s="3">
        <v>42184</v>
      </c>
      <c r="U1931" s="3">
        <v>42185</v>
      </c>
      <c r="V1931">
        <v>-1.904000000000019</v>
      </c>
      <c r="W1931">
        <v>8</v>
      </c>
      <c r="X1931">
        <v>600.4</v>
      </c>
      <c r="Y1931">
        <v>87474</v>
      </c>
    </row>
    <row r="1932" spans="1:25" x14ac:dyDescent="0.3">
      <c r="A1932">
        <v>18321</v>
      </c>
      <c r="B1932" t="s">
        <v>42</v>
      </c>
      <c r="C1932">
        <v>0</v>
      </c>
      <c r="D1932">
        <v>5.98</v>
      </c>
      <c r="E1932">
        <v>7.15</v>
      </c>
      <c r="F1932">
        <v>3374</v>
      </c>
      <c r="G1932" t="s">
        <v>3027</v>
      </c>
      <c r="H1932" t="s">
        <v>66</v>
      </c>
      <c r="I1932" t="s">
        <v>57</v>
      </c>
      <c r="J1932" t="s">
        <v>46</v>
      </c>
      <c r="K1932" t="s">
        <v>118</v>
      </c>
      <c r="L1932" t="s">
        <v>76</v>
      </c>
      <c r="M1932" t="s">
        <v>3010</v>
      </c>
      <c r="N1932">
        <v>0.36</v>
      </c>
      <c r="O1932" t="s">
        <v>50</v>
      </c>
      <c r="P1932" t="s">
        <v>70</v>
      </c>
      <c r="Q1932" t="s">
        <v>439</v>
      </c>
      <c r="R1932" t="s">
        <v>3028</v>
      </c>
      <c r="S1932">
        <v>21113</v>
      </c>
      <c r="T1932" s="3">
        <v>42184</v>
      </c>
      <c r="U1932" s="3">
        <v>42186</v>
      </c>
      <c r="V1932">
        <v>-37.048000000000002</v>
      </c>
      <c r="W1932">
        <v>5</v>
      </c>
      <c r="X1932">
        <v>34.25</v>
      </c>
      <c r="Y1932">
        <v>87474</v>
      </c>
    </row>
    <row r="1933" spans="1:25" x14ac:dyDescent="0.3">
      <c r="A1933">
        <v>18322</v>
      </c>
      <c r="B1933" t="s">
        <v>42</v>
      </c>
      <c r="C1933">
        <v>0.09</v>
      </c>
      <c r="D1933">
        <v>3.57</v>
      </c>
      <c r="E1933">
        <v>4.17</v>
      </c>
      <c r="F1933">
        <v>3374</v>
      </c>
      <c r="G1933" t="s">
        <v>3027</v>
      </c>
      <c r="H1933" t="s">
        <v>66</v>
      </c>
      <c r="I1933" t="s">
        <v>57</v>
      </c>
      <c r="J1933" t="s">
        <v>46</v>
      </c>
      <c r="K1933" t="s">
        <v>47</v>
      </c>
      <c r="L1933" t="s">
        <v>68</v>
      </c>
      <c r="M1933" t="s">
        <v>2590</v>
      </c>
      <c r="N1933">
        <v>0.59</v>
      </c>
      <c r="O1933" t="s">
        <v>50</v>
      </c>
      <c r="P1933" t="s">
        <v>70</v>
      </c>
      <c r="Q1933" t="s">
        <v>439</v>
      </c>
      <c r="R1933" t="s">
        <v>3028</v>
      </c>
      <c r="S1933">
        <v>21113</v>
      </c>
      <c r="T1933" s="3">
        <v>42184</v>
      </c>
      <c r="U1933" s="3">
        <v>42186</v>
      </c>
      <c r="V1933">
        <v>-56.887999999999998</v>
      </c>
      <c r="W1933">
        <v>9</v>
      </c>
      <c r="X1933">
        <v>31.45</v>
      </c>
      <c r="Y1933">
        <v>87474</v>
      </c>
    </row>
    <row r="1934" spans="1:25" x14ac:dyDescent="0.3">
      <c r="A1934">
        <v>22378</v>
      </c>
      <c r="B1934" t="s">
        <v>64</v>
      </c>
      <c r="C1934">
        <v>0</v>
      </c>
      <c r="D1934">
        <v>19.98</v>
      </c>
      <c r="E1934">
        <v>5.97</v>
      </c>
      <c r="F1934">
        <v>3379</v>
      </c>
      <c r="G1934" t="s">
        <v>3029</v>
      </c>
      <c r="H1934" t="s">
        <v>44</v>
      </c>
      <c r="I1934" t="s">
        <v>45</v>
      </c>
      <c r="J1934" t="s">
        <v>46</v>
      </c>
      <c r="K1934" t="s">
        <v>118</v>
      </c>
      <c r="L1934" t="s">
        <v>76</v>
      </c>
      <c r="M1934" t="s">
        <v>3030</v>
      </c>
      <c r="N1934">
        <v>0.38</v>
      </c>
      <c r="O1934" t="s">
        <v>50</v>
      </c>
      <c r="P1934" t="s">
        <v>87</v>
      </c>
      <c r="Q1934" t="s">
        <v>411</v>
      </c>
      <c r="R1934" t="s">
        <v>3031</v>
      </c>
      <c r="S1934">
        <v>30144</v>
      </c>
      <c r="T1934" s="3">
        <v>42089</v>
      </c>
      <c r="U1934" s="3">
        <v>42092</v>
      </c>
      <c r="V1934">
        <v>-189.714</v>
      </c>
      <c r="W1934">
        <v>12</v>
      </c>
      <c r="X1934">
        <v>249.07</v>
      </c>
      <c r="Y1934">
        <v>88837</v>
      </c>
    </row>
    <row r="1935" spans="1:25" x14ac:dyDescent="0.3">
      <c r="A1935">
        <v>20366</v>
      </c>
      <c r="B1935" t="s">
        <v>64</v>
      </c>
      <c r="C1935">
        <v>0.05</v>
      </c>
      <c r="D1935">
        <v>3.14</v>
      </c>
      <c r="E1935">
        <v>1.92</v>
      </c>
      <c r="F1935">
        <v>3379</v>
      </c>
      <c r="G1935" t="s">
        <v>3029</v>
      </c>
      <c r="H1935" t="s">
        <v>44</v>
      </c>
      <c r="I1935" t="s">
        <v>57</v>
      </c>
      <c r="J1935" t="s">
        <v>46</v>
      </c>
      <c r="K1935" t="s">
        <v>198</v>
      </c>
      <c r="L1935" t="s">
        <v>48</v>
      </c>
      <c r="M1935" t="s">
        <v>2681</v>
      </c>
      <c r="N1935">
        <v>0.84</v>
      </c>
      <c r="O1935" t="s">
        <v>50</v>
      </c>
      <c r="P1935" t="s">
        <v>87</v>
      </c>
      <c r="Q1935" t="s">
        <v>411</v>
      </c>
      <c r="R1935" t="s">
        <v>3031</v>
      </c>
      <c r="S1935">
        <v>30144</v>
      </c>
      <c r="T1935" s="3">
        <v>42119</v>
      </c>
      <c r="U1935" s="3">
        <v>42120</v>
      </c>
      <c r="V1935">
        <v>1628.37</v>
      </c>
      <c r="W1935">
        <v>18</v>
      </c>
      <c r="X1935">
        <v>59.22</v>
      </c>
      <c r="Y1935">
        <v>88839</v>
      </c>
    </row>
    <row r="1936" spans="1:25" x14ac:dyDescent="0.3">
      <c r="A1936">
        <v>23181</v>
      </c>
      <c r="B1936" t="s">
        <v>64</v>
      </c>
      <c r="C1936">
        <v>0.03</v>
      </c>
      <c r="D1936">
        <v>315.98</v>
      </c>
      <c r="E1936">
        <v>19.989999999999998</v>
      </c>
      <c r="F1936">
        <v>3380</v>
      </c>
      <c r="G1936" t="s">
        <v>3032</v>
      </c>
      <c r="H1936" t="s">
        <v>66</v>
      </c>
      <c r="I1936" t="s">
        <v>57</v>
      </c>
      <c r="J1936" t="s">
        <v>46</v>
      </c>
      <c r="K1936" t="s">
        <v>134</v>
      </c>
      <c r="L1936" t="s">
        <v>76</v>
      </c>
      <c r="M1936" t="s">
        <v>2831</v>
      </c>
      <c r="N1936">
        <v>0.38</v>
      </c>
      <c r="O1936" t="s">
        <v>50</v>
      </c>
      <c r="P1936" t="s">
        <v>87</v>
      </c>
      <c r="Q1936" t="s">
        <v>411</v>
      </c>
      <c r="R1936" t="s">
        <v>3033</v>
      </c>
      <c r="S1936">
        <v>30240</v>
      </c>
      <c r="T1936" s="3">
        <v>42114</v>
      </c>
      <c r="U1936" s="3">
        <v>42116</v>
      </c>
      <c r="V1936">
        <v>-4.4800000000000004</v>
      </c>
      <c r="W1936">
        <v>18</v>
      </c>
      <c r="X1936">
        <v>5572.18</v>
      </c>
      <c r="Y1936">
        <v>88838</v>
      </c>
    </row>
    <row r="1937" spans="1:25" x14ac:dyDescent="0.3">
      <c r="A1937">
        <v>23182</v>
      </c>
      <c r="B1937" t="s">
        <v>64</v>
      </c>
      <c r="C1937">
        <v>0.09</v>
      </c>
      <c r="D1937">
        <v>276.2</v>
      </c>
      <c r="E1937">
        <v>24.49</v>
      </c>
      <c r="F1937">
        <v>3380</v>
      </c>
      <c r="G1937" t="s">
        <v>3032</v>
      </c>
      <c r="H1937" t="s">
        <v>66</v>
      </c>
      <c r="I1937" t="s">
        <v>57</v>
      </c>
      <c r="J1937" t="s">
        <v>58</v>
      </c>
      <c r="K1937" t="s">
        <v>59</v>
      </c>
      <c r="L1937" t="s">
        <v>260</v>
      </c>
      <c r="M1937" t="s">
        <v>462</v>
      </c>
      <c r="O1937" t="s">
        <v>50</v>
      </c>
      <c r="P1937" t="s">
        <v>87</v>
      </c>
      <c r="Q1937" t="s">
        <v>411</v>
      </c>
      <c r="R1937" t="s">
        <v>3033</v>
      </c>
      <c r="S1937">
        <v>30240</v>
      </c>
      <c r="T1937" s="3">
        <v>42114</v>
      </c>
      <c r="U1937" s="3">
        <v>42115</v>
      </c>
      <c r="V1937">
        <v>3193.2840000000001</v>
      </c>
      <c r="W1937">
        <v>11</v>
      </c>
      <c r="X1937">
        <v>2941.42</v>
      </c>
      <c r="Y1937">
        <v>88838</v>
      </c>
    </row>
    <row r="1938" spans="1:25" x14ac:dyDescent="0.3">
      <c r="A1938">
        <v>23183</v>
      </c>
      <c r="B1938" t="s">
        <v>64</v>
      </c>
      <c r="C1938">
        <v>0.03</v>
      </c>
      <c r="D1938">
        <v>63.94</v>
      </c>
      <c r="E1938">
        <v>14.48</v>
      </c>
      <c r="F1938">
        <v>3380</v>
      </c>
      <c r="G1938" t="s">
        <v>3032</v>
      </c>
      <c r="H1938" t="s">
        <v>66</v>
      </c>
      <c r="I1938" t="s">
        <v>57</v>
      </c>
      <c r="J1938" t="s">
        <v>58</v>
      </c>
      <c r="K1938" t="s">
        <v>67</v>
      </c>
      <c r="L1938" t="s">
        <v>76</v>
      </c>
      <c r="M1938" t="s">
        <v>543</v>
      </c>
      <c r="N1938">
        <v>0.46</v>
      </c>
      <c r="O1938" t="s">
        <v>50</v>
      </c>
      <c r="P1938" t="s">
        <v>87</v>
      </c>
      <c r="Q1938" t="s">
        <v>411</v>
      </c>
      <c r="R1938" t="s">
        <v>3033</v>
      </c>
      <c r="S1938">
        <v>30240</v>
      </c>
      <c r="T1938" s="3">
        <v>42114</v>
      </c>
      <c r="U1938" s="3">
        <v>42115</v>
      </c>
      <c r="V1938">
        <v>43.691699999999997</v>
      </c>
      <c r="W1938">
        <v>8</v>
      </c>
      <c r="X1938">
        <v>522.46</v>
      </c>
      <c r="Y1938">
        <v>88838</v>
      </c>
    </row>
    <row r="1939" spans="1:25" x14ac:dyDescent="0.3">
      <c r="A1939">
        <v>24161</v>
      </c>
      <c r="B1939" t="s">
        <v>54</v>
      </c>
      <c r="C1939">
        <v>0.05</v>
      </c>
      <c r="D1939">
        <v>11.97</v>
      </c>
      <c r="E1939">
        <v>5.81</v>
      </c>
      <c r="F1939">
        <v>3381</v>
      </c>
      <c r="G1939" t="s">
        <v>3034</v>
      </c>
      <c r="H1939" t="s">
        <v>66</v>
      </c>
      <c r="I1939" t="s">
        <v>45</v>
      </c>
      <c r="J1939" t="s">
        <v>46</v>
      </c>
      <c r="K1939" t="s">
        <v>47</v>
      </c>
      <c r="L1939" t="s">
        <v>68</v>
      </c>
      <c r="M1939" t="s">
        <v>3035</v>
      </c>
      <c r="N1939">
        <v>0.6</v>
      </c>
      <c r="O1939" t="s">
        <v>50</v>
      </c>
      <c r="P1939" t="s">
        <v>87</v>
      </c>
      <c r="Q1939" t="s">
        <v>411</v>
      </c>
      <c r="R1939" t="s">
        <v>3036</v>
      </c>
      <c r="S1939">
        <v>31204</v>
      </c>
      <c r="T1939" s="3">
        <v>42086</v>
      </c>
      <c r="U1939" s="3">
        <v>42088</v>
      </c>
      <c r="V1939">
        <v>349.05930000000001</v>
      </c>
      <c r="W1939">
        <v>2</v>
      </c>
      <c r="X1939">
        <v>25.31</v>
      </c>
      <c r="Y1939">
        <v>88836</v>
      </c>
    </row>
    <row r="1940" spans="1:25" x14ac:dyDescent="0.3">
      <c r="A1940">
        <v>25841</v>
      </c>
      <c r="B1940" t="s">
        <v>73</v>
      </c>
      <c r="C1940">
        <v>0.02</v>
      </c>
      <c r="D1940">
        <v>28.53</v>
      </c>
      <c r="E1940">
        <v>1.49</v>
      </c>
      <c r="F1940">
        <v>3381</v>
      </c>
      <c r="G1940" t="s">
        <v>3034</v>
      </c>
      <c r="H1940" t="s">
        <v>66</v>
      </c>
      <c r="I1940" t="s">
        <v>57</v>
      </c>
      <c r="J1940" t="s">
        <v>46</v>
      </c>
      <c r="K1940" t="s">
        <v>134</v>
      </c>
      <c r="L1940" t="s">
        <v>76</v>
      </c>
      <c r="M1940" t="s">
        <v>356</v>
      </c>
      <c r="N1940">
        <v>0.38</v>
      </c>
      <c r="O1940" t="s">
        <v>50</v>
      </c>
      <c r="P1940" t="s">
        <v>87</v>
      </c>
      <c r="Q1940" t="s">
        <v>411</v>
      </c>
      <c r="R1940" t="s">
        <v>3036</v>
      </c>
      <c r="S1940">
        <v>31204</v>
      </c>
      <c r="T1940" s="3">
        <v>42123</v>
      </c>
      <c r="U1940" s="3">
        <v>42123</v>
      </c>
      <c r="V1940">
        <v>1.9919999999999998</v>
      </c>
      <c r="W1940">
        <v>18</v>
      </c>
      <c r="X1940">
        <v>513.33000000000004</v>
      </c>
      <c r="Y1940">
        <v>88840</v>
      </c>
    </row>
    <row r="1941" spans="1:25" x14ac:dyDescent="0.3">
      <c r="A1941">
        <v>22341</v>
      </c>
      <c r="B1941" t="s">
        <v>131</v>
      </c>
      <c r="C1941">
        <v>0.04</v>
      </c>
      <c r="D1941">
        <v>2.98</v>
      </c>
      <c r="E1941">
        <v>2.0299999999999998</v>
      </c>
      <c r="F1941">
        <v>3385</v>
      </c>
      <c r="G1941" t="s">
        <v>3037</v>
      </c>
      <c r="H1941" t="s">
        <v>44</v>
      </c>
      <c r="I1941" t="s">
        <v>45</v>
      </c>
      <c r="J1941" t="s">
        <v>46</v>
      </c>
      <c r="K1941" t="s">
        <v>47</v>
      </c>
      <c r="L1941" t="s">
        <v>48</v>
      </c>
      <c r="M1941" t="s">
        <v>3038</v>
      </c>
      <c r="N1941">
        <v>0.56999999999999995</v>
      </c>
      <c r="O1941" t="s">
        <v>50</v>
      </c>
      <c r="P1941" t="s">
        <v>70</v>
      </c>
      <c r="Q1941" t="s">
        <v>178</v>
      </c>
      <c r="R1941" t="s">
        <v>3039</v>
      </c>
      <c r="S1941">
        <v>44512</v>
      </c>
      <c r="T1941" s="3">
        <v>42020</v>
      </c>
      <c r="U1941" s="3">
        <v>42020</v>
      </c>
      <c r="V1941">
        <v>-22.009999999999998</v>
      </c>
      <c r="W1941">
        <v>5</v>
      </c>
      <c r="X1941">
        <v>15.7</v>
      </c>
      <c r="Y1941">
        <v>88745</v>
      </c>
    </row>
    <row r="1942" spans="1:25" x14ac:dyDescent="0.3">
      <c r="A1942">
        <v>22342</v>
      </c>
      <c r="B1942" t="s">
        <v>131</v>
      </c>
      <c r="C1942">
        <v>0.01</v>
      </c>
      <c r="D1942">
        <v>125.99</v>
      </c>
      <c r="E1942">
        <v>8.99</v>
      </c>
      <c r="F1942">
        <v>3385</v>
      </c>
      <c r="G1942" t="s">
        <v>3037</v>
      </c>
      <c r="H1942" t="s">
        <v>66</v>
      </c>
      <c r="I1942" t="s">
        <v>45</v>
      </c>
      <c r="J1942" t="s">
        <v>102</v>
      </c>
      <c r="K1942" t="s">
        <v>103</v>
      </c>
      <c r="L1942" t="s">
        <v>76</v>
      </c>
      <c r="M1942" t="s">
        <v>489</v>
      </c>
      <c r="N1942">
        <v>0.59</v>
      </c>
      <c r="O1942" t="s">
        <v>50</v>
      </c>
      <c r="P1942" t="s">
        <v>70</v>
      </c>
      <c r="Q1942" t="s">
        <v>178</v>
      </c>
      <c r="R1942" t="s">
        <v>3039</v>
      </c>
      <c r="S1942">
        <v>44512</v>
      </c>
      <c r="T1942" s="3">
        <v>42020</v>
      </c>
      <c r="U1942" s="3">
        <v>42025</v>
      </c>
      <c r="V1942">
        <v>426.46032000000002</v>
      </c>
      <c r="W1942">
        <v>6</v>
      </c>
      <c r="X1942">
        <v>680.65</v>
      </c>
      <c r="Y1942">
        <v>88745</v>
      </c>
    </row>
    <row r="1943" spans="1:25" x14ac:dyDescent="0.3">
      <c r="A1943">
        <v>23190</v>
      </c>
      <c r="B1943" t="s">
        <v>64</v>
      </c>
      <c r="C1943">
        <v>0</v>
      </c>
      <c r="D1943">
        <v>2.61</v>
      </c>
      <c r="E1943">
        <v>0.5</v>
      </c>
      <c r="F1943">
        <v>3386</v>
      </c>
      <c r="G1943" t="s">
        <v>3040</v>
      </c>
      <c r="H1943" t="s">
        <v>66</v>
      </c>
      <c r="I1943" t="s">
        <v>45</v>
      </c>
      <c r="J1943" t="s">
        <v>46</v>
      </c>
      <c r="K1943" t="s">
        <v>159</v>
      </c>
      <c r="L1943" t="s">
        <v>76</v>
      </c>
      <c r="M1943" t="s">
        <v>1162</v>
      </c>
      <c r="N1943">
        <v>0.39</v>
      </c>
      <c r="O1943" t="s">
        <v>50</v>
      </c>
      <c r="P1943" t="s">
        <v>70</v>
      </c>
      <c r="Q1943" t="s">
        <v>178</v>
      </c>
      <c r="R1943" t="s">
        <v>638</v>
      </c>
      <c r="S1943">
        <v>43402</v>
      </c>
      <c r="T1943" s="3">
        <v>42127</v>
      </c>
      <c r="U1943" s="3">
        <v>42129</v>
      </c>
      <c r="V1943">
        <v>19.554599999999997</v>
      </c>
      <c r="W1943">
        <v>10</v>
      </c>
      <c r="X1943">
        <v>28.34</v>
      </c>
      <c r="Y1943">
        <v>88746</v>
      </c>
    </row>
    <row r="1944" spans="1:25" x14ac:dyDescent="0.3">
      <c r="A1944">
        <v>23191</v>
      </c>
      <c r="B1944" t="s">
        <v>64</v>
      </c>
      <c r="C1944">
        <v>0.04</v>
      </c>
      <c r="D1944">
        <v>25.38</v>
      </c>
      <c r="E1944">
        <v>8.99</v>
      </c>
      <c r="F1944">
        <v>3386</v>
      </c>
      <c r="G1944" t="s">
        <v>3040</v>
      </c>
      <c r="H1944" t="s">
        <v>44</v>
      </c>
      <c r="I1944" t="s">
        <v>45</v>
      </c>
      <c r="J1944" t="s">
        <v>58</v>
      </c>
      <c r="K1944" t="s">
        <v>67</v>
      </c>
      <c r="L1944" t="s">
        <v>68</v>
      </c>
      <c r="M1944" t="s">
        <v>786</v>
      </c>
      <c r="N1944">
        <v>0.5</v>
      </c>
      <c r="O1944" t="s">
        <v>50</v>
      </c>
      <c r="P1944" t="s">
        <v>70</v>
      </c>
      <c r="Q1944" t="s">
        <v>178</v>
      </c>
      <c r="R1944" t="s">
        <v>638</v>
      </c>
      <c r="S1944">
        <v>43402</v>
      </c>
      <c r="T1944" s="3">
        <v>42127</v>
      </c>
      <c r="U1944" s="3">
        <v>42130</v>
      </c>
      <c r="V1944">
        <v>152.48200000000003</v>
      </c>
      <c r="W1944">
        <v>35</v>
      </c>
      <c r="X1944">
        <v>861.3</v>
      </c>
      <c r="Y1944">
        <v>88746</v>
      </c>
    </row>
    <row r="1945" spans="1:25" x14ac:dyDescent="0.3">
      <c r="A1945">
        <v>19464</v>
      </c>
      <c r="B1945" t="s">
        <v>54</v>
      </c>
      <c r="C1945">
        <v>0.03</v>
      </c>
      <c r="D1945">
        <v>95.99</v>
      </c>
      <c r="E1945">
        <v>35</v>
      </c>
      <c r="F1945">
        <v>3388</v>
      </c>
      <c r="G1945" t="s">
        <v>3041</v>
      </c>
      <c r="H1945" t="s">
        <v>66</v>
      </c>
      <c r="I1945" t="s">
        <v>45</v>
      </c>
      <c r="J1945" t="s">
        <v>46</v>
      </c>
      <c r="K1945" t="s">
        <v>165</v>
      </c>
      <c r="L1945" t="s">
        <v>260</v>
      </c>
      <c r="M1945" t="s">
        <v>2135</v>
      </c>
      <c r="O1945" t="s">
        <v>50</v>
      </c>
      <c r="P1945" t="s">
        <v>51</v>
      </c>
      <c r="Q1945" t="s">
        <v>62</v>
      </c>
      <c r="R1945" t="s">
        <v>417</v>
      </c>
      <c r="S1945">
        <v>94533</v>
      </c>
      <c r="T1945" s="3">
        <v>42135</v>
      </c>
      <c r="U1945" s="3">
        <v>42136</v>
      </c>
      <c r="V1945">
        <v>67.012000000000057</v>
      </c>
      <c r="W1945">
        <v>9</v>
      </c>
      <c r="X1945">
        <v>894.64</v>
      </c>
      <c r="Y1945">
        <v>90154</v>
      </c>
    </row>
    <row r="1946" spans="1:25" x14ac:dyDescent="0.3">
      <c r="A1946">
        <v>18640</v>
      </c>
      <c r="B1946" t="s">
        <v>73</v>
      </c>
      <c r="C1946">
        <v>0.08</v>
      </c>
      <c r="D1946">
        <v>125.99</v>
      </c>
      <c r="E1946">
        <v>7.69</v>
      </c>
      <c r="F1946">
        <v>3393</v>
      </c>
      <c r="G1946" t="s">
        <v>3042</v>
      </c>
      <c r="H1946" t="s">
        <v>66</v>
      </c>
      <c r="I1946" t="s">
        <v>139</v>
      </c>
      <c r="J1946" t="s">
        <v>102</v>
      </c>
      <c r="K1946" t="s">
        <v>103</v>
      </c>
      <c r="L1946" t="s">
        <v>76</v>
      </c>
      <c r="M1946" t="s">
        <v>130</v>
      </c>
      <c r="N1946">
        <v>0.59</v>
      </c>
      <c r="O1946" t="s">
        <v>50</v>
      </c>
      <c r="P1946" t="s">
        <v>51</v>
      </c>
      <c r="Q1946" t="s">
        <v>52</v>
      </c>
      <c r="R1946" t="s">
        <v>3043</v>
      </c>
      <c r="S1946">
        <v>99163</v>
      </c>
      <c r="T1946" s="3">
        <v>42123</v>
      </c>
      <c r="U1946" s="3">
        <v>42124</v>
      </c>
      <c r="V1946">
        <v>374.625</v>
      </c>
      <c r="W1946">
        <v>7</v>
      </c>
      <c r="X1946">
        <v>710.36</v>
      </c>
      <c r="Y1946">
        <v>87908</v>
      </c>
    </row>
    <row r="1947" spans="1:25" x14ac:dyDescent="0.3">
      <c r="A1947">
        <v>19635</v>
      </c>
      <c r="B1947" t="s">
        <v>64</v>
      </c>
      <c r="C1947">
        <v>0.08</v>
      </c>
      <c r="D1947">
        <v>4.4800000000000004</v>
      </c>
      <c r="E1947">
        <v>2.5</v>
      </c>
      <c r="F1947">
        <v>3393</v>
      </c>
      <c r="G1947" t="s">
        <v>3042</v>
      </c>
      <c r="H1947" t="s">
        <v>66</v>
      </c>
      <c r="I1947" t="s">
        <v>139</v>
      </c>
      <c r="J1947" t="s">
        <v>46</v>
      </c>
      <c r="K1947" t="s">
        <v>94</v>
      </c>
      <c r="L1947" t="s">
        <v>76</v>
      </c>
      <c r="M1947" t="s">
        <v>1154</v>
      </c>
      <c r="N1947">
        <v>0.37</v>
      </c>
      <c r="O1947" t="s">
        <v>50</v>
      </c>
      <c r="P1947" t="s">
        <v>51</v>
      </c>
      <c r="Q1947" t="s">
        <v>52</v>
      </c>
      <c r="R1947" t="s">
        <v>3043</v>
      </c>
      <c r="S1947">
        <v>99163</v>
      </c>
      <c r="T1947" s="3">
        <v>42049</v>
      </c>
      <c r="U1947" s="3">
        <v>42050</v>
      </c>
      <c r="V1947">
        <v>-3.2448000000000001</v>
      </c>
      <c r="W1947">
        <v>19</v>
      </c>
      <c r="X1947">
        <v>80.2</v>
      </c>
      <c r="Y1947">
        <v>87909</v>
      </c>
    </row>
    <row r="1948" spans="1:25" x14ac:dyDescent="0.3">
      <c r="A1948">
        <v>20624</v>
      </c>
      <c r="B1948" t="s">
        <v>131</v>
      </c>
      <c r="C1948">
        <v>0</v>
      </c>
      <c r="D1948">
        <v>1270.99</v>
      </c>
      <c r="E1948">
        <v>19.989999999999998</v>
      </c>
      <c r="F1948">
        <v>3397</v>
      </c>
      <c r="G1948" t="s">
        <v>3044</v>
      </c>
      <c r="H1948" t="s">
        <v>66</v>
      </c>
      <c r="I1948" t="s">
        <v>75</v>
      </c>
      <c r="J1948" t="s">
        <v>46</v>
      </c>
      <c r="K1948" t="s">
        <v>134</v>
      </c>
      <c r="L1948" t="s">
        <v>76</v>
      </c>
      <c r="M1948" t="s">
        <v>655</v>
      </c>
      <c r="N1948">
        <v>0.35</v>
      </c>
      <c r="O1948" t="s">
        <v>50</v>
      </c>
      <c r="P1948" t="s">
        <v>78</v>
      </c>
      <c r="Q1948" t="s">
        <v>202</v>
      </c>
      <c r="R1948" t="s">
        <v>1383</v>
      </c>
      <c r="S1948">
        <v>61832</v>
      </c>
      <c r="T1948" s="3">
        <v>42162</v>
      </c>
      <c r="U1948" s="3">
        <v>42164</v>
      </c>
      <c r="V1948">
        <v>6384.4388999999992</v>
      </c>
      <c r="W1948">
        <v>7</v>
      </c>
      <c r="X1948">
        <v>9252.81</v>
      </c>
      <c r="Y1948">
        <v>87535</v>
      </c>
    </row>
    <row r="1949" spans="1:25" x14ac:dyDescent="0.3">
      <c r="A1949">
        <v>19842</v>
      </c>
      <c r="B1949" t="s">
        <v>42</v>
      </c>
      <c r="C1949">
        <v>0.01</v>
      </c>
      <c r="D1949">
        <v>10.9</v>
      </c>
      <c r="E1949">
        <v>7.46</v>
      </c>
      <c r="F1949">
        <v>3397</v>
      </c>
      <c r="G1949" t="s">
        <v>3044</v>
      </c>
      <c r="H1949" t="s">
        <v>66</v>
      </c>
      <c r="I1949" t="s">
        <v>75</v>
      </c>
      <c r="J1949" t="s">
        <v>46</v>
      </c>
      <c r="K1949" t="s">
        <v>165</v>
      </c>
      <c r="L1949" t="s">
        <v>76</v>
      </c>
      <c r="M1949" t="s">
        <v>3045</v>
      </c>
      <c r="N1949">
        <v>0.59</v>
      </c>
      <c r="O1949" t="s">
        <v>50</v>
      </c>
      <c r="P1949" t="s">
        <v>78</v>
      </c>
      <c r="Q1949" t="s">
        <v>202</v>
      </c>
      <c r="R1949" t="s">
        <v>1383</v>
      </c>
      <c r="S1949">
        <v>61832</v>
      </c>
      <c r="T1949" s="3">
        <v>42074</v>
      </c>
      <c r="U1949" s="3">
        <v>42075</v>
      </c>
      <c r="V1949">
        <v>-116.76</v>
      </c>
      <c r="W1949">
        <v>18</v>
      </c>
      <c r="X1949">
        <v>207.31</v>
      </c>
      <c r="Y1949">
        <v>87536</v>
      </c>
    </row>
    <row r="1950" spans="1:25" x14ac:dyDescent="0.3">
      <c r="A1950">
        <v>19843</v>
      </c>
      <c r="B1950" t="s">
        <v>42</v>
      </c>
      <c r="C1950">
        <v>0.1</v>
      </c>
      <c r="D1950">
        <v>7.99</v>
      </c>
      <c r="E1950">
        <v>5.03</v>
      </c>
      <c r="F1950">
        <v>3397</v>
      </c>
      <c r="G1950" t="s">
        <v>3044</v>
      </c>
      <c r="H1950" t="s">
        <v>66</v>
      </c>
      <c r="I1950" t="s">
        <v>75</v>
      </c>
      <c r="J1950" t="s">
        <v>102</v>
      </c>
      <c r="K1950" t="s">
        <v>103</v>
      </c>
      <c r="L1950" t="s">
        <v>111</v>
      </c>
      <c r="M1950" t="s">
        <v>454</v>
      </c>
      <c r="N1950">
        <v>0.6</v>
      </c>
      <c r="O1950" t="s">
        <v>50</v>
      </c>
      <c r="P1950" t="s">
        <v>78</v>
      </c>
      <c r="Q1950" t="s">
        <v>202</v>
      </c>
      <c r="R1950" t="s">
        <v>1383</v>
      </c>
      <c r="S1950">
        <v>61832</v>
      </c>
      <c r="T1950" s="3">
        <v>42074</v>
      </c>
      <c r="U1950" s="3">
        <v>42075</v>
      </c>
      <c r="V1950">
        <v>-160.952</v>
      </c>
      <c r="W1950">
        <v>22</v>
      </c>
      <c r="X1950">
        <v>143.12</v>
      </c>
      <c r="Y1950">
        <v>87536</v>
      </c>
    </row>
    <row r="1951" spans="1:25" x14ac:dyDescent="0.3">
      <c r="A1951">
        <v>26208</v>
      </c>
      <c r="B1951" t="s">
        <v>54</v>
      </c>
      <c r="C1951">
        <v>0.08</v>
      </c>
      <c r="D1951">
        <v>11.97</v>
      </c>
      <c r="E1951">
        <v>5.81</v>
      </c>
      <c r="F1951">
        <v>3399</v>
      </c>
      <c r="G1951" t="s">
        <v>3046</v>
      </c>
      <c r="H1951" t="s">
        <v>66</v>
      </c>
      <c r="I1951" t="s">
        <v>75</v>
      </c>
      <c r="J1951" t="s">
        <v>46</v>
      </c>
      <c r="K1951" t="s">
        <v>47</v>
      </c>
      <c r="L1951" t="s">
        <v>68</v>
      </c>
      <c r="M1951" t="s">
        <v>3035</v>
      </c>
      <c r="N1951">
        <v>0.6</v>
      </c>
      <c r="O1951" t="s">
        <v>50</v>
      </c>
      <c r="P1951" t="s">
        <v>78</v>
      </c>
      <c r="Q1951" t="s">
        <v>202</v>
      </c>
      <c r="R1951" t="s">
        <v>1546</v>
      </c>
      <c r="S1951">
        <v>60016</v>
      </c>
      <c r="T1951" s="3">
        <v>42092</v>
      </c>
      <c r="U1951" s="3">
        <v>42094</v>
      </c>
      <c r="V1951">
        <v>-41.87</v>
      </c>
      <c r="W1951">
        <v>5</v>
      </c>
      <c r="X1951">
        <v>59.98</v>
      </c>
      <c r="Y1951">
        <v>87534</v>
      </c>
    </row>
    <row r="1952" spans="1:25" x14ac:dyDescent="0.3">
      <c r="A1952">
        <v>24911</v>
      </c>
      <c r="B1952" t="s">
        <v>73</v>
      </c>
      <c r="C1952">
        <v>0.1</v>
      </c>
      <c r="D1952">
        <v>9.3800000000000008</v>
      </c>
      <c r="E1952">
        <v>4.93</v>
      </c>
      <c r="F1952">
        <v>3400</v>
      </c>
      <c r="G1952" t="s">
        <v>3047</v>
      </c>
      <c r="H1952" t="s">
        <v>44</v>
      </c>
      <c r="I1952" t="s">
        <v>75</v>
      </c>
      <c r="J1952" t="s">
        <v>58</v>
      </c>
      <c r="K1952" t="s">
        <v>67</v>
      </c>
      <c r="L1952" t="s">
        <v>76</v>
      </c>
      <c r="M1952" t="s">
        <v>3048</v>
      </c>
      <c r="N1952">
        <v>0.56999999999999995</v>
      </c>
      <c r="O1952" t="s">
        <v>50</v>
      </c>
      <c r="P1952" t="s">
        <v>70</v>
      </c>
      <c r="Q1952" t="s">
        <v>672</v>
      </c>
      <c r="R1952" t="s">
        <v>3049</v>
      </c>
      <c r="S1952">
        <v>26554</v>
      </c>
      <c r="T1952" s="3">
        <v>42098</v>
      </c>
      <c r="U1952" s="3">
        <v>42098</v>
      </c>
      <c r="V1952">
        <v>-24.7104</v>
      </c>
      <c r="W1952">
        <v>15</v>
      </c>
      <c r="X1952">
        <v>135.78</v>
      </c>
      <c r="Y1952">
        <v>87537</v>
      </c>
    </row>
    <row r="1953" spans="1:25" x14ac:dyDescent="0.3">
      <c r="A1953">
        <v>25914</v>
      </c>
      <c r="B1953" t="s">
        <v>42</v>
      </c>
      <c r="C1953">
        <v>0.1</v>
      </c>
      <c r="D1953">
        <v>105.98</v>
      </c>
      <c r="E1953">
        <v>13.99</v>
      </c>
      <c r="F1953">
        <v>3403</v>
      </c>
      <c r="G1953" t="s">
        <v>3050</v>
      </c>
      <c r="H1953" t="s">
        <v>44</v>
      </c>
      <c r="I1953" t="s">
        <v>139</v>
      </c>
      <c r="J1953" t="s">
        <v>58</v>
      </c>
      <c r="K1953" t="s">
        <v>67</v>
      </c>
      <c r="L1953" t="s">
        <v>111</v>
      </c>
      <c r="M1953" t="s">
        <v>3051</v>
      </c>
      <c r="N1953">
        <v>0.65</v>
      </c>
      <c r="O1953" t="s">
        <v>50</v>
      </c>
      <c r="P1953" t="s">
        <v>51</v>
      </c>
      <c r="Q1953" t="s">
        <v>2250</v>
      </c>
      <c r="R1953" t="s">
        <v>3052</v>
      </c>
      <c r="S1953">
        <v>82001</v>
      </c>
      <c r="T1953" s="3">
        <v>42043</v>
      </c>
      <c r="U1953" s="3">
        <v>42046</v>
      </c>
      <c r="V1953">
        <v>349.48499999999996</v>
      </c>
      <c r="W1953">
        <v>5</v>
      </c>
      <c r="X1953">
        <v>506.5</v>
      </c>
      <c r="Y1953">
        <v>87530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8ADA-F8BF-468B-858B-F205D8289742}">
  <dimension ref="A1:B1635"/>
  <sheetViews>
    <sheetView workbookViewId="0">
      <selection sqref="A1:B1635"/>
    </sheetView>
  </sheetViews>
  <sheetFormatPr defaultRowHeight="14.4" x14ac:dyDescent="0.3"/>
  <cols>
    <col min="1" max="1" width="10.21875" bestFit="1" customWidth="1"/>
    <col min="2" max="2" width="8.44140625" bestFit="1" customWidth="1"/>
  </cols>
  <sheetData>
    <row r="1" spans="1:2" x14ac:dyDescent="0.3">
      <c r="A1" t="s">
        <v>40</v>
      </c>
      <c r="B1" t="s">
        <v>82</v>
      </c>
    </row>
    <row r="2" spans="1:2" x14ac:dyDescent="0.3">
      <c r="A2">
        <v>65</v>
      </c>
      <c r="B2" t="s">
        <v>83</v>
      </c>
    </row>
    <row r="3" spans="1:2" x14ac:dyDescent="0.3">
      <c r="A3">
        <v>612</v>
      </c>
      <c r="B3" t="s">
        <v>83</v>
      </c>
    </row>
    <row r="4" spans="1:2" x14ac:dyDescent="0.3">
      <c r="A4">
        <v>614</v>
      </c>
      <c r="B4" t="s">
        <v>83</v>
      </c>
    </row>
    <row r="5" spans="1:2" x14ac:dyDescent="0.3">
      <c r="A5">
        <v>678</v>
      </c>
      <c r="B5" t="s">
        <v>83</v>
      </c>
    </row>
    <row r="6" spans="1:2" x14ac:dyDescent="0.3">
      <c r="A6">
        <v>710</v>
      </c>
      <c r="B6" t="s">
        <v>83</v>
      </c>
    </row>
    <row r="7" spans="1:2" x14ac:dyDescent="0.3">
      <c r="A7">
        <v>740</v>
      </c>
      <c r="B7" t="s">
        <v>83</v>
      </c>
    </row>
    <row r="8" spans="1:2" x14ac:dyDescent="0.3">
      <c r="A8">
        <v>775</v>
      </c>
      <c r="B8" t="s">
        <v>83</v>
      </c>
    </row>
    <row r="9" spans="1:2" x14ac:dyDescent="0.3">
      <c r="A9">
        <v>833</v>
      </c>
      <c r="B9" t="s">
        <v>83</v>
      </c>
    </row>
    <row r="10" spans="1:2" x14ac:dyDescent="0.3">
      <c r="A10">
        <v>902</v>
      </c>
      <c r="B10" t="s">
        <v>83</v>
      </c>
    </row>
    <row r="11" spans="1:2" x14ac:dyDescent="0.3">
      <c r="A11">
        <v>3300</v>
      </c>
      <c r="B11" t="s">
        <v>83</v>
      </c>
    </row>
    <row r="12" spans="1:2" x14ac:dyDescent="0.3">
      <c r="A12">
        <v>3456</v>
      </c>
      <c r="B12" t="s">
        <v>83</v>
      </c>
    </row>
    <row r="13" spans="1:2" x14ac:dyDescent="0.3">
      <c r="A13">
        <v>3525</v>
      </c>
      <c r="B13" t="s">
        <v>83</v>
      </c>
    </row>
    <row r="14" spans="1:2" x14ac:dyDescent="0.3">
      <c r="A14">
        <v>3589</v>
      </c>
      <c r="B14" t="s">
        <v>83</v>
      </c>
    </row>
    <row r="15" spans="1:2" x14ac:dyDescent="0.3">
      <c r="A15">
        <v>3687</v>
      </c>
      <c r="B15" t="s">
        <v>83</v>
      </c>
    </row>
    <row r="16" spans="1:2" x14ac:dyDescent="0.3">
      <c r="A16">
        <v>3777</v>
      </c>
      <c r="B16" t="s">
        <v>83</v>
      </c>
    </row>
    <row r="17" spans="1:2" x14ac:dyDescent="0.3">
      <c r="A17">
        <v>3783</v>
      </c>
      <c r="B17" t="s">
        <v>83</v>
      </c>
    </row>
    <row r="18" spans="1:2" x14ac:dyDescent="0.3">
      <c r="A18">
        <v>4006</v>
      </c>
      <c r="B18" t="s">
        <v>83</v>
      </c>
    </row>
    <row r="19" spans="1:2" x14ac:dyDescent="0.3">
      <c r="A19">
        <v>4037</v>
      </c>
      <c r="B19" t="s">
        <v>83</v>
      </c>
    </row>
    <row r="20" spans="1:2" x14ac:dyDescent="0.3">
      <c r="A20">
        <v>4230</v>
      </c>
      <c r="B20" t="s">
        <v>83</v>
      </c>
    </row>
    <row r="21" spans="1:2" x14ac:dyDescent="0.3">
      <c r="A21">
        <v>4261</v>
      </c>
      <c r="B21" t="s">
        <v>83</v>
      </c>
    </row>
    <row r="22" spans="1:2" x14ac:dyDescent="0.3">
      <c r="A22">
        <v>4391</v>
      </c>
      <c r="B22" t="s">
        <v>83</v>
      </c>
    </row>
    <row r="23" spans="1:2" x14ac:dyDescent="0.3">
      <c r="A23">
        <v>4610</v>
      </c>
      <c r="B23" t="s">
        <v>83</v>
      </c>
    </row>
    <row r="24" spans="1:2" x14ac:dyDescent="0.3">
      <c r="A24">
        <v>4738</v>
      </c>
      <c r="B24" t="s">
        <v>83</v>
      </c>
    </row>
    <row r="25" spans="1:2" x14ac:dyDescent="0.3">
      <c r="A25">
        <v>4864</v>
      </c>
      <c r="B25" t="s">
        <v>83</v>
      </c>
    </row>
    <row r="26" spans="1:2" x14ac:dyDescent="0.3">
      <c r="A26">
        <v>4960</v>
      </c>
      <c r="B26" t="s">
        <v>83</v>
      </c>
    </row>
    <row r="27" spans="1:2" x14ac:dyDescent="0.3">
      <c r="A27">
        <v>5028</v>
      </c>
      <c r="B27" t="s">
        <v>83</v>
      </c>
    </row>
    <row r="28" spans="1:2" x14ac:dyDescent="0.3">
      <c r="A28">
        <v>5059</v>
      </c>
      <c r="B28" t="s">
        <v>83</v>
      </c>
    </row>
    <row r="29" spans="1:2" x14ac:dyDescent="0.3">
      <c r="A29">
        <v>5061</v>
      </c>
      <c r="B29" t="s">
        <v>83</v>
      </c>
    </row>
    <row r="30" spans="1:2" x14ac:dyDescent="0.3">
      <c r="A30">
        <v>5189</v>
      </c>
      <c r="B30" t="s">
        <v>83</v>
      </c>
    </row>
    <row r="31" spans="1:2" x14ac:dyDescent="0.3">
      <c r="A31">
        <v>5381</v>
      </c>
      <c r="B31" t="s">
        <v>83</v>
      </c>
    </row>
    <row r="32" spans="1:2" x14ac:dyDescent="0.3">
      <c r="A32">
        <v>5414</v>
      </c>
      <c r="B32" t="s">
        <v>83</v>
      </c>
    </row>
    <row r="33" spans="1:2" x14ac:dyDescent="0.3">
      <c r="A33">
        <v>5511</v>
      </c>
      <c r="B33" t="s">
        <v>83</v>
      </c>
    </row>
    <row r="34" spans="1:2" x14ac:dyDescent="0.3">
      <c r="A34">
        <v>5699</v>
      </c>
      <c r="B34" t="s">
        <v>83</v>
      </c>
    </row>
    <row r="35" spans="1:2" x14ac:dyDescent="0.3">
      <c r="A35">
        <v>6054</v>
      </c>
      <c r="B35" t="s">
        <v>83</v>
      </c>
    </row>
    <row r="36" spans="1:2" x14ac:dyDescent="0.3">
      <c r="A36">
        <v>6241</v>
      </c>
      <c r="B36" t="s">
        <v>83</v>
      </c>
    </row>
    <row r="37" spans="1:2" x14ac:dyDescent="0.3">
      <c r="A37">
        <v>6272</v>
      </c>
      <c r="B37" t="s">
        <v>83</v>
      </c>
    </row>
    <row r="38" spans="1:2" x14ac:dyDescent="0.3">
      <c r="A38">
        <v>6498</v>
      </c>
      <c r="B38" t="s">
        <v>83</v>
      </c>
    </row>
    <row r="39" spans="1:2" x14ac:dyDescent="0.3">
      <c r="A39">
        <v>6500</v>
      </c>
      <c r="B39" t="s">
        <v>83</v>
      </c>
    </row>
    <row r="40" spans="1:2" x14ac:dyDescent="0.3">
      <c r="A40">
        <v>6502</v>
      </c>
      <c r="B40" t="s">
        <v>83</v>
      </c>
    </row>
    <row r="41" spans="1:2" x14ac:dyDescent="0.3">
      <c r="A41">
        <v>6661</v>
      </c>
      <c r="B41" t="s">
        <v>83</v>
      </c>
    </row>
    <row r="42" spans="1:2" x14ac:dyDescent="0.3">
      <c r="A42">
        <v>6695</v>
      </c>
      <c r="B42" t="s">
        <v>83</v>
      </c>
    </row>
    <row r="43" spans="1:2" x14ac:dyDescent="0.3">
      <c r="A43">
        <v>6757</v>
      </c>
      <c r="B43" t="s">
        <v>83</v>
      </c>
    </row>
    <row r="44" spans="1:2" x14ac:dyDescent="0.3">
      <c r="A44">
        <v>6978</v>
      </c>
      <c r="B44" t="s">
        <v>83</v>
      </c>
    </row>
    <row r="45" spans="1:2" x14ac:dyDescent="0.3">
      <c r="A45">
        <v>6979</v>
      </c>
      <c r="B45" t="s">
        <v>83</v>
      </c>
    </row>
    <row r="46" spans="1:2" x14ac:dyDescent="0.3">
      <c r="A46">
        <v>7079</v>
      </c>
      <c r="B46" t="s">
        <v>83</v>
      </c>
    </row>
    <row r="47" spans="1:2" x14ac:dyDescent="0.3">
      <c r="A47">
        <v>7107</v>
      </c>
      <c r="B47" t="s">
        <v>83</v>
      </c>
    </row>
    <row r="48" spans="1:2" x14ac:dyDescent="0.3">
      <c r="A48">
        <v>7203</v>
      </c>
      <c r="B48" t="s">
        <v>83</v>
      </c>
    </row>
    <row r="49" spans="1:2" x14ac:dyDescent="0.3">
      <c r="A49">
        <v>7269</v>
      </c>
      <c r="B49" t="s">
        <v>83</v>
      </c>
    </row>
    <row r="50" spans="1:2" x14ac:dyDescent="0.3">
      <c r="A50">
        <v>7364</v>
      </c>
      <c r="B50" t="s">
        <v>83</v>
      </c>
    </row>
    <row r="51" spans="1:2" x14ac:dyDescent="0.3">
      <c r="A51">
        <v>7521</v>
      </c>
      <c r="B51" t="s">
        <v>83</v>
      </c>
    </row>
    <row r="52" spans="1:2" x14ac:dyDescent="0.3">
      <c r="A52">
        <v>7744</v>
      </c>
      <c r="B52" t="s">
        <v>83</v>
      </c>
    </row>
    <row r="53" spans="1:2" x14ac:dyDescent="0.3">
      <c r="A53">
        <v>7812</v>
      </c>
      <c r="B53" t="s">
        <v>83</v>
      </c>
    </row>
    <row r="54" spans="1:2" x14ac:dyDescent="0.3">
      <c r="A54">
        <v>7815</v>
      </c>
      <c r="B54" t="s">
        <v>83</v>
      </c>
    </row>
    <row r="55" spans="1:2" x14ac:dyDescent="0.3">
      <c r="A55">
        <v>7841</v>
      </c>
      <c r="B55" t="s">
        <v>83</v>
      </c>
    </row>
    <row r="56" spans="1:2" x14ac:dyDescent="0.3">
      <c r="A56">
        <v>7845</v>
      </c>
      <c r="B56" t="s">
        <v>83</v>
      </c>
    </row>
    <row r="57" spans="1:2" x14ac:dyDescent="0.3">
      <c r="A57">
        <v>8034</v>
      </c>
      <c r="B57" t="s">
        <v>83</v>
      </c>
    </row>
    <row r="58" spans="1:2" x14ac:dyDescent="0.3">
      <c r="A58">
        <v>8133</v>
      </c>
      <c r="B58" t="s">
        <v>83</v>
      </c>
    </row>
    <row r="59" spans="1:2" x14ac:dyDescent="0.3">
      <c r="A59">
        <v>8292</v>
      </c>
      <c r="B59" t="s">
        <v>83</v>
      </c>
    </row>
    <row r="60" spans="1:2" x14ac:dyDescent="0.3">
      <c r="A60">
        <v>8293</v>
      </c>
      <c r="B60" t="s">
        <v>83</v>
      </c>
    </row>
    <row r="61" spans="1:2" x14ac:dyDescent="0.3">
      <c r="A61">
        <v>8353</v>
      </c>
      <c r="B61" t="s">
        <v>83</v>
      </c>
    </row>
    <row r="62" spans="1:2" x14ac:dyDescent="0.3">
      <c r="A62">
        <v>8961</v>
      </c>
      <c r="B62" t="s">
        <v>83</v>
      </c>
    </row>
    <row r="63" spans="1:2" x14ac:dyDescent="0.3">
      <c r="A63">
        <v>9027</v>
      </c>
      <c r="B63" t="s">
        <v>83</v>
      </c>
    </row>
    <row r="64" spans="1:2" x14ac:dyDescent="0.3">
      <c r="A64">
        <v>9093</v>
      </c>
      <c r="B64" t="s">
        <v>83</v>
      </c>
    </row>
    <row r="65" spans="1:2" x14ac:dyDescent="0.3">
      <c r="A65">
        <v>9152</v>
      </c>
      <c r="B65" t="s">
        <v>83</v>
      </c>
    </row>
    <row r="66" spans="1:2" x14ac:dyDescent="0.3">
      <c r="A66">
        <v>9219</v>
      </c>
      <c r="B66" t="s">
        <v>83</v>
      </c>
    </row>
    <row r="67" spans="1:2" x14ac:dyDescent="0.3">
      <c r="A67">
        <v>9472</v>
      </c>
      <c r="B67" t="s">
        <v>83</v>
      </c>
    </row>
    <row r="68" spans="1:2" x14ac:dyDescent="0.3">
      <c r="A68">
        <v>9574</v>
      </c>
      <c r="B68" t="s">
        <v>83</v>
      </c>
    </row>
    <row r="69" spans="1:2" x14ac:dyDescent="0.3">
      <c r="A69">
        <v>9696</v>
      </c>
      <c r="B69" t="s">
        <v>83</v>
      </c>
    </row>
    <row r="70" spans="1:2" x14ac:dyDescent="0.3">
      <c r="A70">
        <v>9701</v>
      </c>
      <c r="B70" t="s">
        <v>83</v>
      </c>
    </row>
    <row r="71" spans="1:2" x14ac:dyDescent="0.3">
      <c r="A71">
        <v>9762</v>
      </c>
      <c r="B71" t="s">
        <v>83</v>
      </c>
    </row>
    <row r="72" spans="1:2" x14ac:dyDescent="0.3">
      <c r="A72">
        <v>9829</v>
      </c>
      <c r="B72" t="s">
        <v>83</v>
      </c>
    </row>
    <row r="73" spans="1:2" x14ac:dyDescent="0.3">
      <c r="A73">
        <v>9895</v>
      </c>
      <c r="B73" t="s">
        <v>83</v>
      </c>
    </row>
    <row r="74" spans="1:2" x14ac:dyDescent="0.3">
      <c r="A74">
        <v>9923</v>
      </c>
      <c r="B74" t="s">
        <v>83</v>
      </c>
    </row>
    <row r="75" spans="1:2" x14ac:dyDescent="0.3">
      <c r="A75">
        <v>9927</v>
      </c>
      <c r="B75" t="s">
        <v>83</v>
      </c>
    </row>
    <row r="76" spans="1:2" x14ac:dyDescent="0.3">
      <c r="A76">
        <v>10054</v>
      </c>
      <c r="B76" t="s">
        <v>83</v>
      </c>
    </row>
    <row r="77" spans="1:2" x14ac:dyDescent="0.3">
      <c r="A77">
        <v>10183</v>
      </c>
      <c r="B77" t="s">
        <v>83</v>
      </c>
    </row>
    <row r="78" spans="1:2" x14ac:dyDescent="0.3">
      <c r="A78">
        <v>10498</v>
      </c>
      <c r="B78" t="s">
        <v>83</v>
      </c>
    </row>
    <row r="79" spans="1:2" x14ac:dyDescent="0.3">
      <c r="A79">
        <v>10662</v>
      </c>
      <c r="B79" t="s">
        <v>83</v>
      </c>
    </row>
    <row r="80" spans="1:2" x14ac:dyDescent="0.3">
      <c r="A80">
        <v>10917</v>
      </c>
      <c r="B80" t="s">
        <v>83</v>
      </c>
    </row>
    <row r="81" spans="1:2" x14ac:dyDescent="0.3">
      <c r="A81">
        <v>11271</v>
      </c>
      <c r="B81" t="s">
        <v>83</v>
      </c>
    </row>
    <row r="82" spans="1:2" x14ac:dyDescent="0.3">
      <c r="A82">
        <v>11396</v>
      </c>
      <c r="B82" t="s">
        <v>83</v>
      </c>
    </row>
    <row r="83" spans="1:2" x14ac:dyDescent="0.3">
      <c r="A83">
        <v>11425</v>
      </c>
      <c r="B83" t="s">
        <v>83</v>
      </c>
    </row>
    <row r="84" spans="1:2" x14ac:dyDescent="0.3">
      <c r="A84">
        <v>11426</v>
      </c>
      <c r="B84" t="s">
        <v>83</v>
      </c>
    </row>
    <row r="85" spans="1:2" x14ac:dyDescent="0.3">
      <c r="A85">
        <v>11648</v>
      </c>
      <c r="B85" t="s">
        <v>83</v>
      </c>
    </row>
    <row r="86" spans="1:2" x14ac:dyDescent="0.3">
      <c r="A86">
        <v>11652</v>
      </c>
      <c r="B86" t="s">
        <v>83</v>
      </c>
    </row>
    <row r="87" spans="1:2" x14ac:dyDescent="0.3">
      <c r="A87">
        <v>11682</v>
      </c>
      <c r="B87" t="s">
        <v>83</v>
      </c>
    </row>
    <row r="88" spans="1:2" x14ac:dyDescent="0.3">
      <c r="A88">
        <v>11748</v>
      </c>
      <c r="B88" t="s">
        <v>83</v>
      </c>
    </row>
    <row r="89" spans="1:2" x14ac:dyDescent="0.3">
      <c r="A89">
        <v>11909</v>
      </c>
      <c r="B89" t="s">
        <v>83</v>
      </c>
    </row>
    <row r="90" spans="1:2" x14ac:dyDescent="0.3">
      <c r="A90">
        <v>11911</v>
      </c>
      <c r="B90" t="s">
        <v>83</v>
      </c>
    </row>
    <row r="91" spans="1:2" x14ac:dyDescent="0.3">
      <c r="A91">
        <v>12005</v>
      </c>
      <c r="B91" t="s">
        <v>83</v>
      </c>
    </row>
    <row r="92" spans="1:2" x14ac:dyDescent="0.3">
      <c r="A92">
        <v>12067</v>
      </c>
      <c r="B92" t="s">
        <v>83</v>
      </c>
    </row>
    <row r="93" spans="1:2" x14ac:dyDescent="0.3">
      <c r="A93">
        <v>12096</v>
      </c>
      <c r="B93" t="s">
        <v>83</v>
      </c>
    </row>
    <row r="94" spans="1:2" x14ac:dyDescent="0.3">
      <c r="A94">
        <v>12262</v>
      </c>
      <c r="B94" t="s">
        <v>83</v>
      </c>
    </row>
    <row r="95" spans="1:2" x14ac:dyDescent="0.3">
      <c r="A95">
        <v>12263</v>
      </c>
      <c r="B95" t="s">
        <v>83</v>
      </c>
    </row>
    <row r="96" spans="1:2" x14ac:dyDescent="0.3">
      <c r="A96">
        <v>12389</v>
      </c>
      <c r="B96" t="s">
        <v>83</v>
      </c>
    </row>
    <row r="97" spans="1:2" x14ac:dyDescent="0.3">
      <c r="A97">
        <v>12451</v>
      </c>
      <c r="B97" t="s">
        <v>83</v>
      </c>
    </row>
    <row r="98" spans="1:2" x14ac:dyDescent="0.3">
      <c r="A98">
        <v>12483</v>
      </c>
      <c r="B98" t="s">
        <v>83</v>
      </c>
    </row>
    <row r="99" spans="1:2" x14ac:dyDescent="0.3">
      <c r="A99">
        <v>12580</v>
      </c>
      <c r="B99" t="s">
        <v>83</v>
      </c>
    </row>
    <row r="100" spans="1:2" x14ac:dyDescent="0.3">
      <c r="A100">
        <v>12613</v>
      </c>
      <c r="B100" t="s">
        <v>83</v>
      </c>
    </row>
    <row r="101" spans="1:2" x14ac:dyDescent="0.3">
      <c r="A101">
        <v>12704</v>
      </c>
      <c r="B101" t="s">
        <v>83</v>
      </c>
    </row>
    <row r="102" spans="1:2" x14ac:dyDescent="0.3">
      <c r="A102">
        <v>12706</v>
      </c>
      <c r="B102" t="s">
        <v>83</v>
      </c>
    </row>
    <row r="103" spans="1:2" x14ac:dyDescent="0.3">
      <c r="A103">
        <v>12710</v>
      </c>
      <c r="B103" t="s">
        <v>83</v>
      </c>
    </row>
    <row r="104" spans="1:2" x14ac:dyDescent="0.3">
      <c r="A104">
        <v>12806</v>
      </c>
      <c r="B104" t="s">
        <v>83</v>
      </c>
    </row>
    <row r="105" spans="1:2" x14ac:dyDescent="0.3">
      <c r="A105">
        <v>12900</v>
      </c>
      <c r="B105" t="s">
        <v>83</v>
      </c>
    </row>
    <row r="106" spans="1:2" x14ac:dyDescent="0.3">
      <c r="A106">
        <v>12903</v>
      </c>
      <c r="B106" t="s">
        <v>83</v>
      </c>
    </row>
    <row r="107" spans="1:2" x14ac:dyDescent="0.3">
      <c r="A107">
        <v>13091</v>
      </c>
      <c r="B107" t="s">
        <v>83</v>
      </c>
    </row>
    <row r="108" spans="1:2" x14ac:dyDescent="0.3">
      <c r="A108">
        <v>13158</v>
      </c>
      <c r="B108" t="s">
        <v>83</v>
      </c>
    </row>
    <row r="109" spans="1:2" x14ac:dyDescent="0.3">
      <c r="A109">
        <v>13218</v>
      </c>
      <c r="B109" t="s">
        <v>83</v>
      </c>
    </row>
    <row r="110" spans="1:2" x14ac:dyDescent="0.3">
      <c r="A110">
        <v>13284</v>
      </c>
      <c r="B110" t="s">
        <v>83</v>
      </c>
    </row>
    <row r="111" spans="1:2" x14ac:dyDescent="0.3">
      <c r="A111">
        <v>13410</v>
      </c>
      <c r="B111" t="s">
        <v>83</v>
      </c>
    </row>
    <row r="112" spans="1:2" x14ac:dyDescent="0.3">
      <c r="A112">
        <v>13444</v>
      </c>
      <c r="B112" t="s">
        <v>83</v>
      </c>
    </row>
    <row r="113" spans="1:2" x14ac:dyDescent="0.3">
      <c r="A113">
        <v>13638</v>
      </c>
      <c r="B113" t="s">
        <v>83</v>
      </c>
    </row>
    <row r="114" spans="1:2" x14ac:dyDescent="0.3">
      <c r="A114">
        <v>13729</v>
      </c>
      <c r="B114" t="s">
        <v>83</v>
      </c>
    </row>
    <row r="115" spans="1:2" x14ac:dyDescent="0.3">
      <c r="A115">
        <v>13765</v>
      </c>
      <c r="B115" t="s">
        <v>83</v>
      </c>
    </row>
    <row r="116" spans="1:2" x14ac:dyDescent="0.3">
      <c r="A116">
        <v>13959</v>
      </c>
      <c r="B116" t="s">
        <v>83</v>
      </c>
    </row>
    <row r="117" spans="1:2" x14ac:dyDescent="0.3">
      <c r="A117">
        <v>13984</v>
      </c>
      <c r="B117" t="s">
        <v>83</v>
      </c>
    </row>
    <row r="118" spans="1:2" x14ac:dyDescent="0.3">
      <c r="A118">
        <v>13986</v>
      </c>
      <c r="B118" t="s">
        <v>83</v>
      </c>
    </row>
    <row r="119" spans="1:2" x14ac:dyDescent="0.3">
      <c r="A119">
        <v>14176</v>
      </c>
      <c r="B119" t="s">
        <v>83</v>
      </c>
    </row>
    <row r="120" spans="1:2" x14ac:dyDescent="0.3">
      <c r="A120">
        <v>14242</v>
      </c>
      <c r="B120" t="s">
        <v>83</v>
      </c>
    </row>
    <row r="121" spans="1:2" x14ac:dyDescent="0.3">
      <c r="A121">
        <v>14406</v>
      </c>
      <c r="B121" t="s">
        <v>83</v>
      </c>
    </row>
    <row r="122" spans="1:2" x14ac:dyDescent="0.3">
      <c r="A122">
        <v>14497</v>
      </c>
      <c r="B122" t="s">
        <v>83</v>
      </c>
    </row>
    <row r="123" spans="1:2" x14ac:dyDescent="0.3">
      <c r="A123">
        <v>14528</v>
      </c>
      <c r="B123" t="s">
        <v>83</v>
      </c>
    </row>
    <row r="124" spans="1:2" x14ac:dyDescent="0.3">
      <c r="A124">
        <v>14534</v>
      </c>
      <c r="B124" t="s">
        <v>83</v>
      </c>
    </row>
    <row r="125" spans="1:2" x14ac:dyDescent="0.3">
      <c r="A125">
        <v>14820</v>
      </c>
      <c r="B125" t="s">
        <v>83</v>
      </c>
    </row>
    <row r="126" spans="1:2" x14ac:dyDescent="0.3">
      <c r="A126">
        <v>14951</v>
      </c>
      <c r="B126" t="s">
        <v>83</v>
      </c>
    </row>
    <row r="127" spans="1:2" x14ac:dyDescent="0.3">
      <c r="A127">
        <v>15009</v>
      </c>
      <c r="B127" t="s">
        <v>83</v>
      </c>
    </row>
    <row r="128" spans="1:2" x14ac:dyDescent="0.3">
      <c r="A128">
        <v>15106</v>
      </c>
      <c r="B128" t="s">
        <v>83</v>
      </c>
    </row>
    <row r="129" spans="1:2" x14ac:dyDescent="0.3">
      <c r="A129">
        <v>15202</v>
      </c>
      <c r="B129" t="s">
        <v>83</v>
      </c>
    </row>
    <row r="130" spans="1:2" x14ac:dyDescent="0.3">
      <c r="A130">
        <v>15206</v>
      </c>
      <c r="B130" t="s">
        <v>83</v>
      </c>
    </row>
    <row r="131" spans="1:2" x14ac:dyDescent="0.3">
      <c r="A131">
        <v>15303</v>
      </c>
      <c r="B131" t="s">
        <v>83</v>
      </c>
    </row>
    <row r="132" spans="1:2" x14ac:dyDescent="0.3">
      <c r="A132">
        <v>15712</v>
      </c>
      <c r="B132" t="s">
        <v>83</v>
      </c>
    </row>
    <row r="133" spans="1:2" x14ac:dyDescent="0.3">
      <c r="A133">
        <v>15718</v>
      </c>
      <c r="B133" t="s">
        <v>83</v>
      </c>
    </row>
    <row r="134" spans="1:2" x14ac:dyDescent="0.3">
      <c r="A134">
        <v>15778</v>
      </c>
      <c r="B134" t="s">
        <v>83</v>
      </c>
    </row>
    <row r="135" spans="1:2" x14ac:dyDescent="0.3">
      <c r="A135">
        <v>15872</v>
      </c>
      <c r="B135" t="s">
        <v>83</v>
      </c>
    </row>
    <row r="136" spans="1:2" x14ac:dyDescent="0.3">
      <c r="A136">
        <v>15904</v>
      </c>
      <c r="B136" t="s">
        <v>83</v>
      </c>
    </row>
    <row r="137" spans="1:2" x14ac:dyDescent="0.3">
      <c r="A137">
        <v>16134</v>
      </c>
      <c r="B137" t="s">
        <v>83</v>
      </c>
    </row>
    <row r="138" spans="1:2" x14ac:dyDescent="0.3">
      <c r="A138">
        <v>16582</v>
      </c>
      <c r="B138" t="s">
        <v>83</v>
      </c>
    </row>
    <row r="139" spans="1:2" x14ac:dyDescent="0.3">
      <c r="A139">
        <v>16641</v>
      </c>
      <c r="B139" t="s">
        <v>83</v>
      </c>
    </row>
    <row r="140" spans="1:2" x14ac:dyDescent="0.3">
      <c r="A140">
        <v>16679</v>
      </c>
      <c r="B140" t="s">
        <v>83</v>
      </c>
    </row>
    <row r="141" spans="1:2" x14ac:dyDescent="0.3">
      <c r="A141">
        <v>16864</v>
      </c>
      <c r="B141" t="s">
        <v>83</v>
      </c>
    </row>
    <row r="142" spans="1:2" x14ac:dyDescent="0.3">
      <c r="A142">
        <v>16961</v>
      </c>
      <c r="B142" t="s">
        <v>83</v>
      </c>
    </row>
    <row r="143" spans="1:2" x14ac:dyDescent="0.3">
      <c r="A143">
        <v>17058</v>
      </c>
      <c r="B143" t="s">
        <v>83</v>
      </c>
    </row>
    <row r="144" spans="1:2" x14ac:dyDescent="0.3">
      <c r="A144">
        <v>17155</v>
      </c>
      <c r="B144" t="s">
        <v>83</v>
      </c>
    </row>
    <row r="145" spans="1:2" x14ac:dyDescent="0.3">
      <c r="A145">
        <v>17255</v>
      </c>
      <c r="B145" t="s">
        <v>83</v>
      </c>
    </row>
    <row r="146" spans="1:2" x14ac:dyDescent="0.3">
      <c r="A146">
        <v>17282</v>
      </c>
      <c r="B146" t="s">
        <v>83</v>
      </c>
    </row>
    <row r="147" spans="1:2" x14ac:dyDescent="0.3">
      <c r="A147">
        <v>17313</v>
      </c>
      <c r="B147" t="s">
        <v>83</v>
      </c>
    </row>
    <row r="148" spans="1:2" x14ac:dyDescent="0.3">
      <c r="A148">
        <v>17508</v>
      </c>
      <c r="B148" t="s">
        <v>83</v>
      </c>
    </row>
    <row r="149" spans="1:2" x14ac:dyDescent="0.3">
      <c r="A149">
        <v>17668</v>
      </c>
      <c r="B149" t="s">
        <v>83</v>
      </c>
    </row>
    <row r="150" spans="1:2" x14ac:dyDescent="0.3">
      <c r="A150">
        <v>17858</v>
      </c>
      <c r="B150" t="s">
        <v>83</v>
      </c>
    </row>
    <row r="151" spans="1:2" x14ac:dyDescent="0.3">
      <c r="A151">
        <v>17985</v>
      </c>
      <c r="B151" t="s">
        <v>83</v>
      </c>
    </row>
    <row r="152" spans="1:2" x14ac:dyDescent="0.3">
      <c r="A152">
        <v>17988</v>
      </c>
      <c r="B152" t="s">
        <v>83</v>
      </c>
    </row>
    <row r="153" spans="1:2" x14ac:dyDescent="0.3">
      <c r="A153">
        <v>18119</v>
      </c>
      <c r="B153" t="s">
        <v>83</v>
      </c>
    </row>
    <row r="154" spans="1:2" x14ac:dyDescent="0.3">
      <c r="A154">
        <v>18215</v>
      </c>
      <c r="B154" t="s">
        <v>83</v>
      </c>
    </row>
    <row r="155" spans="1:2" x14ac:dyDescent="0.3">
      <c r="A155">
        <v>18336</v>
      </c>
      <c r="B155" t="s">
        <v>83</v>
      </c>
    </row>
    <row r="156" spans="1:2" x14ac:dyDescent="0.3">
      <c r="A156">
        <v>18496</v>
      </c>
      <c r="B156" t="s">
        <v>83</v>
      </c>
    </row>
    <row r="157" spans="1:2" x14ac:dyDescent="0.3">
      <c r="A157">
        <v>18533</v>
      </c>
      <c r="B157" t="s">
        <v>83</v>
      </c>
    </row>
    <row r="158" spans="1:2" x14ac:dyDescent="0.3">
      <c r="A158">
        <v>18593</v>
      </c>
      <c r="B158" t="s">
        <v>83</v>
      </c>
    </row>
    <row r="159" spans="1:2" x14ac:dyDescent="0.3">
      <c r="A159">
        <v>18661</v>
      </c>
      <c r="B159" t="s">
        <v>83</v>
      </c>
    </row>
    <row r="160" spans="1:2" x14ac:dyDescent="0.3">
      <c r="A160">
        <v>18689</v>
      </c>
      <c r="B160" t="s">
        <v>83</v>
      </c>
    </row>
    <row r="161" spans="1:2" x14ac:dyDescent="0.3">
      <c r="A161">
        <v>18753</v>
      </c>
      <c r="B161" t="s">
        <v>83</v>
      </c>
    </row>
    <row r="162" spans="1:2" x14ac:dyDescent="0.3">
      <c r="A162">
        <v>18822</v>
      </c>
      <c r="B162" t="s">
        <v>83</v>
      </c>
    </row>
    <row r="163" spans="1:2" x14ac:dyDescent="0.3">
      <c r="A163">
        <v>18919</v>
      </c>
      <c r="B163" t="s">
        <v>83</v>
      </c>
    </row>
    <row r="164" spans="1:2" x14ac:dyDescent="0.3">
      <c r="A164">
        <v>19010</v>
      </c>
      <c r="B164" t="s">
        <v>83</v>
      </c>
    </row>
    <row r="165" spans="1:2" x14ac:dyDescent="0.3">
      <c r="A165">
        <v>19078</v>
      </c>
      <c r="B165" t="s">
        <v>83</v>
      </c>
    </row>
    <row r="166" spans="1:2" x14ac:dyDescent="0.3">
      <c r="A166">
        <v>19138</v>
      </c>
      <c r="B166" t="s">
        <v>83</v>
      </c>
    </row>
    <row r="167" spans="1:2" x14ac:dyDescent="0.3">
      <c r="A167">
        <v>19523</v>
      </c>
      <c r="B167" t="s">
        <v>83</v>
      </c>
    </row>
    <row r="168" spans="1:2" x14ac:dyDescent="0.3">
      <c r="A168">
        <v>19616</v>
      </c>
      <c r="B168" t="s">
        <v>83</v>
      </c>
    </row>
    <row r="169" spans="1:2" x14ac:dyDescent="0.3">
      <c r="A169">
        <v>19718</v>
      </c>
      <c r="B169" t="s">
        <v>83</v>
      </c>
    </row>
    <row r="170" spans="1:2" x14ac:dyDescent="0.3">
      <c r="A170">
        <v>20036</v>
      </c>
      <c r="B170" t="s">
        <v>83</v>
      </c>
    </row>
    <row r="171" spans="1:2" x14ac:dyDescent="0.3">
      <c r="A171">
        <v>20134</v>
      </c>
      <c r="B171" t="s">
        <v>83</v>
      </c>
    </row>
    <row r="172" spans="1:2" x14ac:dyDescent="0.3">
      <c r="A172">
        <v>20389</v>
      </c>
      <c r="B172" t="s">
        <v>83</v>
      </c>
    </row>
    <row r="173" spans="1:2" x14ac:dyDescent="0.3">
      <c r="A173">
        <v>20453</v>
      </c>
      <c r="B173" t="s">
        <v>83</v>
      </c>
    </row>
    <row r="174" spans="1:2" x14ac:dyDescent="0.3">
      <c r="A174">
        <v>20480</v>
      </c>
      <c r="B174" t="s">
        <v>83</v>
      </c>
    </row>
    <row r="175" spans="1:2" x14ac:dyDescent="0.3">
      <c r="A175">
        <v>20486</v>
      </c>
      <c r="B175" t="s">
        <v>83</v>
      </c>
    </row>
    <row r="176" spans="1:2" x14ac:dyDescent="0.3">
      <c r="A176">
        <v>20704</v>
      </c>
      <c r="B176" t="s">
        <v>83</v>
      </c>
    </row>
    <row r="177" spans="1:2" x14ac:dyDescent="0.3">
      <c r="A177">
        <v>20743</v>
      </c>
      <c r="B177" t="s">
        <v>83</v>
      </c>
    </row>
    <row r="178" spans="1:2" x14ac:dyDescent="0.3">
      <c r="A178">
        <v>20864</v>
      </c>
      <c r="B178" t="s">
        <v>83</v>
      </c>
    </row>
    <row r="179" spans="1:2" x14ac:dyDescent="0.3">
      <c r="A179">
        <v>20899</v>
      </c>
      <c r="B179" t="s">
        <v>83</v>
      </c>
    </row>
    <row r="180" spans="1:2" x14ac:dyDescent="0.3">
      <c r="A180">
        <v>20934</v>
      </c>
      <c r="B180" t="s">
        <v>83</v>
      </c>
    </row>
    <row r="181" spans="1:2" x14ac:dyDescent="0.3">
      <c r="A181">
        <v>21222</v>
      </c>
      <c r="B181" t="s">
        <v>83</v>
      </c>
    </row>
    <row r="182" spans="1:2" x14ac:dyDescent="0.3">
      <c r="A182">
        <v>21286</v>
      </c>
      <c r="B182" t="s">
        <v>83</v>
      </c>
    </row>
    <row r="183" spans="1:2" x14ac:dyDescent="0.3">
      <c r="A183">
        <v>21346</v>
      </c>
      <c r="B183" t="s">
        <v>83</v>
      </c>
    </row>
    <row r="184" spans="1:2" x14ac:dyDescent="0.3">
      <c r="A184">
        <v>21383</v>
      </c>
      <c r="B184" t="s">
        <v>83</v>
      </c>
    </row>
    <row r="185" spans="1:2" x14ac:dyDescent="0.3">
      <c r="A185">
        <v>21729</v>
      </c>
      <c r="B185" t="s">
        <v>83</v>
      </c>
    </row>
    <row r="186" spans="1:2" x14ac:dyDescent="0.3">
      <c r="A186">
        <v>21824</v>
      </c>
      <c r="B186" t="s">
        <v>83</v>
      </c>
    </row>
    <row r="187" spans="1:2" x14ac:dyDescent="0.3">
      <c r="A187">
        <v>21890</v>
      </c>
      <c r="B187" t="s">
        <v>83</v>
      </c>
    </row>
    <row r="188" spans="1:2" x14ac:dyDescent="0.3">
      <c r="A188">
        <v>22181</v>
      </c>
      <c r="B188" t="s">
        <v>83</v>
      </c>
    </row>
    <row r="189" spans="1:2" x14ac:dyDescent="0.3">
      <c r="A189">
        <v>22402</v>
      </c>
      <c r="B189" t="s">
        <v>83</v>
      </c>
    </row>
    <row r="190" spans="1:2" x14ac:dyDescent="0.3">
      <c r="A190">
        <v>22627</v>
      </c>
      <c r="B190" t="s">
        <v>83</v>
      </c>
    </row>
    <row r="191" spans="1:2" x14ac:dyDescent="0.3">
      <c r="A191">
        <v>22656</v>
      </c>
      <c r="B191" t="s">
        <v>83</v>
      </c>
    </row>
    <row r="192" spans="1:2" x14ac:dyDescent="0.3">
      <c r="A192">
        <v>22661</v>
      </c>
      <c r="B192" t="s">
        <v>83</v>
      </c>
    </row>
    <row r="193" spans="1:2" x14ac:dyDescent="0.3">
      <c r="A193">
        <v>22787</v>
      </c>
      <c r="B193" t="s">
        <v>83</v>
      </c>
    </row>
    <row r="194" spans="1:2" x14ac:dyDescent="0.3">
      <c r="A194">
        <v>22820</v>
      </c>
      <c r="B194" t="s">
        <v>83</v>
      </c>
    </row>
    <row r="195" spans="1:2" x14ac:dyDescent="0.3">
      <c r="A195">
        <v>22947</v>
      </c>
      <c r="B195" t="s">
        <v>83</v>
      </c>
    </row>
    <row r="196" spans="1:2" x14ac:dyDescent="0.3">
      <c r="A196">
        <v>22950</v>
      </c>
      <c r="B196" t="s">
        <v>83</v>
      </c>
    </row>
    <row r="197" spans="1:2" x14ac:dyDescent="0.3">
      <c r="A197">
        <v>23076</v>
      </c>
      <c r="B197" t="s">
        <v>83</v>
      </c>
    </row>
    <row r="198" spans="1:2" x14ac:dyDescent="0.3">
      <c r="A198">
        <v>23168</v>
      </c>
      <c r="B198" t="s">
        <v>83</v>
      </c>
    </row>
    <row r="199" spans="1:2" x14ac:dyDescent="0.3">
      <c r="A199">
        <v>23488</v>
      </c>
      <c r="B199" t="s">
        <v>83</v>
      </c>
    </row>
    <row r="200" spans="1:2" x14ac:dyDescent="0.3">
      <c r="A200">
        <v>23557</v>
      </c>
      <c r="B200" t="s">
        <v>83</v>
      </c>
    </row>
    <row r="201" spans="1:2" x14ac:dyDescent="0.3">
      <c r="A201">
        <v>23559</v>
      </c>
      <c r="B201" t="s">
        <v>83</v>
      </c>
    </row>
    <row r="202" spans="1:2" x14ac:dyDescent="0.3">
      <c r="A202">
        <v>23616</v>
      </c>
      <c r="B202" t="s">
        <v>83</v>
      </c>
    </row>
    <row r="203" spans="1:2" x14ac:dyDescent="0.3">
      <c r="A203">
        <v>23619</v>
      </c>
      <c r="B203" t="s">
        <v>83</v>
      </c>
    </row>
    <row r="204" spans="1:2" x14ac:dyDescent="0.3">
      <c r="A204">
        <v>23748</v>
      </c>
      <c r="B204" t="s">
        <v>83</v>
      </c>
    </row>
    <row r="205" spans="1:2" x14ac:dyDescent="0.3">
      <c r="A205">
        <v>24066</v>
      </c>
      <c r="B205" t="s">
        <v>83</v>
      </c>
    </row>
    <row r="206" spans="1:2" x14ac:dyDescent="0.3">
      <c r="A206">
        <v>24519</v>
      </c>
      <c r="B206" t="s">
        <v>83</v>
      </c>
    </row>
    <row r="207" spans="1:2" x14ac:dyDescent="0.3">
      <c r="A207">
        <v>24707</v>
      </c>
      <c r="B207" t="s">
        <v>83</v>
      </c>
    </row>
    <row r="208" spans="1:2" x14ac:dyDescent="0.3">
      <c r="A208">
        <v>24902</v>
      </c>
      <c r="B208" t="s">
        <v>83</v>
      </c>
    </row>
    <row r="209" spans="1:2" x14ac:dyDescent="0.3">
      <c r="A209">
        <v>25095</v>
      </c>
      <c r="B209" t="s">
        <v>83</v>
      </c>
    </row>
    <row r="210" spans="1:2" x14ac:dyDescent="0.3">
      <c r="A210">
        <v>25152</v>
      </c>
      <c r="B210" t="s">
        <v>83</v>
      </c>
    </row>
    <row r="211" spans="1:2" x14ac:dyDescent="0.3">
      <c r="A211">
        <v>25157</v>
      </c>
      <c r="B211" t="s">
        <v>83</v>
      </c>
    </row>
    <row r="212" spans="1:2" x14ac:dyDescent="0.3">
      <c r="A212">
        <v>25478</v>
      </c>
      <c r="B212" t="s">
        <v>83</v>
      </c>
    </row>
    <row r="213" spans="1:2" x14ac:dyDescent="0.3">
      <c r="A213">
        <v>25479</v>
      </c>
      <c r="B213" t="s">
        <v>83</v>
      </c>
    </row>
    <row r="214" spans="1:2" x14ac:dyDescent="0.3">
      <c r="A214">
        <v>25735</v>
      </c>
      <c r="B214" t="s">
        <v>83</v>
      </c>
    </row>
    <row r="215" spans="1:2" x14ac:dyDescent="0.3">
      <c r="A215">
        <v>25799</v>
      </c>
      <c r="B215" t="s">
        <v>83</v>
      </c>
    </row>
    <row r="216" spans="1:2" x14ac:dyDescent="0.3">
      <c r="A216">
        <v>25828</v>
      </c>
      <c r="B216" t="s">
        <v>83</v>
      </c>
    </row>
    <row r="217" spans="1:2" x14ac:dyDescent="0.3">
      <c r="A217">
        <v>25952</v>
      </c>
      <c r="B217" t="s">
        <v>83</v>
      </c>
    </row>
    <row r="218" spans="1:2" x14ac:dyDescent="0.3">
      <c r="A218">
        <v>26240</v>
      </c>
      <c r="B218" t="s">
        <v>83</v>
      </c>
    </row>
    <row r="219" spans="1:2" x14ac:dyDescent="0.3">
      <c r="A219">
        <v>26372</v>
      </c>
      <c r="B219" t="s">
        <v>83</v>
      </c>
    </row>
    <row r="220" spans="1:2" x14ac:dyDescent="0.3">
      <c r="A220">
        <v>26784</v>
      </c>
      <c r="B220" t="s">
        <v>83</v>
      </c>
    </row>
    <row r="221" spans="1:2" x14ac:dyDescent="0.3">
      <c r="A221">
        <v>26852</v>
      </c>
      <c r="B221" t="s">
        <v>83</v>
      </c>
    </row>
    <row r="222" spans="1:2" x14ac:dyDescent="0.3">
      <c r="A222">
        <v>26881</v>
      </c>
      <c r="B222" t="s">
        <v>83</v>
      </c>
    </row>
    <row r="223" spans="1:2" x14ac:dyDescent="0.3">
      <c r="A223">
        <v>26982</v>
      </c>
      <c r="B223" t="s">
        <v>83</v>
      </c>
    </row>
    <row r="224" spans="1:2" x14ac:dyDescent="0.3">
      <c r="A224">
        <v>27137</v>
      </c>
      <c r="B224" t="s">
        <v>83</v>
      </c>
    </row>
    <row r="225" spans="1:2" x14ac:dyDescent="0.3">
      <c r="A225">
        <v>27490</v>
      </c>
      <c r="B225" t="s">
        <v>83</v>
      </c>
    </row>
    <row r="226" spans="1:2" x14ac:dyDescent="0.3">
      <c r="A226">
        <v>27712</v>
      </c>
      <c r="B226" t="s">
        <v>83</v>
      </c>
    </row>
    <row r="227" spans="1:2" x14ac:dyDescent="0.3">
      <c r="A227">
        <v>27744</v>
      </c>
      <c r="B227" t="s">
        <v>83</v>
      </c>
    </row>
    <row r="228" spans="1:2" x14ac:dyDescent="0.3">
      <c r="A228">
        <v>27750</v>
      </c>
      <c r="B228" t="s">
        <v>83</v>
      </c>
    </row>
    <row r="229" spans="1:2" x14ac:dyDescent="0.3">
      <c r="A229">
        <v>28003</v>
      </c>
      <c r="B229" t="s">
        <v>83</v>
      </c>
    </row>
    <row r="230" spans="1:2" x14ac:dyDescent="0.3">
      <c r="A230">
        <v>28037</v>
      </c>
      <c r="B230" t="s">
        <v>83</v>
      </c>
    </row>
    <row r="231" spans="1:2" x14ac:dyDescent="0.3">
      <c r="A231">
        <v>28291</v>
      </c>
      <c r="B231" t="s">
        <v>83</v>
      </c>
    </row>
    <row r="232" spans="1:2" x14ac:dyDescent="0.3">
      <c r="A232">
        <v>28387</v>
      </c>
      <c r="B232" t="s">
        <v>83</v>
      </c>
    </row>
    <row r="233" spans="1:2" x14ac:dyDescent="0.3">
      <c r="A233">
        <v>28419</v>
      </c>
      <c r="B233" t="s">
        <v>83</v>
      </c>
    </row>
    <row r="234" spans="1:2" x14ac:dyDescent="0.3">
      <c r="A234">
        <v>28455</v>
      </c>
      <c r="B234" t="s">
        <v>83</v>
      </c>
    </row>
    <row r="235" spans="1:2" x14ac:dyDescent="0.3">
      <c r="A235">
        <v>28544</v>
      </c>
      <c r="B235" t="s">
        <v>83</v>
      </c>
    </row>
    <row r="236" spans="1:2" x14ac:dyDescent="0.3">
      <c r="A236">
        <v>28928</v>
      </c>
      <c r="B236" t="s">
        <v>83</v>
      </c>
    </row>
    <row r="237" spans="1:2" x14ac:dyDescent="0.3">
      <c r="A237">
        <v>29095</v>
      </c>
      <c r="B237" t="s">
        <v>83</v>
      </c>
    </row>
    <row r="238" spans="1:2" x14ac:dyDescent="0.3">
      <c r="A238">
        <v>29318</v>
      </c>
      <c r="B238" t="s">
        <v>83</v>
      </c>
    </row>
    <row r="239" spans="1:2" x14ac:dyDescent="0.3">
      <c r="A239">
        <v>29376</v>
      </c>
      <c r="B239" t="s">
        <v>83</v>
      </c>
    </row>
    <row r="240" spans="1:2" x14ac:dyDescent="0.3">
      <c r="A240">
        <v>29380</v>
      </c>
      <c r="B240" t="s">
        <v>83</v>
      </c>
    </row>
    <row r="241" spans="1:2" x14ac:dyDescent="0.3">
      <c r="A241">
        <v>29410</v>
      </c>
      <c r="B241" t="s">
        <v>83</v>
      </c>
    </row>
    <row r="242" spans="1:2" x14ac:dyDescent="0.3">
      <c r="A242">
        <v>29505</v>
      </c>
      <c r="B242" t="s">
        <v>83</v>
      </c>
    </row>
    <row r="243" spans="1:2" x14ac:dyDescent="0.3">
      <c r="A243">
        <v>29506</v>
      </c>
      <c r="B243" t="s">
        <v>83</v>
      </c>
    </row>
    <row r="244" spans="1:2" x14ac:dyDescent="0.3">
      <c r="A244">
        <v>29861</v>
      </c>
      <c r="B244" t="s">
        <v>83</v>
      </c>
    </row>
    <row r="245" spans="1:2" x14ac:dyDescent="0.3">
      <c r="A245">
        <v>29991</v>
      </c>
      <c r="B245" t="s">
        <v>83</v>
      </c>
    </row>
    <row r="246" spans="1:2" x14ac:dyDescent="0.3">
      <c r="A246">
        <v>30176</v>
      </c>
      <c r="B246" t="s">
        <v>83</v>
      </c>
    </row>
    <row r="247" spans="1:2" x14ac:dyDescent="0.3">
      <c r="A247">
        <v>30403</v>
      </c>
      <c r="B247" t="s">
        <v>83</v>
      </c>
    </row>
    <row r="248" spans="1:2" x14ac:dyDescent="0.3">
      <c r="A248">
        <v>30469</v>
      </c>
      <c r="B248" t="s">
        <v>83</v>
      </c>
    </row>
    <row r="249" spans="1:2" x14ac:dyDescent="0.3">
      <c r="A249">
        <v>31073</v>
      </c>
      <c r="B249" t="s">
        <v>83</v>
      </c>
    </row>
    <row r="250" spans="1:2" x14ac:dyDescent="0.3">
      <c r="A250">
        <v>31232</v>
      </c>
      <c r="B250" t="s">
        <v>83</v>
      </c>
    </row>
    <row r="251" spans="1:2" x14ac:dyDescent="0.3">
      <c r="A251">
        <v>31303</v>
      </c>
      <c r="B251" t="s">
        <v>83</v>
      </c>
    </row>
    <row r="252" spans="1:2" x14ac:dyDescent="0.3">
      <c r="A252">
        <v>31682</v>
      </c>
      <c r="B252" t="s">
        <v>83</v>
      </c>
    </row>
    <row r="253" spans="1:2" x14ac:dyDescent="0.3">
      <c r="A253">
        <v>31844</v>
      </c>
      <c r="B253" t="s">
        <v>83</v>
      </c>
    </row>
    <row r="254" spans="1:2" x14ac:dyDescent="0.3">
      <c r="A254">
        <v>31907</v>
      </c>
      <c r="B254" t="s">
        <v>83</v>
      </c>
    </row>
    <row r="255" spans="1:2" x14ac:dyDescent="0.3">
      <c r="A255">
        <v>32036</v>
      </c>
      <c r="B255" t="s">
        <v>83</v>
      </c>
    </row>
    <row r="256" spans="1:2" x14ac:dyDescent="0.3">
      <c r="A256">
        <v>32582</v>
      </c>
      <c r="B256" t="s">
        <v>83</v>
      </c>
    </row>
    <row r="257" spans="1:2" x14ac:dyDescent="0.3">
      <c r="A257">
        <v>32901</v>
      </c>
      <c r="B257" t="s">
        <v>83</v>
      </c>
    </row>
    <row r="258" spans="1:2" x14ac:dyDescent="0.3">
      <c r="A258">
        <v>32931</v>
      </c>
      <c r="B258" t="s">
        <v>83</v>
      </c>
    </row>
    <row r="259" spans="1:2" x14ac:dyDescent="0.3">
      <c r="A259">
        <v>32966</v>
      </c>
      <c r="B259" t="s">
        <v>83</v>
      </c>
    </row>
    <row r="260" spans="1:2" x14ac:dyDescent="0.3">
      <c r="A260">
        <v>32996</v>
      </c>
      <c r="B260" t="s">
        <v>83</v>
      </c>
    </row>
    <row r="261" spans="1:2" x14ac:dyDescent="0.3">
      <c r="A261">
        <v>32998</v>
      </c>
      <c r="B261" t="s">
        <v>83</v>
      </c>
    </row>
    <row r="262" spans="1:2" x14ac:dyDescent="0.3">
      <c r="A262">
        <v>33283</v>
      </c>
      <c r="B262" t="s">
        <v>83</v>
      </c>
    </row>
    <row r="263" spans="1:2" x14ac:dyDescent="0.3">
      <c r="A263">
        <v>33317</v>
      </c>
      <c r="B263" t="s">
        <v>83</v>
      </c>
    </row>
    <row r="264" spans="1:2" x14ac:dyDescent="0.3">
      <c r="A264">
        <v>33477</v>
      </c>
      <c r="B264" t="s">
        <v>83</v>
      </c>
    </row>
    <row r="265" spans="1:2" x14ac:dyDescent="0.3">
      <c r="A265">
        <v>33510</v>
      </c>
      <c r="B265" t="s">
        <v>83</v>
      </c>
    </row>
    <row r="266" spans="1:2" x14ac:dyDescent="0.3">
      <c r="A266">
        <v>33541</v>
      </c>
      <c r="B266" t="s">
        <v>83</v>
      </c>
    </row>
    <row r="267" spans="1:2" x14ac:dyDescent="0.3">
      <c r="A267">
        <v>33637</v>
      </c>
      <c r="B267" t="s">
        <v>83</v>
      </c>
    </row>
    <row r="268" spans="1:2" x14ac:dyDescent="0.3">
      <c r="A268">
        <v>33921</v>
      </c>
      <c r="B268" t="s">
        <v>83</v>
      </c>
    </row>
    <row r="269" spans="1:2" x14ac:dyDescent="0.3">
      <c r="A269">
        <v>34117</v>
      </c>
      <c r="B269" t="s">
        <v>83</v>
      </c>
    </row>
    <row r="270" spans="1:2" x14ac:dyDescent="0.3">
      <c r="A270">
        <v>34209</v>
      </c>
      <c r="B270" t="s">
        <v>83</v>
      </c>
    </row>
    <row r="271" spans="1:2" x14ac:dyDescent="0.3">
      <c r="A271">
        <v>34338</v>
      </c>
      <c r="B271" t="s">
        <v>83</v>
      </c>
    </row>
    <row r="272" spans="1:2" x14ac:dyDescent="0.3">
      <c r="A272">
        <v>34532</v>
      </c>
      <c r="B272" t="s">
        <v>83</v>
      </c>
    </row>
    <row r="273" spans="1:2" x14ac:dyDescent="0.3">
      <c r="A273">
        <v>34658</v>
      </c>
      <c r="B273" t="s">
        <v>83</v>
      </c>
    </row>
    <row r="274" spans="1:2" x14ac:dyDescent="0.3">
      <c r="A274">
        <v>34661</v>
      </c>
      <c r="B274" t="s">
        <v>83</v>
      </c>
    </row>
    <row r="275" spans="1:2" x14ac:dyDescent="0.3">
      <c r="A275">
        <v>34689</v>
      </c>
      <c r="B275" t="s">
        <v>83</v>
      </c>
    </row>
    <row r="276" spans="1:2" x14ac:dyDescent="0.3">
      <c r="A276">
        <v>34916</v>
      </c>
      <c r="B276" t="s">
        <v>83</v>
      </c>
    </row>
    <row r="277" spans="1:2" x14ac:dyDescent="0.3">
      <c r="A277">
        <v>35047</v>
      </c>
      <c r="B277" t="s">
        <v>83</v>
      </c>
    </row>
    <row r="278" spans="1:2" x14ac:dyDescent="0.3">
      <c r="A278">
        <v>35110</v>
      </c>
      <c r="B278" t="s">
        <v>83</v>
      </c>
    </row>
    <row r="279" spans="1:2" x14ac:dyDescent="0.3">
      <c r="A279">
        <v>35111</v>
      </c>
      <c r="B279" t="s">
        <v>83</v>
      </c>
    </row>
    <row r="280" spans="1:2" x14ac:dyDescent="0.3">
      <c r="A280">
        <v>35137</v>
      </c>
      <c r="B280" t="s">
        <v>83</v>
      </c>
    </row>
    <row r="281" spans="1:2" x14ac:dyDescent="0.3">
      <c r="A281">
        <v>35366</v>
      </c>
      <c r="B281" t="s">
        <v>83</v>
      </c>
    </row>
    <row r="282" spans="1:2" x14ac:dyDescent="0.3">
      <c r="A282">
        <v>35492</v>
      </c>
      <c r="B282" t="s">
        <v>83</v>
      </c>
    </row>
    <row r="283" spans="1:2" x14ac:dyDescent="0.3">
      <c r="A283">
        <v>35554</v>
      </c>
      <c r="B283" t="s">
        <v>83</v>
      </c>
    </row>
    <row r="284" spans="1:2" x14ac:dyDescent="0.3">
      <c r="A284">
        <v>35588</v>
      </c>
      <c r="B284" t="s">
        <v>83</v>
      </c>
    </row>
    <row r="285" spans="1:2" x14ac:dyDescent="0.3">
      <c r="A285">
        <v>35687</v>
      </c>
      <c r="B285" t="s">
        <v>83</v>
      </c>
    </row>
    <row r="286" spans="1:2" x14ac:dyDescent="0.3">
      <c r="A286">
        <v>35744</v>
      </c>
      <c r="B286" t="s">
        <v>83</v>
      </c>
    </row>
    <row r="287" spans="1:2" x14ac:dyDescent="0.3">
      <c r="A287">
        <v>35877</v>
      </c>
      <c r="B287" t="s">
        <v>83</v>
      </c>
    </row>
    <row r="288" spans="1:2" x14ac:dyDescent="0.3">
      <c r="A288">
        <v>35910</v>
      </c>
      <c r="B288" t="s">
        <v>83</v>
      </c>
    </row>
    <row r="289" spans="1:2" x14ac:dyDescent="0.3">
      <c r="A289">
        <v>35936</v>
      </c>
      <c r="B289" t="s">
        <v>83</v>
      </c>
    </row>
    <row r="290" spans="1:2" x14ac:dyDescent="0.3">
      <c r="A290">
        <v>36038</v>
      </c>
      <c r="B290" t="s">
        <v>83</v>
      </c>
    </row>
    <row r="291" spans="1:2" x14ac:dyDescent="0.3">
      <c r="A291">
        <v>36067</v>
      </c>
      <c r="B291" t="s">
        <v>83</v>
      </c>
    </row>
    <row r="292" spans="1:2" x14ac:dyDescent="0.3">
      <c r="A292">
        <v>36160</v>
      </c>
      <c r="B292" t="s">
        <v>83</v>
      </c>
    </row>
    <row r="293" spans="1:2" x14ac:dyDescent="0.3">
      <c r="A293">
        <v>36262</v>
      </c>
      <c r="B293" t="s">
        <v>83</v>
      </c>
    </row>
    <row r="294" spans="1:2" x14ac:dyDescent="0.3">
      <c r="A294">
        <v>36449</v>
      </c>
      <c r="B294" t="s">
        <v>83</v>
      </c>
    </row>
    <row r="295" spans="1:2" x14ac:dyDescent="0.3">
      <c r="A295">
        <v>36609</v>
      </c>
      <c r="B295" t="s">
        <v>83</v>
      </c>
    </row>
    <row r="296" spans="1:2" x14ac:dyDescent="0.3">
      <c r="A296">
        <v>36676</v>
      </c>
      <c r="B296" t="s">
        <v>83</v>
      </c>
    </row>
    <row r="297" spans="1:2" x14ac:dyDescent="0.3">
      <c r="A297">
        <v>36679</v>
      </c>
      <c r="B297" t="s">
        <v>83</v>
      </c>
    </row>
    <row r="298" spans="1:2" x14ac:dyDescent="0.3">
      <c r="A298">
        <v>36705</v>
      </c>
      <c r="B298" t="s">
        <v>83</v>
      </c>
    </row>
    <row r="299" spans="1:2" x14ac:dyDescent="0.3">
      <c r="A299">
        <v>36707</v>
      </c>
      <c r="B299" t="s">
        <v>83</v>
      </c>
    </row>
    <row r="300" spans="1:2" x14ac:dyDescent="0.3">
      <c r="A300">
        <v>36743</v>
      </c>
      <c r="B300" t="s">
        <v>83</v>
      </c>
    </row>
    <row r="301" spans="1:2" x14ac:dyDescent="0.3">
      <c r="A301">
        <v>36772</v>
      </c>
      <c r="B301" t="s">
        <v>83</v>
      </c>
    </row>
    <row r="302" spans="1:2" x14ac:dyDescent="0.3">
      <c r="A302">
        <v>36773</v>
      </c>
      <c r="B302" t="s">
        <v>83</v>
      </c>
    </row>
    <row r="303" spans="1:2" x14ac:dyDescent="0.3">
      <c r="A303">
        <v>36932</v>
      </c>
      <c r="B303" t="s">
        <v>83</v>
      </c>
    </row>
    <row r="304" spans="1:2" x14ac:dyDescent="0.3">
      <c r="A304">
        <v>36934</v>
      </c>
      <c r="B304" t="s">
        <v>83</v>
      </c>
    </row>
    <row r="305" spans="1:2" x14ac:dyDescent="0.3">
      <c r="A305">
        <v>36992</v>
      </c>
      <c r="B305" t="s">
        <v>83</v>
      </c>
    </row>
    <row r="306" spans="1:2" x14ac:dyDescent="0.3">
      <c r="A306">
        <v>36994</v>
      </c>
      <c r="B306" t="s">
        <v>83</v>
      </c>
    </row>
    <row r="307" spans="1:2" x14ac:dyDescent="0.3">
      <c r="A307">
        <v>36998</v>
      </c>
      <c r="B307" t="s">
        <v>83</v>
      </c>
    </row>
    <row r="308" spans="1:2" x14ac:dyDescent="0.3">
      <c r="A308">
        <v>36999</v>
      </c>
      <c r="B308" t="s">
        <v>83</v>
      </c>
    </row>
    <row r="309" spans="1:2" x14ac:dyDescent="0.3">
      <c r="A309">
        <v>37250</v>
      </c>
      <c r="B309" t="s">
        <v>83</v>
      </c>
    </row>
    <row r="310" spans="1:2" x14ac:dyDescent="0.3">
      <c r="A310">
        <v>37380</v>
      </c>
      <c r="B310" t="s">
        <v>83</v>
      </c>
    </row>
    <row r="311" spans="1:2" x14ac:dyDescent="0.3">
      <c r="A311">
        <v>37414</v>
      </c>
      <c r="B311" t="s">
        <v>83</v>
      </c>
    </row>
    <row r="312" spans="1:2" x14ac:dyDescent="0.3">
      <c r="A312">
        <v>37572</v>
      </c>
      <c r="B312" t="s">
        <v>83</v>
      </c>
    </row>
    <row r="313" spans="1:2" x14ac:dyDescent="0.3">
      <c r="A313">
        <v>37760</v>
      </c>
      <c r="B313" t="s">
        <v>83</v>
      </c>
    </row>
    <row r="314" spans="1:2" x14ac:dyDescent="0.3">
      <c r="A314">
        <v>37860</v>
      </c>
      <c r="B314" t="s">
        <v>83</v>
      </c>
    </row>
    <row r="315" spans="1:2" x14ac:dyDescent="0.3">
      <c r="A315">
        <v>37862</v>
      </c>
      <c r="B315" t="s">
        <v>83</v>
      </c>
    </row>
    <row r="316" spans="1:2" x14ac:dyDescent="0.3">
      <c r="A316">
        <v>37924</v>
      </c>
      <c r="B316" t="s">
        <v>83</v>
      </c>
    </row>
    <row r="317" spans="1:2" x14ac:dyDescent="0.3">
      <c r="A317">
        <v>38050</v>
      </c>
      <c r="B317" t="s">
        <v>83</v>
      </c>
    </row>
    <row r="318" spans="1:2" x14ac:dyDescent="0.3">
      <c r="A318">
        <v>38210</v>
      </c>
      <c r="B318" t="s">
        <v>83</v>
      </c>
    </row>
    <row r="319" spans="1:2" x14ac:dyDescent="0.3">
      <c r="A319">
        <v>38240</v>
      </c>
      <c r="B319" t="s">
        <v>83</v>
      </c>
    </row>
    <row r="320" spans="1:2" x14ac:dyDescent="0.3">
      <c r="A320">
        <v>38272</v>
      </c>
      <c r="B320" t="s">
        <v>83</v>
      </c>
    </row>
    <row r="321" spans="1:2" x14ac:dyDescent="0.3">
      <c r="A321">
        <v>38400</v>
      </c>
      <c r="B321" t="s">
        <v>83</v>
      </c>
    </row>
    <row r="322" spans="1:2" x14ac:dyDescent="0.3">
      <c r="A322">
        <v>38530</v>
      </c>
      <c r="B322" t="s">
        <v>83</v>
      </c>
    </row>
    <row r="323" spans="1:2" x14ac:dyDescent="0.3">
      <c r="A323">
        <v>38596</v>
      </c>
      <c r="B323" t="s">
        <v>83</v>
      </c>
    </row>
    <row r="324" spans="1:2" x14ac:dyDescent="0.3">
      <c r="A324">
        <v>38661</v>
      </c>
      <c r="B324" t="s">
        <v>83</v>
      </c>
    </row>
    <row r="325" spans="1:2" x14ac:dyDescent="0.3">
      <c r="A325">
        <v>38787</v>
      </c>
      <c r="B325" t="s">
        <v>83</v>
      </c>
    </row>
    <row r="326" spans="1:2" x14ac:dyDescent="0.3">
      <c r="A326">
        <v>39043</v>
      </c>
      <c r="B326" t="s">
        <v>83</v>
      </c>
    </row>
    <row r="327" spans="1:2" x14ac:dyDescent="0.3">
      <c r="A327">
        <v>39075</v>
      </c>
      <c r="B327" t="s">
        <v>83</v>
      </c>
    </row>
    <row r="328" spans="1:2" x14ac:dyDescent="0.3">
      <c r="A328">
        <v>39169</v>
      </c>
      <c r="B328" t="s">
        <v>83</v>
      </c>
    </row>
    <row r="329" spans="1:2" x14ac:dyDescent="0.3">
      <c r="A329">
        <v>39333</v>
      </c>
      <c r="B329" t="s">
        <v>83</v>
      </c>
    </row>
    <row r="330" spans="1:2" x14ac:dyDescent="0.3">
      <c r="A330">
        <v>39490</v>
      </c>
      <c r="B330" t="s">
        <v>83</v>
      </c>
    </row>
    <row r="331" spans="1:2" x14ac:dyDescent="0.3">
      <c r="A331">
        <v>39555</v>
      </c>
      <c r="B331" t="s">
        <v>83</v>
      </c>
    </row>
    <row r="332" spans="1:2" x14ac:dyDescent="0.3">
      <c r="A332">
        <v>39619</v>
      </c>
      <c r="B332" t="s">
        <v>83</v>
      </c>
    </row>
    <row r="333" spans="1:2" x14ac:dyDescent="0.3">
      <c r="A333">
        <v>39872</v>
      </c>
      <c r="B333" t="s">
        <v>83</v>
      </c>
    </row>
    <row r="334" spans="1:2" x14ac:dyDescent="0.3">
      <c r="A334">
        <v>39904</v>
      </c>
      <c r="B334" t="s">
        <v>83</v>
      </c>
    </row>
    <row r="335" spans="1:2" x14ac:dyDescent="0.3">
      <c r="A335">
        <v>39943</v>
      </c>
      <c r="B335" t="s">
        <v>83</v>
      </c>
    </row>
    <row r="336" spans="1:2" x14ac:dyDescent="0.3">
      <c r="A336">
        <v>40097</v>
      </c>
      <c r="B336" t="s">
        <v>83</v>
      </c>
    </row>
    <row r="337" spans="1:2" x14ac:dyDescent="0.3">
      <c r="A337">
        <v>40132</v>
      </c>
      <c r="B337" t="s">
        <v>83</v>
      </c>
    </row>
    <row r="338" spans="1:2" x14ac:dyDescent="0.3">
      <c r="A338">
        <v>40134</v>
      </c>
      <c r="B338" t="s">
        <v>83</v>
      </c>
    </row>
    <row r="339" spans="1:2" x14ac:dyDescent="0.3">
      <c r="A339">
        <v>40160</v>
      </c>
      <c r="B339" t="s">
        <v>83</v>
      </c>
    </row>
    <row r="340" spans="1:2" x14ac:dyDescent="0.3">
      <c r="A340">
        <v>40354</v>
      </c>
      <c r="B340" t="s">
        <v>83</v>
      </c>
    </row>
    <row r="341" spans="1:2" x14ac:dyDescent="0.3">
      <c r="A341">
        <v>40802</v>
      </c>
      <c r="B341" t="s">
        <v>83</v>
      </c>
    </row>
    <row r="342" spans="1:2" x14ac:dyDescent="0.3">
      <c r="A342">
        <v>40806</v>
      </c>
      <c r="B342" t="s">
        <v>83</v>
      </c>
    </row>
    <row r="343" spans="1:2" x14ac:dyDescent="0.3">
      <c r="A343">
        <v>41059</v>
      </c>
      <c r="B343" t="s">
        <v>83</v>
      </c>
    </row>
    <row r="344" spans="1:2" x14ac:dyDescent="0.3">
      <c r="A344">
        <v>41120</v>
      </c>
      <c r="B344" t="s">
        <v>83</v>
      </c>
    </row>
    <row r="345" spans="1:2" x14ac:dyDescent="0.3">
      <c r="A345">
        <v>41186</v>
      </c>
      <c r="B345" t="s">
        <v>83</v>
      </c>
    </row>
    <row r="346" spans="1:2" x14ac:dyDescent="0.3">
      <c r="A346">
        <v>41216</v>
      </c>
      <c r="B346" t="s">
        <v>83</v>
      </c>
    </row>
    <row r="347" spans="1:2" x14ac:dyDescent="0.3">
      <c r="A347">
        <v>41508</v>
      </c>
      <c r="B347" t="s">
        <v>83</v>
      </c>
    </row>
    <row r="348" spans="1:2" x14ac:dyDescent="0.3">
      <c r="A348">
        <v>41760</v>
      </c>
      <c r="B348" t="s">
        <v>83</v>
      </c>
    </row>
    <row r="349" spans="1:2" x14ac:dyDescent="0.3">
      <c r="A349">
        <v>41861</v>
      </c>
      <c r="B349" t="s">
        <v>83</v>
      </c>
    </row>
    <row r="350" spans="1:2" x14ac:dyDescent="0.3">
      <c r="A350">
        <v>42342</v>
      </c>
      <c r="B350" t="s">
        <v>83</v>
      </c>
    </row>
    <row r="351" spans="1:2" x14ac:dyDescent="0.3">
      <c r="A351">
        <v>42375</v>
      </c>
      <c r="B351" t="s">
        <v>83</v>
      </c>
    </row>
    <row r="352" spans="1:2" x14ac:dyDescent="0.3">
      <c r="A352">
        <v>42436</v>
      </c>
      <c r="B352" t="s">
        <v>83</v>
      </c>
    </row>
    <row r="353" spans="1:2" x14ac:dyDescent="0.3">
      <c r="A353">
        <v>42563</v>
      </c>
      <c r="B353" t="s">
        <v>83</v>
      </c>
    </row>
    <row r="354" spans="1:2" x14ac:dyDescent="0.3">
      <c r="A354">
        <v>42628</v>
      </c>
      <c r="B354" t="s">
        <v>83</v>
      </c>
    </row>
    <row r="355" spans="1:2" x14ac:dyDescent="0.3">
      <c r="A355">
        <v>42788</v>
      </c>
      <c r="B355" t="s">
        <v>83</v>
      </c>
    </row>
    <row r="356" spans="1:2" x14ac:dyDescent="0.3">
      <c r="A356">
        <v>42823</v>
      </c>
      <c r="B356" t="s">
        <v>83</v>
      </c>
    </row>
    <row r="357" spans="1:2" x14ac:dyDescent="0.3">
      <c r="A357">
        <v>42850</v>
      </c>
      <c r="B357" t="s">
        <v>83</v>
      </c>
    </row>
    <row r="358" spans="1:2" x14ac:dyDescent="0.3">
      <c r="A358">
        <v>42912</v>
      </c>
      <c r="B358" t="s">
        <v>83</v>
      </c>
    </row>
    <row r="359" spans="1:2" x14ac:dyDescent="0.3">
      <c r="A359">
        <v>42945</v>
      </c>
      <c r="B359" t="s">
        <v>83</v>
      </c>
    </row>
    <row r="360" spans="1:2" x14ac:dyDescent="0.3">
      <c r="A360">
        <v>43138</v>
      </c>
      <c r="B360" t="s">
        <v>83</v>
      </c>
    </row>
    <row r="361" spans="1:2" x14ac:dyDescent="0.3">
      <c r="A361">
        <v>43140</v>
      </c>
      <c r="B361" t="s">
        <v>83</v>
      </c>
    </row>
    <row r="362" spans="1:2" x14ac:dyDescent="0.3">
      <c r="A362">
        <v>43203</v>
      </c>
      <c r="B362" t="s">
        <v>83</v>
      </c>
    </row>
    <row r="363" spans="1:2" x14ac:dyDescent="0.3">
      <c r="A363">
        <v>43269</v>
      </c>
      <c r="B363" t="s">
        <v>83</v>
      </c>
    </row>
    <row r="364" spans="1:2" x14ac:dyDescent="0.3">
      <c r="A364">
        <v>43488</v>
      </c>
      <c r="B364" t="s">
        <v>83</v>
      </c>
    </row>
    <row r="365" spans="1:2" x14ac:dyDescent="0.3">
      <c r="A365">
        <v>43494</v>
      </c>
      <c r="B365" t="s">
        <v>83</v>
      </c>
    </row>
    <row r="366" spans="1:2" x14ac:dyDescent="0.3">
      <c r="A366">
        <v>43585</v>
      </c>
      <c r="B366" t="s">
        <v>83</v>
      </c>
    </row>
    <row r="367" spans="1:2" x14ac:dyDescent="0.3">
      <c r="A367">
        <v>43713</v>
      </c>
      <c r="B367" t="s">
        <v>83</v>
      </c>
    </row>
    <row r="368" spans="1:2" x14ac:dyDescent="0.3">
      <c r="A368">
        <v>44098</v>
      </c>
      <c r="B368" t="s">
        <v>83</v>
      </c>
    </row>
    <row r="369" spans="1:2" x14ac:dyDescent="0.3">
      <c r="A369">
        <v>44292</v>
      </c>
      <c r="B369" t="s">
        <v>83</v>
      </c>
    </row>
    <row r="370" spans="1:2" x14ac:dyDescent="0.3">
      <c r="A370">
        <v>44486</v>
      </c>
      <c r="B370" t="s">
        <v>83</v>
      </c>
    </row>
    <row r="371" spans="1:2" x14ac:dyDescent="0.3">
      <c r="A371">
        <v>44579</v>
      </c>
      <c r="B371" t="s">
        <v>83</v>
      </c>
    </row>
    <row r="372" spans="1:2" x14ac:dyDescent="0.3">
      <c r="A372">
        <v>44583</v>
      </c>
      <c r="B372" t="s">
        <v>83</v>
      </c>
    </row>
    <row r="373" spans="1:2" x14ac:dyDescent="0.3">
      <c r="A373">
        <v>44869</v>
      </c>
      <c r="B373" t="s">
        <v>83</v>
      </c>
    </row>
    <row r="374" spans="1:2" x14ac:dyDescent="0.3">
      <c r="A374">
        <v>44962</v>
      </c>
      <c r="B374" t="s">
        <v>83</v>
      </c>
    </row>
    <row r="375" spans="1:2" x14ac:dyDescent="0.3">
      <c r="A375">
        <v>45127</v>
      </c>
      <c r="B375" t="s">
        <v>83</v>
      </c>
    </row>
    <row r="376" spans="1:2" x14ac:dyDescent="0.3">
      <c r="A376">
        <v>45605</v>
      </c>
      <c r="B376" t="s">
        <v>83</v>
      </c>
    </row>
    <row r="377" spans="1:2" x14ac:dyDescent="0.3">
      <c r="A377">
        <v>45632</v>
      </c>
      <c r="B377" t="s">
        <v>83</v>
      </c>
    </row>
    <row r="378" spans="1:2" x14ac:dyDescent="0.3">
      <c r="A378">
        <v>45698</v>
      </c>
      <c r="B378" t="s">
        <v>83</v>
      </c>
    </row>
    <row r="379" spans="1:2" x14ac:dyDescent="0.3">
      <c r="A379">
        <v>45767</v>
      </c>
      <c r="B379" t="s">
        <v>83</v>
      </c>
    </row>
    <row r="380" spans="1:2" x14ac:dyDescent="0.3">
      <c r="A380">
        <v>45794</v>
      </c>
      <c r="B380" t="s">
        <v>83</v>
      </c>
    </row>
    <row r="381" spans="1:2" x14ac:dyDescent="0.3">
      <c r="A381">
        <v>45863</v>
      </c>
      <c r="B381" t="s">
        <v>83</v>
      </c>
    </row>
    <row r="382" spans="1:2" x14ac:dyDescent="0.3">
      <c r="A382">
        <v>46052</v>
      </c>
      <c r="B382" t="s">
        <v>83</v>
      </c>
    </row>
    <row r="383" spans="1:2" x14ac:dyDescent="0.3">
      <c r="A383">
        <v>46276</v>
      </c>
      <c r="B383" t="s">
        <v>83</v>
      </c>
    </row>
    <row r="384" spans="1:2" x14ac:dyDescent="0.3">
      <c r="A384">
        <v>46311</v>
      </c>
      <c r="B384" t="s">
        <v>83</v>
      </c>
    </row>
    <row r="385" spans="1:2" x14ac:dyDescent="0.3">
      <c r="A385">
        <v>46341</v>
      </c>
      <c r="B385" t="s">
        <v>83</v>
      </c>
    </row>
    <row r="386" spans="1:2" x14ac:dyDescent="0.3">
      <c r="A386">
        <v>46375</v>
      </c>
      <c r="B386" t="s">
        <v>83</v>
      </c>
    </row>
    <row r="387" spans="1:2" x14ac:dyDescent="0.3">
      <c r="A387">
        <v>46497</v>
      </c>
      <c r="B387" t="s">
        <v>83</v>
      </c>
    </row>
    <row r="388" spans="1:2" x14ac:dyDescent="0.3">
      <c r="A388">
        <v>46662</v>
      </c>
      <c r="B388" t="s">
        <v>83</v>
      </c>
    </row>
    <row r="389" spans="1:2" x14ac:dyDescent="0.3">
      <c r="A389">
        <v>46852</v>
      </c>
      <c r="B389" t="s">
        <v>83</v>
      </c>
    </row>
    <row r="390" spans="1:2" x14ac:dyDescent="0.3">
      <c r="A390">
        <v>47078</v>
      </c>
      <c r="B390" t="s">
        <v>83</v>
      </c>
    </row>
    <row r="391" spans="1:2" x14ac:dyDescent="0.3">
      <c r="A391">
        <v>47079</v>
      </c>
      <c r="B391" t="s">
        <v>83</v>
      </c>
    </row>
    <row r="392" spans="1:2" x14ac:dyDescent="0.3">
      <c r="A392">
        <v>47109</v>
      </c>
      <c r="B392" t="s">
        <v>83</v>
      </c>
    </row>
    <row r="393" spans="1:2" x14ac:dyDescent="0.3">
      <c r="A393">
        <v>47138</v>
      </c>
      <c r="B393" t="s">
        <v>83</v>
      </c>
    </row>
    <row r="394" spans="1:2" x14ac:dyDescent="0.3">
      <c r="A394">
        <v>47174</v>
      </c>
      <c r="B394" t="s">
        <v>83</v>
      </c>
    </row>
    <row r="395" spans="1:2" x14ac:dyDescent="0.3">
      <c r="A395">
        <v>47265</v>
      </c>
      <c r="B395" t="s">
        <v>83</v>
      </c>
    </row>
    <row r="396" spans="1:2" x14ac:dyDescent="0.3">
      <c r="A396">
        <v>47271</v>
      </c>
      <c r="B396" t="s">
        <v>83</v>
      </c>
    </row>
    <row r="397" spans="1:2" x14ac:dyDescent="0.3">
      <c r="A397">
        <v>47457</v>
      </c>
      <c r="B397" t="s">
        <v>83</v>
      </c>
    </row>
    <row r="398" spans="1:2" x14ac:dyDescent="0.3">
      <c r="A398">
        <v>47494</v>
      </c>
      <c r="B398" t="s">
        <v>83</v>
      </c>
    </row>
    <row r="399" spans="1:2" x14ac:dyDescent="0.3">
      <c r="A399">
        <v>47620</v>
      </c>
      <c r="B399" t="s">
        <v>83</v>
      </c>
    </row>
    <row r="400" spans="1:2" x14ac:dyDescent="0.3">
      <c r="A400">
        <v>47621</v>
      </c>
      <c r="B400" t="s">
        <v>83</v>
      </c>
    </row>
    <row r="401" spans="1:2" x14ac:dyDescent="0.3">
      <c r="A401">
        <v>47813</v>
      </c>
      <c r="B401" t="s">
        <v>83</v>
      </c>
    </row>
    <row r="402" spans="1:2" x14ac:dyDescent="0.3">
      <c r="A402">
        <v>47876</v>
      </c>
      <c r="B402" t="s">
        <v>83</v>
      </c>
    </row>
    <row r="403" spans="1:2" x14ac:dyDescent="0.3">
      <c r="A403">
        <v>47910</v>
      </c>
      <c r="B403" t="s">
        <v>83</v>
      </c>
    </row>
    <row r="404" spans="1:2" x14ac:dyDescent="0.3">
      <c r="A404">
        <v>48293</v>
      </c>
      <c r="B404" t="s">
        <v>83</v>
      </c>
    </row>
    <row r="405" spans="1:2" x14ac:dyDescent="0.3">
      <c r="A405">
        <v>48295</v>
      </c>
      <c r="B405" t="s">
        <v>83</v>
      </c>
    </row>
    <row r="406" spans="1:2" x14ac:dyDescent="0.3">
      <c r="A406">
        <v>48321</v>
      </c>
      <c r="B406" t="s">
        <v>83</v>
      </c>
    </row>
    <row r="407" spans="1:2" x14ac:dyDescent="0.3">
      <c r="A407">
        <v>48353</v>
      </c>
      <c r="B407" t="s">
        <v>83</v>
      </c>
    </row>
    <row r="408" spans="1:2" x14ac:dyDescent="0.3">
      <c r="A408">
        <v>48391</v>
      </c>
      <c r="B408" t="s">
        <v>83</v>
      </c>
    </row>
    <row r="409" spans="1:2" x14ac:dyDescent="0.3">
      <c r="A409">
        <v>48448</v>
      </c>
      <c r="B409" t="s">
        <v>83</v>
      </c>
    </row>
    <row r="410" spans="1:2" x14ac:dyDescent="0.3">
      <c r="A410">
        <v>48486</v>
      </c>
      <c r="B410" t="s">
        <v>83</v>
      </c>
    </row>
    <row r="411" spans="1:2" x14ac:dyDescent="0.3">
      <c r="A411">
        <v>48487</v>
      </c>
      <c r="B411" t="s">
        <v>83</v>
      </c>
    </row>
    <row r="412" spans="1:2" x14ac:dyDescent="0.3">
      <c r="A412">
        <v>48615</v>
      </c>
      <c r="B412" t="s">
        <v>83</v>
      </c>
    </row>
    <row r="413" spans="1:2" x14ac:dyDescent="0.3">
      <c r="A413">
        <v>48710</v>
      </c>
      <c r="B413" t="s">
        <v>83</v>
      </c>
    </row>
    <row r="414" spans="1:2" x14ac:dyDescent="0.3">
      <c r="A414">
        <v>48773</v>
      </c>
      <c r="B414" t="s">
        <v>83</v>
      </c>
    </row>
    <row r="415" spans="1:2" x14ac:dyDescent="0.3">
      <c r="A415">
        <v>48775</v>
      </c>
      <c r="B415" t="s">
        <v>83</v>
      </c>
    </row>
    <row r="416" spans="1:2" x14ac:dyDescent="0.3">
      <c r="A416">
        <v>48931</v>
      </c>
      <c r="B416" t="s">
        <v>83</v>
      </c>
    </row>
    <row r="417" spans="1:2" x14ac:dyDescent="0.3">
      <c r="A417">
        <v>49026</v>
      </c>
      <c r="B417" t="s">
        <v>83</v>
      </c>
    </row>
    <row r="418" spans="1:2" x14ac:dyDescent="0.3">
      <c r="A418">
        <v>49027</v>
      </c>
      <c r="B418" t="s">
        <v>83</v>
      </c>
    </row>
    <row r="419" spans="1:2" x14ac:dyDescent="0.3">
      <c r="A419">
        <v>49123</v>
      </c>
      <c r="B419" t="s">
        <v>83</v>
      </c>
    </row>
    <row r="420" spans="1:2" x14ac:dyDescent="0.3">
      <c r="A420">
        <v>49255</v>
      </c>
      <c r="B420" t="s">
        <v>83</v>
      </c>
    </row>
    <row r="421" spans="1:2" x14ac:dyDescent="0.3">
      <c r="A421">
        <v>49349</v>
      </c>
      <c r="B421" t="s">
        <v>83</v>
      </c>
    </row>
    <row r="422" spans="1:2" x14ac:dyDescent="0.3">
      <c r="A422">
        <v>49412</v>
      </c>
      <c r="B422" t="s">
        <v>83</v>
      </c>
    </row>
    <row r="423" spans="1:2" x14ac:dyDescent="0.3">
      <c r="A423">
        <v>49510</v>
      </c>
      <c r="B423" t="s">
        <v>83</v>
      </c>
    </row>
    <row r="424" spans="1:2" x14ac:dyDescent="0.3">
      <c r="A424">
        <v>49668</v>
      </c>
      <c r="B424" t="s">
        <v>83</v>
      </c>
    </row>
    <row r="425" spans="1:2" x14ac:dyDescent="0.3">
      <c r="A425">
        <v>49762</v>
      </c>
      <c r="B425" t="s">
        <v>83</v>
      </c>
    </row>
    <row r="426" spans="1:2" x14ac:dyDescent="0.3">
      <c r="A426">
        <v>49797</v>
      </c>
      <c r="B426" t="s">
        <v>83</v>
      </c>
    </row>
    <row r="427" spans="1:2" x14ac:dyDescent="0.3">
      <c r="A427">
        <v>49830</v>
      </c>
      <c r="B427" t="s">
        <v>83</v>
      </c>
    </row>
    <row r="428" spans="1:2" x14ac:dyDescent="0.3">
      <c r="A428">
        <v>49924</v>
      </c>
      <c r="B428" t="s">
        <v>83</v>
      </c>
    </row>
    <row r="429" spans="1:2" x14ac:dyDescent="0.3">
      <c r="A429">
        <v>49988</v>
      </c>
      <c r="B429" t="s">
        <v>83</v>
      </c>
    </row>
    <row r="430" spans="1:2" x14ac:dyDescent="0.3">
      <c r="A430">
        <v>50048</v>
      </c>
      <c r="B430" t="s">
        <v>83</v>
      </c>
    </row>
    <row r="431" spans="1:2" x14ac:dyDescent="0.3">
      <c r="A431">
        <v>50081</v>
      </c>
      <c r="B431" t="s">
        <v>83</v>
      </c>
    </row>
    <row r="432" spans="1:2" x14ac:dyDescent="0.3">
      <c r="A432">
        <v>50083</v>
      </c>
      <c r="B432" t="s">
        <v>83</v>
      </c>
    </row>
    <row r="433" spans="1:2" x14ac:dyDescent="0.3">
      <c r="A433">
        <v>50087</v>
      </c>
      <c r="B433" t="s">
        <v>83</v>
      </c>
    </row>
    <row r="434" spans="1:2" x14ac:dyDescent="0.3">
      <c r="A434">
        <v>50147</v>
      </c>
      <c r="B434" t="s">
        <v>83</v>
      </c>
    </row>
    <row r="435" spans="1:2" x14ac:dyDescent="0.3">
      <c r="A435">
        <v>50246</v>
      </c>
      <c r="B435" t="s">
        <v>83</v>
      </c>
    </row>
    <row r="436" spans="1:2" x14ac:dyDescent="0.3">
      <c r="A436">
        <v>50307</v>
      </c>
      <c r="B436" t="s">
        <v>83</v>
      </c>
    </row>
    <row r="437" spans="1:2" x14ac:dyDescent="0.3">
      <c r="A437">
        <v>50374</v>
      </c>
      <c r="B437" t="s">
        <v>83</v>
      </c>
    </row>
    <row r="438" spans="1:2" x14ac:dyDescent="0.3">
      <c r="A438">
        <v>50432</v>
      </c>
      <c r="B438" t="s">
        <v>83</v>
      </c>
    </row>
    <row r="439" spans="1:2" x14ac:dyDescent="0.3">
      <c r="A439">
        <v>50501</v>
      </c>
      <c r="B439" t="s">
        <v>83</v>
      </c>
    </row>
    <row r="440" spans="1:2" x14ac:dyDescent="0.3">
      <c r="A440">
        <v>50564</v>
      </c>
      <c r="B440" t="s">
        <v>83</v>
      </c>
    </row>
    <row r="441" spans="1:2" x14ac:dyDescent="0.3">
      <c r="A441">
        <v>50566</v>
      </c>
      <c r="B441" t="s">
        <v>83</v>
      </c>
    </row>
    <row r="442" spans="1:2" x14ac:dyDescent="0.3">
      <c r="A442">
        <v>50663</v>
      </c>
      <c r="B442" t="s">
        <v>83</v>
      </c>
    </row>
    <row r="443" spans="1:2" x14ac:dyDescent="0.3">
      <c r="A443">
        <v>50721</v>
      </c>
      <c r="B443" t="s">
        <v>83</v>
      </c>
    </row>
    <row r="444" spans="1:2" x14ac:dyDescent="0.3">
      <c r="A444">
        <v>50789</v>
      </c>
      <c r="B444" t="s">
        <v>83</v>
      </c>
    </row>
    <row r="445" spans="1:2" x14ac:dyDescent="0.3">
      <c r="A445">
        <v>50818</v>
      </c>
      <c r="B445" t="s">
        <v>83</v>
      </c>
    </row>
    <row r="446" spans="1:2" x14ac:dyDescent="0.3">
      <c r="A446">
        <v>50823</v>
      </c>
      <c r="B446" t="s">
        <v>83</v>
      </c>
    </row>
    <row r="447" spans="1:2" x14ac:dyDescent="0.3">
      <c r="A447">
        <v>50850</v>
      </c>
      <c r="B447" t="s">
        <v>83</v>
      </c>
    </row>
    <row r="448" spans="1:2" x14ac:dyDescent="0.3">
      <c r="A448">
        <v>50914</v>
      </c>
      <c r="B448" t="s">
        <v>83</v>
      </c>
    </row>
    <row r="449" spans="1:2" x14ac:dyDescent="0.3">
      <c r="A449">
        <v>51075</v>
      </c>
      <c r="B449" t="s">
        <v>83</v>
      </c>
    </row>
    <row r="450" spans="1:2" x14ac:dyDescent="0.3">
      <c r="A450">
        <v>51239</v>
      </c>
      <c r="B450" t="s">
        <v>83</v>
      </c>
    </row>
    <row r="451" spans="1:2" x14ac:dyDescent="0.3">
      <c r="A451">
        <v>51271</v>
      </c>
      <c r="B451" t="s">
        <v>83</v>
      </c>
    </row>
    <row r="452" spans="1:2" x14ac:dyDescent="0.3">
      <c r="A452">
        <v>51302</v>
      </c>
      <c r="B452" t="s">
        <v>83</v>
      </c>
    </row>
    <row r="453" spans="1:2" x14ac:dyDescent="0.3">
      <c r="A453">
        <v>51553</v>
      </c>
      <c r="B453" t="s">
        <v>83</v>
      </c>
    </row>
    <row r="454" spans="1:2" x14ac:dyDescent="0.3">
      <c r="A454">
        <v>51554</v>
      </c>
      <c r="B454" t="s">
        <v>83</v>
      </c>
    </row>
    <row r="455" spans="1:2" x14ac:dyDescent="0.3">
      <c r="A455">
        <v>51559</v>
      </c>
      <c r="B455" t="s">
        <v>83</v>
      </c>
    </row>
    <row r="456" spans="1:2" x14ac:dyDescent="0.3">
      <c r="A456">
        <v>51876</v>
      </c>
      <c r="B456" t="s">
        <v>83</v>
      </c>
    </row>
    <row r="457" spans="1:2" x14ac:dyDescent="0.3">
      <c r="A457">
        <v>51879</v>
      </c>
      <c r="B457" t="s">
        <v>83</v>
      </c>
    </row>
    <row r="458" spans="1:2" x14ac:dyDescent="0.3">
      <c r="A458">
        <v>51940</v>
      </c>
      <c r="B458" t="s">
        <v>83</v>
      </c>
    </row>
    <row r="459" spans="1:2" x14ac:dyDescent="0.3">
      <c r="A459">
        <v>52035</v>
      </c>
      <c r="B459" t="s">
        <v>83</v>
      </c>
    </row>
    <row r="460" spans="1:2" x14ac:dyDescent="0.3">
      <c r="A460">
        <v>52068</v>
      </c>
      <c r="B460" t="s">
        <v>83</v>
      </c>
    </row>
    <row r="461" spans="1:2" x14ac:dyDescent="0.3">
      <c r="A461">
        <v>52258</v>
      </c>
      <c r="B461" t="s">
        <v>83</v>
      </c>
    </row>
    <row r="462" spans="1:2" x14ac:dyDescent="0.3">
      <c r="A462">
        <v>52288</v>
      </c>
      <c r="B462" t="s">
        <v>83</v>
      </c>
    </row>
    <row r="463" spans="1:2" x14ac:dyDescent="0.3">
      <c r="A463">
        <v>52327</v>
      </c>
      <c r="B463" t="s">
        <v>83</v>
      </c>
    </row>
    <row r="464" spans="1:2" x14ac:dyDescent="0.3">
      <c r="A464">
        <v>52518</v>
      </c>
      <c r="B464" t="s">
        <v>83</v>
      </c>
    </row>
    <row r="465" spans="1:2" x14ac:dyDescent="0.3">
      <c r="A465">
        <v>52608</v>
      </c>
      <c r="B465" t="s">
        <v>83</v>
      </c>
    </row>
    <row r="466" spans="1:2" x14ac:dyDescent="0.3">
      <c r="A466">
        <v>52611</v>
      </c>
      <c r="B466" t="s">
        <v>83</v>
      </c>
    </row>
    <row r="467" spans="1:2" x14ac:dyDescent="0.3">
      <c r="A467">
        <v>52678</v>
      </c>
      <c r="B467" t="s">
        <v>83</v>
      </c>
    </row>
    <row r="468" spans="1:2" x14ac:dyDescent="0.3">
      <c r="A468">
        <v>52805</v>
      </c>
      <c r="B468" t="s">
        <v>83</v>
      </c>
    </row>
    <row r="469" spans="1:2" x14ac:dyDescent="0.3">
      <c r="A469">
        <v>53285</v>
      </c>
      <c r="B469" t="s">
        <v>83</v>
      </c>
    </row>
    <row r="470" spans="1:2" x14ac:dyDescent="0.3">
      <c r="A470">
        <v>53536</v>
      </c>
      <c r="B470" t="s">
        <v>83</v>
      </c>
    </row>
    <row r="471" spans="1:2" x14ac:dyDescent="0.3">
      <c r="A471">
        <v>53600</v>
      </c>
      <c r="B471" t="s">
        <v>83</v>
      </c>
    </row>
    <row r="472" spans="1:2" x14ac:dyDescent="0.3">
      <c r="A472">
        <v>53767</v>
      </c>
      <c r="B472" t="s">
        <v>83</v>
      </c>
    </row>
    <row r="473" spans="1:2" x14ac:dyDescent="0.3">
      <c r="A473">
        <v>54086</v>
      </c>
      <c r="B473" t="s">
        <v>83</v>
      </c>
    </row>
    <row r="474" spans="1:2" x14ac:dyDescent="0.3">
      <c r="A474">
        <v>54119</v>
      </c>
      <c r="B474" t="s">
        <v>83</v>
      </c>
    </row>
    <row r="475" spans="1:2" x14ac:dyDescent="0.3">
      <c r="A475">
        <v>54151</v>
      </c>
      <c r="B475" t="s">
        <v>83</v>
      </c>
    </row>
    <row r="476" spans="1:2" x14ac:dyDescent="0.3">
      <c r="A476">
        <v>54215</v>
      </c>
      <c r="B476" t="s">
        <v>83</v>
      </c>
    </row>
    <row r="477" spans="1:2" x14ac:dyDescent="0.3">
      <c r="A477">
        <v>54243</v>
      </c>
      <c r="B477" t="s">
        <v>83</v>
      </c>
    </row>
    <row r="478" spans="1:2" x14ac:dyDescent="0.3">
      <c r="A478">
        <v>54245</v>
      </c>
      <c r="B478" t="s">
        <v>83</v>
      </c>
    </row>
    <row r="479" spans="1:2" x14ac:dyDescent="0.3">
      <c r="A479">
        <v>54339</v>
      </c>
      <c r="B479" t="s">
        <v>83</v>
      </c>
    </row>
    <row r="480" spans="1:2" x14ac:dyDescent="0.3">
      <c r="A480">
        <v>54368</v>
      </c>
      <c r="B480" t="s">
        <v>83</v>
      </c>
    </row>
    <row r="481" spans="1:2" x14ac:dyDescent="0.3">
      <c r="A481">
        <v>54371</v>
      </c>
      <c r="B481" t="s">
        <v>83</v>
      </c>
    </row>
    <row r="482" spans="1:2" x14ac:dyDescent="0.3">
      <c r="A482">
        <v>54563</v>
      </c>
      <c r="B482" t="s">
        <v>83</v>
      </c>
    </row>
    <row r="483" spans="1:2" x14ac:dyDescent="0.3">
      <c r="A483">
        <v>54595</v>
      </c>
      <c r="B483" t="s">
        <v>83</v>
      </c>
    </row>
    <row r="484" spans="1:2" x14ac:dyDescent="0.3">
      <c r="A484">
        <v>54721</v>
      </c>
      <c r="B484" t="s">
        <v>83</v>
      </c>
    </row>
    <row r="485" spans="1:2" x14ac:dyDescent="0.3">
      <c r="A485">
        <v>54755</v>
      </c>
      <c r="B485" t="s">
        <v>83</v>
      </c>
    </row>
    <row r="486" spans="1:2" x14ac:dyDescent="0.3">
      <c r="A486">
        <v>54787</v>
      </c>
      <c r="B486" t="s">
        <v>83</v>
      </c>
    </row>
    <row r="487" spans="1:2" x14ac:dyDescent="0.3">
      <c r="A487">
        <v>54914</v>
      </c>
      <c r="B487" t="s">
        <v>83</v>
      </c>
    </row>
    <row r="488" spans="1:2" x14ac:dyDescent="0.3">
      <c r="A488">
        <v>55172</v>
      </c>
      <c r="B488" t="s">
        <v>83</v>
      </c>
    </row>
    <row r="489" spans="1:2" x14ac:dyDescent="0.3">
      <c r="A489">
        <v>55203</v>
      </c>
      <c r="B489" t="s">
        <v>83</v>
      </c>
    </row>
    <row r="490" spans="1:2" x14ac:dyDescent="0.3">
      <c r="A490">
        <v>55235</v>
      </c>
      <c r="B490" t="s">
        <v>83</v>
      </c>
    </row>
    <row r="491" spans="1:2" x14ac:dyDescent="0.3">
      <c r="A491">
        <v>55330</v>
      </c>
      <c r="B491" t="s">
        <v>83</v>
      </c>
    </row>
    <row r="492" spans="1:2" x14ac:dyDescent="0.3">
      <c r="A492">
        <v>55526</v>
      </c>
      <c r="B492" t="s">
        <v>83</v>
      </c>
    </row>
    <row r="493" spans="1:2" x14ac:dyDescent="0.3">
      <c r="A493">
        <v>55616</v>
      </c>
      <c r="B493" t="s">
        <v>83</v>
      </c>
    </row>
    <row r="494" spans="1:2" x14ac:dyDescent="0.3">
      <c r="A494">
        <v>55618</v>
      </c>
      <c r="B494" t="s">
        <v>83</v>
      </c>
    </row>
    <row r="495" spans="1:2" x14ac:dyDescent="0.3">
      <c r="A495">
        <v>55623</v>
      </c>
      <c r="B495" t="s">
        <v>83</v>
      </c>
    </row>
    <row r="496" spans="1:2" x14ac:dyDescent="0.3">
      <c r="A496">
        <v>55747</v>
      </c>
      <c r="B496" t="s">
        <v>83</v>
      </c>
    </row>
    <row r="497" spans="1:2" x14ac:dyDescent="0.3">
      <c r="A497">
        <v>55776</v>
      </c>
      <c r="B497" t="s">
        <v>83</v>
      </c>
    </row>
    <row r="498" spans="1:2" x14ac:dyDescent="0.3">
      <c r="A498">
        <v>55808</v>
      </c>
      <c r="B498" t="s">
        <v>83</v>
      </c>
    </row>
    <row r="499" spans="1:2" x14ac:dyDescent="0.3">
      <c r="A499">
        <v>55874</v>
      </c>
      <c r="B499" t="s">
        <v>83</v>
      </c>
    </row>
    <row r="500" spans="1:2" x14ac:dyDescent="0.3">
      <c r="A500">
        <v>55877</v>
      </c>
      <c r="B500" t="s">
        <v>83</v>
      </c>
    </row>
    <row r="501" spans="1:2" x14ac:dyDescent="0.3">
      <c r="A501">
        <v>55968</v>
      </c>
      <c r="B501" t="s">
        <v>83</v>
      </c>
    </row>
    <row r="502" spans="1:2" x14ac:dyDescent="0.3">
      <c r="A502">
        <v>56101</v>
      </c>
      <c r="B502" t="s">
        <v>83</v>
      </c>
    </row>
    <row r="503" spans="1:2" x14ac:dyDescent="0.3">
      <c r="A503">
        <v>56128</v>
      </c>
      <c r="B503" t="s">
        <v>83</v>
      </c>
    </row>
    <row r="504" spans="1:2" x14ac:dyDescent="0.3">
      <c r="A504">
        <v>56257</v>
      </c>
      <c r="B504" t="s">
        <v>83</v>
      </c>
    </row>
    <row r="505" spans="1:2" x14ac:dyDescent="0.3">
      <c r="A505">
        <v>56387</v>
      </c>
      <c r="B505" t="s">
        <v>83</v>
      </c>
    </row>
    <row r="506" spans="1:2" x14ac:dyDescent="0.3">
      <c r="A506">
        <v>56452</v>
      </c>
      <c r="B506" t="s">
        <v>83</v>
      </c>
    </row>
    <row r="507" spans="1:2" x14ac:dyDescent="0.3">
      <c r="A507">
        <v>56514</v>
      </c>
      <c r="B507" t="s">
        <v>83</v>
      </c>
    </row>
    <row r="508" spans="1:2" x14ac:dyDescent="0.3">
      <c r="A508">
        <v>56582</v>
      </c>
      <c r="B508" t="s">
        <v>83</v>
      </c>
    </row>
    <row r="509" spans="1:2" x14ac:dyDescent="0.3">
      <c r="A509">
        <v>56612</v>
      </c>
      <c r="B509" t="s">
        <v>83</v>
      </c>
    </row>
    <row r="510" spans="1:2" x14ac:dyDescent="0.3">
      <c r="A510">
        <v>56768</v>
      </c>
      <c r="B510" t="s">
        <v>83</v>
      </c>
    </row>
    <row r="511" spans="1:2" x14ac:dyDescent="0.3">
      <c r="A511">
        <v>56769</v>
      </c>
      <c r="B511" t="s">
        <v>83</v>
      </c>
    </row>
    <row r="512" spans="1:2" x14ac:dyDescent="0.3">
      <c r="A512">
        <v>56868</v>
      </c>
      <c r="B512" t="s">
        <v>83</v>
      </c>
    </row>
    <row r="513" spans="1:2" x14ac:dyDescent="0.3">
      <c r="A513">
        <v>56901</v>
      </c>
      <c r="B513" t="s">
        <v>83</v>
      </c>
    </row>
    <row r="514" spans="1:2" x14ac:dyDescent="0.3">
      <c r="A514">
        <v>56930</v>
      </c>
      <c r="B514" t="s">
        <v>83</v>
      </c>
    </row>
    <row r="515" spans="1:2" x14ac:dyDescent="0.3">
      <c r="A515">
        <v>56931</v>
      </c>
      <c r="B515" t="s">
        <v>83</v>
      </c>
    </row>
    <row r="516" spans="1:2" x14ac:dyDescent="0.3">
      <c r="A516">
        <v>57157</v>
      </c>
      <c r="B516" t="s">
        <v>83</v>
      </c>
    </row>
    <row r="517" spans="1:2" x14ac:dyDescent="0.3">
      <c r="A517">
        <v>57190</v>
      </c>
      <c r="B517" t="s">
        <v>83</v>
      </c>
    </row>
    <row r="518" spans="1:2" x14ac:dyDescent="0.3">
      <c r="A518">
        <v>57248</v>
      </c>
      <c r="B518" t="s">
        <v>83</v>
      </c>
    </row>
    <row r="519" spans="1:2" x14ac:dyDescent="0.3">
      <c r="A519">
        <v>57253</v>
      </c>
      <c r="B519" t="s">
        <v>83</v>
      </c>
    </row>
    <row r="520" spans="1:2" x14ac:dyDescent="0.3">
      <c r="A520">
        <v>57440</v>
      </c>
      <c r="B520" t="s">
        <v>83</v>
      </c>
    </row>
    <row r="521" spans="1:2" x14ac:dyDescent="0.3">
      <c r="A521">
        <v>57510</v>
      </c>
      <c r="B521" t="s">
        <v>83</v>
      </c>
    </row>
    <row r="522" spans="1:2" x14ac:dyDescent="0.3">
      <c r="A522">
        <v>57600</v>
      </c>
      <c r="B522" t="s">
        <v>83</v>
      </c>
    </row>
    <row r="523" spans="1:2" x14ac:dyDescent="0.3">
      <c r="A523">
        <v>57638</v>
      </c>
      <c r="B523" t="s">
        <v>83</v>
      </c>
    </row>
    <row r="524" spans="1:2" x14ac:dyDescent="0.3">
      <c r="A524">
        <v>57986</v>
      </c>
      <c r="B524" t="s">
        <v>83</v>
      </c>
    </row>
    <row r="525" spans="1:2" x14ac:dyDescent="0.3">
      <c r="A525">
        <v>58368</v>
      </c>
      <c r="B525" t="s">
        <v>83</v>
      </c>
    </row>
    <row r="526" spans="1:2" x14ac:dyDescent="0.3">
      <c r="A526">
        <v>58372</v>
      </c>
      <c r="B526" t="s">
        <v>83</v>
      </c>
    </row>
    <row r="527" spans="1:2" x14ac:dyDescent="0.3">
      <c r="A527">
        <v>58470</v>
      </c>
      <c r="B527" t="s">
        <v>83</v>
      </c>
    </row>
    <row r="528" spans="1:2" x14ac:dyDescent="0.3">
      <c r="A528">
        <v>58500</v>
      </c>
      <c r="B528" t="s">
        <v>83</v>
      </c>
    </row>
    <row r="529" spans="1:2" x14ac:dyDescent="0.3">
      <c r="A529">
        <v>58566</v>
      </c>
      <c r="B529" t="s">
        <v>83</v>
      </c>
    </row>
    <row r="530" spans="1:2" x14ac:dyDescent="0.3">
      <c r="A530">
        <v>58688</v>
      </c>
      <c r="B530" t="s">
        <v>83</v>
      </c>
    </row>
    <row r="531" spans="1:2" x14ac:dyDescent="0.3">
      <c r="A531">
        <v>58720</v>
      </c>
      <c r="B531" t="s">
        <v>83</v>
      </c>
    </row>
    <row r="532" spans="1:2" x14ac:dyDescent="0.3">
      <c r="A532">
        <v>58725</v>
      </c>
      <c r="B532" t="s">
        <v>83</v>
      </c>
    </row>
    <row r="533" spans="1:2" x14ac:dyDescent="0.3">
      <c r="A533">
        <v>58818</v>
      </c>
      <c r="B533" t="s">
        <v>83</v>
      </c>
    </row>
    <row r="534" spans="1:2" x14ac:dyDescent="0.3">
      <c r="A534">
        <v>58949</v>
      </c>
      <c r="B534" t="s">
        <v>83</v>
      </c>
    </row>
    <row r="535" spans="1:2" x14ac:dyDescent="0.3">
      <c r="A535">
        <v>59009</v>
      </c>
      <c r="B535" t="s">
        <v>83</v>
      </c>
    </row>
    <row r="536" spans="1:2" x14ac:dyDescent="0.3">
      <c r="A536">
        <v>59047</v>
      </c>
      <c r="B536" t="s">
        <v>83</v>
      </c>
    </row>
    <row r="537" spans="1:2" x14ac:dyDescent="0.3">
      <c r="A537">
        <v>59072</v>
      </c>
      <c r="B537" t="s">
        <v>83</v>
      </c>
    </row>
    <row r="538" spans="1:2" x14ac:dyDescent="0.3">
      <c r="A538">
        <v>59139</v>
      </c>
      <c r="B538" t="s">
        <v>83</v>
      </c>
    </row>
    <row r="539" spans="1:2" x14ac:dyDescent="0.3">
      <c r="A539">
        <v>59171</v>
      </c>
      <c r="B539" t="s">
        <v>83</v>
      </c>
    </row>
    <row r="540" spans="1:2" x14ac:dyDescent="0.3">
      <c r="A540">
        <v>59585</v>
      </c>
      <c r="B540" t="s">
        <v>83</v>
      </c>
    </row>
    <row r="541" spans="1:2" x14ac:dyDescent="0.3">
      <c r="A541">
        <v>59652</v>
      </c>
      <c r="B541" t="s">
        <v>83</v>
      </c>
    </row>
    <row r="542" spans="1:2" x14ac:dyDescent="0.3">
      <c r="A542">
        <v>59680</v>
      </c>
      <c r="B542" t="s">
        <v>83</v>
      </c>
    </row>
    <row r="543" spans="1:2" x14ac:dyDescent="0.3">
      <c r="A543">
        <v>59683</v>
      </c>
      <c r="B543" t="s">
        <v>83</v>
      </c>
    </row>
    <row r="544" spans="1:2" x14ac:dyDescent="0.3">
      <c r="A544">
        <v>59776</v>
      </c>
      <c r="B544" t="s">
        <v>83</v>
      </c>
    </row>
    <row r="545" spans="1:2" x14ac:dyDescent="0.3">
      <c r="A545">
        <v>59879</v>
      </c>
      <c r="B545" t="s">
        <v>83</v>
      </c>
    </row>
    <row r="546" spans="1:2" x14ac:dyDescent="0.3">
      <c r="A546">
        <v>59937</v>
      </c>
      <c r="B546" t="s">
        <v>83</v>
      </c>
    </row>
    <row r="547" spans="1:2" x14ac:dyDescent="0.3">
      <c r="A547">
        <v>123132</v>
      </c>
      <c r="B547" t="s">
        <v>83</v>
      </c>
    </row>
    <row r="548" spans="1:2" x14ac:dyDescent="0.3">
      <c r="A548">
        <v>123166</v>
      </c>
      <c r="B548" t="s">
        <v>83</v>
      </c>
    </row>
    <row r="549" spans="1:2" x14ac:dyDescent="0.3">
      <c r="A549">
        <v>123194</v>
      </c>
      <c r="B549" t="s">
        <v>83</v>
      </c>
    </row>
    <row r="550" spans="1:2" x14ac:dyDescent="0.3">
      <c r="A550">
        <v>123258</v>
      </c>
      <c r="B550" t="s">
        <v>83</v>
      </c>
    </row>
    <row r="551" spans="1:2" x14ac:dyDescent="0.3">
      <c r="A551">
        <v>123323</v>
      </c>
      <c r="B551" t="s">
        <v>83</v>
      </c>
    </row>
    <row r="552" spans="1:2" x14ac:dyDescent="0.3">
      <c r="A552">
        <v>123359</v>
      </c>
      <c r="B552" t="s">
        <v>83</v>
      </c>
    </row>
    <row r="553" spans="1:2" x14ac:dyDescent="0.3">
      <c r="A553">
        <v>123481</v>
      </c>
      <c r="B553" t="s">
        <v>83</v>
      </c>
    </row>
    <row r="554" spans="1:2" x14ac:dyDescent="0.3">
      <c r="A554">
        <v>123483</v>
      </c>
      <c r="B554" t="s">
        <v>83</v>
      </c>
    </row>
    <row r="555" spans="1:2" x14ac:dyDescent="0.3">
      <c r="A555">
        <v>123487</v>
      </c>
      <c r="B555" t="s">
        <v>83</v>
      </c>
    </row>
    <row r="556" spans="1:2" x14ac:dyDescent="0.3">
      <c r="A556">
        <v>123512</v>
      </c>
      <c r="B556" t="s">
        <v>83</v>
      </c>
    </row>
    <row r="557" spans="1:2" x14ac:dyDescent="0.3">
      <c r="A557">
        <v>123614</v>
      </c>
      <c r="B557" t="s">
        <v>83</v>
      </c>
    </row>
    <row r="558" spans="1:2" x14ac:dyDescent="0.3">
      <c r="A558">
        <v>123769</v>
      </c>
      <c r="B558" t="s">
        <v>83</v>
      </c>
    </row>
    <row r="559" spans="1:2" x14ac:dyDescent="0.3">
      <c r="A559">
        <v>123801</v>
      </c>
      <c r="B559" t="s">
        <v>83</v>
      </c>
    </row>
    <row r="560" spans="1:2" x14ac:dyDescent="0.3">
      <c r="A560">
        <v>123802</v>
      </c>
      <c r="B560" t="s">
        <v>83</v>
      </c>
    </row>
    <row r="561" spans="1:2" x14ac:dyDescent="0.3">
      <c r="A561">
        <v>123807</v>
      </c>
      <c r="B561" t="s">
        <v>83</v>
      </c>
    </row>
    <row r="562" spans="1:2" x14ac:dyDescent="0.3">
      <c r="A562">
        <v>123837</v>
      </c>
      <c r="B562" t="s">
        <v>83</v>
      </c>
    </row>
    <row r="563" spans="1:2" x14ac:dyDescent="0.3">
      <c r="A563">
        <v>123870</v>
      </c>
      <c r="B563" t="s">
        <v>83</v>
      </c>
    </row>
    <row r="564" spans="1:2" x14ac:dyDescent="0.3">
      <c r="A564">
        <v>123902</v>
      </c>
      <c r="B564" t="s">
        <v>83</v>
      </c>
    </row>
    <row r="565" spans="1:2" x14ac:dyDescent="0.3">
      <c r="A565">
        <v>123928</v>
      </c>
      <c r="B565" t="s">
        <v>83</v>
      </c>
    </row>
    <row r="566" spans="1:2" x14ac:dyDescent="0.3">
      <c r="A566">
        <v>123994</v>
      </c>
      <c r="B566" t="s">
        <v>83</v>
      </c>
    </row>
    <row r="567" spans="1:2" x14ac:dyDescent="0.3">
      <c r="A567">
        <v>124031</v>
      </c>
      <c r="B567" t="s">
        <v>83</v>
      </c>
    </row>
    <row r="568" spans="1:2" x14ac:dyDescent="0.3">
      <c r="A568">
        <v>124059</v>
      </c>
      <c r="B568" t="s">
        <v>83</v>
      </c>
    </row>
    <row r="569" spans="1:2" x14ac:dyDescent="0.3">
      <c r="A569">
        <v>124060</v>
      </c>
      <c r="B569" t="s">
        <v>83</v>
      </c>
    </row>
    <row r="570" spans="1:2" x14ac:dyDescent="0.3">
      <c r="A570">
        <v>124154</v>
      </c>
      <c r="B570" t="s">
        <v>83</v>
      </c>
    </row>
    <row r="571" spans="1:2" x14ac:dyDescent="0.3">
      <c r="A571">
        <v>124282</v>
      </c>
      <c r="B571" t="s">
        <v>83</v>
      </c>
    </row>
    <row r="572" spans="1:2" x14ac:dyDescent="0.3">
      <c r="A572">
        <v>124286</v>
      </c>
      <c r="B572" t="s">
        <v>83</v>
      </c>
    </row>
    <row r="573" spans="1:2" x14ac:dyDescent="0.3">
      <c r="A573">
        <v>124287</v>
      </c>
      <c r="B573" t="s">
        <v>83</v>
      </c>
    </row>
    <row r="574" spans="1:2" x14ac:dyDescent="0.3">
      <c r="A574">
        <v>124345</v>
      </c>
      <c r="B574" t="s">
        <v>83</v>
      </c>
    </row>
    <row r="575" spans="1:2" x14ac:dyDescent="0.3">
      <c r="A575">
        <v>124444</v>
      </c>
      <c r="B575" t="s">
        <v>83</v>
      </c>
    </row>
    <row r="576" spans="1:2" x14ac:dyDescent="0.3">
      <c r="A576">
        <v>124507</v>
      </c>
      <c r="B576" t="s">
        <v>83</v>
      </c>
    </row>
    <row r="577" spans="1:2" x14ac:dyDescent="0.3">
      <c r="A577">
        <v>124538</v>
      </c>
      <c r="B577" t="s">
        <v>83</v>
      </c>
    </row>
    <row r="578" spans="1:2" x14ac:dyDescent="0.3">
      <c r="A578">
        <v>124701</v>
      </c>
      <c r="B578" t="s">
        <v>83</v>
      </c>
    </row>
    <row r="579" spans="1:2" x14ac:dyDescent="0.3">
      <c r="A579">
        <v>124761</v>
      </c>
      <c r="B579" t="s">
        <v>83</v>
      </c>
    </row>
    <row r="580" spans="1:2" x14ac:dyDescent="0.3">
      <c r="A580">
        <v>124799</v>
      </c>
      <c r="B580" t="s">
        <v>83</v>
      </c>
    </row>
    <row r="581" spans="1:2" x14ac:dyDescent="0.3">
      <c r="A581">
        <v>124892</v>
      </c>
      <c r="B581" t="s">
        <v>83</v>
      </c>
    </row>
    <row r="582" spans="1:2" x14ac:dyDescent="0.3">
      <c r="A582">
        <v>124921</v>
      </c>
      <c r="B582" t="s">
        <v>83</v>
      </c>
    </row>
    <row r="583" spans="1:2" x14ac:dyDescent="0.3">
      <c r="A583">
        <v>124985</v>
      </c>
      <c r="B583" t="s">
        <v>83</v>
      </c>
    </row>
    <row r="584" spans="1:2" x14ac:dyDescent="0.3">
      <c r="A584">
        <v>124988</v>
      </c>
      <c r="B584" t="s">
        <v>83</v>
      </c>
    </row>
    <row r="585" spans="1:2" x14ac:dyDescent="0.3">
      <c r="A585">
        <v>124991</v>
      </c>
      <c r="B585" t="s">
        <v>83</v>
      </c>
    </row>
    <row r="586" spans="1:2" x14ac:dyDescent="0.3">
      <c r="A586">
        <v>125149</v>
      </c>
      <c r="B586" t="s">
        <v>83</v>
      </c>
    </row>
    <row r="587" spans="1:2" x14ac:dyDescent="0.3">
      <c r="A587">
        <v>125150</v>
      </c>
      <c r="B587" t="s">
        <v>83</v>
      </c>
    </row>
    <row r="588" spans="1:2" x14ac:dyDescent="0.3">
      <c r="A588">
        <v>125240</v>
      </c>
      <c r="B588" t="s">
        <v>83</v>
      </c>
    </row>
    <row r="589" spans="1:2" x14ac:dyDescent="0.3">
      <c r="A589">
        <v>125339</v>
      </c>
      <c r="B589" t="s">
        <v>83</v>
      </c>
    </row>
    <row r="590" spans="1:2" x14ac:dyDescent="0.3">
      <c r="A590">
        <v>125373</v>
      </c>
      <c r="B590" t="s">
        <v>83</v>
      </c>
    </row>
    <row r="591" spans="1:2" x14ac:dyDescent="0.3">
      <c r="A591">
        <v>125374</v>
      </c>
      <c r="B591" t="s">
        <v>83</v>
      </c>
    </row>
    <row r="592" spans="1:2" x14ac:dyDescent="0.3">
      <c r="A592">
        <v>125433</v>
      </c>
      <c r="B592" t="s">
        <v>83</v>
      </c>
    </row>
    <row r="593" spans="1:2" x14ac:dyDescent="0.3">
      <c r="A593">
        <v>125467</v>
      </c>
      <c r="B593" t="s">
        <v>83</v>
      </c>
    </row>
    <row r="594" spans="1:2" x14ac:dyDescent="0.3">
      <c r="A594">
        <v>125503</v>
      </c>
      <c r="B594" t="s">
        <v>83</v>
      </c>
    </row>
    <row r="595" spans="1:2" x14ac:dyDescent="0.3">
      <c r="A595">
        <v>125560</v>
      </c>
      <c r="B595" t="s">
        <v>83</v>
      </c>
    </row>
    <row r="596" spans="1:2" x14ac:dyDescent="0.3">
      <c r="A596">
        <v>125562</v>
      </c>
      <c r="B596" t="s">
        <v>83</v>
      </c>
    </row>
    <row r="597" spans="1:2" x14ac:dyDescent="0.3">
      <c r="A597">
        <v>125631</v>
      </c>
      <c r="B597" t="s">
        <v>83</v>
      </c>
    </row>
    <row r="598" spans="1:2" x14ac:dyDescent="0.3">
      <c r="A598">
        <v>125659</v>
      </c>
      <c r="B598" t="s">
        <v>83</v>
      </c>
    </row>
    <row r="599" spans="1:2" x14ac:dyDescent="0.3">
      <c r="A599">
        <v>125754</v>
      </c>
      <c r="B599" t="s">
        <v>83</v>
      </c>
    </row>
    <row r="600" spans="1:2" x14ac:dyDescent="0.3">
      <c r="A600">
        <v>125818</v>
      </c>
      <c r="B600" t="s">
        <v>83</v>
      </c>
    </row>
    <row r="601" spans="1:2" x14ac:dyDescent="0.3">
      <c r="A601">
        <v>125882</v>
      </c>
      <c r="B601" t="s">
        <v>83</v>
      </c>
    </row>
    <row r="602" spans="1:2" x14ac:dyDescent="0.3">
      <c r="A602">
        <v>125883</v>
      </c>
      <c r="B602" t="s">
        <v>83</v>
      </c>
    </row>
    <row r="603" spans="1:2" x14ac:dyDescent="0.3">
      <c r="A603">
        <v>125885</v>
      </c>
      <c r="B603" t="s">
        <v>83</v>
      </c>
    </row>
    <row r="604" spans="1:2" x14ac:dyDescent="0.3">
      <c r="A604">
        <v>125947</v>
      </c>
      <c r="B604" t="s">
        <v>83</v>
      </c>
    </row>
    <row r="605" spans="1:2" x14ac:dyDescent="0.3">
      <c r="A605">
        <v>125976</v>
      </c>
      <c r="B605" t="s">
        <v>83</v>
      </c>
    </row>
    <row r="606" spans="1:2" x14ac:dyDescent="0.3">
      <c r="A606">
        <v>126046</v>
      </c>
      <c r="B606" t="s">
        <v>83</v>
      </c>
    </row>
    <row r="607" spans="1:2" x14ac:dyDescent="0.3">
      <c r="A607">
        <v>126108</v>
      </c>
      <c r="B607" t="s">
        <v>83</v>
      </c>
    </row>
    <row r="608" spans="1:2" x14ac:dyDescent="0.3">
      <c r="A608">
        <v>126169</v>
      </c>
      <c r="B608" t="s">
        <v>83</v>
      </c>
    </row>
    <row r="609" spans="1:2" x14ac:dyDescent="0.3">
      <c r="A609">
        <v>126235</v>
      </c>
      <c r="B609" t="s">
        <v>83</v>
      </c>
    </row>
    <row r="610" spans="1:2" x14ac:dyDescent="0.3">
      <c r="A610">
        <v>126297</v>
      </c>
      <c r="B610" t="s">
        <v>83</v>
      </c>
    </row>
    <row r="611" spans="1:2" x14ac:dyDescent="0.3">
      <c r="A611">
        <v>126300</v>
      </c>
      <c r="B611" t="s">
        <v>83</v>
      </c>
    </row>
    <row r="612" spans="1:2" x14ac:dyDescent="0.3">
      <c r="A612">
        <v>126393</v>
      </c>
      <c r="B612" t="s">
        <v>83</v>
      </c>
    </row>
    <row r="613" spans="1:2" x14ac:dyDescent="0.3">
      <c r="A613">
        <v>126456</v>
      </c>
      <c r="B613" t="s">
        <v>83</v>
      </c>
    </row>
    <row r="614" spans="1:2" x14ac:dyDescent="0.3">
      <c r="A614">
        <v>126459</v>
      </c>
      <c r="B614" t="s">
        <v>83</v>
      </c>
    </row>
    <row r="615" spans="1:2" x14ac:dyDescent="0.3">
      <c r="A615">
        <v>126488</v>
      </c>
      <c r="B615" t="s">
        <v>83</v>
      </c>
    </row>
    <row r="616" spans="1:2" x14ac:dyDescent="0.3">
      <c r="A616">
        <v>126521</v>
      </c>
      <c r="B616" t="s">
        <v>83</v>
      </c>
    </row>
    <row r="617" spans="1:2" x14ac:dyDescent="0.3">
      <c r="A617">
        <v>126585</v>
      </c>
      <c r="B617" t="s">
        <v>83</v>
      </c>
    </row>
    <row r="618" spans="1:2" x14ac:dyDescent="0.3">
      <c r="A618">
        <v>126654</v>
      </c>
      <c r="B618" t="s">
        <v>83</v>
      </c>
    </row>
    <row r="619" spans="1:2" x14ac:dyDescent="0.3">
      <c r="A619">
        <v>126680</v>
      </c>
      <c r="B619" t="s">
        <v>83</v>
      </c>
    </row>
    <row r="620" spans="1:2" x14ac:dyDescent="0.3">
      <c r="A620">
        <v>126777</v>
      </c>
      <c r="B620" t="s">
        <v>83</v>
      </c>
    </row>
    <row r="621" spans="1:2" x14ac:dyDescent="0.3">
      <c r="A621">
        <v>126783</v>
      </c>
      <c r="B621" t="s">
        <v>83</v>
      </c>
    </row>
    <row r="622" spans="1:2" x14ac:dyDescent="0.3">
      <c r="A622">
        <v>126814</v>
      </c>
      <c r="B622" t="s">
        <v>83</v>
      </c>
    </row>
    <row r="623" spans="1:2" x14ac:dyDescent="0.3">
      <c r="A623">
        <v>126877</v>
      </c>
      <c r="B623" t="s">
        <v>83</v>
      </c>
    </row>
    <row r="624" spans="1:2" x14ac:dyDescent="0.3">
      <c r="A624">
        <v>126905</v>
      </c>
      <c r="B624" t="s">
        <v>83</v>
      </c>
    </row>
    <row r="625" spans="1:2" x14ac:dyDescent="0.3">
      <c r="A625">
        <v>126907</v>
      </c>
      <c r="B625" t="s">
        <v>83</v>
      </c>
    </row>
    <row r="626" spans="1:2" x14ac:dyDescent="0.3">
      <c r="A626">
        <v>126973</v>
      </c>
      <c r="B626" t="s">
        <v>83</v>
      </c>
    </row>
    <row r="627" spans="1:2" x14ac:dyDescent="0.3">
      <c r="A627">
        <v>127324</v>
      </c>
      <c r="B627" t="s">
        <v>83</v>
      </c>
    </row>
    <row r="628" spans="1:2" x14ac:dyDescent="0.3">
      <c r="A628">
        <v>127516</v>
      </c>
      <c r="B628" t="s">
        <v>83</v>
      </c>
    </row>
    <row r="629" spans="1:2" x14ac:dyDescent="0.3">
      <c r="A629">
        <v>127545</v>
      </c>
      <c r="B629" t="s">
        <v>83</v>
      </c>
    </row>
    <row r="630" spans="1:2" x14ac:dyDescent="0.3">
      <c r="A630">
        <v>127612</v>
      </c>
      <c r="B630" t="s">
        <v>83</v>
      </c>
    </row>
    <row r="631" spans="1:2" x14ac:dyDescent="0.3">
      <c r="A631">
        <v>127737</v>
      </c>
      <c r="B631" t="s">
        <v>83</v>
      </c>
    </row>
    <row r="632" spans="1:2" x14ac:dyDescent="0.3">
      <c r="A632">
        <v>127769</v>
      </c>
      <c r="B632" t="s">
        <v>83</v>
      </c>
    </row>
    <row r="633" spans="1:2" x14ac:dyDescent="0.3">
      <c r="A633">
        <v>127773</v>
      </c>
      <c r="B633" t="s">
        <v>83</v>
      </c>
    </row>
    <row r="634" spans="1:2" x14ac:dyDescent="0.3">
      <c r="A634">
        <v>127774</v>
      </c>
      <c r="B634" t="s">
        <v>83</v>
      </c>
    </row>
    <row r="635" spans="1:2" x14ac:dyDescent="0.3">
      <c r="A635">
        <v>127870</v>
      </c>
      <c r="B635" t="s">
        <v>83</v>
      </c>
    </row>
    <row r="636" spans="1:2" x14ac:dyDescent="0.3">
      <c r="A636">
        <v>128028</v>
      </c>
      <c r="B636" t="s">
        <v>83</v>
      </c>
    </row>
    <row r="637" spans="1:2" x14ac:dyDescent="0.3">
      <c r="A637">
        <v>128061</v>
      </c>
      <c r="B637" t="s">
        <v>83</v>
      </c>
    </row>
    <row r="638" spans="1:2" x14ac:dyDescent="0.3">
      <c r="A638">
        <v>128284</v>
      </c>
      <c r="B638" t="s">
        <v>83</v>
      </c>
    </row>
    <row r="639" spans="1:2" x14ac:dyDescent="0.3">
      <c r="A639">
        <v>128316</v>
      </c>
      <c r="B639" t="s">
        <v>83</v>
      </c>
    </row>
    <row r="640" spans="1:2" x14ac:dyDescent="0.3">
      <c r="A640">
        <v>128381</v>
      </c>
      <c r="B640" t="s">
        <v>83</v>
      </c>
    </row>
    <row r="641" spans="1:2" x14ac:dyDescent="0.3">
      <c r="A641">
        <v>128504</v>
      </c>
      <c r="B641" t="s">
        <v>83</v>
      </c>
    </row>
    <row r="642" spans="1:2" x14ac:dyDescent="0.3">
      <c r="A642">
        <v>128509</v>
      </c>
      <c r="B642" t="s">
        <v>83</v>
      </c>
    </row>
    <row r="643" spans="1:2" x14ac:dyDescent="0.3">
      <c r="A643">
        <v>128510</v>
      </c>
      <c r="B643" t="s">
        <v>83</v>
      </c>
    </row>
    <row r="644" spans="1:2" x14ac:dyDescent="0.3">
      <c r="A644">
        <v>128735</v>
      </c>
      <c r="B644" t="s">
        <v>83</v>
      </c>
    </row>
    <row r="645" spans="1:2" x14ac:dyDescent="0.3">
      <c r="A645">
        <v>128765</v>
      </c>
      <c r="B645" t="s">
        <v>83</v>
      </c>
    </row>
    <row r="646" spans="1:2" x14ac:dyDescent="0.3">
      <c r="A646">
        <v>128767</v>
      </c>
      <c r="B646" t="s">
        <v>83</v>
      </c>
    </row>
    <row r="647" spans="1:2" x14ac:dyDescent="0.3">
      <c r="A647">
        <v>128830</v>
      </c>
      <c r="B647" t="s">
        <v>83</v>
      </c>
    </row>
    <row r="648" spans="1:2" x14ac:dyDescent="0.3">
      <c r="A648">
        <v>128925</v>
      </c>
      <c r="B648" t="s">
        <v>83</v>
      </c>
    </row>
    <row r="649" spans="1:2" x14ac:dyDescent="0.3">
      <c r="A649">
        <v>128984</v>
      </c>
      <c r="B649" t="s">
        <v>83</v>
      </c>
    </row>
    <row r="650" spans="1:2" x14ac:dyDescent="0.3">
      <c r="A650">
        <v>129018</v>
      </c>
      <c r="B650" t="s">
        <v>83</v>
      </c>
    </row>
    <row r="651" spans="1:2" x14ac:dyDescent="0.3">
      <c r="A651">
        <v>129053</v>
      </c>
      <c r="B651" t="s">
        <v>83</v>
      </c>
    </row>
    <row r="652" spans="1:2" x14ac:dyDescent="0.3">
      <c r="A652">
        <v>129182</v>
      </c>
      <c r="B652" t="s">
        <v>83</v>
      </c>
    </row>
    <row r="653" spans="1:2" x14ac:dyDescent="0.3">
      <c r="A653">
        <v>129241</v>
      </c>
      <c r="B653" t="s">
        <v>83</v>
      </c>
    </row>
    <row r="654" spans="1:2" x14ac:dyDescent="0.3">
      <c r="A654">
        <v>129246</v>
      </c>
      <c r="B654" t="s">
        <v>83</v>
      </c>
    </row>
    <row r="655" spans="1:2" x14ac:dyDescent="0.3">
      <c r="A655">
        <v>129272</v>
      </c>
      <c r="B655" t="s">
        <v>83</v>
      </c>
    </row>
    <row r="656" spans="1:2" x14ac:dyDescent="0.3">
      <c r="A656">
        <v>129279</v>
      </c>
      <c r="B656" t="s">
        <v>83</v>
      </c>
    </row>
    <row r="657" spans="1:2" x14ac:dyDescent="0.3">
      <c r="A657">
        <v>129310</v>
      </c>
      <c r="B657" t="s">
        <v>83</v>
      </c>
    </row>
    <row r="658" spans="1:2" x14ac:dyDescent="0.3">
      <c r="A658">
        <v>129336</v>
      </c>
      <c r="B658" t="s">
        <v>83</v>
      </c>
    </row>
    <row r="659" spans="1:2" x14ac:dyDescent="0.3">
      <c r="A659">
        <v>129339</v>
      </c>
      <c r="B659" t="s">
        <v>83</v>
      </c>
    </row>
    <row r="660" spans="1:2" x14ac:dyDescent="0.3">
      <c r="A660">
        <v>129368</v>
      </c>
      <c r="B660" t="s">
        <v>83</v>
      </c>
    </row>
    <row r="661" spans="1:2" x14ac:dyDescent="0.3">
      <c r="A661">
        <v>129369</v>
      </c>
      <c r="B661" t="s">
        <v>83</v>
      </c>
    </row>
    <row r="662" spans="1:2" x14ac:dyDescent="0.3">
      <c r="A662">
        <v>129433</v>
      </c>
      <c r="B662" t="s">
        <v>83</v>
      </c>
    </row>
    <row r="663" spans="1:2" x14ac:dyDescent="0.3">
      <c r="A663">
        <v>129501</v>
      </c>
      <c r="B663" t="s">
        <v>83</v>
      </c>
    </row>
    <row r="664" spans="1:2" x14ac:dyDescent="0.3">
      <c r="A664">
        <v>129592</v>
      </c>
      <c r="B664" t="s">
        <v>83</v>
      </c>
    </row>
    <row r="665" spans="1:2" x14ac:dyDescent="0.3">
      <c r="A665">
        <v>129727</v>
      </c>
      <c r="B665" t="s">
        <v>83</v>
      </c>
    </row>
    <row r="666" spans="1:2" x14ac:dyDescent="0.3">
      <c r="A666">
        <v>129753</v>
      </c>
      <c r="B666" t="s">
        <v>83</v>
      </c>
    </row>
    <row r="667" spans="1:2" x14ac:dyDescent="0.3">
      <c r="A667">
        <v>129791</v>
      </c>
      <c r="B667" t="s">
        <v>83</v>
      </c>
    </row>
    <row r="668" spans="1:2" x14ac:dyDescent="0.3">
      <c r="A668">
        <v>129850</v>
      </c>
      <c r="B668" t="s">
        <v>83</v>
      </c>
    </row>
    <row r="669" spans="1:2" x14ac:dyDescent="0.3">
      <c r="A669">
        <v>129854</v>
      </c>
      <c r="B669" t="s">
        <v>83</v>
      </c>
    </row>
    <row r="670" spans="1:2" x14ac:dyDescent="0.3">
      <c r="A670">
        <v>129918</v>
      </c>
      <c r="B670" t="s">
        <v>83</v>
      </c>
    </row>
    <row r="671" spans="1:2" x14ac:dyDescent="0.3">
      <c r="A671">
        <v>129947</v>
      </c>
      <c r="B671" t="s">
        <v>83</v>
      </c>
    </row>
    <row r="672" spans="1:2" x14ac:dyDescent="0.3">
      <c r="A672">
        <v>129979</v>
      </c>
      <c r="B672" t="s">
        <v>83</v>
      </c>
    </row>
    <row r="673" spans="1:2" x14ac:dyDescent="0.3">
      <c r="A673">
        <v>130015</v>
      </c>
      <c r="B673" t="s">
        <v>83</v>
      </c>
    </row>
    <row r="674" spans="1:2" x14ac:dyDescent="0.3">
      <c r="A674">
        <v>130042</v>
      </c>
      <c r="B674" t="s">
        <v>83</v>
      </c>
    </row>
    <row r="675" spans="1:2" x14ac:dyDescent="0.3">
      <c r="A675">
        <v>130077</v>
      </c>
      <c r="B675" t="s">
        <v>83</v>
      </c>
    </row>
    <row r="676" spans="1:2" x14ac:dyDescent="0.3">
      <c r="A676">
        <v>130079</v>
      </c>
      <c r="B676" t="s">
        <v>83</v>
      </c>
    </row>
    <row r="677" spans="1:2" x14ac:dyDescent="0.3">
      <c r="A677">
        <v>130110</v>
      </c>
      <c r="B677" t="s">
        <v>83</v>
      </c>
    </row>
    <row r="678" spans="1:2" x14ac:dyDescent="0.3">
      <c r="A678">
        <v>130174</v>
      </c>
      <c r="B678" t="s">
        <v>83</v>
      </c>
    </row>
    <row r="679" spans="1:2" x14ac:dyDescent="0.3">
      <c r="A679">
        <v>130267</v>
      </c>
      <c r="B679" t="s">
        <v>83</v>
      </c>
    </row>
    <row r="680" spans="1:2" x14ac:dyDescent="0.3">
      <c r="A680">
        <v>130429</v>
      </c>
      <c r="B680" t="s">
        <v>83</v>
      </c>
    </row>
    <row r="681" spans="1:2" x14ac:dyDescent="0.3">
      <c r="A681">
        <v>130430</v>
      </c>
      <c r="B681" t="s">
        <v>83</v>
      </c>
    </row>
    <row r="682" spans="1:2" x14ac:dyDescent="0.3">
      <c r="A682">
        <v>130489</v>
      </c>
      <c r="B682" t="s">
        <v>83</v>
      </c>
    </row>
    <row r="683" spans="1:2" x14ac:dyDescent="0.3">
      <c r="A683">
        <v>130623</v>
      </c>
      <c r="B683" t="s">
        <v>83</v>
      </c>
    </row>
    <row r="684" spans="1:2" x14ac:dyDescent="0.3">
      <c r="A684">
        <v>130746</v>
      </c>
      <c r="B684" t="s">
        <v>83</v>
      </c>
    </row>
    <row r="685" spans="1:2" x14ac:dyDescent="0.3">
      <c r="A685">
        <v>130776</v>
      </c>
      <c r="B685" t="s">
        <v>83</v>
      </c>
    </row>
    <row r="686" spans="1:2" x14ac:dyDescent="0.3">
      <c r="A686">
        <v>130840</v>
      </c>
      <c r="B686" t="s">
        <v>83</v>
      </c>
    </row>
    <row r="687" spans="1:2" x14ac:dyDescent="0.3">
      <c r="A687">
        <v>130845</v>
      </c>
      <c r="B687" t="s">
        <v>83</v>
      </c>
    </row>
    <row r="688" spans="1:2" x14ac:dyDescent="0.3">
      <c r="A688">
        <v>130905</v>
      </c>
      <c r="B688" t="s">
        <v>83</v>
      </c>
    </row>
    <row r="689" spans="1:2" x14ac:dyDescent="0.3">
      <c r="A689">
        <v>130936</v>
      </c>
      <c r="B689" t="s">
        <v>83</v>
      </c>
    </row>
    <row r="690" spans="1:2" x14ac:dyDescent="0.3">
      <c r="A690">
        <v>131039</v>
      </c>
      <c r="B690" t="s">
        <v>83</v>
      </c>
    </row>
    <row r="691" spans="1:2" x14ac:dyDescent="0.3">
      <c r="A691">
        <v>131101</v>
      </c>
      <c r="B691" t="s">
        <v>83</v>
      </c>
    </row>
    <row r="692" spans="1:2" x14ac:dyDescent="0.3">
      <c r="A692">
        <v>131130</v>
      </c>
      <c r="B692" t="s">
        <v>83</v>
      </c>
    </row>
    <row r="693" spans="1:2" x14ac:dyDescent="0.3">
      <c r="A693">
        <v>131133</v>
      </c>
      <c r="B693" t="s">
        <v>83</v>
      </c>
    </row>
    <row r="694" spans="1:2" x14ac:dyDescent="0.3">
      <c r="A694">
        <v>131288</v>
      </c>
      <c r="B694" t="s">
        <v>83</v>
      </c>
    </row>
    <row r="695" spans="1:2" x14ac:dyDescent="0.3">
      <c r="A695">
        <v>131294</v>
      </c>
      <c r="B695" t="s">
        <v>83</v>
      </c>
    </row>
    <row r="696" spans="1:2" x14ac:dyDescent="0.3">
      <c r="A696">
        <v>131450</v>
      </c>
      <c r="B696" t="s">
        <v>83</v>
      </c>
    </row>
    <row r="697" spans="1:2" x14ac:dyDescent="0.3">
      <c r="A697">
        <v>131614</v>
      </c>
      <c r="B697" t="s">
        <v>83</v>
      </c>
    </row>
    <row r="698" spans="1:2" x14ac:dyDescent="0.3">
      <c r="A698">
        <v>131642</v>
      </c>
      <c r="B698" t="s">
        <v>83</v>
      </c>
    </row>
    <row r="699" spans="1:2" x14ac:dyDescent="0.3">
      <c r="A699">
        <v>131773</v>
      </c>
      <c r="B699" t="s">
        <v>83</v>
      </c>
    </row>
    <row r="700" spans="1:2" x14ac:dyDescent="0.3">
      <c r="A700">
        <v>131802</v>
      </c>
      <c r="B700" t="s">
        <v>83</v>
      </c>
    </row>
    <row r="701" spans="1:2" x14ac:dyDescent="0.3">
      <c r="A701">
        <v>131835</v>
      </c>
      <c r="B701" t="s">
        <v>83</v>
      </c>
    </row>
    <row r="702" spans="1:2" x14ac:dyDescent="0.3">
      <c r="A702">
        <v>131901</v>
      </c>
      <c r="B702" t="s">
        <v>83</v>
      </c>
    </row>
    <row r="703" spans="1:2" x14ac:dyDescent="0.3">
      <c r="A703">
        <v>131960</v>
      </c>
      <c r="B703" t="s">
        <v>83</v>
      </c>
    </row>
    <row r="704" spans="1:2" x14ac:dyDescent="0.3">
      <c r="A704">
        <v>131998</v>
      </c>
      <c r="B704" t="s">
        <v>83</v>
      </c>
    </row>
    <row r="705" spans="1:2" x14ac:dyDescent="0.3">
      <c r="A705">
        <v>132024</v>
      </c>
      <c r="B705" t="s">
        <v>83</v>
      </c>
    </row>
    <row r="706" spans="1:2" x14ac:dyDescent="0.3">
      <c r="A706">
        <v>132062</v>
      </c>
      <c r="B706" t="s">
        <v>83</v>
      </c>
    </row>
    <row r="707" spans="1:2" x14ac:dyDescent="0.3">
      <c r="A707">
        <v>132091</v>
      </c>
      <c r="B707" t="s">
        <v>83</v>
      </c>
    </row>
    <row r="708" spans="1:2" x14ac:dyDescent="0.3">
      <c r="A708">
        <v>132093</v>
      </c>
      <c r="B708" t="s">
        <v>83</v>
      </c>
    </row>
    <row r="709" spans="1:2" x14ac:dyDescent="0.3">
      <c r="A709">
        <v>132095</v>
      </c>
      <c r="B709" t="s">
        <v>83</v>
      </c>
    </row>
    <row r="710" spans="1:2" x14ac:dyDescent="0.3">
      <c r="A710">
        <v>132127</v>
      </c>
      <c r="B710" t="s">
        <v>83</v>
      </c>
    </row>
    <row r="711" spans="1:2" x14ac:dyDescent="0.3">
      <c r="A711">
        <v>132152</v>
      </c>
      <c r="B711" t="s">
        <v>83</v>
      </c>
    </row>
    <row r="712" spans="1:2" x14ac:dyDescent="0.3">
      <c r="A712">
        <v>132221</v>
      </c>
      <c r="B712" t="s">
        <v>83</v>
      </c>
    </row>
    <row r="713" spans="1:2" x14ac:dyDescent="0.3">
      <c r="A713">
        <v>132222</v>
      </c>
      <c r="B713" t="s">
        <v>83</v>
      </c>
    </row>
    <row r="714" spans="1:2" x14ac:dyDescent="0.3">
      <c r="A714">
        <v>132248</v>
      </c>
      <c r="B714" t="s">
        <v>83</v>
      </c>
    </row>
    <row r="715" spans="1:2" x14ac:dyDescent="0.3">
      <c r="A715">
        <v>132281</v>
      </c>
      <c r="B715" t="s">
        <v>83</v>
      </c>
    </row>
    <row r="716" spans="1:2" x14ac:dyDescent="0.3">
      <c r="A716">
        <v>132347</v>
      </c>
      <c r="B716" t="s">
        <v>83</v>
      </c>
    </row>
    <row r="717" spans="1:2" x14ac:dyDescent="0.3">
      <c r="A717">
        <v>132350</v>
      </c>
      <c r="B717" t="s">
        <v>83</v>
      </c>
    </row>
    <row r="718" spans="1:2" x14ac:dyDescent="0.3">
      <c r="A718">
        <v>132472</v>
      </c>
      <c r="B718" t="s">
        <v>83</v>
      </c>
    </row>
    <row r="719" spans="1:2" x14ac:dyDescent="0.3">
      <c r="A719">
        <v>132573</v>
      </c>
      <c r="B719" t="s">
        <v>83</v>
      </c>
    </row>
    <row r="720" spans="1:2" x14ac:dyDescent="0.3">
      <c r="A720">
        <v>132669</v>
      </c>
      <c r="B720" t="s">
        <v>83</v>
      </c>
    </row>
    <row r="721" spans="1:2" x14ac:dyDescent="0.3">
      <c r="A721">
        <v>132733</v>
      </c>
      <c r="B721" t="s">
        <v>83</v>
      </c>
    </row>
    <row r="722" spans="1:2" x14ac:dyDescent="0.3">
      <c r="A722">
        <v>132794</v>
      </c>
      <c r="B722" t="s">
        <v>83</v>
      </c>
    </row>
    <row r="723" spans="1:2" x14ac:dyDescent="0.3">
      <c r="A723">
        <v>132857</v>
      </c>
      <c r="B723" t="s">
        <v>83</v>
      </c>
    </row>
    <row r="724" spans="1:2" x14ac:dyDescent="0.3">
      <c r="A724">
        <v>132863</v>
      </c>
      <c r="B724" t="s">
        <v>83</v>
      </c>
    </row>
    <row r="725" spans="1:2" x14ac:dyDescent="0.3">
      <c r="A725">
        <v>132894</v>
      </c>
      <c r="B725" t="s">
        <v>83</v>
      </c>
    </row>
    <row r="726" spans="1:2" x14ac:dyDescent="0.3">
      <c r="A726">
        <v>133052</v>
      </c>
      <c r="B726" t="s">
        <v>83</v>
      </c>
    </row>
    <row r="727" spans="1:2" x14ac:dyDescent="0.3">
      <c r="A727">
        <v>133081</v>
      </c>
      <c r="B727" t="s">
        <v>83</v>
      </c>
    </row>
    <row r="728" spans="1:2" x14ac:dyDescent="0.3">
      <c r="A728">
        <v>133144</v>
      </c>
      <c r="B728" t="s">
        <v>83</v>
      </c>
    </row>
    <row r="729" spans="1:2" x14ac:dyDescent="0.3">
      <c r="A729">
        <v>133247</v>
      </c>
      <c r="B729" t="s">
        <v>83</v>
      </c>
    </row>
    <row r="730" spans="1:2" x14ac:dyDescent="0.3">
      <c r="A730">
        <v>133277</v>
      </c>
      <c r="B730" t="s">
        <v>83</v>
      </c>
    </row>
    <row r="731" spans="1:2" x14ac:dyDescent="0.3">
      <c r="A731">
        <v>133305</v>
      </c>
      <c r="B731" t="s">
        <v>83</v>
      </c>
    </row>
    <row r="732" spans="1:2" x14ac:dyDescent="0.3">
      <c r="A732">
        <v>133306</v>
      </c>
      <c r="B732" t="s">
        <v>83</v>
      </c>
    </row>
    <row r="733" spans="1:2" x14ac:dyDescent="0.3">
      <c r="A733">
        <v>133310</v>
      </c>
      <c r="B733" t="s">
        <v>83</v>
      </c>
    </row>
    <row r="734" spans="1:2" x14ac:dyDescent="0.3">
      <c r="A734">
        <v>133369</v>
      </c>
      <c r="B734" t="s">
        <v>83</v>
      </c>
    </row>
    <row r="735" spans="1:2" x14ac:dyDescent="0.3">
      <c r="A735">
        <v>133627</v>
      </c>
      <c r="B735" t="s">
        <v>83</v>
      </c>
    </row>
    <row r="736" spans="1:2" x14ac:dyDescent="0.3">
      <c r="A736">
        <v>133662</v>
      </c>
      <c r="B736" t="s">
        <v>83</v>
      </c>
    </row>
    <row r="737" spans="1:2" x14ac:dyDescent="0.3">
      <c r="A737">
        <v>133722</v>
      </c>
      <c r="B737" t="s">
        <v>83</v>
      </c>
    </row>
    <row r="738" spans="1:2" x14ac:dyDescent="0.3">
      <c r="A738">
        <v>133819</v>
      </c>
      <c r="B738" t="s">
        <v>83</v>
      </c>
    </row>
    <row r="739" spans="1:2" x14ac:dyDescent="0.3">
      <c r="A739">
        <v>133851</v>
      </c>
      <c r="B739" t="s">
        <v>83</v>
      </c>
    </row>
    <row r="740" spans="1:2" x14ac:dyDescent="0.3">
      <c r="A740">
        <v>133884</v>
      </c>
      <c r="B740" t="s">
        <v>83</v>
      </c>
    </row>
    <row r="741" spans="1:2" x14ac:dyDescent="0.3">
      <c r="A741">
        <v>133917</v>
      </c>
      <c r="B741" t="s">
        <v>83</v>
      </c>
    </row>
    <row r="742" spans="1:2" x14ac:dyDescent="0.3">
      <c r="A742">
        <v>133919</v>
      </c>
      <c r="B742" t="s">
        <v>83</v>
      </c>
    </row>
    <row r="743" spans="1:2" x14ac:dyDescent="0.3">
      <c r="A743">
        <v>133951</v>
      </c>
      <c r="B743" t="s">
        <v>83</v>
      </c>
    </row>
    <row r="744" spans="1:2" x14ac:dyDescent="0.3">
      <c r="A744">
        <v>133979</v>
      </c>
      <c r="B744" t="s">
        <v>83</v>
      </c>
    </row>
    <row r="745" spans="1:2" x14ac:dyDescent="0.3">
      <c r="A745">
        <v>134011</v>
      </c>
      <c r="B745" t="s">
        <v>83</v>
      </c>
    </row>
    <row r="746" spans="1:2" x14ac:dyDescent="0.3">
      <c r="A746">
        <v>134111</v>
      </c>
      <c r="B746" t="s">
        <v>83</v>
      </c>
    </row>
    <row r="747" spans="1:2" x14ac:dyDescent="0.3">
      <c r="A747">
        <v>134202</v>
      </c>
      <c r="B747" t="s">
        <v>83</v>
      </c>
    </row>
    <row r="748" spans="1:2" x14ac:dyDescent="0.3">
      <c r="A748">
        <v>134271</v>
      </c>
      <c r="B748" t="s">
        <v>83</v>
      </c>
    </row>
    <row r="749" spans="1:2" x14ac:dyDescent="0.3">
      <c r="A749">
        <v>134398</v>
      </c>
      <c r="B749" t="s">
        <v>83</v>
      </c>
    </row>
    <row r="750" spans="1:2" x14ac:dyDescent="0.3">
      <c r="A750">
        <v>134425</v>
      </c>
      <c r="B750" t="s">
        <v>83</v>
      </c>
    </row>
    <row r="751" spans="1:2" x14ac:dyDescent="0.3">
      <c r="A751">
        <v>134431</v>
      </c>
      <c r="B751" t="s">
        <v>83</v>
      </c>
    </row>
    <row r="752" spans="1:2" x14ac:dyDescent="0.3">
      <c r="A752">
        <v>134553</v>
      </c>
      <c r="B752" t="s">
        <v>83</v>
      </c>
    </row>
    <row r="753" spans="1:2" x14ac:dyDescent="0.3">
      <c r="A753">
        <v>134648</v>
      </c>
      <c r="B753" t="s">
        <v>83</v>
      </c>
    </row>
    <row r="754" spans="1:2" x14ac:dyDescent="0.3">
      <c r="A754">
        <v>134651</v>
      </c>
      <c r="B754" t="s">
        <v>83</v>
      </c>
    </row>
    <row r="755" spans="1:2" x14ac:dyDescent="0.3">
      <c r="A755">
        <v>134745</v>
      </c>
      <c r="B755" t="s">
        <v>83</v>
      </c>
    </row>
    <row r="756" spans="1:2" x14ac:dyDescent="0.3">
      <c r="A756">
        <v>134779</v>
      </c>
      <c r="B756" t="s">
        <v>83</v>
      </c>
    </row>
    <row r="757" spans="1:2" x14ac:dyDescent="0.3">
      <c r="A757">
        <v>134782</v>
      </c>
      <c r="B757" t="s">
        <v>83</v>
      </c>
    </row>
    <row r="758" spans="1:2" x14ac:dyDescent="0.3">
      <c r="A758">
        <v>134808</v>
      </c>
      <c r="B758" t="s">
        <v>83</v>
      </c>
    </row>
    <row r="759" spans="1:2" x14ac:dyDescent="0.3">
      <c r="A759">
        <v>134846</v>
      </c>
      <c r="B759" t="s">
        <v>83</v>
      </c>
    </row>
    <row r="760" spans="1:2" x14ac:dyDescent="0.3">
      <c r="A760">
        <v>134908</v>
      </c>
      <c r="B760" t="s">
        <v>83</v>
      </c>
    </row>
    <row r="761" spans="1:2" x14ac:dyDescent="0.3">
      <c r="A761">
        <v>134943</v>
      </c>
      <c r="B761" t="s">
        <v>83</v>
      </c>
    </row>
    <row r="762" spans="1:2" x14ac:dyDescent="0.3">
      <c r="A762">
        <v>135005</v>
      </c>
      <c r="B762" t="s">
        <v>83</v>
      </c>
    </row>
    <row r="763" spans="1:2" x14ac:dyDescent="0.3">
      <c r="A763">
        <v>135037</v>
      </c>
      <c r="B763" t="s">
        <v>83</v>
      </c>
    </row>
    <row r="764" spans="1:2" x14ac:dyDescent="0.3">
      <c r="A764">
        <v>135160</v>
      </c>
      <c r="B764" t="s">
        <v>83</v>
      </c>
    </row>
    <row r="765" spans="1:2" x14ac:dyDescent="0.3">
      <c r="A765">
        <v>135194</v>
      </c>
      <c r="B765" t="s">
        <v>83</v>
      </c>
    </row>
    <row r="766" spans="1:2" x14ac:dyDescent="0.3">
      <c r="A766">
        <v>135224</v>
      </c>
      <c r="B766" t="s">
        <v>83</v>
      </c>
    </row>
    <row r="767" spans="1:2" x14ac:dyDescent="0.3">
      <c r="A767">
        <v>135320</v>
      </c>
      <c r="B767" t="s">
        <v>83</v>
      </c>
    </row>
    <row r="768" spans="1:2" x14ac:dyDescent="0.3">
      <c r="A768">
        <v>135356</v>
      </c>
      <c r="B768" t="s">
        <v>83</v>
      </c>
    </row>
    <row r="769" spans="1:2" x14ac:dyDescent="0.3">
      <c r="A769">
        <v>135389</v>
      </c>
      <c r="B769" t="s">
        <v>83</v>
      </c>
    </row>
    <row r="770" spans="1:2" x14ac:dyDescent="0.3">
      <c r="A770">
        <v>135420</v>
      </c>
      <c r="B770" t="s">
        <v>83</v>
      </c>
    </row>
    <row r="771" spans="1:2" x14ac:dyDescent="0.3">
      <c r="A771">
        <v>135480</v>
      </c>
      <c r="B771" t="s">
        <v>83</v>
      </c>
    </row>
    <row r="772" spans="1:2" x14ac:dyDescent="0.3">
      <c r="A772">
        <v>135612</v>
      </c>
      <c r="B772" t="s">
        <v>83</v>
      </c>
    </row>
    <row r="773" spans="1:2" x14ac:dyDescent="0.3">
      <c r="A773">
        <v>135613</v>
      </c>
      <c r="B773" t="s">
        <v>83</v>
      </c>
    </row>
    <row r="774" spans="1:2" x14ac:dyDescent="0.3">
      <c r="A774">
        <v>135643</v>
      </c>
      <c r="B774" t="s">
        <v>83</v>
      </c>
    </row>
    <row r="775" spans="1:2" x14ac:dyDescent="0.3">
      <c r="A775">
        <v>135707</v>
      </c>
      <c r="B775" t="s">
        <v>83</v>
      </c>
    </row>
    <row r="776" spans="1:2" x14ac:dyDescent="0.3">
      <c r="A776">
        <v>135806</v>
      </c>
      <c r="B776" t="s">
        <v>83</v>
      </c>
    </row>
    <row r="777" spans="1:2" x14ac:dyDescent="0.3">
      <c r="A777">
        <v>135867</v>
      </c>
      <c r="B777" t="s">
        <v>83</v>
      </c>
    </row>
    <row r="778" spans="1:2" x14ac:dyDescent="0.3">
      <c r="A778">
        <v>135871</v>
      </c>
      <c r="B778" t="s">
        <v>83</v>
      </c>
    </row>
    <row r="779" spans="1:2" x14ac:dyDescent="0.3">
      <c r="A779">
        <v>135897</v>
      </c>
      <c r="B779" t="s">
        <v>83</v>
      </c>
    </row>
    <row r="780" spans="1:2" x14ac:dyDescent="0.3">
      <c r="A780">
        <v>136121</v>
      </c>
      <c r="B780" t="s">
        <v>83</v>
      </c>
    </row>
    <row r="781" spans="1:2" x14ac:dyDescent="0.3">
      <c r="A781">
        <v>136158</v>
      </c>
      <c r="B781" t="s">
        <v>83</v>
      </c>
    </row>
    <row r="782" spans="1:2" x14ac:dyDescent="0.3">
      <c r="A782">
        <v>136252</v>
      </c>
      <c r="B782" t="s">
        <v>83</v>
      </c>
    </row>
    <row r="783" spans="1:2" x14ac:dyDescent="0.3">
      <c r="A783">
        <v>136378</v>
      </c>
      <c r="B783" t="s">
        <v>83</v>
      </c>
    </row>
    <row r="784" spans="1:2" x14ac:dyDescent="0.3">
      <c r="A784">
        <v>136440</v>
      </c>
      <c r="B784" t="s">
        <v>83</v>
      </c>
    </row>
    <row r="785" spans="1:2" x14ac:dyDescent="0.3">
      <c r="A785">
        <v>136444</v>
      </c>
      <c r="B785" t="s">
        <v>83</v>
      </c>
    </row>
    <row r="786" spans="1:2" x14ac:dyDescent="0.3">
      <c r="A786">
        <v>136476</v>
      </c>
      <c r="B786" t="s">
        <v>83</v>
      </c>
    </row>
    <row r="787" spans="1:2" x14ac:dyDescent="0.3">
      <c r="A787">
        <v>136507</v>
      </c>
      <c r="B787" t="s">
        <v>83</v>
      </c>
    </row>
    <row r="788" spans="1:2" x14ac:dyDescent="0.3">
      <c r="A788">
        <v>136537</v>
      </c>
      <c r="B788" t="s">
        <v>83</v>
      </c>
    </row>
    <row r="789" spans="1:2" x14ac:dyDescent="0.3">
      <c r="A789">
        <v>136572</v>
      </c>
      <c r="B789" t="s">
        <v>83</v>
      </c>
    </row>
    <row r="790" spans="1:2" x14ac:dyDescent="0.3">
      <c r="A790">
        <v>136606</v>
      </c>
      <c r="B790" t="s">
        <v>83</v>
      </c>
    </row>
    <row r="791" spans="1:2" x14ac:dyDescent="0.3">
      <c r="A791">
        <v>136607</v>
      </c>
      <c r="B791" t="s">
        <v>83</v>
      </c>
    </row>
    <row r="792" spans="1:2" x14ac:dyDescent="0.3">
      <c r="A792">
        <v>136765</v>
      </c>
      <c r="B792" t="s">
        <v>83</v>
      </c>
    </row>
    <row r="793" spans="1:2" x14ac:dyDescent="0.3">
      <c r="A793">
        <v>136795</v>
      </c>
      <c r="B793" t="s">
        <v>83</v>
      </c>
    </row>
    <row r="794" spans="1:2" x14ac:dyDescent="0.3">
      <c r="A794">
        <v>136825</v>
      </c>
      <c r="B794" t="s">
        <v>83</v>
      </c>
    </row>
    <row r="795" spans="1:2" x14ac:dyDescent="0.3">
      <c r="A795">
        <v>136861</v>
      </c>
      <c r="B795" t="s">
        <v>83</v>
      </c>
    </row>
    <row r="796" spans="1:2" x14ac:dyDescent="0.3">
      <c r="A796">
        <v>136889</v>
      </c>
      <c r="B796" t="s">
        <v>83</v>
      </c>
    </row>
    <row r="797" spans="1:2" x14ac:dyDescent="0.3">
      <c r="A797">
        <v>136894</v>
      </c>
      <c r="B797" t="s">
        <v>83</v>
      </c>
    </row>
    <row r="798" spans="1:2" x14ac:dyDescent="0.3">
      <c r="A798">
        <v>136988</v>
      </c>
      <c r="B798" t="s">
        <v>83</v>
      </c>
    </row>
    <row r="799" spans="1:2" x14ac:dyDescent="0.3">
      <c r="A799">
        <v>137021</v>
      </c>
      <c r="B799" t="s">
        <v>83</v>
      </c>
    </row>
    <row r="800" spans="1:2" x14ac:dyDescent="0.3">
      <c r="A800">
        <v>137113</v>
      </c>
      <c r="B800" t="s">
        <v>83</v>
      </c>
    </row>
    <row r="801" spans="1:2" x14ac:dyDescent="0.3">
      <c r="A801">
        <v>137272</v>
      </c>
      <c r="B801" t="s">
        <v>83</v>
      </c>
    </row>
    <row r="802" spans="1:2" x14ac:dyDescent="0.3">
      <c r="A802">
        <v>137275</v>
      </c>
      <c r="B802" t="s">
        <v>83</v>
      </c>
    </row>
    <row r="803" spans="1:2" x14ac:dyDescent="0.3">
      <c r="A803">
        <v>137406</v>
      </c>
      <c r="B803" t="s">
        <v>83</v>
      </c>
    </row>
    <row r="804" spans="1:2" x14ac:dyDescent="0.3">
      <c r="A804">
        <v>137471</v>
      </c>
      <c r="B804" t="s">
        <v>83</v>
      </c>
    </row>
    <row r="805" spans="1:2" x14ac:dyDescent="0.3">
      <c r="A805">
        <v>137497</v>
      </c>
      <c r="B805" t="s">
        <v>83</v>
      </c>
    </row>
    <row r="806" spans="1:2" x14ac:dyDescent="0.3">
      <c r="A806">
        <v>137500</v>
      </c>
      <c r="B806" t="s">
        <v>83</v>
      </c>
    </row>
    <row r="807" spans="1:2" x14ac:dyDescent="0.3">
      <c r="A807">
        <v>137530</v>
      </c>
      <c r="B807" t="s">
        <v>83</v>
      </c>
    </row>
    <row r="808" spans="1:2" x14ac:dyDescent="0.3">
      <c r="A808">
        <v>137534</v>
      </c>
      <c r="B808" t="s">
        <v>83</v>
      </c>
    </row>
    <row r="809" spans="1:2" x14ac:dyDescent="0.3">
      <c r="A809">
        <v>137535</v>
      </c>
      <c r="B809" t="s">
        <v>83</v>
      </c>
    </row>
    <row r="810" spans="1:2" x14ac:dyDescent="0.3">
      <c r="A810">
        <v>137596</v>
      </c>
      <c r="B810" t="s">
        <v>83</v>
      </c>
    </row>
    <row r="811" spans="1:2" x14ac:dyDescent="0.3">
      <c r="A811">
        <v>137630</v>
      </c>
      <c r="B811" t="s">
        <v>83</v>
      </c>
    </row>
    <row r="812" spans="1:2" x14ac:dyDescent="0.3">
      <c r="A812">
        <v>137755</v>
      </c>
      <c r="B812" t="s">
        <v>83</v>
      </c>
    </row>
    <row r="813" spans="1:2" x14ac:dyDescent="0.3">
      <c r="A813">
        <v>137756</v>
      </c>
      <c r="B813" t="s">
        <v>83</v>
      </c>
    </row>
    <row r="814" spans="1:2" x14ac:dyDescent="0.3">
      <c r="A814">
        <v>137785</v>
      </c>
      <c r="B814" t="s">
        <v>83</v>
      </c>
    </row>
    <row r="815" spans="1:2" x14ac:dyDescent="0.3">
      <c r="A815">
        <v>137819</v>
      </c>
      <c r="B815" t="s">
        <v>83</v>
      </c>
    </row>
    <row r="816" spans="1:2" x14ac:dyDescent="0.3">
      <c r="A816">
        <v>137981</v>
      </c>
      <c r="B816" t="s">
        <v>83</v>
      </c>
    </row>
    <row r="817" spans="1:2" x14ac:dyDescent="0.3">
      <c r="A817">
        <v>138009</v>
      </c>
      <c r="B817" t="s">
        <v>83</v>
      </c>
    </row>
    <row r="818" spans="1:2" x14ac:dyDescent="0.3">
      <c r="A818">
        <v>138040</v>
      </c>
      <c r="B818" t="s">
        <v>83</v>
      </c>
    </row>
    <row r="819" spans="1:2" x14ac:dyDescent="0.3">
      <c r="A819">
        <v>138075</v>
      </c>
      <c r="B819" t="s">
        <v>83</v>
      </c>
    </row>
    <row r="820" spans="1:2" x14ac:dyDescent="0.3">
      <c r="A820">
        <v>138078</v>
      </c>
      <c r="B820" t="s">
        <v>83</v>
      </c>
    </row>
    <row r="821" spans="1:2" x14ac:dyDescent="0.3">
      <c r="A821">
        <v>138142</v>
      </c>
      <c r="B821" t="s">
        <v>83</v>
      </c>
    </row>
    <row r="822" spans="1:2" x14ac:dyDescent="0.3">
      <c r="A822">
        <v>138234</v>
      </c>
      <c r="B822" t="s">
        <v>83</v>
      </c>
    </row>
    <row r="823" spans="1:2" x14ac:dyDescent="0.3">
      <c r="A823">
        <v>138303</v>
      </c>
      <c r="B823" t="s">
        <v>83</v>
      </c>
    </row>
    <row r="824" spans="1:2" x14ac:dyDescent="0.3">
      <c r="A824">
        <v>138428</v>
      </c>
      <c r="B824" t="s">
        <v>83</v>
      </c>
    </row>
    <row r="825" spans="1:2" x14ac:dyDescent="0.3">
      <c r="A825">
        <v>138616</v>
      </c>
      <c r="B825" t="s">
        <v>83</v>
      </c>
    </row>
    <row r="826" spans="1:2" x14ac:dyDescent="0.3">
      <c r="A826">
        <v>138619</v>
      </c>
      <c r="B826" t="s">
        <v>83</v>
      </c>
    </row>
    <row r="827" spans="1:2" x14ac:dyDescent="0.3">
      <c r="A827">
        <v>138687</v>
      </c>
      <c r="B827" t="s">
        <v>83</v>
      </c>
    </row>
    <row r="828" spans="1:2" x14ac:dyDescent="0.3">
      <c r="A828">
        <v>138712</v>
      </c>
      <c r="B828" t="s">
        <v>83</v>
      </c>
    </row>
    <row r="829" spans="1:2" x14ac:dyDescent="0.3">
      <c r="A829">
        <v>138714</v>
      </c>
      <c r="B829" t="s">
        <v>83</v>
      </c>
    </row>
    <row r="830" spans="1:2" x14ac:dyDescent="0.3">
      <c r="A830">
        <v>138719</v>
      </c>
      <c r="B830" t="s">
        <v>83</v>
      </c>
    </row>
    <row r="831" spans="1:2" x14ac:dyDescent="0.3">
      <c r="A831">
        <v>138744</v>
      </c>
      <c r="B831" t="s">
        <v>83</v>
      </c>
    </row>
    <row r="832" spans="1:2" x14ac:dyDescent="0.3">
      <c r="A832">
        <v>138751</v>
      </c>
      <c r="B832" t="s">
        <v>83</v>
      </c>
    </row>
    <row r="833" spans="1:2" x14ac:dyDescent="0.3">
      <c r="A833">
        <v>138872</v>
      </c>
      <c r="B833" t="s">
        <v>83</v>
      </c>
    </row>
    <row r="834" spans="1:2" x14ac:dyDescent="0.3">
      <c r="A834">
        <v>139065</v>
      </c>
      <c r="B834" t="s">
        <v>83</v>
      </c>
    </row>
    <row r="835" spans="1:2" x14ac:dyDescent="0.3">
      <c r="A835">
        <v>139100</v>
      </c>
      <c r="B835" t="s">
        <v>83</v>
      </c>
    </row>
    <row r="836" spans="1:2" x14ac:dyDescent="0.3">
      <c r="A836">
        <v>139128</v>
      </c>
      <c r="B836" t="s">
        <v>83</v>
      </c>
    </row>
    <row r="837" spans="1:2" x14ac:dyDescent="0.3">
      <c r="A837">
        <v>139132</v>
      </c>
      <c r="B837" t="s">
        <v>83</v>
      </c>
    </row>
    <row r="838" spans="1:2" x14ac:dyDescent="0.3">
      <c r="A838">
        <v>139160</v>
      </c>
      <c r="B838" t="s">
        <v>83</v>
      </c>
    </row>
    <row r="839" spans="1:2" x14ac:dyDescent="0.3">
      <c r="A839">
        <v>139165</v>
      </c>
      <c r="B839" t="s">
        <v>83</v>
      </c>
    </row>
    <row r="840" spans="1:2" x14ac:dyDescent="0.3">
      <c r="A840">
        <v>139231</v>
      </c>
      <c r="B840" t="s">
        <v>83</v>
      </c>
    </row>
    <row r="841" spans="1:2" x14ac:dyDescent="0.3">
      <c r="A841">
        <v>139291</v>
      </c>
      <c r="B841" t="s">
        <v>83</v>
      </c>
    </row>
    <row r="842" spans="1:2" x14ac:dyDescent="0.3">
      <c r="A842">
        <v>139326</v>
      </c>
      <c r="B842" t="s">
        <v>83</v>
      </c>
    </row>
    <row r="843" spans="1:2" x14ac:dyDescent="0.3">
      <c r="A843">
        <v>139451</v>
      </c>
      <c r="B843" t="s">
        <v>83</v>
      </c>
    </row>
    <row r="844" spans="1:2" x14ac:dyDescent="0.3">
      <c r="A844">
        <v>139643</v>
      </c>
      <c r="B844" t="s">
        <v>83</v>
      </c>
    </row>
    <row r="845" spans="1:2" x14ac:dyDescent="0.3">
      <c r="A845">
        <v>139775</v>
      </c>
      <c r="B845" t="s">
        <v>83</v>
      </c>
    </row>
    <row r="846" spans="1:2" x14ac:dyDescent="0.3">
      <c r="A846">
        <v>139802</v>
      </c>
      <c r="B846" t="s">
        <v>83</v>
      </c>
    </row>
    <row r="847" spans="1:2" x14ac:dyDescent="0.3">
      <c r="A847">
        <v>139807</v>
      </c>
      <c r="B847" t="s">
        <v>83</v>
      </c>
    </row>
    <row r="848" spans="1:2" x14ac:dyDescent="0.3">
      <c r="A848">
        <v>139864</v>
      </c>
      <c r="B848" t="s">
        <v>83</v>
      </c>
    </row>
    <row r="849" spans="1:2" x14ac:dyDescent="0.3">
      <c r="A849">
        <v>140024</v>
      </c>
      <c r="B849" t="s">
        <v>83</v>
      </c>
    </row>
    <row r="850" spans="1:2" x14ac:dyDescent="0.3">
      <c r="A850">
        <v>140187</v>
      </c>
      <c r="B850" t="s">
        <v>83</v>
      </c>
    </row>
    <row r="851" spans="1:2" x14ac:dyDescent="0.3">
      <c r="A851">
        <v>140255</v>
      </c>
      <c r="B851" t="s">
        <v>83</v>
      </c>
    </row>
    <row r="852" spans="1:2" x14ac:dyDescent="0.3">
      <c r="A852">
        <v>140286</v>
      </c>
      <c r="B852" t="s">
        <v>83</v>
      </c>
    </row>
    <row r="853" spans="1:2" x14ac:dyDescent="0.3">
      <c r="A853">
        <v>140312</v>
      </c>
      <c r="B853" t="s">
        <v>83</v>
      </c>
    </row>
    <row r="854" spans="1:2" x14ac:dyDescent="0.3">
      <c r="A854">
        <v>140376</v>
      </c>
      <c r="B854" t="s">
        <v>83</v>
      </c>
    </row>
    <row r="855" spans="1:2" x14ac:dyDescent="0.3">
      <c r="A855">
        <v>140381</v>
      </c>
      <c r="B855" t="s">
        <v>83</v>
      </c>
    </row>
    <row r="856" spans="1:2" x14ac:dyDescent="0.3">
      <c r="A856">
        <v>140409</v>
      </c>
      <c r="B856" t="s">
        <v>83</v>
      </c>
    </row>
    <row r="857" spans="1:2" x14ac:dyDescent="0.3">
      <c r="A857">
        <v>140506</v>
      </c>
      <c r="B857" t="s">
        <v>83</v>
      </c>
    </row>
    <row r="858" spans="1:2" x14ac:dyDescent="0.3">
      <c r="A858">
        <v>140507</v>
      </c>
      <c r="B858" t="s">
        <v>83</v>
      </c>
    </row>
    <row r="859" spans="1:2" x14ac:dyDescent="0.3">
      <c r="A859">
        <v>140510</v>
      </c>
      <c r="B859" t="s">
        <v>83</v>
      </c>
    </row>
    <row r="860" spans="1:2" x14ac:dyDescent="0.3">
      <c r="A860">
        <v>140568</v>
      </c>
      <c r="B860" t="s">
        <v>83</v>
      </c>
    </row>
    <row r="861" spans="1:2" x14ac:dyDescent="0.3">
      <c r="A861">
        <v>140571</v>
      </c>
      <c r="B861" t="s">
        <v>83</v>
      </c>
    </row>
    <row r="862" spans="1:2" x14ac:dyDescent="0.3">
      <c r="A862">
        <v>140632</v>
      </c>
      <c r="B862" t="s">
        <v>83</v>
      </c>
    </row>
    <row r="863" spans="1:2" x14ac:dyDescent="0.3">
      <c r="A863">
        <v>140636</v>
      </c>
      <c r="B863" t="s">
        <v>83</v>
      </c>
    </row>
    <row r="864" spans="1:2" x14ac:dyDescent="0.3">
      <c r="A864">
        <v>140670</v>
      </c>
      <c r="B864" t="s">
        <v>83</v>
      </c>
    </row>
    <row r="865" spans="1:2" x14ac:dyDescent="0.3">
      <c r="A865">
        <v>140698</v>
      </c>
      <c r="B865" t="s">
        <v>83</v>
      </c>
    </row>
    <row r="866" spans="1:2" x14ac:dyDescent="0.3">
      <c r="A866">
        <v>140799</v>
      </c>
      <c r="B866" t="s">
        <v>83</v>
      </c>
    </row>
    <row r="867" spans="1:2" x14ac:dyDescent="0.3">
      <c r="A867">
        <v>140862</v>
      </c>
      <c r="B867" t="s">
        <v>83</v>
      </c>
    </row>
    <row r="868" spans="1:2" x14ac:dyDescent="0.3">
      <c r="A868">
        <v>140985</v>
      </c>
      <c r="B868" t="s">
        <v>83</v>
      </c>
    </row>
    <row r="869" spans="1:2" x14ac:dyDescent="0.3">
      <c r="A869">
        <v>141049</v>
      </c>
      <c r="B869" t="s">
        <v>83</v>
      </c>
    </row>
    <row r="870" spans="1:2" x14ac:dyDescent="0.3">
      <c r="A870">
        <v>141144</v>
      </c>
      <c r="B870" t="s">
        <v>83</v>
      </c>
    </row>
    <row r="871" spans="1:2" x14ac:dyDescent="0.3">
      <c r="A871">
        <v>141147</v>
      </c>
      <c r="B871" t="s">
        <v>83</v>
      </c>
    </row>
    <row r="872" spans="1:2" x14ac:dyDescent="0.3">
      <c r="A872">
        <v>141178</v>
      </c>
      <c r="B872" t="s">
        <v>83</v>
      </c>
    </row>
    <row r="873" spans="1:2" x14ac:dyDescent="0.3">
      <c r="A873">
        <v>141179</v>
      </c>
      <c r="B873" t="s">
        <v>83</v>
      </c>
    </row>
    <row r="874" spans="1:2" x14ac:dyDescent="0.3">
      <c r="A874">
        <v>141244</v>
      </c>
      <c r="B874" t="s">
        <v>83</v>
      </c>
    </row>
    <row r="875" spans="1:2" x14ac:dyDescent="0.3">
      <c r="A875">
        <v>141375</v>
      </c>
      <c r="B875" t="s">
        <v>83</v>
      </c>
    </row>
    <row r="876" spans="1:2" x14ac:dyDescent="0.3">
      <c r="A876">
        <v>141432</v>
      </c>
      <c r="B876" t="s">
        <v>83</v>
      </c>
    </row>
    <row r="877" spans="1:2" x14ac:dyDescent="0.3">
      <c r="A877">
        <v>141465</v>
      </c>
      <c r="B877" t="s">
        <v>83</v>
      </c>
    </row>
    <row r="878" spans="1:2" x14ac:dyDescent="0.3">
      <c r="A878">
        <v>141471</v>
      </c>
      <c r="B878" t="s">
        <v>83</v>
      </c>
    </row>
    <row r="879" spans="1:2" x14ac:dyDescent="0.3">
      <c r="A879">
        <v>141500</v>
      </c>
      <c r="B879" t="s">
        <v>83</v>
      </c>
    </row>
    <row r="880" spans="1:2" x14ac:dyDescent="0.3">
      <c r="A880">
        <v>141531</v>
      </c>
      <c r="B880" t="s">
        <v>83</v>
      </c>
    </row>
    <row r="881" spans="1:2" x14ac:dyDescent="0.3">
      <c r="A881">
        <v>141533</v>
      </c>
      <c r="B881" t="s">
        <v>83</v>
      </c>
    </row>
    <row r="882" spans="1:2" x14ac:dyDescent="0.3">
      <c r="A882">
        <v>141595</v>
      </c>
      <c r="B882" t="s">
        <v>83</v>
      </c>
    </row>
    <row r="883" spans="1:2" x14ac:dyDescent="0.3">
      <c r="A883">
        <v>141598</v>
      </c>
      <c r="B883" t="s">
        <v>83</v>
      </c>
    </row>
    <row r="884" spans="1:2" x14ac:dyDescent="0.3">
      <c r="A884">
        <v>141661</v>
      </c>
      <c r="B884" t="s">
        <v>83</v>
      </c>
    </row>
    <row r="885" spans="1:2" x14ac:dyDescent="0.3">
      <c r="A885">
        <v>141758</v>
      </c>
      <c r="B885" t="s">
        <v>83</v>
      </c>
    </row>
    <row r="886" spans="1:2" x14ac:dyDescent="0.3">
      <c r="A886">
        <v>141822</v>
      </c>
      <c r="B886" t="s">
        <v>83</v>
      </c>
    </row>
    <row r="887" spans="1:2" x14ac:dyDescent="0.3">
      <c r="A887">
        <v>141852</v>
      </c>
      <c r="B887" t="s">
        <v>83</v>
      </c>
    </row>
    <row r="888" spans="1:2" x14ac:dyDescent="0.3">
      <c r="A888">
        <v>141855</v>
      </c>
      <c r="B888" t="s">
        <v>83</v>
      </c>
    </row>
    <row r="889" spans="1:2" x14ac:dyDescent="0.3">
      <c r="A889">
        <v>141884</v>
      </c>
      <c r="B889" t="s">
        <v>83</v>
      </c>
    </row>
    <row r="890" spans="1:2" x14ac:dyDescent="0.3">
      <c r="A890">
        <v>141917</v>
      </c>
      <c r="B890" t="s">
        <v>83</v>
      </c>
    </row>
    <row r="891" spans="1:2" x14ac:dyDescent="0.3">
      <c r="A891">
        <v>141946</v>
      </c>
      <c r="B891" t="s">
        <v>83</v>
      </c>
    </row>
    <row r="892" spans="1:2" x14ac:dyDescent="0.3">
      <c r="A892">
        <v>142047</v>
      </c>
      <c r="B892" t="s">
        <v>83</v>
      </c>
    </row>
    <row r="893" spans="1:2" x14ac:dyDescent="0.3">
      <c r="A893">
        <v>142073</v>
      </c>
      <c r="B893" t="s">
        <v>83</v>
      </c>
    </row>
    <row r="894" spans="1:2" x14ac:dyDescent="0.3">
      <c r="A894">
        <v>142111</v>
      </c>
      <c r="B894" t="s">
        <v>83</v>
      </c>
    </row>
    <row r="895" spans="1:2" x14ac:dyDescent="0.3">
      <c r="A895">
        <v>142139</v>
      </c>
      <c r="B895" t="s">
        <v>83</v>
      </c>
    </row>
    <row r="896" spans="1:2" x14ac:dyDescent="0.3">
      <c r="A896">
        <v>142175</v>
      </c>
      <c r="B896" t="s">
        <v>83</v>
      </c>
    </row>
    <row r="897" spans="1:2" x14ac:dyDescent="0.3">
      <c r="A897">
        <v>142365</v>
      </c>
      <c r="B897" t="s">
        <v>83</v>
      </c>
    </row>
    <row r="898" spans="1:2" x14ac:dyDescent="0.3">
      <c r="A898">
        <v>142521</v>
      </c>
      <c r="B898" t="s">
        <v>83</v>
      </c>
    </row>
    <row r="899" spans="1:2" x14ac:dyDescent="0.3">
      <c r="A899">
        <v>142523</v>
      </c>
      <c r="B899" t="s">
        <v>83</v>
      </c>
    </row>
    <row r="900" spans="1:2" x14ac:dyDescent="0.3">
      <c r="A900">
        <v>142557</v>
      </c>
      <c r="B900" t="s">
        <v>83</v>
      </c>
    </row>
    <row r="901" spans="1:2" x14ac:dyDescent="0.3">
      <c r="A901">
        <v>142584</v>
      </c>
      <c r="B901" t="s">
        <v>83</v>
      </c>
    </row>
    <row r="902" spans="1:2" x14ac:dyDescent="0.3">
      <c r="A902">
        <v>142617</v>
      </c>
      <c r="B902" t="s">
        <v>83</v>
      </c>
    </row>
    <row r="903" spans="1:2" x14ac:dyDescent="0.3">
      <c r="A903">
        <v>142716</v>
      </c>
      <c r="B903" t="s">
        <v>83</v>
      </c>
    </row>
    <row r="904" spans="1:2" x14ac:dyDescent="0.3">
      <c r="A904">
        <v>142718</v>
      </c>
      <c r="B904" t="s">
        <v>83</v>
      </c>
    </row>
    <row r="905" spans="1:2" x14ac:dyDescent="0.3">
      <c r="A905">
        <v>142744</v>
      </c>
      <c r="B905" t="s">
        <v>83</v>
      </c>
    </row>
    <row r="906" spans="1:2" x14ac:dyDescent="0.3">
      <c r="A906">
        <v>142840</v>
      </c>
      <c r="B906" t="s">
        <v>83</v>
      </c>
    </row>
    <row r="907" spans="1:2" x14ac:dyDescent="0.3">
      <c r="A907">
        <v>142905</v>
      </c>
      <c r="B907" t="s">
        <v>83</v>
      </c>
    </row>
    <row r="908" spans="1:2" x14ac:dyDescent="0.3">
      <c r="A908">
        <v>143003</v>
      </c>
      <c r="B908" t="s">
        <v>83</v>
      </c>
    </row>
    <row r="909" spans="1:2" x14ac:dyDescent="0.3">
      <c r="A909">
        <v>143032</v>
      </c>
      <c r="B909" t="s">
        <v>83</v>
      </c>
    </row>
    <row r="910" spans="1:2" x14ac:dyDescent="0.3">
      <c r="A910">
        <v>143036</v>
      </c>
      <c r="B910" t="s">
        <v>83</v>
      </c>
    </row>
    <row r="911" spans="1:2" x14ac:dyDescent="0.3">
      <c r="A911">
        <v>143038</v>
      </c>
      <c r="B911" t="s">
        <v>83</v>
      </c>
    </row>
    <row r="912" spans="1:2" x14ac:dyDescent="0.3">
      <c r="A912">
        <v>143193</v>
      </c>
      <c r="B912" t="s">
        <v>83</v>
      </c>
    </row>
    <row r="913" spans="1:2" x14ac:dyDescent="0.3">
      <c r="A913">
        <v>143259</v>
      </c>
      <c r="B913" t="s">
        <v>83</v>
      </c>
    </row>
    <row r="914" spans="1:2" x14ac:dyDescent="0.3">
      <c r="A914">
        <v>143261</v>
      </c>
      <c r="B914" t="s">
        <v>83</v>
      </c>
    </row>
    <row r="915" spans="1:2" x14ac:dyDescent="0.3">
      <c r="A915">
        <v>143263</v>
      </c>
      <c r="B915" t="s">
        <v>83</v>
      </c>
    </row>
    <row r="916" spans="1:2" x14ac:dyDescent="0.3">
      <c r="A916">
        <v>143325</v>
      </c>
      <c r="B916" t="s">
        <v>83</v>
      </c>
    </row>
    <row r="917" spans="1:2" x14ac:dyDescent="0.3">
      <c r="A917">
        <v>143384</v>
      </c>
      <c r="B917" t="s">
        <v>83</v>
      </c>
    </row>
    <row r="918" spans="1:2" x14ac:dyDescent="0.3">
      <c r="A918">
        <v>143450</v>
      </c>
      <c r="B918" t="s">
        <v>83</v>
      </c>
    </row>
    <row r="919" spans="1:2" x14ac:dyDescent="0.3">
      <c r="A919">
        <v>143519</v>
      </c>
      <c r="B919" t="s">
        <v>83</v>
      </c>
    </row>
    <row r="920" spans="1:2" x14ac:dyDescent="0.3">
      <c r="A920">
        <v>143577</v>
      </c>
      <c r="B920" t="s">
        <v>83</v>
      </c>
    </row>
    <row r="921" spans="1:2" x14ac:dyDescent="0.3">
      <c r="A921">
        <v>143679</v>
      </c>
      <c r="B921" t="s">
        <v>83</v>
      </c>
    </row>
    <row r="922" spans="1:2" x14ac:dyDescent="0.3">
      <c r="A922">
        <v>143706</v>
      </c>
      <c r="B922" t="s">
        <v>83</v>
      </c>
    </row>
    <row r="923" spans="1:2" x14ac:dyDescent="0.3">
      <c r="A923">
        <v>143773</v>
      </c>
      <c r="B923" t="s">
        <v>83</v>
      </c>
    </row>
    <row r="924" spans="1:2" x14ac:dyDescent="0.3">
      <c r="A924">
        <v>143838</v>
      </c>
      <c r="B924" t="s">
        <v>83</v>
      </c>
    </row>
    <row r="925" spans="1:2" x14ac:dyDescent="0.3">
      <c r="A925">
        <v>143898</v>
      </c>
      <c r="B925" t="s">
        <v>83</v>
      </c>
    </row>
    <row r="926" spans="1:2" x14ac:dyDescent="0.3">
      <c r="A926">
        <v>143995</v>
      </c>
      <c r="B926" t="s">
        <v>83</v>
      </c>
    </row>
    <row r="927" spans="1:2" x14ac:dyDescent="0.3">
      <c r="A927">
        <v>144121</v>
      </c>
      <c r="B927" t="s">
        <v>83</v>
      </c>
    </row>
    <row r="928" spans="1:2" x14ac:dyDescent="0.3">
      <c r="A928">
        <v>144125</v>
      </c>
      <c r="B928" t="s">
        <v>83</v>
      </c>
    </row>
    <row r="929" spans="1:2" x14ac:dyDescent="0.3">
      <c r="A929">
        <v>144159</v>
      </c>
      <c r="B929" t="s">
        <v>83</v>
      </c>
    </row>
    <row r="930" spans="1:2" x14ac:dyDescent="0.3">
      <c r="A930">
        <v>144190</v>
      </c>
      <c r="B930" t="s">
        <v>83</v>
      </c>
    </row>
    <row r="931" spans="1:2" x14ac:dyDescent="0.3">
      <c r="A931">
        <v>144286</v>
      </c>
      <c r="B931" t="s">
        <v>83</v>
      </c>
    </row>
    <row r="932" spans="1:2" x14ac:dyDescent="0.3">
      <c r="A932">
        <v>144318</v>
      </c>
      <c r="B932" t="s">
        <v>83</v>
      </c>
    </row>
    <row r="933" spans="1:2" x14ac:dyDescent="0.3">
      <c r="A933">
        <v>144382</v>
      </c>
      <c r="B933" t="s">
        <v>83</v>
      </c>
    </row>
    <row r="934" spans="1:2" x14ac:dyDescent="0.3">
      <c r="A934">
        <v>144442</v>
      </c>
      <c r="B934" t="s">
        <v>83</v>
      </c>
    </row>
    <row r="935" spans="1:2" x14ac:dyDescent="0.3">
      <c r="A935">
        <v>144444</v>
      </c>
      <c r="B935" t="s">
        <v>83</v>
      </c>
    </row>
    <row r="936" spans="1:2" x14ac:dyDescent="0.3">
      <c r="A936">
        <v>144445</v>
      </c>
      <c r="B936" t="s">
        <v>83</v>
      </c>
    </row>
    <row r="937" spans="1:2" x14ac:dyDescent="0.3">
      <c r="A937">
        <v>144479</v>
      </c>
      <c r="B937" t="s">
        <v>83</v>
      </c>
    </row>
    <row r="938" spans="1:2" x14ac:dyDescent="0.3">
      <c r="A938">
        <v>144573</v>
      </c>
      <c r="B938" t="s">
        <v>83</v>
      </c>
    </row>
    <row r="939" spans="1:2" x14ac:dyDescent="0.3">
      <c r="A939">
        <v>144574</v>
      </c>
      <c r="B939" t="s">
        <v>83</v>
      </c>
    </row>
    <row r="940" spans="1:2" x14ac:dyDescent="0.3">
      <c r="A940">
        <v>144605</v>
      </c>
      <c r="B940" t="s">
        <v>83</v>
      </c>
    </row>
    <row r="941" spans="1:2" x14ac:dyDescent="0.3">
      <c r="A941">
        <v>144606</v>
      </c>
      <c r="B941" t="s">
        <v>83</v>
      </c>
    </row>
    <row r="942" spans="1:2" x14ac:dyDescent="0.3">
      <c r="A942">
        <v>144634</v>
      </c>
      <c r="B942" t="s">
        <v>83</v>
      </c>
    </row>
    <row r="943" spans="1:2" x14ac:dyDescent="0.3">
      <c r="A943">
        <v>144636</v>
      </c>
      <c r="B943" t="s">
        <v>83</v>
      </c>
    </row>
    <row r="944" spans="1:2" x14ac:dyDescent="0.3">
      <c r="A944">
        <v>144670</v>
      </c>
      <c r="B944" t="s">
        <v>83</v>
      </c>
    </row>
    <row r="945" spans="1:2" x14ac:dyDescent="0.3">
      <c r="A945">
        <v>144702</v>
      </c>
      <c r="B945" t="s">
        <v>83</v>
      </c>
    </row>
    <row r="946" spans="1:2" x14ac:dyDescent="0.3">
      <c r="A946">
        <v>144766</v>
      </c>
      <c r="B946" t="s">
        <v>83</v>
      </c>
    </row>
    <row r="947" spans="1:2" x14ac:dyDescent="0.3">
      <c r="A947">
        <v>144824</v>
      </c>
      <c r="B947" t="s">
        <v>83</v>
      </c>
    </row>
    <row r="948" spans="1:2" x14ac:dyDescent="0.3">
      <c r="A948">
        <v>144827</v>
      </c>
      <c r="B948" t="s">
        <v>83</v>
      </c>
    </row>
    <row r="949" spans="1:2" x14ac:dyDescent="0.3">
      <c r="A949">
        <v>144859</v>
      </c>
      <c r="B949" t="s">
        <v>83</v>
      </c>
    </row>
    <row r="950" spans="1:2" x14ac:dyDescent="0.3">
      <c r="A950">
        <v>144862</v>
      </c>
      <c r="B950" t="s">
        <v>83</v>
      </c>
    </row>
    <row r="951" spans="1:2" x14ac:dyDescent="0.3">
      <c r="A951">
        <v>144890</v>
      </c>
      <c r="B951" t="s">
        <v>83</v>
      </c>
    </row>
    <row r="952" spans="1:2" x14ac:dyDescent="0.3">
      <c r="A952">
        <v>144894</v>
      </c>
      <c r="B952" t="s">
        <v>83</v>
      </c>
    </row>
    <row r="953" spans="1:2" x14ac:dyDescent="0.3">
      <c r="A953">
        <v>145117</v>
      </c>
      <c r="B953" t="s">
        <v>83</v>
      </c>
    </row>
    <row r="954" spans="1:2" x14ac:dyDescent="0.3">
      <c r="A954">
        <v>145181</v>
      </c>
      <c r="B954" t="s">
        <v>83</v>
      </c>
    </row>
    <row r="955" spans="1:2" x14ac:dyDescent="0.3">
      <c r="A955">
        <v>145183</v>
      </c>
      <c r="B955" t="s">
        <v>83</v>
      </c>
    </row>
    <row r="956" spans="1:2" x14ac:dyDescent="0.3">
      <c r="A956">
        <v>145208</v>
      </c>
      <c r="B956" t="s">
        <v>83</v>
      </c>
    </row>
    <row r="957" spans="1:2" x14ac:dyDescent="0.3">
      <c r="A957">
        <v>145212</v>
      </c>
      <c r="B957" t="s">
        <v>83</v>
      </c>
    </row>
    <row r="958" spans="1:2" x14ac:dyDescent="0.3">
      <c r="A958">
        <v>145279</v>
      </c>
      <c r="B958" t="s">
        <v>83</v>
      </c>
    </row>
    <row r="959" spans="1:2" x14ac:dyDescent="0.3">
      <c r="A959">
        <v>145338</v>
      </c>
      <c r="B959" t="s">
        <v>83</v>
      </c>
    </row>
    <row r="960" spans="1:2" x14ac:dyDescent="0.3">
      <c r="A960">
        <v>145342</v>
      </c>
      <c r="B960" t="s">
        <v>83</v>
      </c>
    </row>
    <row r="961" spans="1:2" x14ac:dyDescent="0.3">
      <c r="A961">
        <v>145371</v>
      </c>
      <c r="B961" t="s">
        <v>83</v>
      </c>
    </row>
    <row r="962" spans="1:2" x14ac:dyDescent="0.3">
      <c r="A962">
        <v>145375</v>
      </c>
      <c r="B962" t="s">
        <v>83</v>
      </c>
    </row>
    <row r="963" spans="1:2" x14ac:dyDescent="0.3">
      <c r="A963">
        <v>145563</v>
      </c>
      <c r="B963" t="s">
        <v>83</v>
      </c>
    </row>
    <row r="964" spans="1:2" x14ac:dyDescent="0.3">
      <c r="A964">
        <v>145626</v>
      </c>
      <c r="B964" t="s">
        <v>83</v>
      </c>
    </row>
    <row r="965" spans="1:2" x14ac:dyDescent="0.3">
      <c r="A965">
        <v>145818</v>
      </c>
      <c r="B965" t="s">
        <v>83</v>
      </c>
    </row>
    <row r="966" spans="1:2" x14ac:dyDescent="0.3">
      <c r="A966">
        <v>145916</v>
      </c>
      <c r="B966" t="s">
        <v>83</v>
      </c>
    </row>
    <row r="967" spans="1:2" x14ac:dyDescent="0.3">
      <c r="A967">
        <v>145947</v>
      </c>
      <c r="B967" t="s">
        <v>83</v>
      </c>
    </row>
    <row r="968" spans="1:2" x14ac:dyDescent="0.3">
      <c r="A968">
        <v>145950</v>
      </c>
      <c r="B968" t="s">
        <v>83</v>
      </c>
    </row>
    <row r="969" spans="1:2" x14ac:dyDescent="0.3">
      <c r="A969">
        <v>146076</v>
      </c>
      <c r="B969" t="s">
        <v>83</v>
      </c>
    </row>
    <row r="970" spans="1:2" x14ac:dyDescent="0.3">
      <c r="A970">
        <v>146170</v>
      </c>
      <c r="B970" t="s">
        <v>83</v>
      </c>
    </row>
    <row r="971" spans="1:2" x14ac:dyDescent="0.3">
      <c r="A971">
        <v>146232</v>
      </c>
      <c r="B971" t="s">
        <v>83</v>
      </c>
    </row>
    <row r="972" spans="1:2" x14ac:dyDescent="0.3">
      <c r="A972">
        <v>146271</v>
      </c>
      <c r="B972" t="s">
        <v>83</v>
      </c>
    </row>
    <row r="973" spans="1:2" x14ac:dyDescent="0.3">
      <c r="A973">
        <v>146297</v>
      </c>
      <c r="B973" t="s">
        <v>83</v>
      </c>
    </row>
    <row r="974" spans="1:2" x14ac:dyDescent="0.3">
      <c r="A974">
        <v>146328</v>
      </c>
      <c r="B974" t="s">
        <v>83</v>
      </c>
    </row>
    <row r="975" spans="1:2" x14ac:dyDescent="0.3">
      <c r="A975">
        <v>146426</v>
      </c>
      <c r="B975" t="s">
        <v>83</v>
      </c>
    </row>
    <row r="976" spans="1:2" x14ac:dyDescent="0.3">
      <c r="A976">
        <v>146489</v>
      </c>
      <c r="B976" t="s">
        <v>83</v>
      </c>
    </row>
    <row r="977" spans="1:2" x14ac:dyDescent="0.3">
      <c r="A977">
        <v>146685</v>
      </c>
      <c r="B977" t="s">
        <v>83</v>
      </c>
    </row>
    <row r="978" spans="1:2" x14ac:dyDescent="0.3">
      <c r="A978">
        <v>146713</v>
      </c>
      <c r="B978" t="s">
        <v>83</v>
      </c>
    </row>
    <row r="979" spans="1:2" x14ac:dyDescent="0.3">
      <c r="A979">
        <v>146745</v>
      </c>
      <c r="B979" t="s">
        <v>83</v>
      </c>
    </row>
    <row r="980" spans="1:2" x14ac:dyDescent="0.3">
      <c r="A980">
        <v>146778</v>
      </c>
      <c r="B980" t="s">
        <v>83</v>
      </c>
    </row>
    <row r="981" spans="1:2" x14ac:dyDescent="0.3">
      <c r="A981">
        <v>146782</v>
      </c>
      <c r="B981" t="s">
        <v>83</v>
      </c>
    </row>
    <row r="982" spans="1:2" x14ac:dyDescent="0.3">
      <c r="A982">
        <v>146812</v>
      </c>
      <c r="B982" t="s">
        <v>83</v>
      </c>
    </row>
    <row r="983" spans="1:2" x14ac:dyDescent="0.3">
      <c r="A983">
        <v>146906</v>
      </c>
      <c r="B983" t="s">
        <v>83</v>
      </c>
    </row>
    <row r="984" spans="1:2" x14ac:dyDescent="0.3">
      <c r="A984">
        <v>146971</v>
      </c>
      <c r="B984" t="s">
        <v>83</v>
      </c>
    </row>
    <row r="985" spans="1:2" x14ac:dyDescent="0.3">
      <c r="A985">
        <v>147033</v>
      </c>
      <c r="B985" t="s">
        <v>83</v>
      </c>
    </row>
    <row r="986" spans="1:2" x14ac:dyDescent="0.3">
      <c r="A986">
        <v>147066</v>
      </c>
      <c r="B986" t="s">
        <v>83</v>
      </c>
    </row>
    <row r="987" spans="1:2" x14ac:dyDescent="0.3">
      <c r="A987">
        <v>147099</v>
      </c>
      <c r="B987" t="s">
        <v>83</v>
      </c>
    </row>
    <row r="988" spans="1:2" x14ac:dyDescent="0.3">
      <c r="A988">
        <v>147102</v>
      </c>
      <c r="B988" t="s">
        <v>83</v>
      </c>
    </row>
    <row r="989" spans="1:2" x14ac:dyDescent="0.3">
      <c r="A989">
        <v>147197</v>
      </c>
      <c r="B989" t="s">
        <v>83</v>
      </c>
    </row>
    <row r="990" spans="1:2" x14ac:dyDescent="0.3">
      <c r="A990">
        <v>147199</v>
      </c>
      <c r="B990" t="s">
        <v>83</v>
      </c>
    </row>
    <row r="991" spans="1:2" x14ac:dyDescent="0.3">
      <c r="A991">
        <v>147231</v>
      </c>
      <c r="B991" t="s">
        <v>83</v>
      </c>
    </row>
    <row r="992" spans="1:2" x14ac:dyDescent="0.3">
      <c r="A992">
        <v>147260</v>
      </c>
      <c r="B992" t="s">
        <v>83</v>
      </c>
    </row>
    <row r="993" spans="1:2" x14ac:dyDescent="0.3">
      <c r="A993">
        <v>147384</v>
      </c>
      <c r="B993" t="s">
        <v>83</v>
      </c>
    </row>
    <row r="994" spans="1:2" x14ac:dyDescent="0.3">
      <c r="A994">
        <v>147452</v>
      </c>
      <c r="B994" t="s">
        <v>83</v>
      </c>
    </row>
    <row r="995" spans="1:2" x14ac:dyDescent="0.3">
      <c r="A995">
        <v>147486</v>
      </c>
      <c r="B995" t="s">
        <v>83</v>
      </c>
    </row>
    <row r="996" spans="1:2" x14ac:dyDescent="0.3">
      <c r="A996">
        <v>147546</v>
      </c>
      <c r="B996" t="s">
        <v>83</v>
      </c>
    </row>
    <row r="997" spans="1:2" x14ac:dyDescent="0.3">
      <c r="A997">
        <v>147643</v>
      </c>
      <c r="B997" t="s">
        <v>83</v>
      </c>
    </row>
    <row r="998" spans="1:2" x14ac:dyDescent="0.3">
      <c r="A998">
        <v>147646</v>
      </c>
      <c r="B998" t="s">
        <v>83</v>
      </c>
    </row>
    <row r="999" spans="1:2" x14ac:dyDescent="0.3">
      <c r="A999">
        <v>147672</v>
      </c>
      <c r="B999" t="s">
        <v>83</v>
      </c>
    </row>
    <row r="1000" spans="1:2" x14ac:dyDescent="0.3">
      <c r="A1000">
        <v>147743</v>
      </c>
      <c r="B1000" t="s">
        <v>83</v>
      </c>
    </row>
    <row r="1001" spans="1:2" x14ac:dyDescent="0.3">
      <c r="A1001">
        <v>147775</v>
      </c>
      <c r="B1001" t="s">
        <v>83</v>
      </c>
    </row>
    <row r="1002" spans="1:2" x14ac:dyDescent="0.3">
      <c r="A1002">
        <v>147804</v>
      </c>
      <c r="B1002" t="s">
        <v>83</v>
      </c>
    </row>
    <row r="1003" spans="1:2" x14ac:dyDescent="0.3">
      <c r="A1003">
        <v>147869</v>
      </c>
      <c r="B1003" t="s">
        <v>83</v>
      </c>
    </row>
    <row r="1004" spans="1:2" x14ac:dyDescent="0.3">
      <c r="A1004">
        <v>147871</v>
      </c>
      <c r="B1004" t="s">
        <v>83</v>
      </c>
    </row>
    <row r="1005" spans="1:2" x14ac:dyDescent="0.3">
      <c r="A1005">
        <v>147993</v>
      </c>
      <c r="B1005" t="s">
        <v>83</v>
      </c>
    </row>
    <row r="1006" spans="1:2" x14ac:dyDescent="0.3">
      <c r="A1006">
        <v>147996</v>
      </c>
      <c r="B1006" t="s">
        <v>83</v>
      </c>
    </row>
    <row r="1007" spans="1:2" x14ac:dyDescent="0.3">
      <c r="A1007">
        <v>148031</v>
      </c>
      <c r="B1007" t="s">
        <v>83</v>
      </c>
    </row>
    <row r="1008" spans="1:2" x14ac:dyDescent="0.3">
      <c r="A1008">
        <v>148056</v>
      </c>
      <c r="B1008" t="s">
        <v>83</v>
      </c>
    </row>
    <row r="1009" spans="1:2" x14ac:dyDescent="0.3">
      <c r="A1009">
        <v>148092</v>
      </c>
      <c r="B1009" t="s">
        <v>83</v>
      </c>
    </row>
    <row r="1010" spans="1:2" x14ac:dyDescent="0.3">
      <c r="A1010">
        <v>148095</v>
      </c>
      <c r="B1010" t="s">
        <v>83</v>
      </c>
    </row>
    <row r="1011" spans="1:2" x14ac:dyDescent="0.3">
      <c r="A1011">
        <v>148254</v>
      </c>
      <c r="B1011" t="s">
        <v>83</v>
      </c>
    </row>
    <row r="1012" spans="1:2" x14ac:dyDescent="0.3">
      <c r="A1012">
        <v>148280</v>
      </c>
      <c r="B1012" t="s">
        <v>83</v>
      </c>
    </row>
    <row r="1013" spans="1:2" x14ac:dyDescent="0.3">
      <c r="A1013">
        <v>148347</v>
      </c>
      <c r="B1013" t="s">
        <v>83</v>
      </c>
    </row>
    <row r="1014" spans="1:2" x14ac:dyDescent="0.3">
      <c r="A1014">
        <v>148536</v>
      </c>
      <c r="B1014" t="s">
        <v>83</v>
      </c>
    </row>
    <row r="1015" spans="1:2" x14ac:dyDescent="0.3">
      <c r="A1015">
        <v>148634</v>
      </c>
      <c r="B1015" t="s">
        <v>83</v>
      </c>
    </row>
    <row r="1016" spans="1:2" x14ac:dyDescent="0.3">
      <c r="A1016">
        <v>148669</v>
      </c>
      <c r="B1016" t="s">
        <v>83</v>
      </c>
    </row>
    <row r="1017" spans="1:2" x14ac:dyDescent="0.3">
      <c r="A1017">
        <v>148697</v>
      </c>
      <c r="B1017" t="s">
        <v>83</v>
      </c>
    </row>
    <row r="1018" spans="1:2" x14ac:dyDescent="0.3">
      <c r="A1018">
        <v>148767</v>
      </c>
      <c r="B1018" t="s">
        <v>83</v>
      </c>
    </row>
    <row r="1019" spans="1:2" x14ac:dyDescent="0.3">
      <c r="A1019">
        <v>148952</v>
      </c>
      <c r="B1019" t="s">
        <v>83</v>
      </c>
    </row>
    <row r="1020" spans="1:2" x14ac:dyDescent="0.3">
      <c r="A1020">
        <v>149050</v>
      </c>
      <c r="B1020" t="s">
        <v>83</v>
      </c>
    </row>
    <row r="1021" spans="1:2" x14ac:dyDescent="0.3">
      <c r="A1021">
        <v>149053</v>
      </c>
      <c r="B1021" t="s">
        <v>83</v>
      </c>
    </row>
    <row r="1022" spans="1:2" x14ac:dyDescent="0.3">
      <c r="A1022">
        <v>149054</v>
      </c>
      <c r="B1022" t="s">
        <v>83</v>
      </c>
    </row>
    <row r="1023" spans="1:2" x14ac:dyDescent="0.3">
      <c r="A1023">
        <v>149084</v>
      </c>
      <c r="B1023" t="s">
        <v>83</v>
      </c>
    </row>
    <row r="1024" spans="1:2" x14ac:dyDescent="0.3">
      <c r="A1024">
        <v>149144</v>
      </c>
      <c r="B1024" t="s">
        <v>83</v>
      </c>
    </row>
    <row r="1025" spans="1:2" x14ac:dyDescent="0.3">
      <c r="A1025">
        <v>149176</v>
      </c>
      <c r="B1025" t="s">
        <v>83</v>
      </c>
    </row>
    <row r="1026" spans="1:2" x14ac:dyDescent="0.3">
      <c r="A1026">
        <v>149272</v>
      </c>
      <c r="B1026" t="s">
        <v>83</v>
      </c>
    </row>
    <row r="1027" spans="1:2" x14ac:dyDescent="0.3">
      <c r="A1027">
        <v>149368</v>
      </c>
      <c r="B1027" t="s">
        <v>83</v>
      </c>
    </row>
    <row r="1028" spans="1:2" x14ac:dyDescent="0.3">
      <c r="A1028">
        <v>149407</v>
      </c>
      <c r="B1028" t="s">
        <v>83</v>
      </c>
    </row>
    <row r="1029" spans="1:2" x14ac:dyDescent="0.3">
      <c r="A1029">
        <v>149469</v>
      </c>
      <c r="B1029" t="s">
        <v>83</v>
      </c>
    </row>
    <row r="1030" spans="1:2" x14ac:dyDescent="0.3">
      <c r="A1030">
        <v>149627</v>
      </c>
      <c r="B1030" t="s">
        <v>83</v>
      </c>
    </row>
    <row r="1031" spans="1:2" x14ac:dyDescent="0.3">
      <c r="A1031">
        <v>149657</v>
      </c>
      <c r="B1031" t="s">
        <v>83</v>
      </c>
    </row>
    <row r="1032" spans="1:2" x14ac:dyDescent="0.3">
      <c r="A1032">
        <v>149658</v>
      </c>
      <c r="B1032" t="s">
        <v>83</v>
      </c>
    </row>
    <row r="1033" spans="1:2" x14ac:dyDescent="0.3">
      <c r="A1033">
        <v>149660</v>
      </c>
      <c r="B1033" t="s">
        <v>83</v>
      </c>
    </row>
    <row r="1034" spans="1:2" x14ac:dyDescent="0.3">
      <c r="A1034">
        <v>149661</v>
      </c>
      <c r="B1034" t="s">
        <v>83</v>
      </c>
    </row>
    <row r="1035" spans="1:2" x14ac:dyDescent="0.3">
      <c r="A1035">
        <v>149691</v>
      </c>
      <c r="B1035" t="s">
        <v>83</v>
      </c>
    </row>
    <row r="1036" spans="1:2" x14ac:dyDescent="0.3">
      <c r="A1036">
        <v>149852</v>
      </c>
      <c r="B1036" t="s">
        <v>83</v>
      </c>
    </row>
    <row r="1037" spans="1:2" x14ac:dyDescent="0.3">
      <c r="A1037">
        <v>149947</v>
      </c>
      <c r="B1037" t="s">
        <v>83</v>
      </c>
    </row>
    <row r="1038" spans="1:2" x14ac:dyDescent="0.3">
      <c r="A1038">
        <v>149976</v>
      </c>
      <c r="B1038" t="s">
        <v>83</v>
      </c>
    </row>
    <row r="1039" spans="1:2" x14ac:dyDescent="0.3">
      <c r="A1039">
        <v>149981</v>
      </c>
      <c r="B1039" t="s">
        <v>83</v>
      </c>
    </row>
    <row r="1040" spans="1:2" x14ac:dyDescent="0.3">
      <c r="A1040">
        <v>150105</v>
      </c>
      <c r="B1040" t="s">
        <v>83</v>
      </c>
    </row>
    <row r="1041" spans="1:2" x14ac:dyDescent="0.3">
      <c r="A1041">
        <v>150109</v>
      </c>
      <c r="B1041" t="s">
        <v>83</v>
      </c>
    </row>
    <row r="1042" spans="1:2" x14ac:dyDescent="0.3">
      <c r="A1042">
        <v>150138</v>
      </c>
      <c r="B1042" t="s">
        <v>83</v>
      </c>
    </row>
    <row r="1043" spans="1:2" x14ac:dyDescent="0.3">
      <c r="A1043">
        <v>150141</v>
      </c>
      <c r="B1043" t="s">
        <v>83</v>
      </c>
    </row>
    <row r="1044" spans="1:2" x14ac:dyDescent="0.3">
      <c r="A1044">
        <v>150169</v>
      </c>
      <c r="B1044" t="s">
        <v>83</v>
      </c>
    </row>
    <row r="1045" spans="1:2" x14ac:dyDescent="0.3">
      <c r="A1045">
        <v>150205</v>
      </c>
      <c r="B1045" t="s">
        <v>83</v>
      </c>
    </row>
    <row r="1046" spans="1:2" x14ac:dyDescent="0.3">
      <c r="A1046">
        <v>150232</v>
      </c>
      <c r="B1046" t="s">
        <v>83</v>
      </c>
    </row>
    <row r="1047" spans="1:2" x14ac:dyDescent="0.3">
      <c r="A1047">
        <v>150264</v>
      </c>
      <c r="B1047" t="s">
        <v>83</v>
      </c>
    </row>
    <row r="1048" spans="1:2" x14ac:dyDescent="0.3">
      <c r="A1048">
        <v>150265</v>
      </c>
      <c r="B1048" t="s">
        <v>83</v>
      </c>
    </row>
    <row r="1049" spans="1:2" x14ac:dyDescent="0.3">
      <c r="A1049">
        <v>150299</v>
      </c>
      <c r="B1049" t="s">
        <v>83</v>
      </c>
    </row>
    <row r="1050" spans="1:2" x14ac:dyDescent="0.3">
      <c r="A1050">
        <v>150364</v>
      </c>
      <c r="B1050" t="s">
        <v>83</v>
      </c>
    </row>
    <row r="1051" spans="1:2" x14ac:dyDescent="0.3">
      <c r="A1051">
        <v>150527</v>
      </c>
      <c r="B1051" t="s">
        <v>83</v>
      </c>
    </row>
    <row r="1052" spans="1:2" x14ac:dyDescent="0.3">
      <c r="A1052">
        <v>150557</v>
      </c>
      <c r="B1052" t="s">
        <v>83</v>
      </c>
    </row>
    <row r="1053" spans="1:2" x14ac:dyDescent="0.3">
      <c r="A1053">
        <v>150622</v>
      </c>
      <c r="B1053" t="s">
        <v>83</v>
      </c>
    </row>
    <row r="1054" spans="1:2" x14ac:dyDescent="0.3">
      <c r="A1054">
        <v>150680</v>
      </c>
      <c r="B1054" t="s">
        <v>83</v>
      </c>
    </row>
    <row r="1055" spans="1:2" x14ac:dyDescent="0.3">
      <c r="A1055">
        <v>150780</v>
      </c>
      <c r="B1055" t="s">
        <v>83</v>
      </c>
    </row>
    <row r="1056" spans="1:2" x14ac:dyDescent="0.3">
      <c r="A1056">
        <v>150843</v>
      </c>
      <c r="B1056" t="s">
        <v>83</v>
      </c>
    </row>
    <row r="1057" spans="1:2" x14ac:dyDescent="0.3">
      <c r="A1057">
        <v>150844</v>
      </c>
      <c r="B1057" t="s">
        <v>83</v>
      </c>
    </row>
    <row r="1058" spans="1:2" x14ac:dyDescent="0.3">
      <c r="A1058">
        <v>150904</v>
      </c>
      <c r="B1058" t="s">
        <v>83</v>
      </c>
    </row>
    <row r="1059" spans="1:2" x14ac:dyDescent="0.3">
      <c r="A1059">
        <v>150909</v>
      </c>
      <c r="B1059" t="s">
        <v>83</v>
      </c>
    </row>
    <row r="1060" spans="1:2" x14ac:dyDescent="0.3">
      <c r="A1060">
        <v>150936</v>
      </c>
      <c r="B1060" t="s">
        <v>83</v>
      </c>
    </row>
    <row r="1061" spans="1:2" x14ac:dyDescent="0.3">
      <c r="A1061">
        <v>150938</v>
      </c>
      <c r="B1061" t="s">
        <v>83</v>
      </c>
    </row>
    <row r="1062" spans="1:2" x14ac:dyDescent="0.3">
      <c r="A1062">
        <v>151135</v>
      </c>
      <c r="B1062" t="s">
        <v>83</v>
      </c>
    </row>
    <row r="1063" spans="1:2" x14ac:dyDescent="0.3">
      <c r="A1063">
        <v>151228</v>
      </c>
      <c r="B1063" t="s">
        <v>83</v>
      </c>
    </row>
    <row r="1064" spans="1:2" x14ac:dyDescent="0.3">
      <c r="A1064">
        <v>151290</v>
      </c>
      <c r="B1064" t="s">
        <v>83</v>
      </c>
    </row>
    <row r="1065" spans="1:2" x14ac:dyDescent="0.3">
      <c r="A1065">
        <v>151354</v>
      </c>
      <c r="B1065" t="s">
        <v>83</v>
      </c>
    </row>
    <row r="1066" spans="1:2" x14ac:dyDescent="0.3">
      <c r="A1066">
        <v>151387</v>
      </c>
      <c r="B1066" t="s">
        <v>83</v>
      </c>
    </row>
    <row r="1067" spans="1:2" x14ac:dyDescent="0.3">
      <c r="A1067">
        <v>151420</v>
      </c>
      <c r="B1067" t="s">
        <v>83</v>
      </c>
    </row>
    <row r="1068" spans="1:2" x14ac:dyDescent="0.3">
      <c r="A1068">
        <v>151455</v>
      </c>
      <c r="B1068" t="s">
        <v>83</v>
      </c>
    </row>
    <row r="1069" spans="1:2" x14ac:dyDescent="0.3">
      <c r="A1069">
        <v>151519</v>
      </c>
      <c r="B1069" t="s">
        <v>83</v>
      </c>
    </row>
    <row r="1070" spans="1:2" x14ac:dyDescent="0.3">
      <c r="A1070">
        <v>151611</v>
      </c>
      <c r="B1070" t="s">
        <v>83</v>
      </c>
    </row>
    <row r="1071" spans="1:2" x14ac:dyDescent="0.3">
      <c r="A1071">
        <v>151641</v>
      </c>
      <c r="B1071" t="s">
        <v>83</v>
      </c>
    </row>
    <row r="1072" spans="1:2" x14ac:dyDescent="0.3">
      <c r="A1072">
        <v>151738</v>
      </c>
      <c r="B1072" t="s">
        <v>83</v>
      </c>
    </row>
    <row r="1073" spans="1:2" x14ac:dyDescent="0.3">
      <c r="A1073">
        <v>151802</v>
      </c>
      <c r="B1073" t="s">
        <v>83</v>
      </c>
    </row>
    <row r="1074" spans="1:2" x14ac:dyDescent="0.3">
      <c r="A1074">
        <v>151901</v>
      </c>
      <c r="B1074" t="s">
        <v>83</v>
      </c>
    </row>
    <row r="1075" spans="1:2" x14ac:dyDescent="0.3">
      <c r="A1075">
        <v>151933</v>
      </c>
      <c r="B1075" t="s">
        <v>83</v>
      </c>
    </row>
    <row r="1076" spans="1:2" x14ac:dyDescent="0.3">
      <c r="A1076">
        <v>152028</v>
      </c>
      <c r="B1076" t="s">
        <v>83</v>
      </c>
    </row>
    <row r="1077" spans="1:2" x14ac:dyDescent="0.3">
      <c r="A1077">
        <v>152121</v>
      </c>
      <c r="B1077" t="s">
        <v>83</v>
      </c>
    </row>
    <row r="1078" spans="1:2" x14ac:dyDescent="0.3">
      <c r="A1078">
        <v>152219</v>
      </c>
      <c r="B1078" t="s">
        <v>83</v>
      </c>
    </row>
    <row r="1079" spans="1:2" x14ac:dyDescent="0.3">
      <c r="A1079">
        <v>152221</v>
      </c>
      <c r="B1079" t="s">
        <v>83</v>
      </c>
    </row>
    <row r="1080" spans="1:2" x14ac:dyDescent="0.3">
      <c r="A1080">
        <v>152249</v>
      </c>
      <c r="B1080" t="s">
        <v>83</v>
      </c>
    </row>
    <row r="1081" spans="1:2" x14ac:dyDescent="0.3">
      <c r="A1081">
        <v>152282</v>
      </c>
      <c r="B1081" t="s">
        <v>83</v>
      </c>
    </row>
    <row r="1082" spans="1:2" x14ac:dyDescent="0.3">
      <c r="A1082">
        <v>152286</v>
      </c>
      <c r="B1082" t="s">
        <v>83</v>
      </c>
    </row>
    <row r="1083" spans="1:2" x14ac:dyDescent="0.3">
      <c r="A1083">
        <v>152287</v>
      </c>
      <c r="B1083" t="s">
        <v>83</v>
      </c>
    </row>
    <row r="1084" spans="1:2" x14ac:dyDescent="0.3">
      <c r="A1084">
        <v>152317</v>
      </c>
      <c r="B1084" t="s">
        <v>83</v>
      </c>
    </row>
    <row r="1085" spans="1:2" x14ac:dyDescent="0.3">
      <c r="A1085">
        <v>152346</v>
      </c>
      <c r="B1085" t="s">
        <v>83</v>
      </c>
    </row>
    <row r="1086" spans="1:2" x14ac:dyDescent="0.3">
      <c r="A1086">
        <v>152382</v>
      </c>
      <c r="B1086" t="s">
        <v>83</v>
      </c>
    </row>
    <row r="1087" spans="1:2" x14ac:dyDescent="0.3">
      <c r="A1087">
        <v>152504</v>
      </c>
      <c r="B1087" t="s">
        <v>83</v>
      </c>
    </row>
    <row r="1088" spans="1:2" x14ac:dyDescent="0.3">
      <c r="A1088">
        <v>152510</v>
      </c>
      <c r="B1088" t="s">
        <v>83</v>
      </c>
    </row>
    <row r="1089" spans="1:2" x14ac:dyDescent="0.3">
      <c r="A1089">
        <v>152667</v>
      </c>
      <c r="B1089" t="s">
        <v>83</v>
      </c>
    </row>
    <row r="1090" spans="1:2" x14ac:dyDescent="0.3">
      <c r="A1090">
        <v>152761</v>
      </c>
      <c r="B1090" t="s">
        <v>83</v>
      </c>
    </row>
    <row r="1091" spans="1:2" x14ac:dyDescent="0.3">
      <c r="A1091">
        <v>152826</v>
      </c>
      <c r="B1091" t="s">
        <v>83</v>
      </c>
    </row>
    <row r="1092" spans="1:2" x14ac:dyDescent="0.3">
      <c r="A1092">
        <v>152895</v>
      </c>
      <c r="B1092" t="s">
        <v>83</v>
      </c>
    </row>
    <row r="1093" spans="1:2" x14ac:dyDescent="0.3">
      <c r="A1093">
        <v>152957</v>
      </c>
      <c r="B1093" t="s">
        <v>83</v>
      </c>
    </row>
    <row r="1094" spans="1:2" x14ac:dyDescent="0.3">
      <c r="A1094">
        <v>152958</v>
      </c>
      <c r="B1094" t="s">
        <v>83</v>
      </c>
    </row>
    <row r="1095" spans="1:2" x14ac:dyDescent="0.3">
      <c r="A1095">
        <v>153016</v>
      </c>
      <c r="B1095" t="s">
        <v>83</v>
      </c>
    </row>
    <row r="1096" spans="1:2" x14ac:dyDescent="0.3">
      <c r="A1096">
        <v>153081</v>
      </c>
      <c r="B1096" t="s">
        <v>83</v>
      </c>
    </row>
    <row r="1097" spans="1:2" x14ac:dyDescent="0.3">
      <c r="A1097">
        <v>153144</v>
      </c>
      <c r="B1097" t="s">
        <v>83</v>
      </c>
    </row>
    <row r="1098" spans="1:2" x14ac:dyDescent="0.3">
      <c r="A1098">
        <v>153149</v>
      </c>
      <c r="B1098" t="s">
        <v>83</v>
      </c>
    </row>
    <row r="1099" spans="1:2" x14ac:dyDescent="0.3">
      <c r="A1099">
        <v>153151</v>
      </c>
      <c r="B1099" t="s">
        <v>83</v>
      </c>
    </row>
    <row r="1100" spans="1:2" x14ac:dyDescent="0.3">
      <c r="A1100">
        <v>153310</v>
      </c>
      <c r="B1100" t="s">
        <v>83</v>
      </c>
    </row>
    <row r="1101" spans="1:2" x14ac:dyDescent="0.3">
      <c r="A1101">
        <v>153403</v>
      </c>
      <c r="B1101" t="s">
        <v>83</v>
      </c>
    </row>
    <row r="1102" spans="1:2" x14ac:dyDescent="0.3">
      <c r="A1102">
        <v>153433</v>
      </c>
      <c r="B1102" t="s">
        <v>83</v>
      </c>
    </row>
    <row r="1103" spans="1:2" x14ac:dyDescent="0.3">
      <c r="A1103">
        <v>153564</v>
      </c>
      <c r="B1103" t="s">
        <v>83</v>
      </c>
    </row>
    <row r="1104" spans="1:2" x14ac:dyDescent="0.3">
      <c r="A1104">
        <v>153567</v>
      </c>
      <c r="B1104" t="s">
        <v>83</v>
      </c>
    </row>
    <row r="1105" spans="1:2" x14ac:dyDescent="0.3">
      <c r="A1105">
        <v>153726</v>
      </c>
      <c r="B1105" t="s">
        <v>83</v>
      </c>
    </row>
    <row r="1106" spans="1:2" x14ac:dyDescent="0.3">
      <c r="A1106">
        <v>153757</v>
      </c>
      <c r="B1106" t="s">
        <v>83</v>
      </c>
    </row>
    <row r="1107" spans="1:2" x14ac:dyDescent="0.3">
      <c r="A1107">
        <v>153759</v>
      </c>
      <c r="B1107" t="s">
        <v>83</v>
      </c>
    </row>
    <row r="1108" spans="1:2" x14ac:dyDescent="0.3">
      <c r="A1108">
        <v>153784</v>
      </c>
      <c r="B1108" t="s">
        <v>83</v>
      </c>
    </row>
    <row r="1109" spans="1:2" x14ac:dyDescent="0.3">
      <c r="A1109">
        <v>153786</v>
      </c>
      <c r="B1109" t="s">
        <v>83</v>
      </c>
    </row>
    <row r="1110" spans="1:2" x14ac:dyDescent="0.3">
      <c r="A1110">
        <v>153851</v>
      </c>
      <c r="B1110" t="s">
        <v>83</v>
      </c>
    </row>
    <row r="1111" spans="1:2" x14ac:dyDescent="0.3">
      <c r="A1111">
        <v>153915</v>
      </c>
      <c r="B1111" t="s">
        <v>83</v>
      </c>
    </row>
    <row r="1112" spans="1:2" x14ac:dyDescent="0.3">
      <c r="A1112">
        <v>154040</v>
      </c>
      <c r="B1112" t="s">
        <v>83</v>
      </c>
    </row>
    <row r="1113" spans="1:2" x14ac:dyDescent="0.3">
      <c r="A1113">
        <v>154072</v>
      </c>
      <c r="B1113" t="s">
        <v>83</v>
      </c>
    </row>
    <row r="1114" spans="1:2" x14ac:dyDescent="0.3">
      <c r="A1114">
        <v>154171</v>
      </c>
      <c r="B1114" t="s">
        <v>83</v>
      </c>
    </row>
    <row r="1115" spans="1:2" x14ac:dyDescent="0.3">
      <c r="A1115">
        <v>154233</v>
      </c>
      <c r="B1115" t="s">
        <v>83</v>
      </c>
    </row>
    <row r="1116" spans="1:2" x14ac:dyDescent="0.3">
      <c r="A1116">
        <v>154237</v>
      </c>
      <c r="B1116" t="s">
        <v>83</v>
      </c>
    </row>
    <row r="1117" spans="1:2" x14ac:dyDescent="0.3">
      <c r="A1117">
        <v>154552</v>
      </c>
      <c r="B1117" t="s">
        <v>83</v>
      </c>
    </row>
    <row r="1118" spans="1:2" x14ac:dyDescent="0.3">
      <c r="A1118">
        <v>154619</v>
      </c>
      <c r="B1118" t="s">
        <v>83</v>
      </c>
    </row>
    <row r="1119" spans="1:2" x14ac:dyDescent="0.3">
      <c r="A1119">
        <v>154620</v>
      </c>
      <c r="B1119" t="s">
        <v>83</v>
      </c>
    </row>
    <row r="1120" spans="1:2" x14ac:dyDescent="0.3">
      <c r="A1120">
        <v>154650</v>
      </c>
      <c r="B1120" t="s">
        <v>83</v>
      </c>
    </row>
    <row r="1121" spans="1:2" x14ac:dyDescent="0.3">
      <c r="A1121">
        <v>154684</v>
      </c>
      <c r="B1121" t="s">
        <v>83</v>
      </c>
    </row>
    <row r="1122" spans="1:2" x14ac:dyDescent="0.3">
      <c r="A1122">
        <v>154687</v>
      </c>
      <c r="B1122" t="s">
        <v>83</v>
      </c>
    </row>
    <row r="1123" spans="1:2" x14ac:dyDescent="0.3">
      <c r="A1123">
        <v>154751</v>
      </c>
      <c r="B1123" t="s">
        <v>83</v>
      </c>
    </row>
    <row r="1124" spans="1:2" x14ac:dyDescent="0.3">
      <c r="A1124">
        <v>154845</v>
      </c>
      <c r="B1124" t="s">
        <v>83</v>
      </c>
    </row>
    <row r="1125" spans="1:2" x14ac:dyDescent="0.3">
      <c r="A1125">
        <v>154876</v>
      </c>
      <c r="B1125" t="s">
        <v>83</v>
      </c>
    </row>
    <row r="1126" spans="1:2" x14ac:dyDescent="0.3">
      <c r="A1126">
        <v>154878</v>
      </c>
      <c r="B1126" t="s">
        <v>83</v>
      </c>
    </row>
    <row r="1127" spans="1:2" x14ac:dyDescent="0.3">
      <c r="A1127">
        <v>155069</v>
      </c>
      <c r="B1127" t="s">
        <v>83</v>
      </c>
    </row>
    <row r="1128" spans="1:2" x14ac:dyDescent="0.3">
      <c r="A1128">
        <v>155131</v>
      </c>
      <c r="B1128" t="s">
        <v>83</v>
      </c>
    </row>
    <row r="1129" spans="1:2" x14ac:dyDescent="0.3">
      <c r="A1129">
        <v>155295</v>
      </c>
      <c r="B1129" t="s">
        <v>83</v>
      </c>
    </row>
    <row r="1130" spans="1:2" x14ac:dyDescent="0.3">
      <c r="A1130">
        <v>155323</v>
      </c>
      <c r="B1130" t="s">
        <v>83</v>
      </c>
    </row>
    <row r="1131" spans="1:2" x14ac:dyDescent="0.3">
      <c r="A1131">
        <v>155418</v>
      </c>
      <c r="B1131" t="s">
        <v>83</v>
      </c>
    </row>
    <row r="1132" spans="1:2" x14ac:dyDescent="0.3">
      <c r="A1132">
        <v>155420</v>
      </c>
      <c r="B1132" t="s">
        <v>83</v>
      </c>
    </row>
    <row r="1133" spans="1:2" x14ac:dyDescent="0.3">
      <c r="A1133">
        <v>155451</v>
      </c>
      <c r="B1133" t="s">
        <v>83</v>
      </c>
    </row>
    <row r="1134" spans="1:2" x14ac:dyDescent="0.3">
      <c r="A1134">
        <v>155455</v>
      </c>
      <c r="B1134" t="s">
        <v>83</v>
      </c>
    </row>
    <row r="1135" spans="1:2" x14ac:dyDescent="0.3">
      <c r="A1135">
        <v>155519</v>
      </c>
      <c r="B1135" t="s">
        <v>83</v>
      </c>
    </row>
    <row r="1136" spans="1:2" x14ac:dyDescent="0.3">
      <c r="A1136">
        <v>155641</v>
      </c>
      <c r="B1136" t="s">
        <v>83</v>
      </c>
    </row>
    <row r="1137" spans="1:2" x14ac:dyDescent="0.3">
      <c r="A1137">
        <v>155647</v>
      </c>
      <c r="B1137" t="s">
        <v>83</v>
      </c>
    </row>
    <row r="1138" spans="1:2" x14ac:dyDescent="0.3">
      <c r="A1138">
        <v>155675</v>
      </c>
      <c r="B1138" t="s">
        <v>83</v>
      </c>
    </row>
    <row r="1139" spans="1:2" x14ac:dyDescent="0.3">
      <c r="A1139">
        <v>155741</v>
      </c>
      <c r="B1139" t="s">
        <v>83</v>
      </c>
    </row>
    <row r="1140" spans="1:2" x14ac:dyDescent="0.3">
      <c r="A1140">
        <v>155800</v>
      </c>
      <c r="B1140" t="s">
        <v>83</v>
      </c>
    </row>
    <row r="1141" spans="1:2" x14ac:dyDescent="0.3">
      <c r="A1141">
        <v>155804</v>
      </c>
      <c r="B1141" t="s">
        <v>83</v>
      </c>
    </row>
    <row r="1142" spans="1:2" x14ac:dyDescent="0.3">
      <c r="A1142">
        <v>155834</v>
      </c>
      <c r="B1142" t="s">
        <v>83</v>
      </c>
    </row>
    <row r="1143" spans="1:2" x14ac:dyDescent="0.3">
      <c r="A1143">
        <v>155868</v>
      </c>
      <c r="B1143" t="s">
        <v>83</v>
      </c>
    </row>
    <row r="1144" spans="1:2" x14ac:dyDescent="0.3">
      <c r="A1144">
        <v>155929</v>
      </c>
      <c r="B1144" t="s">
        <v>83</v>
      </c>
    </row>
    <row r="1145" spans="1:2" x14ac:dyDescent="0.3">
      <c r="A1145">
        <v>155999</v>
      </c>
      <c r="B1145" t="s">
        <v>83</v>
      </c>
    </row>
    <row r="1146" spans="1:2" x14ac:dyDescent="0.3">
      <c r="A1146">
        <v>156031</v>
      </c>
      <c r="B1146" t="s">
        <v>83</v>
      </c>
    </row>
    <row r="1147" spans="1:2" x14ac:dyDescent="0.3">
      <c r="A1147">
        <v>156090</v>
      </c>
      <c r="B1147" t="s">
        <v>83</v>
      </c>
    </row>
    <row r="1148" spans="1:2" x14ac:dyDescent="0.3">
      <c r="A1148">
        <v>156126</v>
      </c>
      <c r="B1148" t="s">
        <v>83</v>
      </c>
    </row>
    <row r="1149" spans="1:2" x14ac:dyDescent="0.3">
      <c r="A1149">
        <v>156159</v>
      </c>
      <c r="B1149" t="s">
        <v>83</v>
      </c>
    </row>
    <row r="1150" spans="1:2" x14ac:dyDescent="0.3">
      <c r="A1150">
        <v>156184</v>
      </c>
      <c r="B1150" t="s">
        <v>83</v>
      </c>
    </row>
    <row r="1151" spans="1:2" x14ac:dyDescent="0.3">
      <c r="A1151">
        <v>156186</v>
      </c>
      <c r="B1151" t="s">
        <v>83</v>
      </c>
    </row>
    <row r="1152" spans="1:2" x14ac:dyDescent="0.3">
      <c r="A1152">
        <v>156189</v>
      </c>
      <c r="B1152" t="s">
        <v>83</v>
      </c>
    </row>
    <row r="1153" spans="1:2" x14ac:dyDescent="0.3">
      <c r="A1153">
        <v>156219</v>
      </c>
      <c r="B1153" t="s">
        <v>83</v>
      </c>
    </row>
    <row r="1154" spans="1:2" x14ac:dyDescent="0.3">
      <c r="A1154">
        <v>156220</v>
      </c>
      <c r="B1154" t="s">
        <v>83</v>
      </c>
    </row>
    <row r="1155" spans="1:2" x14ac:dyDescent="0.3">
      <c r="A1155">
        <v>156287</v>
      </c>
      <c r="B1155" t="s">
        <v>83</v>
      </c>
    </row>
    <row r="1156" spans="1:2" x14ac:dyDescent="0.3">
      <c r="A1156">
        <v>156477</v>
      </c>
      <c r="B1156" t="s">
        <v>83</v>
      </c>
    </row>
    <row r="1157" spans="1:2" x14ac:dyDescent="0.3">
      <c r="A1157">
        <v>156478</v>
      </c>
      <c r="B1157" t="s">
        <v>83</v>
      </c>
    </row>
    <row r="1158" spans="1:2" x14ac:dyDescent="0.3">
      <c r="A1158">
        <v>156541</v>
      </c>
      <c r="B1158" t="s">
        <v>83</v>
      </c>
    </row>
    <row r="1159" spans="1:2" x14ac:dyDescent="0.3">
      <c r="A1159">
        <v>156568</v>
      </c>
      <c r="B1159" t="s">
        <v>83</v>
      </c>
    </row>
    <row r="1160" spans="1:2" x14ac:dyDescent="0.3">
      <c r="A1160">
        <v>156604</v>
      </c>
      <c r="B1160" t="s">
        <v>83</v>
      </c>
    </row>
    <row r="1161" spans="1:2" x14ac:dyDescent="0.3">
      <c r="A1161">
        <v>156605</v>
      </c>
      <c r="B1161" t="s">
        <v>83</v>
      </c>
    </row>
    <row r="1162" spans="1:2" x14ac:dyDescent="0.3">
      <c r="A1162">
        <v>156606</v>
      </c>
      <c r="B1162" t="s">
        <v>83</v>
      </c>
    </row>
    <row r="1163" spans="1:2" x14ac:dyDescent="0.3">
      <c r="A1163">
        <v>156729</v>
      </c>
      <c r="B1163" t="s">
        <v>83</v>
      </c>
    </row>
    <row r="1164" spans="1:2" x14ac:dyDescent="0.3">
      <c r="A1164">
        <v>156862</v>
      </c>
      <c r="B1164" t="s">
        <v>83</v>
      </c>
    </row>
    <row r="1165" spans="1:2" x14ac:dyDescent="0.3">
      <c r="A1165">
        <v>156987</v>
      </c>
      <c r="B1165" t="s">
        <v>83</v>
      </c>
    </row>
    <row r="1166" spans="1:2" x14ac:dyDescent="0.3">
      <c r="A1166">
        <v>156988</v>
      </c>
      <c r="B1166" t="s">
        <v>83</v>
      </c>
    </row>
    <row r="1167" spans="1:2" x14ac:dyDescent="0.3">
      <c r="A1167">
        <v>157087</v>
      </c>
      <c r="B1167" t="s">
        <v>83</v>
      </c>
    </row>
    <row r="1168" spans="1:2" x14ac:dyDescent="0.3">
      <c r="A1168">
        <v>157180</v>
      </c>
      <c r="B1168" t="s">
        <v>83</v>
      </c>
    </row>
    <row r="1169" spans="1:2" x14ac:dyDescent="0.3">
      <c r="A1169">
        <v>157215</v>
      </c>
      <c r="B1169" t="s">
        <v>83</v>
      </c>
    </row>
    <row r="1170" spans="1:2" x14ac:dyDescent="0.3">
      <c r="A1170">
        <v>157337</v>
      </c>
      <c r="B1170" t="s">
        <v>83</v>
      </c>
    </row>
    <row r="1171" spans="1:2" x14ac:dyDescent="0.3">
      <c r="A1171">
        <v>157338</v>
      </c>
      <c r="B1171" t="s">
        <v>83</v>
      </c>
    </row>
    <row r="1172" spans="1:2" x14ac:dyDescent="0.3">
      <c r="A1172">
        <v>157400</v>
      </c>
      <c r="B1172" t="s">
        <v>83</v>
      </c>
    </row>
    <row r="1173" spans="1:2" x14ac:dyDescent="0.3">
      <c r="A1173">
        <v>157402</v>
      </c>
      <c r="B1173" t="s">
        <v>83</v>
      </c>
    </row>
    <row r="1174" spans="1:2" x14ac:dyDescent="0.3">
      <c r="A1174">
        <v>157406</v>
      </c>
      <c r="B1174" t="s">
        <v>83</v>
      </c>
    </row>
    <row r="1175" spans="1:2" x14ac:dyDescent="0.3">
      <c r="A1175">
        <v>157435</v>
      </c>
      <c r="B1175" t="s">
        <v>83</v>
      </c>
    </row>
    <row r="1176" spans="1:2" x14ac:dyDescent="0.3">
      <c r="A1176">
        <v>157438</v>
      </c>
      <c r="B1176" t="s">
        <v>83</v>
      </c>
    </row>
    <row r="1177" spans="1:2" x14ac:dyDescent="0.3">
      <c r="A1177">
        <v>157497</v>
      </c>
      <c r="B1177" t="s">
        <v>83</v>
      </c>
    </row>
    <row r="1178" spans="1:2" x14ac:dyDescent="0.3">
      <c r="A1178">
        <v>157499</v>
      </c>
      <c r="B1178" t="s">
        <v>83</v>
      </c>
    </row>
    <row r="1179" spans="1:2" x14ac:dyDescent="0.3">
      <c r="A1179">
        <v>157562</v>
      </c>
      <c r="B1179" t="s">
        <v>83</v>
      </c>
    </row>
    <row r="1180" spans="1:2" x14ac:dyDescent="0.3">
      <c r="A1180">
        <v>157565</v>
      </c>
      <c r="B1180" t="s">
        <v>83</v>
      </c>
    </row>
    <row r="1181" spans="1:2" x14ac:dyDescent="0.3">
      <c r="A1181">
        <v>157597</v>
      </c>
      <c r="B1181" t="s">
        <v>83</v>
      </c>
    </row>
    <row r="1182" spans="1:2" x14ac:dyDescent="0.3">
      <c r="A1182">
        <v>157659</v>
      </c>
      <c r="B1182" t="s">
        <v>83</v>
      </c>
    </row>
    <row r="1183" spans="1:2" x14ac:dyDescent="0.3">
      <c r="A1183">
        <v>157689</v>
      </c>
      <c r="B1183" t="s">
        <v>83</v>
      </c>
    </row>
    <row r="1184" spans="1:2" x14ac:dyDescent="0.3">
      <c r="A1184">
        <v>157753</v>
      </c>
      <c r="B1184" t="s">
        <v>83</v>
      </c>
    </row>
    <row r="1185" spans="1:2" x14ac:dyDescent="0.3">
      <c r="A1185">
        <v>157791</v>
      </c>
      <c r="B1185" t="s">
        <v>83</v>
      </c>
    </row>
    <row r="1186" spans="1:2" x14ac:dyDescent="0.3">
      <c r="A1186">
        <v>157822</v>
      </c>
      <c r="B1186" t="s">
        <v>83</v>
      </c>
    </row>
    <row r="1187" spans="1:2" x14ac:dyDescent="0.3">
      <c r="A1187">
        <v>157853</v>
      </c>
      <c r="B1187" t="s">
        <v>83</v>
      </c>
    </row>
    <row r="1188" spans="1:2" x14ac:dyDescent="0.3">
      <c r="A1188">
        <v>157882</v>
      </c>
      <c r="B1188" t="s">
        <v>83</v>
      </c>
    </row>
    <row r="1189" spans="1:2" x14ac:dyDescent="0.3">
      <c r="A1189">
        <v>157979</v>
      </c>
      <c r="B1189" t="s">
        <v>83</v>
      </c>
    </row>
    <row r="1190" spans="1:2" x14ac:dyDescent="0.3">
      <c r="A1190">
        <v>158047</v>
      </c>
      <c r="B1190" t="s">
        <v>83</v>
      </c>
    </row>
    <row r="1191" spans="1:2" x14ac:dyDescent="0.3">
      <c r="A1191">
        <v>158110</v>
      </c>
      <c r="B1191" t="s">
        <v>83</v>
      </c>
    </row>
    <row r="1192" spans="1:2" x14ac:dyDescent="0.3">
      <c r="A1192">
        <v>158136</v>
      </c>
      <c r="B1192" t="s">
        <v>83</v>
      </c>
    </row>
    <row r="1193" spans="1:2" x14ac:dyDescent="0.3">
      <c r="A1193">
        <v>158139</v>
      </c>
      <c r="B1193" t="s">
        <v>83</v>
      </c>
    </row>
    <row r="1194" spans="1:2" x14ac:dyDescent="0.3">
      <c r="A1194">
        <v>158173</v>
      </c>
      <c r="B1194" t="s">
        <v>83</v>
      </c>
    </row>
    <row r="1195" spans="1:2" x14ac:dyDescent="0.3">
      <c r="A1195">
        <v>158200</v>
      </c>
      <c r="B1195" t="s">
        <v>83</v>
      </c>
    </row>
    <row r="1196" spans="1:2" x14ac:dyDescent="0.3">
      <c r="A1196">
        <v>158300</v>
      </c>
      <c r="B1196" t="s">
        <v>83</v>
      </c>
    </row>
    <row r="1197" spans="1:2" x14ac:dyDescent="0.3">
      <c r="A1197">
        <v>158302</v>
      </c>
      <c r="B1197" t="s">
        <v>83</v>
      </c>
    </row>
    <row r="1198" spans="1:2" x14ac:dyDescent="0.3">
      <c r="A1198">
        <v>158430</v>
      </c>
      <c r="B1198" t="s">
        <v>83</v>
      </c>
    </row>
    <row r="1199" spans="1:2" x14ac:dyDescent="0.3">
      <c r="A1199">
        <v>158492</v>
      </c>
      <c r="B1199" t="s">
        <v>83</v>
      </c>
    </row>
    <row r="1200" spans="1:2" x14ac:dyDescent="0.3">
      <c r="A1200">
        <v>158494</v>
      </c>
      <c r="B1200" t="s">
        <v>83</v>
      </c>
    </row>
    <row r="1201" spans="1:2" x14ac:dyDescent="0.3">
      <c r="A1201">
        <v>158584</v>
      </c>
      <c r="B1201" t="s">
        <v>83</v>
      </c>
    </row>
    <row r="1202" spans="1:2" x14ac:dyDescent="0.3">
      <c r="A1202">
        <v>158590</v>
      </c>
      <c r="B1202" t="s">
        <v>83</v>
      </c>
    </row>
    <row r="1203" spans="1:2" x14ac:dyDescent="0.3">
      <c r="A1203">
        <v>158652</v>
      </c>
      <c r="B1203" t="s">
        <v>83</v>
      </c>
    </row>
    <row r="1204" spans="1:2" x14ac:dyDescent="0.3">
      <c r="A1204">
        <v>158684</v>
      </c>
      <c r="B1204" t="s">
        <v>83</v>
      </c>
    </row>
    <row r="1205" spans="1:2" x14ac:dyDescent="0.3">
      <c r="A1205">
        <v>158713</v>
      </c>
      <c r="B1205" t="s">
        <v>83</v>
      </c>
    </row>
    <row r="1206" spans="1:2" x14ac:dyDescent="0.3">
      <c r="A1206">
        <v>158875</v>
      </c>
      <c r="B1206" t="s">
        <v>83</v>
      </c>
    </row>
    <row r="1207" spans="1:2" x14ac:dyDescent="0.3">
      <c r="A1207">
        <v>158878</v>
      </c>
      <c r="B1207" t="s">
        <v>83</v>
      </c>
    </row>
    <row r="1208" spans="1:2" x14ac:dyDescent="0.3">
      <c r="A1208">
        <v>158908</v>
      </c>
      <c r="B1208" t="s">
        <v>83</v>
      </c>
    </row>
    <row r="1209" spans="1:2" x14ac:dyDescent="0.3">
      <c r="A1209">
        <v>158968</v>
      </c>
      <c r="B1209" t="s">
        <v>83</v>
      </c>
    </row>
    <row r="1210" spans="1:2" x14ac:dyDescent="0.3">
      <c r="A1210">
        <v>159034</v>
      </c>
      <c r="B1210" t="s">
        <v>83</v>
      </c>
    </row>
    <row r="1211" spans="1:2" x14ac:dyDescent="0.3">
      <c r="A1211">
        <v>159068</v>
      </c>
      <c r="B1211" t="s">
        <v>83</v>
      </c>
    </row>
    <row r="1212" spans="1:2" x14ac:dyDescent="0.3">
      <c r="A1212">
        <v>159099</v>
      </c>
      <c r="B1212" t="s">
        <v>83</v>
      </c>
    </row>
    <row r="1213" spans="1:2" x14ac:dyDescent="0.3">
      <c r="A1213">
        <v>159103</v>
      </c>
      <c r="B1213" t="s">
        <v>83</v>
      </c>
    </row>
    <row r="1214" spans="1:2" x14ac:dyDescent="0.3">
      <c r="A1214">
        <v>159196</v>
      </c>
      <c r="B1214" t="s">
        <v>83</v>
      </c>
    </row>
    <row r="1215" spans="1:2" x14ac:dyDescent="0.3">
      <c r="A1215">
        <v>159292</v>
      </c>
      <c r="B1215" t="s">
        <v>83</v>
      </c>
    </row>
    <row r="1216" spans="1:2" x14ac:dyDescent="0.3">
      <c r="A1216">
        <v>159387</v>
      </c>
      <c r="B1216" t="s">
        <v>83</v>
      </c>
    </row>
    <row r="1217" spans="1:2" x14ac:dyDescent="0.3">
      <c r="A1217">
        <v>159484</v>
      </c>
      <c r="B1217" t="s">
        <v>83</v>
      </c>
    </row>
    <row r="1218" spans="1:2" x14ac:dyDescent="0.3">
      <c r="A1218">
        <v>159640</v>
      </c>
      <c r="B1218" t="s">
        <v>83</v>
      </c>
    </row>
    <row r="1219" spans="1:2" x14ac:dyDescent="0.3">
      <c r="A1219">
        <v>159646</v>
      </c>
      <c r="B1219" t="s">
        <v>83</v>
      </c>
    </row>
    <row r="1220" spans="1:2" x14ac:dyDescent="0.3">
      <c r="A1220">
        <v>159838</v>
      </c>
      <c r="B1220" t="s">
        <v>83</v>
      </c>
    </row>
    <row r="1221" spans="1:2" x14ac:dyDescent="0.3">
      <c r="A1221">
        <v>159866</v>
      </c>
      <c r="B1221" t="s">
        <v>83</v>
      </c>
    </row>
    <row r="1222" spans="1:2" x14ac:dyDescent="0.3">
      <c r="A1222">
        <v>159992</v>
      </c>
      <c r="B1222" t="s">
        <v>83</v>
      </c>
    </row>
    <row r="1223" spans="1:2" x14ac:dyDescent="0.3">
      <c r="A1223">
        <v>159997</v>
      </c>
      <c r="B1223" t="s">
        <v>83</v>
      </c>
    </row>
    <row r="1224" spans="1:2" x14ac:dyDescent="0.3">
      <c r="A1224">
        <v>160025</v>
      </c>
      <c r="B1224" t="s">
        <v>83</v>
      </c>
    </row>
    <row r="1225" spans="1:2" x14ac:dyDescent="0.3">
      <c r="A1225">
        <v>160095</v>
      </c>
      <c r="B1225" t="s">
        <v>83</v>
      </c>
    </row>
    <row r="1226" spans="1:2" x14ac:dyDescent="0.3">
      <c r="A1226">
        <v>160127</v>
      </c>
      <c r="B1226" t="s">
        <v>83</v>
      </c>
    </row>
    <row r="1227" spans="1:2" x14ac:dyDescent="0.3">
      <c r="A1227">
        <v>160188</v>
      </c>
      <c r="B1227" t="s">
        <v>83</v>
      </c>
    </row>
    <row r="1228" spans="1:2" x14ac:dyDescent="0.3">
      <c r="A1228">
        <v>160218</v>
      </c>
      <c r="B1228" t="s">
        <v>83</v>
      </c>
    </row>
    <row r="1229" spans="1:2" x14ac:dyDescent="0.3">
      <c r="A1229">
        <v>160315</v>
      </c>
      <c r="B1229" t="s">
        <v>83</v>
      </c>
    </row>
    <row r="1230" spans="1:2" x14ac:dyDescent="0.3">
      <c r="A1230">
        <v>160348</v>
      </c>
      <c r="B1230" t="s">
        <v>83</v>
      </c>
    </row>
    <row r="1231" spans="1:2" x14ac:dyDescent="0.3">
      <c r="A1231">
        <v>160380</v>
      </c>
      <c r="B1231" t="s">
        <v>83</v>
      </c>
    </row>
    <row r="1232" spans="1:2" x14ac:dyDescent="0.3">
      <c r="A1232">
        <v>160414</v>
      </c>
      <c r="B1232" t="s">
        <v>83</v>
      </c>
    </row>
    <row r="1233" spans="1:2" x14ac:dyDescent="0.3">
      <c r="A1233">
        <v>160441</v>
      </c>
      <c r="B1233" t="s">
        <v>83</v>
      </c>
    </row>
    <row r="1234" spans="1:2" x14ac:dyDescent="0.3">
      <c r="A1234">
        <v>160447</v>
      </c>
      <c r="B1234" t="s">
        <v>83</v>
      </c>
    </row>
    <row r="1235" spans="1:2" x14ac:dyDescent="0.3">
      <c r="A1235">
        <v>160543</v>
      </c>
      <c r="B1235" t="s">
        <v>83</v>
      </c>
    </row>
    <row r="1236" spans="1:2" x14ac:dyDescent="0.3">
      <c r="A1236">
        <v>160667</v>
      </c>
      <c r="B1236" t="s">
        <v>83</v>
      </c>
    </row>
    <row r="1237" spans="1:2" x14ac:dyDescent="0.3">
      <c r="A1237">
        <v>160668</v>
      </c>
      <c r="B1237" t="s">
        <v>83</v>
      </c>
    </row>
    <row r="1238" spans="1:2" x14ac:dyDescent="0.3">
      <c r="A1238">
        <v>160734</v>
      </c>
      <c r="B1238" t="s">
        <v>83</v>
      </c>
    </row>
    <row r="1239" spans="1:2" x14ac:dyDescent="0.3">
      <c r="A1239">
        <v>160762</v>
      </c>
      <c r="B1239" t="s">
        <v>83</v>
      </c>
    </row>
    <row r="1240" spans="1:2" x14ac:dyDescent="0.3">
      <c r="A1240">
        <v>160825</v>
      </c>
      <c r="B1240" t="s">
        <v>83</v>
      </c>
    </row>
    <row r="1241" spans="1:2" x14ac:dyDescent="0.3">
      <c r="A1241">
        <v>160860</v>
      </c>
      <c r="B1241" t="s">
        <v>83</v>
      </c>
    </row>
    <row r="1242" spans="1:2" x14ac:dyDescent="0.3">
      <c r="A1242">
        <v>160861</v>
      </c>
      <c r="B1242" t="s">
        <v>83</v>
      </c>
    </row>
    <row r="1243" spans="1:2" x14ac:dyDescent="0.3">
      <c r="A1243">
        <v>160891</v>
      </c>
      <c r="B1243" t="s">
        <v>83</v>
      </c>
    </row>
    <row r="1244" spans="1:2" x14ac:dyDescent="0.3">
      <c r="A1244">
        <v>160924</v>
      </c>
      <c r="B1244" t="s">
        <v>83</v>
      </c>
    </row>
    <row r="1245" spans="1:2" x14ac:dyDescent="0.3">
      <c r="A1245">
        <v>161080</v>
      </c>
      <c r="B1245" t="s">
        <v>83</v>
      </c>
    </row>
    <row r="1246" spans="1:2" x14ac:dyDescent="0.3">
      <c r="A1246">
        <v>161087</v>
      </c>
      <c r="B1246" t="s">
        <v>83</v>
      </c>
    </row>
    <row r="1247" spans="1:2" x14ac:dyDescent="0.3">
      <c r="A1247">
        <v>161210</v>
      </c>
      <c r="B1247" t="s">
        <v>83</v>
      </c>
    </row>
    <row r="1248" spans="1:2" x14ac:dyDescent="0.3">
      <c r="A1248">
        <v>161212</v>
      </c>
      <c r="B1248" t="s">
        <v>83</v>
      </c>
    </row>
    <row r="1249" spans="1:2" x14ac:dyDescent="0.3">
      <c r="A1249">
        <v>161304</v>
      </c>
      <c r="B1249" t="s">
        <v>83</v>
      </c>
    </row>
    <row r="1250" spans="1:2" x14ac:dyDescent="0.3">
      <c r="A1250">
        <v>161310</v>
      </c>
      <c r="B1250" t="s">
        <v>83</v>
      </c>
    </row>
    <row r="1251" spans="1:2" x14ac:dyDescent="0.3">
      <c r="A1251">
        <v>161340</v>
      </c>
      <c r="B1251" t="s">
        <v>83</v>
      </c>
    </row>
    <row r="1252" spans="1:2" x14ac:dyDescent="0.3">
      <c r="A1252">
        <v>161369</v>
      </c>
      <c r="B1252" t="s">
        <v>83</v>
      </c>
    </row>
    <row r="1253" spans="1:2" x14ac:dyDescent="0.3">
      <c r="A1253">
        <v>161437</v>
      </c>
      <c r="B1253" t="s">
        <v>83</v>
      </c>
    </row>
    <row r="1254" spans="1:2" x14ac:dyDescent="0.3">
      <c r="A1254">
        <v>161466</v>
      </c>
      <c r="B1254" t="s">
        <v>83</v>
      </c>
    </row>
    <row r="1255" spans="1:2" x14ac:dyDescent="0.3">
      <c r="A1255">
        <v>161531</v>
      </c>
      <c r="B1255" t="s">
        <v>83</v>
      </c>
    </row>
    <row r="1256" spans="1:2" x14ac:dyDescent="0.3">
      <c r="A1256">
        <v>161599</v>
      </c>
      <c r="B1256" t="s">
        <v>83</v>
      </c>
    </row>
    <row r="1257" spans="1:2" x14ac:dyDescent="0.3">
      <c r="A1257">
        <v>161657</v>
      </c>
      <c r="B1257" t="s">
        <v>83</v>
      </c>
    </row>
    <row r="1258" spans="1:2" x14ac:dyDescent="0.3">
      <c r="A1258">
        <v>161661</v>
      </c>
      <c r="B1258" t="s">
        <v>83</v>
      </c>
    </row>
    <row r="1259" spans="1:2" x14ac:dyDescent="0.3">
      <c r="A1259">
        <v>161693</v>
      </c>
      <c r="B1259" t="s">
        <v>83</v>
      </c>
    </row>
    <row r="1260" spans="1:2" x14ac:dyDescent="0.3">
      <c r="A1260">
        <v>161786</v>
      </c>
      <c r="B1260" t="s">
        <v>83</v>
      </c>
    </row>
    <row r="1261" spans="1:2" x14ac:dyDescent="0.3">
      <c r="A1261">
        <v>161791</v>
      </c>
      <c r="B1261" t="s">
        <v>83</v>
      </c>
    </row>
    <row r="1262" spans="1:2" x14ac:dyDescent="0.3">
      <c r="A1262">
        <v>161848</v>
      </c>
      <c r="B1262" t="s">
        <v>83</v>
      </c>
    </row>
    <row r="1263" spans="1:2" x14ac:dyDescent="0.3">
      <c r="A1263">
        <v>161917</v>
      </c>
      <c r="B1263" t="s">
        <v>83</v>
      </c>
    </row>
    <row r="1264" spans="1:2" x14ac:dyDescent="0.3">
      <c r="A1264">
        <v>161944</v>
      </c>
      <c r="B1264" t="s">
        <v>83</v>
      </c>
    </row>
    <row r="1265" spans="1:2" x14ac:dyDescent="0.3">
      <c r="A1265">
        <v>161948</v>
      </c>
      <c r="B1265" t="s">
        <v>83</v>
      </c>
    </row>
    <row r="1266" spans="1:2" x14ac:dyDescent="0.3">
      <c r="A1266">
        <v>161950</v>
      </c>
      <c r="B1266" t="s">
        <v>83</v>
      </c>
    </row>
    <row r="1267" spans="1:2" x14ac:dyDescent="0.3">
      <c r="A1267">
        <v>162043</v>
      </c>
      <c r="B1267" t="s">
        <v>83</v>
      </c>
    </row>
    <row r="1268" spans="1:2" x14ac:dyDescent="0.3">
      <c r="A1268">
        <v>162078</v>
      </c>
      <c r="B1268" t="s">
        <v>83</v>
      </c>
    </row>
    <row r="1269" spans="1:2" x14ac:dyDescent="0.3">
      <c r="A1269">
        <v>162235</v>
      </c>
      <c r="B1269" t="s">
        <v>83</v>
      </c>
    </row>
    <row r="1270" spans="1:2" x14ac:dyDescent="0.3">
      <c r="A1270">
        <v>162238</v>
      </c>
      <c r="B1270" t="s">
        <v>83</v>
      </c>
    </row>
    <row r="1271" spans="1:2" x14ac:dyDescent="0.3">
      <c r="A1271">
        <v>162265</v>
      </c>
      <c r="B1271" t="s">
        <v>83</v>
      </c>
    </row>
    <row r="1272" spans="1:2" x14ac:dyDescent="0.3">
      <c r="A1272">
        <v>162266</v>
      </c>
      <c r="B1272" t="s">
        <v>83</v>
      </c>
    </row>
    <row r="1273" spans="1:2" x14ac:dyDescent="0.3">
      <c r="A1273">
        <v>162330</v>
      </c>
      <c r="B1273" t="s">
        <v>83</v>
      </c>
    </row>
    <row r="1274" spans="1:2" x14ac:dyDescent="0.3">
      <c r="A1274">
        <v>162331</v>
      </c>
      <c r="B1274" t="s">
        <v>83</v>
      </c>
    </row>
    <row r="1275" spans="1:2" x14ac:dyDescent="0.3">
      <c r="A1275">
        <v>162335</v>
      </c>
      <c r="B1275" t="s">
        <v>83</v>
      </c>
    </row>
    <row r="1276" spans="1:2" x14ac:dyDescent="0.3">
      <c r="A1276">
        <v>162586</v>
      </c>
      <c r="B1276" t="s">
        <v>83</v>
      </c>
    </row>
    <row r="1277" spans="1:2" x14ac:dyDescent="0.3">
      <c r="A1277">
        <v>162590</v>
      </c>
      <c r="B1277" t="s">
        <v>83</v>
      </c>
    </row>
    <row r="1278" spans="1:2" x14ac:dyDescent="0.3">
      <c r="A1278">
        <v>162650</v>
      </c>
      <c r="B1278" t="s">
        <v>83</v>
      </c>
    </row>
    <row r="1279" spans="1:2" x14ac:dyDescent="0.3">
      <c r="A1279">
        <v>162654</v>
      </c>
      <c r="B1279" t="s">
        <v>83</v>
      </c>
    </row>
    <row r="1280" spans="1:2" x14ac:dyDescent="0.3">
      <c r="A1280">
        <v>162655</v>
      </c>
      <c r="B1280" t="s">
        <v>83</v>
      </c>
    </row>
    <row r="1281" spans="1:2" x14ac:dyDescent="0.3">
      <c r="A1281">
        <v>162683</v>
      </c>
      <c r="B1281" t="s">
        <v>83</v>
      </c>
    </row>
    <row r="1282" spans="1:2" x14ac:dyDescent="0.3">
      <c r="A1282">
        <v>162744</v>
      </c>
      <c r="B1282" t="s">
        <v>83</v>
      </c>
    </row>
    <row r="1283" spans="1:2" x14ac:dyDescent="0.3">
      <c r="A1283">
        <v>162745</v>
      </c>
      <c r="B1283" t="s">
        <v>83</v>
      </c>
    </row>
    <row r="1284" spans="1:2" x14ac:dyDescent="0.3">
      <c r="A1284">
        <v>162812</v>
      </c>
      <c r="B1284" t="s">
        <v>83</v>
      </c>
    </row>
    <row r="1285" spans="1:2" x14ac:dyDescent="0.3">
      <c r="A1285">
        <v>162937</v>
      </c>
      <c r="B1285" t="s">
        <v>83</v>
      </c>
    </row>
    <row r="1286" spans="1:2" x14ac:dyDescent="0.3">
      <c r="A1286">
        <v>162943</v>
      </c>
      <c r="B1286" t="s">
        <v>83</v>
      </c>
    </row>
    <row r="1287" spans="1:2" x14ac:dyDescent="0.3">
      <c r="A1287">
        <v>163005</v>
      </c>
      <c r="B1287" t="s">
        <v>83</v>
      </c>
    </row>
    <row r="1288" spans="1:2" x14ac:dyDescent="0.3">
      <c r="A1288">
        <v>163006</v>
      </c>
      <c r="B1288" t="s">
        <v>83</v>
      </c>
    </row>
    <row r="1289" spans="1:2" x14ac:dyDescent="0.3">
      <c r="A1289">
        <v>163101</v>
      </c>
      <c r="B1289" t="s">
        <v>83</v>
      </c>
    </row>
    <row r="1290" spans="1:2" x14ac:dyDescent="0.3">
      <c r="A1290">
        <v>163102</v>
      </c>
      <c r="B1290" t="s">
        <v>83</v>
      </c>
    </row>
    <row r="1291" spans="1:2" x14ac:dyDescent="0.3">
      <c r="A1291">
        <v>163131</v>
      </c>
      <c r="B1291" t="s">
        <v>83</v>
      </c>
    </row>
    <row r="1292" spans="1:2" x14ac:dyDescent="0.3">
      <c r="A1292">
        <v>163193</v>
      </c>
      <c r="B1292" t="s">
        <v>83</v>
      </c>
    </row>
    <row r="1293" spans="1:2" x14ac:dyDescent="0.3">
      <c r="A1293">
        <v>163259</v>
      </c>
      <c r="B1293" t="s">
        <v>83</v>
      </c>
    </row>
    <row r="1294" spans="1:2" x14ac:dyDescent="0.3">
      <c r="A1294">
        <v>163261</v>
      </c>
      <c r="B1294" t="s">
        <v>83</v>
      </c>
    </row>
    <row r="1295" spans="1:2" x14ac:dyDescent="0.3">
      <c r="A1295">
        <v>163357</v>
      </c>
      <c r="B1295" t="s">
        <v>83</v>
      </c>
    </row>
    <row r="1296" spans="1:2" x14ac:dyDescent="0.3">
      <c r="A1296">
        <v>163518</v>
      </c>
      <c r="B1296" t="s">
        <v>83</v>
      </c>
    </row>
    <row r="1297" spans="1:2" x14ac:dyDescent="0.3">
      <c r="A1297">
        <v>163519</v>
      </c>
      <c r="B1297" t="s">
        <v>83</v>
      </c>
    </row>
    <row r="1298" spans="1:2" x14ac:dyDescent="0.3">
      <c r="A1298">
        <v>163544</v>
      </c>
      <c r="B1298" t="s">
        <v>83</v>
      </c>
    </row>
    <row r="1299" spans="1:2" x14ac:dyDescent="0.3">
      <c r="A1299">
        <v>163608</v>
      </c>
      <c r="B1299" t="s">
        <v>83</v>
      </c>
    </row>
    <row r="1300" spans="1:2" x14ac:dyDescent="0.3">
      <c r="A1300">
        <v>163647</v>
      </c>
      <c r="B1300" t="s">
        <v>83</v>
      </c>
    </row>
    <row r="1301" spans="1:2" x14ac:dyDescent="0.3">
      <c r="A1301">
        <v>163673</v>
      </c>
      <c r="B1301" t="s">
        <v>83</v>
      </c>
    </row>
    <row r="1302" spans="1:2" x14ac:dyDescent="0.3">
      <c r="A1302">
        <v>163833</v>
      </c>
      <c r="B1302" t="s">
        <v>83</v>
      </c>
    </row>
    <row r="1303" spans="1:2" x14ac:dyDescent="0.3">
      <c r="A1303">
        <v>163839</v>
      </c>
      <c r="B1303" t="s">
        <v>83</v>
      </c>
    </row>
    <row r="1304" spans="1:2" x14ac:dyDescent="0.3">
      <c r="A1304">
        <v>163902</v>
      </c>
      <c r="B1304" t="s">
        <v>83</v>
      </c>
    </row>
    <row r="1305" spans="1:2" x14ac:dyDescent="0.3">
      <c r="A1305">
        <v>163933</v>
      </c>
      <c r="B1305" t="s">
        <v>83</v>
      </c>
    </row>
    <row r="1306" spans="1:2" x14ac:dyDescent="0.3">
      <c r="A1306">
        <v>164152</v>
      </c>
      <c r="B1306" t="s">
        <v>83</v>
      </c>
    </row>
    <row r="1307" spans="1:2" x14ac:dyDescent="0.3">
      <c r="A1307">
        <v>164184</v>
      </c>
      <c r="B1307" t="s">
        <v>83</v>
      </c>
    </row>
    <row r="1308" spans="1:2" x14ac:dyDescent="0.3">
      <c r="A1308">
        <v>164187</v>
      </c>
      <c r="B1308" t="s">
        <v>83</v>
      </c>
    </row>
    <row r="1309" spans="1:2" x14ac:dyDescent="0.3">
      <c r="A1309">
        <v>164216</v>
      </c>
      <c r="B1309" t="s">
        <v>83</v>
      </c>
    </row>
    <row r="1310" spans="1:2" x14ac:dyDescent="0.3">
      <c r="A1310">
        <v>164254</v>
      </c>
      <c r="B1310" t="s">
        <v>83</v>
      </c>
    </row>
    <row r="1311" spans="1:2" x14ac:dyDescent="0.3">
      <c r="A1311">
        <v>164282</v>
      </c>
      <c r="B1311" t="s">
        <v>83</v>
      </c>
    </row>
    <row r="1312" spans="1:2" x14ac:dyDescent="0.3">
      <c r="A1312">
        <v>164345</v>
      </c>
      <c r="B1312" t="s">
        <v>83</v>
      </c>
    </row>
    <row r="1313" spans="1:2" x14ac:dyDescent="0.3">
      <c r="A1313">
        <v>164412</v>
      </c>
      <c r="B1313" t="s">
        <v>83</v>
      </c>
    </row>
    <row r="1314" spans="1:2" x14ac:dyDescent="0.3">
      <c r="A1314">
        <v>164504</v>
      </c>
      <c r="B1314" t="s">
        <v>83</v>
      </c>
    </row>
    <row r="1315" spans="1:2" x14ac:dyDescent="0.3">
      <c r="A1315">
        <v>164606</v>
      </c>
      <c r="B1315" t="s">
        <v>83</v>
      </c>
    </row>
    <row r="1316" spans="1:2" x14ac:dyDescent="0.3">
      <c r="A1316">
        <v>164728</v>
      </c>
      <c r="B1316" t="s">
        <v>83</v>
      </c>
    </row>
    <row r="1317" spans="1:2" x14ac:dyDescent="0.3">
      <c r="A1317">
        <v>164888</v>
      </c>
      <c r="B1317" t="s">
        <v>83</v>
      </c>
    </row>
    <row r="1318" spans="1:2" x14ac:dyDescent="0.3">
      <c r="A1318">
        <v>164895</v>
      </c>
      <c r="B1318" t="s">
        <v>83</v>
      </c>
    </row>
    <row r="1319" spans="1:2" x14ac:dyDescent="0.3">
      <c r="A1319">
        <v>164926</v>
      </c>
      <c r="B1319" t="s">
        <v>83</v>
      </c>
    </row>
    <row r="1320" spans="1:2" x14ac:dyDescent="0.3">
      <c r="A1320">
        <v>165151</v>
      </c>
      <c r="B1320" t="s">
        <v>83</v>
      </c>
    </row>
    <row r="1321" spans="1:2" x14ac:dyDescent="0.3">
      <c r="A1321">
        <v>165209</v>
      </c>
      <c r="B1321" t="s">
        <v>83</v>
      </c>
    </row>
    <row r="1322" spans="1:2" x14ac:dyDescent="0.3">
      <c r="A1322">
        <v>165243</v>
      </c>
      <c r="B1322" t="s">
        <v>83</v>
      </c>
    </row>
    <row r="1323" spans="1:2" x14ac:dyDescent="0.3">
      <c r="A1323">
        <v>165403</v>
      </c>
      <c r="B1323" t="s">
        <v>83</v>
      </c>
    </row>
    <row r="1324" spans="1:2" x14ac:dyDescent="0.3">
      <c r="A1324">
        <v>165436</v>
      </c>
      <c r="B1324" t="s">
        <v>83</v>
      </c>
    </row>
    <row r="1325" spans="1:2" x14ac:dyDescent="0.3">
      <c r="A1325">
        <v>165437</v>
      </c>
      <c r="B1325" t="s">
        <v>83</v>
      </c>
    </row>
    <row r="1326" spans="1:2" x14ac:dyDescent="0.3">
      <c r="A1326">
        <v>165465</v>
      </c>
      <c r="B1326" t="s">
        <v>83</v>
      </c>
    </row>
    <row r="1327" spans="1:2" x14ac:dyDescent="0.3">
      <c r="A1327">
        <v>165691</v>
      </c>
      <c r="B1327" t="s">
        <v>83</v>
      </c>
    </row>
    <row r="1328" spans="1:2" x14ac:dyDescent="0.3">
      <c r="A1328">
        <v>165693</v>
      </c>
      <c r="B1328" t="s">
        <v>83</v>
      </c>
    </row>
    <row r="1329" spans="1:2" x14ac:dyDescent="0.3">
      <c r="A1329">
        <v>165820</v>
      </c>
      <c r="B1329" t="s">
        <v>83</v>
      </c>
    </row>
    <row r="1330" spans="1:2" x14ac:dyDescent="0.3">
      <c r="A1330">
        <v>165823</v>
      </c>
      <c r="B1330" t="s">
        <v>83</v>
      </c>
    </row>
    <row r="1331" spans="1:2" x14ac:dyDescent="0.3">
      <c r="A1331">
        <v>165848</v>
      </c>
      <c r="B1331" t="s">
        <v>83</v>
      </c>
    </row>
    <row r="1332" spans="1:2" x14ac:dyDescent="0.3">
      <c r="A1332">
        <v>165852</v>
      </c>
      <c r="B1332" t="s">
        <v>83</v>
      </c>
    </row>
    <row r="1333" spans="1:2" x14ac:dyDescent="0.3">
      <c r="A1333">
        <v>165944</v>
      </c>
      <c r="B1333" t="s">
        <v>83</v>
      </c>
    </row>
    <row r="1334" spans="1:2" x14ac:dyDescent="0.3">
      <c r="A1334">
        <v>165951</v>
      </c>
      <c r="B1334" t="s">
        <v>83</v>
      </c>
    </row>
    <row r="1335" spans="1:2" x14ac:dyDescent="0.3">
      <c r="A1335">
        <v>166137</v>
      </c>
      <c r="B1335" t="s">
        <v>83</v>
      </c>
    </row>
    <row r="1336" spans="1:2" x14ac:dyDescent="0.3">
      <c r="A1336">
        <v>166138</v>
      </c>
      <c r="B1336" t="s">
        <v>83</v>
      </c>
    </row>
    <row r="1337" spans="1:2" x14ac:dyDescent="0.3">
      <c r="A1337">
        <v>166170</v>
      </c>
      <c r="B1337" t="s">
        <v>83</v>
      </c>
    </row>
    <row r="1338" spans="1:2" x14ac:dyDescent="0.3">
      <c r="A1338">
        <v>166200</v>
      </c>
      <c r="B1338" t="s">
        <v>83</v>
      </c>
    </row>
    <row r="1339" spans="1:2" x14ac:dyDescent="0.3">
      <c r="A1339">
        <v>166203</v>
      </c>
      <c r="B1339" t="s">
        <v>83</v>
      </c>
    </row>
    <row r="1340" spans="1:2" x14ac:dyDescent="0.3">
      <c r="A1340">
        <v>166296</v>
      </c>
      <c r="B1340" t="s">
        <v>83</v>
      </c>
    </row>
    <row r="1341" spans="1:2" x14ac:dyDescent="0.3">
      <c r="A1341">
        <v>166302</v>
      </c>
      <c r="B1341" t="s">
        <v>83</v>
      </c>
    </row>
    <row r="1342" spans="1:2" x14ac:dyDescent="0.3">
      <c r="A1342">
        <v>166329</v>
      </c>
      <c r="B1342" t="s">
        <v>83</v>
      </c>
    </row>
    <row r="1343" spans="1:2" x14ac:dyDescent="0.3">
      <c r="A1343">
        <v>166330</v>
      </c>
      <c r="B1343" t="s">
        <v>83</v>
      </c>
    </row>
    <row r="1344" spans="1:2" x14ac:dyDescent="0.3">
      <c r="A1344">
        <v>166332</v>
      </c>
      <c r="B1344" t="s">
        <v>83</v>
      </c>
    </row>
    <row r="1345" spans="1:2" x14ac:dyDescent="0.3">
      <c r="A1345">
        <v>166360</v>
      </c>
      <c r="B1345" t="s">
        <v>83</v>
      </c>
    </row>
    <row r="1346" spans="1:2" x14ac:dyDescent="0.3">
      <c r="A1346">
        <v>166363</v>
      </c>
      <c r="B1346" t="s">
        <v>83</v>
      </c>
    </row>
    <row r="1347" spans="1:2" x14ac:dyDescent="0.3">
      <c r="A1347">
        <v>166392</v>
      </c>
      <c r="B1347" t="s">
        <v>83</v>
      </c>
    </row>
    <row r="1348" spans="1:2" x14ac:dyDescent="0.3">
      <c r="A1348">
        <v>166398</v>
      </c>
      <c r="B1348" t="s">
        <v>83</v>
      </c>
    </row>
    <row r="1349" spans="1:2" x14ac:dyDescent="0.3">
      <c r="A1349">
        <v>166493</v>
      </c>
      <c r="B1349" t="s">
        <v>83</v>
      </c>
    </row>
    <row r="1350" spans="1:2" x14ac:dyDescent="0.3">
      <c r="A1350">
        <v>166686</v>
      </c>
      <c r="B1350" t="s">
        <v>83</v>
      </c>
    </row>
    <row r="1351" spans="1:2" x14ac:dyDescent="0.3">
      <c r="A1351">
        <v>166779</v>
      </c>
      <c r="B1351" t="s">
        <v>83</v>
      </c>
    </row>
    <row r="1352" spans="1:2" x14ac:dyDescent="0.3">
      <c r="A1352">
        <v>166906</v>
      </c>
      <c r="B1352" t="s">
        <v>83</v>
      </c>
    </row>
    <row r="1353" spans="1:2" x14ac:dyDescent="0.3">
      <c r="A1353">
        <v>166940</v>
      </c>
      <c r="B1353" t="s">
        <v>83</v>
      </c>
    </row>
    <row r="1354" spans="1:2" x14ac:dyDescent="0.3">
      <c r="A1354">
        <v>166972</v>
      </c>
      <c r="B1354" t="s">
        <v>83</v>
      </c>
    </row>
    <row r="1355" spans="1:2" x14ac:dyDescent="0.3">
      <c r="A1355">
        <v>167000</v>
      </c>
      <c r="B1355" t="s">
        <v>83</v>
      </c>
    </row>
    <row r="1356" spans="1:2" x14ac:dyDescent="0.3">
      <c r="A1356">
        <v>167036</v>
      </c>
      <c r="B1356" t="s">
        <v>83</v>
      </c>
    </row>
    <row r="1357" spans="1:2" x14ac:dyDescent="0.3">
      <c r="A1357">
        <v>167197</v>
      </c>
      <c r="B1357" t="s">
        <v>83</v>
      </c>
    </row>
    <row r="1358" spans="1:2" x14ac:dyDescent="0.3">
      <c r="A1358">
        <v>167256</v>
      </c>
      <c r="B1358" t="s">
        <v>83</v>
      </c>
    </row>
    <row r="1359" spans="1:2" x14ac:dyDescent="0.3">
      <c r="A1359">
        <v>167322</v>
      </c>
      <c r="B1359" t="s">
        <v>83</v>
      </c>
    </row>
    <row r="1360" spans="1:2" x14ac:dyDescent="0.3">
      <c r="A1360">
        <v>167325</v>
      </c>
      <c r="B1360" t="s">
        <v>83</v>
      </c>
    </row>
    <row r="1361" spans="1:2" x14ac:dyDescent="0.3">
      <c r="A1361">
        <v>167352</v>
      </c>
      <c r="B1361" t="s">
        <v>83</v>
      </c>
    </row>
    <row r="1362" spans="1:2" x14ac:dyDescent="0.3">
      <c r="A1362">
        <v>167391</v>
      </c>
      <c r="B1362" t="s">
        <v>83</v>
      </c>
    </row>
    <row r="1363" spans="1:2" x14ac:dyDescent="0.3">
      <c r="A1363">
        <v>167452</v>
      </c>
      <c r="B1363" t="s">
        <v>83</v>
      </c>
    </row>
    <row r="1364" spans="1:2" x14ac:dyDescent="0.3">
      <c r="A1364">
        <v>167486</v>
      </c>
      <c r="B1364" t="s">
        <v>83</v>
      </c>
    </row>
    <row r="1365" spans="1:2" x14ac:dyDescent="0.3">
      <c r="A1365">
        <v>167516</v>
      </c>
      <c r="B1365" t="s">
        <v>83</v>
      </c>
    </row>
    <row r="1366" spans="1:2" x14ac:dyDescent="0.3">
      <c r="A1366">
        <v>167646</v>
      </c>
      <c r="B1366" t="s">
        <v>83</v>
      </c>
    </row>
    <row r="1367" spans="1:2" x14ac:dyDescent="0.3">
      <c r="A1367">
        <v>167935</v>
      </c>
      <c r="B1367" t="s">
        <v>83</v>
      </c>
    </row>
    <row r="1368" spans="1:2" x14ac:dyDescent="0.3">
      <c r="A1368">
        <v>167965</v>
      </c>
      <c r="B1368" t="s">
        <v>83</v>
      </c>
    </row>
    <row r="1369" spans="1:2" x14ac:dyDescent="0.3">
      <c r="A1369">
        <v>168413</v>
      </c>
      <c r="B1369" t="s">
        <v>83</v>
      </c>
    </row>
    <row r="1370" spans="1:2" x14ac:dyDescent="0.3">
      <c r="A1370">
        <v>168539</v>
      </c>
      <c r="B1370" t="s">
        <v>83</v>
      </c>
    </row>
    <row r="1371" spans="1:2" x14ac:dyDescent="0.3">
      <c r="A1371">
        <v>168571</v>
      </c>
      <c r="B1371" t="s">
        <v>83</v>
      </c>
    </row>
    <row r="1372" spans="1:2" x14ac:dyDescent="0.3">
      <c r="A1372">
        <v>168635</v>
      </c>
      <c r="B1372" t="s">
        <v>83</v>
      </c>
    </row>
    <row r="1373" spans="1:2" x14ac:dyDescent="0.3">
      <c r="A1373">
        <v>168668</v>
      </c>
      <c r="B1373" t="s">
        <v>83</v>
      </c>
    </row>
    <row r="1374" spans="1:2" x14ac:dyDescent="0.3">
      <c r="A1374">
        <v>168733</v>
      </c>
      <c r="B1374" t="s">
        <v>83</v>
      </c>
    </row>
    <row r="1375" spans="1:2" x14ac:dyDescent="0.3">
      <c r="A1375">
        <v>168734</v>
      </c>
      <c r="B1375" t="s">
        <v>83</v>
      </c>
    </row>
    <row r="1376" spans="1:2" x14ac:dyDescent="0.3">
      <c r="A1376">
        <v>168766</v>
      </c>
      <c r="B1376" t="s">
        <v>83</v>
      </c>
    </row>
    <row r="1377" spans="1:2" x14ac:dyDescent="0.3">
      <c r="A1377">
        <v>168958</v>
      </c>
      <c r="B1377" t="s">
        <v>83</v>
      </c>
    </row>
    <row r="1378" spans="1:2" x14ac:dyDescent="0.3">
      <c r="A1378">
        <v>168984</v>
      </c>
      <c r="B1378" t="s">
        <v>83</v>
      </c>
    </row>
    <row r="1379" spans="1:2" x14ac:dyDescent="0.3">
      <c r="A1379">
        <v>168988</v>
      </c>
      <c r="B1379" t="s">
        <v>83</v>
      </c>
    </row>
    <row r="1380" spans="1:2" x14ac:dyDescent="0.3">
      <c r="A1380">
        <v>169023</v>
      </c>
      <c r="B1380" t="s">
        <v>83</v>
      </c>
    </row>
    <row r="1381" spans="1:2" x14ac:dyDescent="0.3">
      <c r="A1381">
        <v>169052</v>
      </c>
      <c r="B1381" t="s">
        <v>83</v>
      </c>
    </row>
    <row r="1382" spans="1:2" x14ac:dyDescent="0.3">
      <c r="A1382">
        <v>169053</v>
      </c>
      <c r="B1382" t="s">
        <v>83</v>
      </c>
    </row>
    <row r="1383" spans="1:2" x14ac:dyDescent="0.3">
      <c r="A1383">
        <v>169177</v>
      </c>
      <c r="B1383" t="s">
        <v>83</v>
      </c>
    </row>
    <row r="1384" spans="1:2" x14ac:dyDescent="0.3">
      <c r="A1384">
        <v>169244</v>
      </c>
      <c r="B1384" t="s">
        <v>83</v>
      </c>
    </row>
    <row r="1385" spans="1:2" x14ac:dyDescent="0.3">
      <c r="A1385">
        <v>169374</v>
      </c>
      <c r="B1385" t="s">
        <v>83</v>
      </c>
    </row>
    <row r="1386" spans="1:2" x14ac:dyDescent="0.3">
      <c r="A1386">
        <v>169434</v>
      </c>
      <c r="B1386" t="s">
        <v>83</v>
      </c>
    </row>
    <row r="1387" spans="1:2" x14ac:dyDescent="0.3">
      <c r="A1387">
        <v>169469</v>
      </c>
      <c r="B1387" t="s">
        <v>83</v>
      </c>
    </row>
    <row r="1388" spans="1:2" x14ac:dyDescent="0.3">
      <c r="A1388">
        <v>169503</v>
      </c>
      <c r="B1388" t="s">
        <v>83</v>
      </c>
    </row>
    <row r="1389" spans="1:2" x14ac:dyDescent="0.3">
      <c r="A1389">
        <v>169531</v>
      </c>
      <c r="B1389" t="s">
        <v>83</v>
      </c>
    </row>
    <row r="1390" spans="1:2" x14ac:dyDescent="0.3">
      <c r="A1390">
        <v>169533</v>
      </c>
      <c r="B1390" t="s">
        <v>83</v>
      </c>
    </row>
    <row r="1391" spans="1:2" x14ac:dyDescent="0.3">
      <c r="A1391">
        <v>169534</v>
      </c>
      <c r="B1391" t="s">
        <v>83</v>
      </c>
    </row>
    <row r="1392" spans="1:2" x14ac:dyDescent="0.3">
      <c r="A1392">
        <v>169565</v>
      </c>
      <c r="B1392" t="s">
        <v>83</v>
      </c>
    </row>
    <row r="1393" spans="1:2" x14ac:dyDescent="0.3">
      <c r="A1393">
        <v>169631</v>
      </c>
      <c r="B1393" t="s">
        <v>83</v>
      </c>
    </row>
    <row r="1394" spans="1:2" x14ac:dyDescent="0.3">
      <c r="A1394">
        <v>169662</v>
      </c>
      <c r="B1394" t="s">
        <v>83</v>
      </c>
    </row>
    <row r="1395" spans="1:2" x14ac:dyDescent="0.3">
      <c r="A1395">
        <v>169726</v>
      </c>
      <c r="B1395" t="s">
        <v>83</v>
      </c>
    </row>
    <row r="1396" spans="1:2" x14ac:dyDescent="0.3">
      <c r="A1396">
        <v>169756</v>
      </c>
      <c r="B1396" t="s">
        <v>83</v>
      </c>
    </row>
    <row r="1397" spans="1:2" x14ac:dyDescent="0.3">
      <c r="A1397">
        <v>169855</v>
      </c>
      <c r="B1397" t="s">
        <v>83</v>
      </c>
    </row>
    <row r="1398" spans="1:2" x14ac:dyDescent="0.3">
      <c r="A1398">
        <v>169881</v>
      </c>
      <c r="B1398" t="s">
        <v>83</v>
      </c>
    </row>
    <row r="1399" spans="1:2" x14ac:dyDescent="0.3">
      <c r="A1399">
        <v>169884</v>
      </c>
      <c r="B1399" t="s">
        <v>83</v>
      </c>
    </row>
    <row r="1400" spans="1:2" x14ac:dyDescent="0.3">
      <c r="A1400">
        <v>169977</v>
      </c>
      <c r="B1400" t="s">
        <v>83</v>
      </c>
    </row>
    <row r="1401" spans="1:2" x14ac:dyDescent="0.3">
      <c r="A1401">
        <v>169981</v>
      </c>
      <c r="B1401" t="s">
        <v>83</v>
      </c>
    </row>
    <row r="1402" spans="1:2" x14ac:dyDescent="0.3">
      <c r="A1402">
        <v>170011</v>
      </c>
      <c r="B1402" t="s">
        <v>83</v>
      </c>
    </row>
    <row r="1403" spans="1:2" x14ac:dyDescent="0.3">
      <c r="A1403">
        <v>170012</v>
      </c>
      <c r="B1403" t="s">
        <v>83</v>
      </c>
    </row>
    <row r="1404" spans="1:2" x14ac:dyDescent="0.3">
      <c r="A1404">
        <v>170015</v>
      </c>
      <c r="B1404" t="s">
        <v>83</v>
      </c>
    </row>
    <row r="1405" spans="1:2" x14ac:dyDescent="0.3">
      <c r="A1405">
        <v>170079</v>
      </c>
      <c r="B1405" t="s">
        <v>83</v>
      </c>
    </row>
    <row r="1406" spans="1:2" x14ac:dyDescent="0.3">
      <c r="A1406">
        <v>170106</v>
      </c>
      <c r="B1406" t="s">
        <v>83</v>
      </c>
    </row>
    <row r="1407" spans="1:2" x14ac:dyDescent="0.3">
      <c r="A1407">
        <v>170169</v>
      </c>
      <c r="B1407" t="s">
        <v>83</v>
      </c>
    </row>
    <row r="1408" spans="1:2" x14ac:dyDescent="0.3">
      <c r="A1408">
        <v>170174</v>
      </c>
      <c r="B1408" t="s">
        <v>83</v>
      </c>
    </row>
    <row r="1409" spans="1:2" x14ac:dyDescent="0.3">
      <c r="A1409">
        <v>170201</v>
      </c>
      <c r="B1409" t="s">
        <v>83</v>
      </c>
    </row>
    <row r="1410" spans="1:2" x14ac:dyDescent="0.3">
      <c r="A1410">
        <v>170236</v>
      </c>
      <c r="B1410" t="s">
        <v>83</v>
      </c>
    </row>
    <row r="1411" spans="1:2" x14ac:dyDescent="0.3">
      <c r="A1411">
        <v>170265</v>
      </c>
      <c r="B1411" t="s">
        <v>83</v>
      </c>
    </row>
    <row r="1412" spans="1:2" x14ac:dyDescent="0.3">
      <c r="A1412">
        <v>170301</v>
      </c>
      <c r="B1412" t="s">
        <v>83</v>
      </c>
    </row>
    <row r="1413" spans="1:2" x14ac:dyDescent="0.3">
      <c r="A1413">
        <v>170360</v>
      </c>
      <c r="B1413" t="s">
        <v>83</v>
      </c>
    </row>
    <row r="1414" spans="1:2" x14ac:dyDescent="0.3">
      <c r="A1414">
        <v>170398</v>
      </c>
      <c r="B1414" t="s">
        <v>83</v>
      </c>
    </row>
    <row r="1415" spans="1:2" x14ac:dyDescent="0.3">
      <c r="A1415">
        <v>170494</v>
      </c>
      <c r="B1415" t="s">
        <v>83</v>
      </c>
    </row>
    <row r="1416" spans="1:2" x14ac:dyDescent="0.3">
      <c r="A1416">
        <v>170621</v>
      </c>
      <c r="B1416" t="s">
        <v>83</v>
      </c>
    </row>
    <row r="1417" spans="1:2" x14ac:dyDescent="0.3">
      <c r="A1417">
        <v>170747</v>
      </c>
      <c r="B1417" t="s">
        <v>83</v>
      </c>
    </row>
    <row r="1418" spans="1:2" x14ac:dyDescent="0.3">
      <c r="A1418">
        <v>170815</v>
      </c>
      <c r="B1418" t="s">
        <v>83</v>
      </c>
    </row>
    <row r="1419" spans="1:2" x14ac:dyDescent="0.3">
      <c r="A1419">
        <v>171161</v>
      </c>
      <c r="B1419" t="s">
        <v>83</v>
      </c>
    </row>
    <row r="1420" spans="1:2" x14ac:dyDescent="0.3">
      <c r="A1420">
        <v>171288</v>
      </c>
      <c r="B1420" t="s">
        <v>83</v>
      </c>
    </row>
    <row r="1421" spans="1:2" x14ac:dyDescent="0.3">
      <c r="A1421">
        <v>171322</v>
      </c>
      <c r="B1421" t="s">
        <v>83</v>
      </c>
    </row>
    <row r="1422" spans="1:2" x14ac:dyDescent="0.3">
      <c r="A1422">
        <v>171353</v>
      </c>
      <c r="B1422" t="s">
        <v>83</v>
      </c>
    </row>
    <row r="1423" spans="1:2" x14ac:dyDescent="0.3">
      <c r="A1423">
        <v>171357</v>
      </c>
      <c r="B1423" t="s">
        <v>83</v>
      </c>
    </row>
    <row r="1424" spans="1:2" x14ac:dyDescent="0.3">
      <c r="A1424">
        <v>171420</v>
      </c>
      <c r="B1424" t="s">
        <v>83</v>
      </c>
    </row>
    <row r="1425" spans="1:2" x14ac:dyDescent="0.3">
      <c r="A1425">
        <v>171483</v>
      </c>
      <c r="B1425" t="s">
        <v>83</v>
      </c>
    </row>
    <row r="1426" spans="1:2" x14ac:dyDescent="0.3">
      <c r="A1426">
        <v>171512</v>
      </c>
      <c r="B1426" t="s">
        <v>83</v>
      </c>
    </row>
    <row r="1427" spans="1:2" x14ac:dyDescent="0.3">
      <c r="A1427">
        <v>171515</v>
      </c>
      <c r="B1427" t="s">
        <v>83</v>
      </c>
    </row>
    <row r="1428" spans="1:2" x14ac:dyDescent="0.3">
      <c r="A1428">
        <v>171576</v>
      </c>
      <c r="B1428" t="s">
        <v>83</v>
      </c>
    </row>
    <row r="1429" spans="1:2" x14ac:dyDescent="0.3">
      <c r="A1429">
        <v>171710</v>
      </c>
      <c r="B1429" t="s">
        <v>83</v>
      </c>
    </row>
    <row r="1430" spans="1:2" x14ac:dyDescent="0.3">
      <c r="A1430">
        <v>171772</v>
      </c>
      <c r="B1430" t="s">
        <v>83</v>
      </c>
    </row>
    <row r="1431" spans="1:2" x14ac:dyDescent="0.3">
      <c r="A1431">
        <v>171839</v>
      </c>
      <c r="B1431" t="s">
        <v>83</v>
      </c>
    </row>
    <row r="1432" spans="1:2" x14ac:dyDescent="0.3">
      <c r="A1432">
        <v>171935</v>
      </c>
      <c r="B1432" t="s">
        <v>83</v>
      </c>
    </row>
    <row r="1433" spans="1:2" x14ac:dyDescent="0.3">
      <c r="A1433">
        <v>171994</v>
      </c>
      <c r="B1433" t="s">
        <v>83</v>
      </c>
    </row>
    <row r="1434" spans="1:2" x14ac:dyDescent="0.3">
      <c r="A1434">
        <v>171998</v>
      </c>
      <c r="B1434" t="s">
        <v>83</v>
      </c>
    </row>
    <row r="1435" spans="1:2" x14ac:dyDescent="0.3">
      <c r="A1435">
        <v>172026</v>
      </c>
      <c r="B1435" t="s">
        <v>83</v>
      </c>
    </row>
    <row r="1436" spans="1:2" x14ac:dyDescent="0.3">
      <c r="A1436">
        <v>172029</v>
      </c>
      <c r="B1436" t="s">
        <v>83</v>
      </c>
    </row>
    <row r="1437" spans="1:2" x14ac:dyDescent="0.3">
      <c r="A1437">
        <v>172283</v>
      </c>
      <c r="B1437" t="s">
        <v>83</v>
      </c>
    </row>
    <row r="1438" spans="1:2" x14ac:dyDescent="0.3">
      <c r="A1438">
        <v>172344</v>
      </c>
      <c r="B1438" t="s">
        <v>83</v>
      </c>
    </row>
    <row r="1439" spans="1:2" x14ac:dyDescent="0.3">
      <c r="A1439">
        <v>172349</v>
      </c>
      <c r="B1439" t="s">
        <v>83</v>
      </c>
    </row>
    <row r="1440" spans="1:2" x14ac:dyDescent="0.3">
      <c r="A1440">
        <v>172442</v>
      </c>
      <c r="B1440" t="s">
        <v>83</v>
      </c>
    </row>
    <row r="1441" spans="1:2" x14ac:dyDescent="0.3">
      <c r="A1441">
        <v>172504</v>
      </c>
      <c r="B1441" t="s">
        <v>83</v>
      </c>
    </row>
    <row r="1442" spans="1:2" x14ac:dyDescent="0.3">
      <c r="A1442">
        <v>172505</v>
      </c>
      <c r="B1442" t="s">
        <v>83</v>
      </c>
    </row>
    <row r="1443" spans="1:2" x14ac:dyDescent="0.3">
      <c r="A1443">
        <v>172602</v>
      </c>
      <c r="B1443" t="s">
        <v>83</v>
      </c>
    </row>
    <row r="1444" spans="1:2" x14ac:dyDescent="0.3">
      <c r="A1444">
        <v>172634</v>
      </c>
      <c r="B1444" t="s">
        <v>83</v>
      </c>
    </row>
    <row r="1445" spans="1:2" x14ac:dyDescent="0.3">
      <c r="A1445">
        <v>172761</v>
      </c>
      <c r="B1445" t="s">
        <v>83</v>
      </c>
    </row>
    <row r="1446" spans="1:2" x14ac:dyDescent="0.3">
      <c r="A1446">
        <v>172762</v>
      </c>
      <c r="B1446" t="s">
        <v>83</v>
      </c>
    </row>
    <row r="1447" spans="1:2" x14ac:dyDescent="0.3">
      <c r="A1447">
        <v>172764</v>
      </c>
      <c r="B1447" t="s">
        <v>83</v>
      </c>
    </row>
    <row r="1448" spans="1:2" x14ac:dyDescent="0.3">
      <c r="A1448">
        <v>172797</v>
      </c>
      <c r="B1448" t="s">
        <v>83</v>
      </c>
    </row>
    <row r="1449" spans="1:2" x14ac:dyDescent="0.3">
      <c r="A1449">
        <v>172799</v>
      </c>
      <c r="B1449" t="s">
        <v>83</v>
      </c>
    </row>
    <row r="1450" spans="1:2" x14ac:dyDescent="0.3">
      <c r="A1450">
        <v>172921</v>
      </c>
      <c r="B1450" t="s">
        <v>83</v>
      </c>
    </row>
    <row r="1451" spans="1:2" x14ac:dyDescent="0.3">
      <c r="A1451">
        <v>172952</v>
      </c>
      <c r="B1451" t="s">
        <v>83</v>
      </c>
    </row>
    <row r="1452" spans="1:2" x14ac:dyDescent="0.3">
      <c r="A1452">
        <v>173016</v>
      </c>
      <c r="B1452" t="s">
        <v>83</v>
      </c>
    </row>
    <row r="1453" spans="1:2" x14ac:dyDescent="0.3">
      <c r="A1453">
        <v>173048</v>
      </c>
      <c r="B1453" t="s">
        <v>83</v>
      </c>
    </row>
    <row r="1454" spans="1:2" x14ac:dyDescent="0.3">
      <c r="A1454">
        <v>173118</v>
      </c>
      <c r="B1454" t="s">
        <v>83</v>
      </c>
    </row>
    <row r="1455" spans="1:2" x14ac:dyDescent="0.3">
      <c r="A1455">
        <v>173147</v>
      </c>
      <c r="B1455" t="s">
        <v>83</v>
      </c>
    </row>
    <row r="1456" spans="1:2" x14ac:dyDescent="0.3">
      <c r="A1456">
        <v>173208</v>
      </c>
      <c r="B1456" t="s">
        <v>83</v>
      </c>
    </row>
    <row r="1457" spans="1:2" x14ac:dyDescent="0.3">
      <c r="A1457">
        <v>173310</v>
      </c>
      <c r="B1457" t="s">
        <v>83</v>
      </c>
    </row>
    <row r="1458" spans="1:2" x14ac:dyDescent="0.3">
      <c r="A1458">
        <v>173338</v>
      </c>
      <c r="B1458" t="s">
        <v>83</v>
      </c>
    </row>
    <row r="1459" spans="1:2" x14ac:dyDescent="0.3">
      <c r="A1459">
        <v>173373</v>
      </c>
      <c r="B1459" t="s">
        <v>83</v>
      </c>
    </row>
    <row r="1460" spans="1:2" x14ac:dyDescent="0.3">
      <c r="A1460">
        <v>173466</v>
      </c>
      <c r="B1460" t="s">
        <v>83</v>
      </c>
    </row>
    <row r="1461" spans="1:2" x14ac:dyDescent="0.3">
      <c r="A1461">
        <v>173563</v>
      </c>
      <c r="B1461" t="s">
        <v>83</v>
      </c>
    </row>
    <row r="1462" spans="1:2" x14ac:dyDescent="0.3">
      <c r="A1462">
        <v>173565</v>
      </c>
      <c r="B1462" t="s">
        <v>83</v>
      </c>
    </row>
    <row r="1463" spans="1:2" x14ac:dyDescent="0.3">
      <c r="A1463">
        <v>173567</v>
      </c>
      <c r="B1463" t="s">
        <v>83</v>
      </c>
    </row>
    <row r="1464" spans="1:2" x14ac:dyDescent="0.3">
      <c r="A1464">
        <v>173594</v>
      </c>
      <c r="B1464" t="s">
        <v>83</v>
      </c>
    </row>
    <row r="1465" spans="1:2" x14ac:dyDescent="0.3">
      <c r="A1465">
        <v>173721</v>
      </c>
      <c r="B1465" t="s">
        <v>83</v>
      </c>
    </row>
    <row r="1466" spans="1:2" x14ac:dyDescent="0.3">
      <c r="A1466">
        <v>173726</v>
      </c>
      <c r="B1466" t="s">
        <v>83</v>
      </c>
    </row>
    <row r="1467" spans="1:2" x14ac:dyDescent="0.3">
      <c r="A1467">
        <v>173786</v>
      </c>
      <c r="B1467" t="s">
        <v>83</v>
      </c>
    </row>
    <row r="1468" spans="1:2" x14ac:dyDescent="0.3">
      <c r="A1468">
        <v>173822</v>
      </c>
      <c r="B1468" t="s">
        <v>83</v>
      </c>
    </row>
    <row r="1469" spans="1:2" x14ac:dyDescent="0.3">
      <c r="A1469">
        <v>173823</v>
      </c>
      <c r="B1469" t="s">
        <v>83</v>
      </c>
    </row>
    <row r="1470" spans="1:2" x14ac:dyDescent="0.3">
      <c r="A1470">
        <v>173849</v>
      </c>
      <c r="B1470" t="s">
        <v>83</v>
      </c>
    </row>
    <row r="1471" spans="1:2" x14ac:dyDescent="0.3">
      <c r="A1471">
        <v>173917</v>
      </c>
      <c r="B1471" t="s">
        <v>83</v>
      </c>
    </row>
    <row r="1472" spans="1:2" x14ac:dyDescent="0.3">
      <c r="A1472">
        <v>173977</v>
      </c>
      <c r="B1472" t="s">
        <v>83</v>
      </c>
    </row>
    <row r="1473" spans="1:2" x14ac:dyDescent="0.3">
      <c r="A1473">
        <v>173983</v>
      </c>
      <c r="B1473" t="s">
        <v>83</v>
      </c>
    </row>
    <row r="1474" spans="1:2" x14ac:dyDescent="0.3">
      <c r="A1474">
        <v>174047</v>
      </c>
      <c r="B1474" t="s">
        <v>83</v>
      </c>
    </row>
    <row r="1475" spans="1:2" x14ac:dyDescent="0.3">
      <c r="A1475">
        <v>174169</v>
      </c>
      <c r="B1475" t="s">
        <v>83</v>
      </c>
    </row>
    <row r="1476" spans="1:2" x14ac:dyDescent="0.3">
      <c r="A1476">
        <v>174171</v>
      </c>
      <c r="B1476" t="s">
        <v>83</v>
      </c>
    </row>
    <row r="1477" spans="1:2" x14ac:dyDescent="0.3">
      <c r="A1477">
        <v>174201</v>
      </c>
      <c r="B1477" t="s">
        <v>83</v>
      </c>
    </row>
    <row r="1478" spans="1:2" x14ac:dyDescent="0.3">
      <c r="A1478">
        <v>174239</v>
      </c>
      <c r="B1478" t="s">
        <v>83</v>
      </c>
    </row>
    <row r="1479" spans="1:2" x14ac:dyDescent="0.3">
      <c r="A1479">
        <v>174269</v>
      </c>
      <c r="B1479" t="s">
        <v>83</v>
      </c>
    </row>
    <row r="1480" spans="1:2" x14ac:dyDescent="0.3">
      <c r="A1480">
        <v>174297</v>
      </c>
      <c r="B1480" t="s">
        <v>83</v>
      </c>
    </row>
    <row r="1481" spans="1:2" x14ac:dyDescent="0.3">
      <c r="A1481">
        <v>174300</v>
      </c>
      <c r="B1481" t="s">
        <v>83</v>
      </c>
    </row>
    <row r="1482" spans="1:2" x14ac:dyDescent="0.3">
      <c r="A1482">
        <v>174395</v>
      </c>
      <c r="B1482" t="s">
        <v>83</v>
      </c>
    </row>
    <row r="1483" spans="1:2" x14ac:dyDescent="0.3">
      <c r="A1483">
        <v>174553</v>
      </c>
      <c r="B1483" t="s">
        <v>83</v>
      </c>
    </row>
    <row r="1484" spans="1:2" x14ac:dyDescent="0.3">
      <c r="A1484">
        <v>174559</v>
      </c>
      <c r="B1484" t="s">
        <v>83</v>
      </c>
    </row>
    <row r="1485" spans="1:2" x14ac:dyDescent="0.3">
      <c r="A1485">
        <v>174584</v>
      </c>
      <c r="B1485" t="s">
        <v>83</v>
      </c>
    </row>
    <row r="1486" spans="1:2" x14ac:dyDescent="0.3">
      <c r="A1486">
        <v>174648</v>
      </c>
      <c r="B1486" t="s">
        <v>83</v>
      </c>
    </row>
    <row r="1487" spans="1:2" x14ac:dyDescent="0.3">
      <c r="A1487">
        <v>174713</v>
      </c>
      <c r="B1487" t="s">
        <v>83</v>
      </c>
    </row>
    <row r="1488" spans="1:2" x14ac:dyDescent="0.3">
      <c r="A1488">
        <v>174813</v>
      </c>
      <c r="B1488" t="s">
        <v>83</v>
      </c>
    </row>
    <row r="1489" spans="1:2" x14ac:dyDescent="0.3">
      <c r="A1489">
        <v>174872</v>
      </c>
      <c r="B1489" t="s">
        <v>83</v>
      </c>
    </row>
    <row r="1490" spans="1:2" x14ac:dyDescent="0.3">
      <c r="A1490">
        <v>174876</v>
      </c>
      <c r="B1490" t="s">
        <v>83</v>
      </c>
    </row>
    <row r="1491" spans="1:2" x14ac:dyDescent="0.3">
      <c r="A1491">
        <v>174879</v>
      </c>
      <c r="B1491" t="s">
        <v>83</v>
      </c>
    </row>
    <row r="1492" spans="1:2" x14ac:dyDescent="0.3">
      <c r="A1492">
        <v>174937</v>
      </c>
      <c r="B1492" t="s">
        <v>83</v>
      </c>
    </row>
    <row r="1493" spans="1:2" x14ac:dyDescent="0.3">
      <c r="A1493">
        <v>174938</v>
      </c>
      <c r="B1493" t="s">
        <v>83</v>
      </c>
    </row>
    <row r="1494" spans="1:2" x14ac:dyDescent="0.3">
      <c r="A1494">
        <v>174940</v>
      </c>
      <c r="B1494" t="s">
        <v>83</v>
      </c>
    </row>
    <row r="1495" spans="1:2" x14ac:dyDescent="0.3">
      <c r="A1495">
        <v>174971</v>
      </c>
      <c r="B1495" t="s">
        <v>83</v>
      </c>
    </row>
    <row r="1496" spans="1:2" x14ac:dyDescent="0.3">
      <c r="A1496">
        <v>174975</v>
      </c>
      <c r="B1496" t="s">
        <v>83</v>
      </c>
    </row>
    <row r="1497" spans="1:2" x14ac:dyDescent="0.3">
      <c r="A1497">
        <v>175035</v>
      </c>
      <c r="B1497" t="s">
        <v>83</v>
      </c>
    </row>
    <row r="1498" spans="1:2" x14ac:dyDescent="0.3">
      <c r="A1498">
        <v>175128</v>
      </c>
      <c r="B1498" t="s">
        <v>83</v>
      </c>
    </row>
    <row r="1499" spans="1:2" x14ac:dyDescent="0.3">
      <c r="A1499">
        <v>175130</v>
      </c>
      <c r="B1499" t="s">
        <v>83</v>
      </c>
    </row>
    <row r="1500" spans="1:2" x14ac:dyDescent="0.3">
      <c r="A1500">
        <v>175195</v>
      </c>
      <c r="B1500" t="s">
        <v>83</v>
      </c>
    </row>
    <row r="1501" spans="1:2" x14ac:dyDescent="0.3">
      <c r="A1501">
        <v>175292</v>
      </c>
      <c r="B1501" t="s">
        <v>83</v>
      </c>
    </row>
    <row r="1502" spans="1:2" x14ac:dyDescent="0.3">
      <c r="A1502">
        <v>175321</v>
      </c>
      <c r="B1502" t="s">
        <v>83</v>
      </c>
    </row>
    <row r="1503" spans="1:2" x14ac:dyDescent="0.3">
      <c r="A1503">
        <v>175324</v>
      </c>
      <c r="B1503" t="s">
        <v>83</v>
      </c>
    </row>
    <row r="1504" spans="1:2" x14ac:dyDescent="0.3">
      <c r="A1504">
        <v>175326</v>
      </c>
      <c r="B1504" t="s">
        <v>83</v>
      </c>
    </row>
    <row r="1505" spans="1:2" x14ac:dyDescent="0.3">
      <c r="A1505">
        <v>175416</v>
      </c>
      <c r="B1505" t="s">
        <v>83</v>
      </c>
    </row>
    <row r="1506" spans="1:2" x14ac:dyDescent="0.3">
      <c r="A1506">
        <v>175448</v>
      </c>
      <c r="B1506" t="s">
        <v>83</v>
      </c>
    </row>
    <row r="1507" spans="1:2" x14ac:dyDescent="0.3">
      <c r="A1507">
        <v>175512</v>
      </c>
      <c r="B1507" t="s">
        <v>83</v>
      </c>
    </row>
    <row r="1508" spans="1:2" x14ac:dyDescent="0.3">
      <c r="A1508">
        <v>175576</v>
      </c>
      <c r="B1508" t="s">
        <v>83</v>
      </c>
    </row>
    <row r="1509" spans="1:2" x14ac:dyDescent="0.3">
      <c r="A1509">
        <v>175578</v>
      </c>
      <c r="B1509" t="s">
        <v>83</v>
      </c>
    </row>
    <row r="1510" spans="1:2" x14ac:dyDescent="0.3">
      <c r="A1510">
        <v>175580</v>
      </c>
      <c r="B1510" t="s">
        <v>83</v>
      </c>
    </row>
    <row r="1511" spans="1:2" x14ac:dyDescent="0.3">
      <c r="A1511">
        <v>175672</v>
      </c>
      <c r="B1511" t="s">
        <v>83</v>
      </c>
    </row>
    <row r="1512" spans="1:2" x14ac:dyDescent="0.3">
      <c r="A1512">
        <v>175673</v>
      </c>
      <c r="B1512" t="s">
        <v>83</v>
      </c>
    </row>
    <row r="1513" spans="1:2" x14ac:dyDescent="0.3">
      <c r="A1513">
        <v>175676</v>
      </c>
      <c r="B1513" t="s">
        <v>83</v>
      </c>
    </row>
    <row r="1514" spans="1:2" x14ac:dyDescent="0.3">
      <c r="A1514">
        <v>175999</v>
      </c>
      <c r="B1514" t="s">
        <v>83</v>
      </c>
    </row>
    <row r="1515" spans="1:2" x14ac:dyDescent="0.3">
      <c r="A1515">
        <v>176024</v>
      </c>
      <c r="B1515" t="s">
        <v>83</v>
      </c>
    </row>
    <row r="1516" spans="1:2" x14ac:dyDescent="0.3">
      <c r="A1516">
        <v>176026</v>
      </c>
      <c r="B1516" t="s">
        <v>83</v>
      </c>
    </row>
    <row r="1517" spans="1:2" x14ac:dyDescent="0.3">
      <c r="A1517">
        <v>176029</v>
      </c>
      <c r="B1517" t="s">
        <v>83</v>
      </c>
    </row>
    <row r="1518" spans="1:2" x14ac:dyDescent="0.3">
      <c r="A1518">
        <v>176120</v>
      </c>
      <c r="B1518" t="s">
        <v>83</v>
      </c>
    </row>
    <row r="1519" spans="1:2" x14ac:dyDescent="0.3">
      <c r="A1519">
        <v>176190</v>
      </c>
      <c r="B1519" t="s">
        <v>83</v>
      </c>
    </row>
    <row r="1520" spans="1:2" x14ac:dyDescent="0.3">
      <c r="A1520">
        <v>176248</v>
      </c>
      <c r="B1520" t="s">
        <v>83</v>
      </c>
    </row>
    <row r="1521" spans="1:2" x14ac:dyDescent="0.3">
      <c r="A1521">
        <v>176378</v>
      </c>
      <c r="B1521" t="s">
        <v>83</v>
      </c>
    </row>
    <row r="1522" spans="1:2" x14ac:dyDescent="0.3">
      <c r="A1522">
        <v>176382</v>
      </c>
      <c r="B1522" t="s">
        <v>83</v>
      </c>
    </row>
    <row r="1523" spans="1:2" x14ac:dyDescent="0.3">
      <c r="A1523">
        <v>176410</v>
      </c>
      <c r="B1523" t="s">
        <v>83</v>
      </c>
    </row>
    <row r="1524" spans="1:2" x14ac:dyDescent="0.3">
      <c r="A1524">
        <v>176443</v>
      </c>
      <c r="B1524" t="s">
        <v>83</v>
      </c>
    </row>
    <row r="1525" spans="1:2" x14ac:dyDescent="0.3">
      <c r="A1525">
        <v>176511</v>
      </c>
      <c r="B1525" t="s">
        <v>83</v>
      </c>
    </row>
    <row r="1526" spans="1:2" x14ac:dyDescent="0.3">
      <c r="A1526">
        <v>176536</v>
      </c>
      <c r="B1526" t="s">
        <v>83</v>
      </c>
    </row>
    <row r="1527" spans="1:2" x14ac:dyDescent="0.3">
      <c r="A1527">
        <v>176572</v>
      </c>
      <c r="B1527" t="s">
        <v>83</v>
      </c>
    </row>
    <row r="1528" spans="1:2" x14ac:dyDescent="0.3">
      <c r="A1528">
        <v>176698</v>
      </c>
      <c r="B1528" t="s">
        <v>83</v>
      </c>
    </row>
    <row r="1529" spans="1:2" x14ac:dyDescent="0.3">
      <c r="A1529">
        <v>176825</v>
      </c>
      <c r="B1529" t="s">
        <v>83</v>
      </c>
    </row>
    <row r="1530" spans="1:2" x14ac:dyDescent="0.3">
      <c r="A1530">
        <v>176955</v>
      </c>
      <c r="B1530" t="s">
        <v>83</v>
      </c>
    </row>
    <row r="1531" spans="1:2" x14ac:dyDescent="0.3">
      <c r="A1531">
        <v>177051</v>
      </c>
      <c r="B1531" t="s">
        <v>83</v>
      </c>
    </row>
    <row r="1532" spans="1:2" x14ac:dyDescent="0.3">
      <c r="A1532">
        <v>177053</v>
      </c>
      <c r="B1532" t="s">
        <v>83</v>
      </c>
    </row>
    <row r="1533" spans="1:2" x14ac:dyDescent="0.3">
      <c r="A1533">
        <v>177081</v>
      </c>
      <c r="B1533" t="s">
        <v>83</v>
      </c>
    </row>
    <row r="1534" spans="1:2" x14ac:dyDescent="0.3">
      <c r="A1534">
        <v>177151</v>
      </c>
      <c r="B1534" t="s">
        <v>83</v>
      </c>
    </row>
    <row r="1535" spans="1:2" x14ac:dyDescent="0.3">
      <c r="A1535">
        <v>177180</v>
      </c>
      <c r="B1535" t="s">
        <v>83</v>
      </c>
    </row>
    <row r="1536" spans="1:2" x14ac:dyDescent="0.3">
      <c r="A1536">
        <v>177214</v>
      </c>
      <c r="B1536" t="s">
        <v>83</v>
      </c>
    </row>
    <row r="1537" spans="1:2" x14ac:dyDescent="0.3">
      <c r="A1537">
        <v>177243</v>
      </c>
      <c r="B1537" t="s">
        <v>83</v>
      </c>
    </row>
    <row r="1538" spans="1:2" x14ac:dyDescent="0.3">
      <c r="A1538">
        <v>177274</v>
      </c>
      <c r="B1538" t="s">
        <v>83</v>
      </c>
    </row>
    <row r="1539" spans="1:2" x14ac:dyDescent="0.3">
      <c r="A1539">
        <v>177279</v>
      </c>
      <c r="B1539" t="s">
        <v>83</v>
      </c>
    </row>
    <row r="1540" spans="1:2" x14ac:dyDescent="0.3">
      <c r="A1540">
        <v>177336</v>
      </c>
      <c r="B1540" t="s">
        <v>83</v>
      </c>
    </row>
    <row r="1541" spans="1:2" x14ac:dyDescent="0.3">
      <c r="A1541">
        <v>177371</v>
      </c>
      <c r="B1541" t="s">
        <v>83</v>
      </c>
    </row>
    <row r="1542" spans="1:2" x14ac:dyDescent="0.3">
      <c r="A1542">
        <v>177401</v>
      </c>
      <c r="B1542" t="s">
        <v>83</v>
      </c>
    </row>
    <row r="1543" spans="1:2" x14ac:dyDescent="0.3">
      <c r="A1543">
        <v>177407</v>
      </c>
      <c r="B1543" t="s">
        <v>83</v>
      </c>
    </row>
    <row r="1544" spans="1:2" x14ac:dyDescent="0.3">
      <c r="A1544">
        <v>177464</v>
      </c>
      <c r="B1544" t="s">
        <v>83</v>
      </c>
    </row>
    <row r="1545" spans="1:2" x14ac:dyDescent="0.3">
      <c r="A1545">
        <v>177501</v>
      </c>
      <c r="B1545" t="s">
        <v>83</v>
      </c>
    </row>
    <row r="1546" spans="1:2" x14ac:dyDescent="0.3">
      <c r="A1546">
        <v>177534</v>
      </c>
      <c r="B1546" t="s">
        <v>83</v>
      </c>
    </row>
    <row r="1547" spans="1:2" x14ac:dyDescent="0.3">
      <c r="A1547">
        <v>177656</v>
      </c>
      <c r="B1547" t="s">
        <v>83</v>
      </c>
    </row>
    <row r="1548" spans="1:2" x14ac:dyDescent="0.3">
      <c r="A1548">
        <v>177786</v>
      </c>
      <c r="B1548" t="s">
        <v>83</v>
      </c>
    </row>
    <row r="1549" spans="1:2" x14ac:dyDescent="0.3">
      <c r="A1549">
        <v>177850</v>
      </c>
      <c r="B1549" t="s">
        <v>83</v>
      </c>
    </row>
    <row r="1550" spans="1:2" x14ac:dyDescent="0.3">
      <c r="A1550">
        <v>177886</v>
      </c>
      <c r="B1550" t="s">
        <v>83</v>
      </c>
    </row>
    <row r="1551" spans="1:2" x14ac:dyDescent="0.3">
      <c r="A1551">
        <v>178011</v>
      </c>
      <c r="B1551" t="s">
        <v>83</v>
      </c>
    </row>
    <row r="1552" spans="1:2" x14ac:dyDescent="0.3">
      <c r="A1552">
        <v>178040</v>
      </c>
      <c r="B1552" t="s">
        <v>83</v>
      </c>
    </row>
    <row r="1553" spans="1:2" x14ac:dyDescent="0.3">
      <c r="A1553">
        <v>178170</v>
      </c>
      <c r="B1553" t="s">
        <v>83</v>
      </c>
    </row>
    <row r="1554" spans="1:2" x14ac:dyDescent="0.3">
      <c r="A1554">
        <v>178234</v>
      </c>
      <c r="B1554" t="s">
        <v>83</v>
      </c>
    </row>
    <row r="1555" spans="1:2" x14ac:dyDescent="0.3">
      <c r="A1555">
        <v>178235</v>
      </c>
      <c r="B1555" t="s">
        <v>83</v>
      </c>
    </row>
    <row r="1556" spans="1:2" x14ac:dyDescent="0.3">
      <c r="A1556">
        <v>178362</v>
      </c>
      <c r="B1556" t="s">
        <v>83</v>
      </c>
    </row>
    <row r="1557" spans="1:2" x14ac:dyDescent="0.3">
      <c r="A1557">
        <v>178392</v>
      </c>
      <c r="B1557" t="s">
        <v>83</v>
      </c>
    </row>
    <row r="1558" spans="1:2" x14ac:dyDescent="0.3">
      <c r="A1558">
        <v>178425</v>
      </c>
      <c r="B1558" t="s">
        <v>83</v>
      </c>
    </row>
    <row r="1559" spans="1:2" x14ac:dyDescent="0.3">
      <c r="A1559">
        <v>178431</v>
      </c>
      <c r="B1559" t="s">
        <v>83</v>
      </c>
    </row>
    <row r="1560" spans="1:2" x14ac:dyDescent="0.3">
      <c r="A1560">
        <v>178520</v>
      </c>
      <c r="B1560" t="s">
        <v>83</v>
      </c>
    </row>
    <row r="1561" spans="1:2" x14ac:dyDescent="0.3">
      <c r="A1561">
        <v>178621</v>
      </c>
      <c r="B1561" t="s">
        <v>83</v>
      </c>
    </row>
    <row r="1562" spans="1:2" x14ac:dyDescent="0.3">
      <c r="A1562">
        <v>178648</v>
      </c>
      <c r="B1562" t="s">
        <v>83</v>
      </c>
    </row>
    <row r="1563" spans="1:2" x14ac:dyDescent="0.3">
      <c r="A1563">
        <v>178650</v>
      </c>
      <c r="B1563" t="s">
        <v>83</v>
      </c>
    </row>
    <row r="1564" spans="1:2" x14ac:dyDescent="0.3">
      <c r="A1564">
        <v>178651</v>
      </c>
      <c r="B1564" t="s">
        <v>83</v>
      </c>
    </row>
    <row r="1565" spans="1:2" x14ac:dyDescent="0.3">
      <c r="A1565">
        <v>178749</v>
      </c>
      <c r="B1565" t="s">
        <v>83</v>
      </c>
    </row>
    <row r="1566" spans="1:2" x14ac:dyDescent="0.3">
      <c r="A1566">
        <v>178776</v>
      </c>
      <c r="B1566" t="s">
        <v>83</v>
      </c>
    </row>
    <row r="1567" spans="1:2" x14ac:dyDescent="0.3">
      <c r="A1567">
        <v>178777</v>
      </c>
      <c r="B1567" t="s">
        <v>83</v>
      </c>
    </row>
    <row r="1568" spans="1:2" x14ac:dyDescent="0.3">
      <c r="A1568">
        <v>178840</v>
      </c>
      <c r="B1568" t="s">
        <v>83</v>
      </c>
    </row>
    <row r="1569" spans="1:2" x14ac:dyDescent="0.3">
      <c r="A1569">
        <v>178846</v>
      </c>
      <c r="B1569" t="s">
        <v>83</v>
      </c>
    </row>
    <row r="1570" spans="1:2" x14ac:dyDescent="0.3">
      <c r="A1570">
        <v>178874</v>
      </c>
      <c r="B1570" t="s">
        <v>83</v>
      </c>
    </row>
    <row r="1571" spans="1:2" x14ac:dyDescent="0.3">
      <c r="A1571">
        <v>178875</v>
      </c>
      <c r="B1571" t="s">
        <v>83</v>
      </c>
    </row>
    <row r="1572" spans="1:2" x14ac:dyDescent="0.3">
      <c r="A1572">
        <v>179006</v>
      </c>
      <c r="B1572" t="s">
        <v>83</v>
      </c>
    </row>
    <row r="1573" spans="1:2" x14ac:dyDescent="0.3">
      <c r="A1573">
        <v>179101</v>
      </c>
      <c r="B1573" t="s">
        <v>83</v>
      </c>
    </row>
    <row r="1574" spans="1:2" x14ac:dyDescent="0.3">
      <c r="A1574">
        <v>179291</v>
      </c>
      <c r="B1574" t="s">
        <v>83</v>
      </c>
    </row>
    <row r="1575" spans="1:2" x14ac:dyDescent="0.3">
      <c r="A1575">
        <v>179418</v>
      </c>
      <c r="B1575" t="s">
        <v>83</v>
      </c>
    </row>
    <row r="1576" spans="1:2" x14ac:dyDescent="0.3">
      <c r="A1576">
        <v>179420</v>
      </c>
      <c r="B1576" t="s">
        <v>83</v>
      </c>
    </row>
    <row r="1577" spans="1:2" x14ac:dyDescent="0.3">
      <c r="A1577">
        <v>179452</v>
      </c>
      <c r="B1577" t="s">
        <v>83</v>
      </c>
    </row>
    <row r="1578" spans="1:2" x14ac:dyDescent="0.3">
      <c r="A1578">
        <v>179514</v>
      </c>
      <c r="B1578" t="s">
        <v>83</v>
      </c>
    </row>
    <row r="1579" spans="1:2" x14ac:dyDescent="0.3">
      <c r="A1579">
        <v>179768</v>
      </c>
      <c r="B1579" t="s">
        <v>83</v>
      </c>
    </row>
    <row r="1580" spans="1:2" x14ac:dyDescent="0.3">
      <c r="A1580">
        <v>179837</v>
      </c>
      <c r="B1580" t="s">
        <v>83</v>
      </c>
    </row>
    <row r="1581" spans="1:2" x14ac:dyDescent="0.3">
      <c r="A1581">
        <v>179900</v>
      </c>
      <c r="B1581" t="s">
        <v>83</v>
      </c>
    </row>
    <row r="1582" spans="1:2" x14ac:dyDescent="0.3">
      <c r="A1582">
        <v>179931</v>
      </c>
      <c r="B1582" t="s">
        <v>83</v>
      </c>
    </row>
    <row r="1583" spans="1:2" x14ac:dyDescent="0.3">
      <c r="A1583">
        <v>180025</v>
      </c>
      <c r="B1583" t="s">
        <v>83</v>
      </c>
    </row>
    <row r="1584" spans="1:2" x14ac:dyDescent="0.3">
      <c r="A1584">
        <v>180058</v>
      </c>
      <c r="B1584" t="s">
        <v>83</v>
      </c>
    </row>
    <row r="1585" spans="1:2" x14ac:dyDescent="0.3">
      <c r="A1585">
        <v>180059</v>
      </c>
      <c r="B1585" t="s">
        <v>83</v>
      </c>
    </row>
    <row r="1586" spans="1:2" x14ac:dyDescent="0.3">
      <c r="A1586">
        <v>180061</v>
      </c>
      <c r="B1586" t="s">
        <v>83</v>
      </c>
    </row>
    <row r="1587" spans="1:2" x14ac:dyDescent="0.3">
      <c r="A1587">
        <v>180216</v>
      </c>
      <c r="B1587" t="s">
        <v>83</v>
      </c>
    </row>
    <row r="1588" spans="1:2" x14ac:dyDescent="0.3">
      <c r="A1588">
        <v>180287</v>
      </c>
      <c r="B1588" t="s">
        <v>83</v>
      </c>
    </row>
    <row r="1589" spans="1:2" x14ac:dyDescent="0.3">
      <c r="A1589">
        <v>180381</v>
      </c>
      <c r="B1589" t="s">
        <v>83</v>
      </c>
    </row>
    <row r="1590" spans="1:2" x14ac:dyDescent="0.3">
      <c r="A1590">
        <v>180412</v>
      </c>
      <c r="B1590" t="s">
        <v>83</v>
      </c>
    </row>
    <row r="1591" spans="1:2" x14ac:dyDescent="0.3">
      <c r="A1591">
        <v>180507</v>
      </c>
      <c r="B1591" t="s">
        <v>83</v>
      </c>
    </row>
    <row r="1592" spans="1:2" x14ac:dyDescent="0.3">
      <c r="A1592">
        <v>180633</v>
      </c>
      <c r="B1592" t="s">
        <v>83</v>
      </c>
    </row>
    <row r="1593" spans="1:2" x14ac:dyDescent="0.3">
      <c r="A1593">
        <v>180638</v>
      </c>
      <c r="B1593" t="s">
        <v>83</v>
      </c>
    </row>
    <row r="1594" spans="1:2" x14ac:dyDescent="0.3">
      <c r="A1594">
        <v>180639</v>
      </c>
      <c r="B1594" t="s">
        <v>83</v>
      </c>
    </row>
    <row r="1595" spans="1:2" x14ac:dyDescent="0.3">
      <c r="A1595">
        <v>180698</v>
      </c>
      <c r="B1595" t="s">
        <v>83</v>
      </c>
    </row>
    <row r="1596" spans="1:2" x14ac:dyDescent="0.3">
      <c r="A1596">
        <v>180700</v>
      </c>
      <c r="B1596" t="s">
        <v>83</v>
      </c>
    </row>
    <row r="1597" spans="1:2" x14ac:dyDescent="0.3">
      <c r="A1597">
        <v>180760</v>
      </c>
      <c r="B1597" t="s">
        <v>83</v>
      </c>
    </row>
    <row r="1598" spans="1:2" x14ac:dyDescent="0.3">
      <c r="A1598">
        <v>180767</v>
      </c>
      <c r="B1598" t="s">
        <v>83</v>
      </c>
    </row>
    <row r="1599" spans="1:2" x14ac:dyDescent="0.3">
      <c r="A1599">
        <v>180798</v>
      </c>
      <c r="B1599" t="s">
        <v>83</v>
      </c>
    </row>
    <row r="1600" spans="1:2" x14ac:dyDescent="0.3">
      <c r="A1600">
        <v>180861</v>
      </c>
      <c r="B1600" t="s">
        <v>83</v>
      </c>
    </row>
    <row r="1601" spans="1:2" x14ac:dyDescent="0.3">
      <c r="A1601">
        <v>180894</v>
      </c>
      <c r="B1601" t="s">
        <v>83</v>
      </c>
    </row>
    <row r="1602" spans="1:2" x14ac:dyDescent="0.3">
      <c r="A1602">
        <v>180922</v>
      </c>
      <c r="B1602" t="s">
        <v>83</v>
      </c>
    </row>
    <row r="1603" spans="1:2" x14ac:dyDescent="0.3">
      <c r="A1603">
        <v>181054</v>
      </c>
      <c r="B1603" t="s">
        <v>83</v>
      </c>
    </row>
    <row r="1604" spans="1:2" x14ac:dyDescent="0.3">
      <c r="A1604">
        <v>181084</v>
      </c>
      <c r="B1604" t="s">
        <v>83</v>
      </c>
    </row>
    <row r="1605" spans="1:2" x14ac:dyDescent="0.3">
      <c r="A1605">
        <v>181147</v>
      </c>
      <c r="B1605" t="s">
        <v>83</v>
      </c>
    </row>
    <row r="1606" spans="1:2" x14ac:dyDescent="0.3">
      <c r="A1606">
        <v>181181</v>
      </c>
      <c r="B1606" t="s">
        <v>83</v>
      </c>
    </row>
    <row r="1607" spans="1:2" x14ac:dyDescent="0.3">
      <c r="A1607">
        <v>181278</v>
      </c>
      <c r="B1607" t="s">
        <v>83</v>
      </c>
    </row>
    <row r="1608" spans="1:2" x14ac:dyDescent="0.3">
      <c r="A1608">
        <v>181342</v>
      </c>
      <c r="B1608" t="s">
        <v>83</v>
      </c>
    </row>
    <row r="1609" spans="1:2" x14ac:dyDescent="0.3">
      <c r="A1609">
        <v>181372</v>
      </c>
      <c r="B1609" t="s">
        <v>83</v>
      </c>
    </row>
    <row r="1610" spans="1:2" x14ac:dyDescent="0.3">
      <c r="A1610">
        <v>181434</v>
      </c>
      <c r="B1610" t="s">
        <v>83</v>
      </c>
    </row>
    <row r="1611" spans="1:2" x14ac:dyDescent="0.3">
      <c r="A1611">
        <v>181500</v>
      </c>
      <c r="B1611" t="s">
        <v>83</v>
      </c>
    </row>
    <row r="1612" spans="1:2" x14ac:dyDescent="0.3">
      <c r="A1612">
        <v>181528</v>
      </c>
      <c r="B1612" t="s">
        <v>83</v>
      </c>
    </row>
    <row r="1613" spans="1:2" x14ac:dyDescent="0.3">
      <c r="A1613">
        <v>181566</v>
      </c>
      <c r="B1613" t="s">
        <v>83</v>
      </c>
    </row>
    <row r="1614" spans="1:2" x14ac:dyDescent="0.3">
      <c r="A1614">
        <v>181688</v>
      </c>
      <c r="B1614" t="s">
        <v>83</v>
      </c>
    </row>
    <row r="1615" spans="1:2" x14ac:dyDescent="0.3">
      <c r="A1615">
        <v>181755</v>
      </c>
      <c r="B1615" t="s">
        <v>83</v>
      </c>
    </row>
    <row r="1616" spans="1:2" x14ac:dyDescent="0.3">
      <c r="A1616">
        <v>181759</v>
      </c>
      <c r="B1616" t="s">
        <v>83</v>
      </c>
    </row>
    <row r="1617" spans="1:2" x14ac:dyDescent="0.3">
      <c r="A1617">
        <v>181784</v>
      </c>
      <c r="B1617" t="s">
        <v>83</v>
      </c>
    </row>
    <row r="1618" spans="1:2" x14ac:dyDescent="0.3">
      <c r="A1618">
        <v>181851</v>
      </c>
      <c r="B1618" t="s">
        <v>83</v>
      </c>
    </row>
    <row r="1619" spans="1:2" x14ac:dyDescent="0.3">
      <c r="A1619">
        <v>181914</v>
      </c>
      <c r="B1619" t="s">
        <v>83</v>
      </c>
    </row>
    <row r="1620" spans="1:2" x14ac:dyDescent="0.3">
      <c r="A1620">
        <v>182015</v>
      </c>
      <c r="B1620" t="s">
        <v>83</v>
      </c>
    </row>
    <row r="1621" spans="1:2" x14ac:dyDescent="0.3">
      <c r="A1621">
        <v>182072</v>
      </c>
      <c r="B1621" t="s">
        <v>83</v>
      </c>
    </row>
    <row r="1622" spans="1:2" x14ac:dyDescent="0.3">
      <c r="A1622">
        <v>182075</v>
      </c>
      <c r="B1622" t="s">
        <v>83</v>
      </c>
    </row>
    <row r="1623" spans="1:2" x14ac:dyDescent="0.3">
      <c r="A1623">
        <v>182170</v>
      </c>
      <c r="B1623" t="s">
        <v>83</v>
      </c>
    </row>
    <row r="1624" spans="1:2" x14ac:dyDescent="0.3">
      <c r="A1624">
        <v>182233</v>
      </c>
      <c r="B1624" t="s">
        <v>83</v>
      </c>
    </row>
    <row r="1625" spans="1:2" x14ac:dyDescent="0.3">
      <c r="A1625">
        <v>182365</v>
      </c>
      <c r="B1625" t="s">
        <v>83</v>
      </c>
    </row>
    <row r="1626" spans="1:2" x14ac:dyDescent="0.3">
      <c r="A1626">
        <v>182392</v>
      </c>
      <c r="B1626" t="s">
        <v>83</v>
      </c>
    </row>
    <row r="1627" spans="1:2" x14ac:dyDescent="0.3">
      <c r="A1627">
        <v>182492</v>
      </c>
      <c r="B1627" t="s">
        <v>83</v>
      </c>
    </row>
    <row r="1628" spans="1:2" x14ac:dyDescent="0.3">
      <c r="A1628">
        <v>182559</v>
      </c>
      <c r="B1628" t="s">
        <v>83</v>
      </c>
    </row>
    <row r="1629" spans="1:2" x14ac:dyDescent="0.3">
      <c r="A1629">
        <v>182586</v>
      </c>
      <c r="B1629" t="s">
        <v>83</v>
      </c>
    </row>
    <row r="1630" spans="1:2" x14ac:dyDescent="0.3">
      <c r="A1630">
        <v>182680</v>
      </c>
      <c r="B1630" t="s">
        <v>83</v>
      </c>
    </row>
    <row r="1631" spans="1:2" x14ac:dyDescent="0.3">
      <c r="A1631">
        <v>182681</v>
      </c>
      <c r="B1631" t="s">
        <v>83</v>
      </c>
    </row>
    <row r="1632" spans="1:2" x14ac:dyDescent="0.3">
      <c r="A1632">
        <v>182683</v>
      </c>
      <c r="B1632" t="s">
        <v>83</v>
      </c>
    </row>
    <row r="1633" spans="1:2" x14ac:dyDescent="0.3">
      <c r="A1633">
        <v>182750</v>
      </c>
      <c r="B1633" t="s">
        <v>83</v>
      </c>
    </row>
    <row r="1634" spans="1:2" x14ac:dyDescent="0.3">
      <c r="A1634">
        <v>182781</v>
      </c>
      <c r="B1634" t="s">
        <v>83</v>
      </c>
    </row>
    <row r="1635" spans="1:2" x14ac:dyDescent="0.3">
      <c r="A1635">
        <v>182906</v>
      </c>
      <c r="B1635" t="s">
        <v>83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05838-4AD0-4263-A524-6F020DC65BC2}">
  <dimension ref="A1:B6"/>
  <sheetViews>
    <sheetView workbookViewId="0">
      <selection activeCell="E24" sqref="E24"/>
    </sheetView>
  </sheetViews>
  <sheetFormatPr defaultRowHeight="14.4" x14ac:dyDescent="0.3"/>
  <cols>
    <col min="1" max="2" width="10.77734375" bestFit="1" customWidth="1"/>
  </cols>
  <sheetData>
    <row r="1" spans="1:2" x14ac:dyDescent="0.3">
      <c r="A1" t="s">
        <v>13</v>
      </c>
      <c r="B1" t="s">
        <v>14</v>
      </c>
    </row>
    <row r="2" spans="1:2" x14ac:dyDescent="0.3">
      <c r="A2" t="s">
        <v>31</v>
      </c>
      <c r="B2" t="s">
        <v>84</v>
      </c>
    </row>
    <row r="3" spans="1:2" x14ac:dyDescent="0.3">
      <c r="A3" t="s">
        <v>78</v>
      </c>
      <c r="B3" t="s">
        <v>85</v>
      </c>
    </row>
    <row r="4" spans="1:2" x14ac:dyDescent="0.3">
      <c r="A4" t="s">
        <v>70</v>
      </c>
      <c r="B4" t="s">
        <v>86</v>
      </c>
    </row>
    <row r="5" spans="1:2" x14ac:dyDescent="0.3">
      <c r="A5" t="s">
        <v>87</v>
      </c>
      <c r="B5" t="s">
        <v>88</v>
      </c>
    </row>
    <row r="6" spans="1:2" x14ac:dyDescent="0.3">
      <c r="A6" t="s">
        <v>51</v>
      </c>
      <c r="B6" t="s">
        <v>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BD63F-B426-491D-8135-B8CEBCE020BA}">
  <dimension ref="A1:AA371"/>
  <sheetViews>
    <sheetView topLeftCell="I1" workbookViewId="0">
      <selection activeCell="F19" sqref="F19"/>
    </sheetView>
  </sheetViews>
  <sheetFormatPr defaultRowHeight="14.4" x14ac:dyDescent="0.3"/>
  <cols>
    <col min="2" max="2" width="14.21875" customWidth="1"/>
    <col min="3" max="3" width="10.21875" customWidth="1"/>
    <col min="4" max="4" width="11" customWidth="1"/>
    <col min="5" max="5" width="14.33203125" customWidth="1"/>
    <col min="6" max="6" width="13.21875" customWidth="1"/>
    <col min="7" max="7" width="16.44140625" customWidth="1"/>
    <col min="8" max="8" width="12" customWidth="1"/>
    <col min="9" max="9" width="18.88671875" customWidth="1"/>
    <col min="10" max="10" width="17.5546875" customWidth="1"/>
    <col min="11" max="11" width="21.44140625" customWidth="1"/>
    <col min="12" max="12" width="18.21875" customWidth="1"/>
    <col min="13" max="13" width="15" customWidth="1"/>
    <col min="14" max="14" width="20.33203125" customWidth="1"/>
    <col min="15" max="15" width="9.6640625" customWidth="1"/>
    <col min="17" max="17" width="17.21875" customWidth="1"/>
    <col min="19" max="19" width="12.77734375" customWidth="1"/>
    <col min="20" max="20" width="12" customWidth="1"/>
    <col min="21" max="21" width="10.88671875" customWidth="1"/>
    <col min="23" max="23" width="21.33203125" customWidth="1"/>
    <col min="25" max="25" width="9.88671875" customWidth="1"/>
    <col min="26" max="27" width="11.44140625" customWidth="1"/>
  </cols>
  <sheetData>
    <row r="1" spans="1:27" x14ac:dyDescent="0.3">
      <c r="A1" t="s">
        <v>16</v>
      </c>
      <c r="B1" t="s">
        <v>17</v>
      </c>
      <c r="C1" t="s">
        <v>18</v>
      </c>
      <c r="D1" t="s">
        <v>19</v>
      </c>
      <c r="E1" t="s">
        <v>20</v>
      </c>
      <c r="F1" t="s">
        <v>21</v>
      </c>
      <c r="G1" t="s">
        <v>22</v>
      </c>
      <c r="H1" t="s">
        <v>23</v>
      </c>
      <c r="I1" t="s">
        <v>24</v>
      </c>
      <c r="J1" t="s">
        <v>25</v>
      </c>
      <c r="K1" t="s">
        <v>26</v>
      </c>
      <c r="L1" t="s">
        <v>27</v>
      </c>
      <c r="M1" t="s">
        <v>28</v>
      </c>
      <c r="N1" t="s">
        <v>29</v>
      </c>
      <c r="O1" t="s">
        <v>30</v>
      </c>
      <c r="P1" t="s">
        <v>31</v>
      </c>
      <c r="Q1" t="s">
        <v>32</v>
      </c>
      <c r="R1" t="s">
        <v>33</v>
      </c>
      <c r="S1" t="s">
        <v>34</v>
      </c>
      <c r="T1" t="s">
        <v>35</v>
      </c>
      <c r="U1" t="s">
        <v>36</v>
      </c>
      <c r="V1" t="s">
        <v>37</v>
      </c>
      <c r="W1" t="s">
        <v>38</v>
      </c>
      <c r="X1" t="s">
        <v>39</v>
      </c>
      <c r="Y1" t="s">
        <v>40</v>
      </c>
      <c r="Z1" t="s">
        <v>15</v>
      </c>
      <c r="AA1" t="s">
        <v>41</v>
      </c>
    </row>
    <row r="2" spans="1:27" x14ac:dyDescent="0.3">
      <c r="A2">
        <v>20847</v>
      </c>
      <c r="B2" t="s">
        <v>42</v>
      </c>
      <c r="C2">
        <v>0.01</v>
      </c>
      <c r="D2">
        <v>2.84</v>
      </c>
      <c r="E2">
        <v>0.93</v>
      </c>
      <c r="F2">
        <v>3</v>
      </c>
      <c r="G2" t="s">
        <v>43</v>
      </c>
      <c r="H2" t="s">
        <v>44</v>
      </c>
      <c r="I2" t="s">
        <v>45</v>
      </c>
      <c r="J2" t="s">
        <v>46</v>
      </c>
      <c r="K2" t="s">
        <v>47</v>
      </c>
      <c r="L2" t="s">
        <v>48</v>
      </c>
      <c r="M2" t="s">
        <v>49</v>
      </c>
      <c r="N2">
        <v>0.54</v>
      </c>
      <c r="O2" t="s">
        <v>50</v>
      </c>
      <c r="P2" t="s">
        <v>51</v>
      </c>
      <c r="Q2" t="s">
        <v>52</v>
      </c>
      <c r="R2" t="s">
        <v>53</v>
      </c>
      <c r="S2">
        <v>98221</v>
      </c>
      <c r="T2" s="3">
        <v>42011</v>
      </c>
      <c r="U2" s="3">
        <v>42012</v>
      </c>
      <c r="V2">
        <v>4.5599999999999996</v>
      </c>
      <c r="W2">
        <v>4</v>
      </c>
      <c r="X2">
        <v>13.01</v>
      </c>
      <c r="Y2">
        <v>88522</v>
      </c>
    </row>
    <row r="3" spans="1:27" x14ac:dyDescent="0.3">
      <c r="A3">
        <v>22342</v>
      </c>
      <c r="B3" t="s">
        <v>131</v>
      </c>
      <c r="C3">
        <v>0.01</v>
      </c>
      <c r="D3">
        <v>125.99</v>
      </c>
      <c r="E3">
        <v>8.99</v>
      </c>
      <c r="F3">
        <v>3385</v>
      </c>
      <c r="G3" t="s">
        <v>3037</v>
      </c>
      <c r="H3" t="s">
        <v>66</v>
      </c>
      <c r="I3" t="s">
        <v>45</v>
      </c>
      <c r="J3" t="s">
        <v>102</v>
      </c>
      <c r="K3" t="s">
        <v>103</v>
      </c>
      <c r="L3" t="s">
        <v>76</v>
      </c>
      <c r="M3" t="s">
        <v>489</v>
      </c>
      <c r="N3">
        <v>0.59</v>
      </c>
      <c r="O3" t="s">
        <v>50</v>
      </c>
      <c r="P3" t="s">
        <v>70</v>
      </c>
      <c r="Q3" t="s">
        <v>178</v>
      </c>
      <c r="R3" t="s">
        <v>3039</v>
      </c>
      <c r="S3">
        <v>44512</v>
      </c>
      <c r="T3" s="3">
        <v>42020</v>
      </c>
      <c r="U3" s="3">
        <v>42025</v>
      </c>
      <c r="V3">
        <v>426.46032000000002</v>
      </c>
      <c r="W3">
        <v>6</v>
      </c>
      <c r="X3">
        <v>680.65</v>
      </c>
      <c r="Y3">
        <v>88745</v>
      </c>
    </row>
    <row r="4" spans="1:27" x14ac:dyDescent="0.3">
      <c r="A4">
        <v>22341</v>
      </c>
      <c r="B4" t="s">
        <v>131</v>
      </c>
      <c r="C4">
        <v>0.04</v>
      </c>
      <c r="D4">
        <v>2.98</v>
      </c>
      <c r="E4">
        <v>2.0299999999999998</v>
      </c>
      <c r="F4">
        <v>3385</v>
      </c>
      <c r="G4" t="s">
        <v>3037</v>
      </c>
      <c r="H4" t="s">
        <v>44</v>
      </c>
      <c r="I4" t="s">
        <v>45</v>
      </c>
      <c r="J4" t="s">
        <v>46</v>
      </c>
      <c r="K4" t="s">
        <v>47</v>
      </c>
      <c r="L4" t="s">
        <v>48</v>
      </c>
      <c r="M4" t="s">
        <v>3038</v>
      </c>
      <c r="N4">
        <v>0.56999999999999995</v>
      </c>
      <c r="O4" t="s">
        <v>50</v>
      </c>
      <c r="P4" t="s">
        <v>70</v>
      </c>
      <c r="Q4" t="s">
        <v>178</v>
      </c>
      <c r="R4" t="s">
        <v>3039</v>
      </c>
      <c r="S4">
        <v>44512</v>
      </c>
      <c r="T4" s="3">
        <v>42020</v>
      </c>
      <c r="U4" s="3">
        <v>42020</v>
      </c>
      <c r="V4">
        <v>-22.009999999999998</v>
      </c>
      <c r="W4">
        <v>5</v>
      </c>
      <c r="X4">
        <v>15.7</v>
      </c>
      <c r="Y4">
        <v>88745</v>
      </c>
    </row>
    <row r="5" spans="1:27" x14ac:dyDescent="0.3">
      <c r="A5">
        <v>24802</v>
      </c>
      <c r="B5" t="s">
        <v>73</v>
      </c>
      <c r="C5">
        <v>0.04</v>
      </c>
      <c r="D5">
        <v>7.96</v>
      </c>
      <c r="E5">
        <v>4.95</v>
      </c>
      <c r="F5">
        <v>3361</v>
      </c>
      <c r="G5" t="s">
        <v>3020</v>
      </c>
      <c r="H5" t="s">
        <v>66</v>
      </c>
      <c r="I5" t="s">
        <v>57</v>
      </c>
      <c r="J5" t="s">
        <v>58</v>
      </c>
      <c r="K5" t="s">
        <v>67</v>
      </c>
      <c r="L5" t="s">
        <v>76</v>
      </c>
      <c r="M5" t="s">
        <v>1309</v>
      </c>
      <c r="N5">
        <v>0.41</v>
      </c>
      <c r="O5" t="s">
        <v>50</v>
      </c>
      <c r="P5" t="s">
        <v>78</v>
      </c>
      <c r="Q5" t="s">
        <v>1882</v>
      </c>
      <c r="R5" t="s">
        <v>3021</v>
      </c>
      <c r="S5">
        <v>53095</v>
      </c>
      <c r="T5" s="3">
        <v>42030</v>
      </c>
      <c r="U5" s="3">
        <v>42030</v>
      </c>
      <c r="V5">
        <v>-7.73</v>
      </c>
      <c r="W5">
        <v>15</v>
      </c>
      <c r="X5">
        <v>116.11</v>
      </c>
      <c r="Y5">
        <v>91436</v>
      </c>
    </row>
    <row r="6" spans="1:27" x14ac:dyDescent="0.3">
      <c r="A6">
        <v>21485</v>
      </c>
      <c r="B6" t="s">
        <v>73</v>
      </c>
      <c r="C6">
        <v>0.01</v>
      </c>
      <c r="D6">
        <v>73.98</v>
      </c>
      <c r="E6">
        <v>12.14</v>
      </c>
      <c r="F6">
        <v>3350</v>
      </c>
      <c r="G6" t="s">
        <v>3004</v>
      </c>
      <c r="H6" t="s">
        <v>66</v>
      </c>
      <c r="I6" t="s">
        <v>75</v>
      </c>
      <c r="J6" t="s">
        <v>102</v>
      </c>
      <c r="K6" t="s">
        <v>204</v>
      </c>
      <c r="L6" t="s">
        <v>76</v>
      </c>
      <c r="M6" t="s">
        <v>396</v>
      </c>
      <c r="N6">
        <v>0.67</v>
      </c>
      <c r="O6" t="s">
        <v>50</v>
      </c>
      <c r="P6" t="s">
        <v>51</v>
      </c>
      <c r="Q6" t="s">
        <v>52</v>
      </c>
      <c r="R6" t="s">
        <v>3005</v>
      </c>
      <c r="S6">
        <v>98444</v>
      </c>
      <c r="T6" s="3">
        <v>42027</v>
      </c>
      <c r="U6" s="3">
        <v>42029</v>
      </c>
      <c r="V6">
        <v>-29.065600000000003</v>
      </c>
      <c r="W6">
        <v>5</v>
      </c>
      <c r="X6">
        <v>384.22</v>
      </c>
      <c r="Y6">
        <v>91296</v>
      </c>
    </row>
    <row r="7" spans="1:27" x14ac:dyDescent="0.3">
      <c r="A7">
        <v>19461</v>
      </c>
      <c r="B7" t="s">
        <v>73</v>
      </c>
      <c r="C7">
        <v>0.02</v>
      </c>
      <c r="D7">
        <v>110.99</v>
      </c>
      <c r="E7">
        <v>2.5</v>
      </c>
      <c r="F7">
        <v>3347</v>
      </c>
      <c r="G7" t="s">
        <v>3001</v>
      </c>
      <c r="H7" t="s">
        <v>66</v>
      </c>
      <c r="I7" t="s">
        <v>139</v>
      </c>
      <c r="J7" t="s">
        <v>102</v>
      </c>
      <c r="K7" t="s">
        <v>103</v>
      </c>
      <c r="L7" t="s">
        <v>76</v>
      </c>
      <c r="M7" t="s">
        <v>525</v>
      </c>
      <c r="N7">
        <v>0.56999999999999995</v>
      </c>
      <c r="O7" t="s">
        <v>50</v>
      </c>
      <c r="P7" t="s">
        <v>87</v>
      </c>
      <c r="Q7" t="s">
        <v>386</v>
      </c>
      <c r="R7" t="s">
        <v>3003</v>
      </c>
      <c r="S7">
        <v>33411</v>
      </c>
      <c r="T7" s="3">
        <v>42031</v>
      </c>
      <c r="U7" s="3">
        <v>42033</v>
      </c>
      <c r="V7">
        <v>-39.808999999999997</v>
      </c>
      <c r="W7">
        <v>1</v>
      </c>
      <c r="X7">
        <v>94.3</v>
      </c>
      <c r="Y7">
        <v>89356</v>
      </c>
    </row>
    <row r="8" spans="1:27" x14ac:dyDescent="0.3">
      <c r="A8">
        <v>18948</v>
      </c>
      <c r="B8" t="s">
        <v>73</v>
      </c>
      <c r="C8">
        <v>0.05</v>
      </c>
      <c r="D8">
        <v>6.64</v>
      </c>
      <c r="E8">
        <v>4.95</v>
      </c>
      <c r="F8">
        <v>3347</v>
      </c>
      <c r="G8" t="s">
        <v>3001</v>
      </c>
      <c r="H8" t="s">
        <v>44</v>
      </c>
      <c r="I8" t="s">
        <v>139</v>
      </c>
      <c r="J8" t="s">
        <v>58</v>
      </c>
      <c r="K8" t="s">
        <v>67</v>
      </c>
      <c r="L8" t="s">
        <v>68</v>
      </c>
      <c r="M8" t="s">
        <v>2975</v>
      </c>
      <c r="N8">
        <v>0.37</v>
      </c>
      <c r="O8" t="s">
        <v>50</v>
      </c>
      <c r="P8" t="s">
        <v>87</v>
      </c>
      <c r="Q8" t="s">
        <v>386</v>
      </c>
      <c r="R8" t="s">
        <v>3003</v>
      </c>
      <c r="S8">
        <v>33411</v>
      </c>
      <c r="T8" s="3">
        <v>42010</v>
      </c>
      <c r="U8" s="3">
        <v>42012</v>
      </c>
      <c r="V8">
        <v>-92.929200000000009</v>
      </c>
      <c r="W8">
        <v>5</v>
      </c>
      <c r="X8">
        <v>34.17</v>
      </c>
      <c r="Y8">
        <v>89355</v>
      </c>
    </row>
    <row r="9" spans="1:27" x14ac:dyDescent="0.3">
      <c r="A9">
        <v>18947</v>
      </c>
      <c r="B9" t="s">
        <v>73</v>
      </c>
      <c r="C9">
        <v>7.0000000000000007E-2</v>
      </c>
      <c r="D9">
        <v>7.68</v>
      </c>
      <c r="E9">
        <v>6.16</v>
      </c>
      <c r="F9">
        <v>3347</v>
      </c>
      <c r="G9" t="s">
        <v>3001</v>
      </c>
      <c r="H9" t="s">
        <v>44</v>
      </c>
      <c r="I9" t="s">
        <v>139</v>
      </c>
      <c r="J9" t="s">
        <v>46</v>
      </c>
      <c r="K9" t="s">
        <v>134</v>
      </c>
      <c r="L9" t="s">
        <v>76</v>
      </c>
      <c r="M9" t="s">
        <v>3002</v>
      </c>
      <c r="N9">
        <v>0.35</v>
      </c>
      <c r="O9" t="s">
        <v>50</v>
      </c>
      <c r="P9" t="s">
        <v>87</v>
      </c>
      <c r="Q9" t="s">
        <v>386</v>
      </c>
      <c r="R9" t="s">
        <v>3003</v>
      </c>
      <c r="S9">
        <v>33411</v>
      </c>
      <c r="T9" s="3">
        <v>42010</v>
      </c>
      <c r="U9" s="3">
        <v>42012</v>
      </c>
      <c r="V9">
        <v>125.9982</v>
      </c>
      <c r="W9">
        <v>1</v>
      </c>
      <c r="X9">
        <v>22.13</v>
      </c>
      <c r="Y9">
        <v>89355</v>
      </c>
    </row>
    <row r="10" spans="1:27" x14ac:dyDescent="0.3">
      <c r="A10">
        <v>22857</v>
      </c>
      <c r="B10" t="s">
        <v>73</v>
      </c>
      <c r="C10">
        <v>0.08</v>
      </c>
      <c r="D10">
        <v>125.99</v>
      </c>
      <c r="E10">
        <v>4.2</v>
      </c>
      <c r="F10">
        <v>3340</v>
      </c>
      <c r="G10" t="s">
        <v>2995</v>
      </c>
      <c r="H10" t="s">
        <v>66</v>
      </c>
      <c r="I10" t="s">
        <v>139</v>
      </c>
      <c r="J10" t="s">
        <v>102</v>
      </c>
      <c r="K10" t="s">
        <v>103</v>
      </c>
      <c r="L10" t="s">
        <v>76</v>
      </c>
      <c r="M10" t="s">
        <v>2996</v>
      </c>
      <c r="N10">
        <v>0.56999999999999995</v>
      </c>
      <c r="O10" t="s">
        <v>50</v>
      </c>
      <c r="P10" t="s">
        <v>51</v>
      </c>
      <c r="Q10" t="s">
        <v>127</v>
      </c>
      <c r="R10" t="s">
        <v>2997</v>
      </c>
      <c r="S10">
        <v>97060</v>
      </c>
      <c r="T10" s="3">
        <v>42017</v>
      </c>
      <c r="U10" s="3">
        <v>42018</v>
      </c>
      <c r="V10">
        <v>989.81189999999992</v>
      </c>
      <c r="W10">
        <v>14</v>
      </c>
      <c r="X10">
        <v>1434.51</v>
      </c>
      <c r="Y10">
        <v>85980</v>
      </c>
    </row>
    <row r="11" spans="1:27" x14ac:dyDescent="0.3">
      <c r="A11">
        <v>23294</v>
      </c>
      <c r="B11" t="s">
        <v>54</v>
      </c>
      <c r="C11">
        <v>0.02</v>
      </c>
      <c r="D11">
        <v>4</v>
      </c>
      <c r="E11">
        <v>1.3</v>
      </c>
      <c r="F11">
        <v>3331</v>
      </c>
      <c r="G11" t="s">
        <v>2989</v>
      </c>
      <c r="H11" t="s">
        <v>66</v>
      </c>
      <c r="I11" t="s">
        <v>45</v>
      </c>
      <c r="J11" t="s">
        <v>46</v>
      </c>
      <c r="K11" t="s">
        <v>118</v>
      </c>
      <c r="L11" t="s">
        <v>48</v>
      </c>
      <c r="M11" t="s">
        <v>228</v>
      </c>
      <c r="N11">
        <v>0.37</v>
      </c>
      <c r="O11" t="s">
        <v>50</v>
      </c>
      <c r="P11" t="s">
        <v>87</v>
      </c>
      <c r="Q11" t="s">
        <v>386</v>
      </c>
      <c r="R11" t="s">
        <v>2990</v>
      </c>
      <c r="S11">
        <v>32174</v>
      </c>
      <c r="T11" s="3">
        <v>42013</v>
      </c>
      <c r="U11" s="3">
        <v>42013</v>
      </c>
      <c r="V11">
        <v>-23.295999999999999</v>
      </c>
      <c r="W11">
        <v>12</v>
      </c>
      <c r="X11">
        <v>50.71</v>
      </c>
      <c r="Y11">
        <v>86284</v>
      </c>
    </row>
    <row r="12" spans="1:27" x14ac:dyDescent="0.3">
      <c r="A12">
        <v>21588</v>
      </c>
      <c r="B12" t="s">
        <v>73</v>
      </c>
      <c r="C12">
        <v>0.09</v>
      </c>
      <c r="D12">
        <v>5.98</v>
      </c>
      <c r="E12">
        <v>4.6900000000000004</v>
      </c>
      <c r="F12">
        <v>3331</v>
      </c>
      <c r="G12" t="s">
        <v>2989</v>
      </c>
      <c r="H12" t="s">
        <v>66</v>
      </c>
      <c r="I12" t="s">
        <v>45</v>
      </c>
      <c r="J12" t="s">
        <v>46</v>
      </c>
      <c r="K12" t="s">
        <v>165</v>
      </c>
      <c r="L12" t="s">
        <v>76</v>
      </c>
      <c r="M12" t="s">
        <v>1427</v>
      </c>
      <c r="N12">
        <v>0.68</v>
      </c>
      <c r="O12" t="s">
        <v>50</v>
      </c>
      <c r="P12" t="s">
        <v>87</v>
      </c>
      <c r="Q12" t="s">
        <v>386</v>
      </c>
      <c r="R12" t="s">
        <v>2990</v>
      </c>
      <c r="S12">
        <v>32174</v>
      </c>
      <c r="T12" s="3">
        <v>42009</v>
      </c>
      <c r="U12" s="3">
        <v>42010</v>
      </c>
      <c r="V12">
        <v>-781.13419999999996</v>
      </c>
      <c r="W12">
        <v>11</v>
      </c>
      <c r="X12">
        <v>65.849999999999994</v>
      </c>
      <c r="Y12">
        <v>86283</v>
      </c>
    </row>
    <row r="13" spans="1:27" x14ac:dyDescent="0.3">
      <c r="A13">
        <v>22733</v>
      </c>
      <c r="B13" t="s">
        <v>131</v>
      </c>
      <c r="C13">
        <v>0.05</v>
      </c>
      <c r="D13">
        <v>122.99</v>
      </c>
      <c r="E13">
        <v>70.2</v>
      </c>
      <c r="F13">
        <v>3314</v>
      </c>
      <c r="G13" t="s">
        <v>2980</v>
      </c>
      <c r="H13" t="s">
        <v>56</v>
      </c>
      <c r="I13" t="s">
        <v>75</v>
      </c>
      <c r="J13" t="s">
        <v>58</v>
      </c>
      <c r="K13" t="s">
        <v>59</v>
      </c>
      <c r="L13" t="s">
        <v>60</v>
      </c>
      <c r="M13" t="s">
        <v>171</v>
      </c>
      <c r="N13">
        <v>0.74</v>
      </c>
      <c r="O13" t="s">
        <v>50</v>
      </c>
      <c r="P13" t="s">
        <v>70</v>
      </c>
      <c r="Q13" t="s">
        <v>71</v>
      </c>
      <c r="R13" t="s">
        <v>297</v>
      </c>
      <c r="S13">
        <v>7024</v>
      </c>
      <c r="T13" s="3">
        <v>42030</v>
      </c>
      <c r="U13" s="3">
        <v>42034</v>
      </c>
      <c r="V13">
        <v>-722.23</v>
      </c>
      <c r="W13">
        <v>4</v>
      </c>
      <c r="X13">
        <v>498.31</v>
      </c>
      <c r="Y13">
        <v>90462</v>
      </c>
    </row>
    <row r="14" spans="1:27" x14ac:dyDescent="0.3">
      <c r="A14">
        <v>22734</v>
      </c>
      <c r="B14" t="s">
        <v>131</v>
      </c>
      <c r="C14">
        <v>0.06</v>
      </c>
      <c r="D14">
        <v>6.45</v>
      </c>
      <c r="E14">
        <v>1.34</v>
      </c>
      <c r="F14">
        <v>3311</v>
      </c>
      <c r="G14" t="s">
        <v>2979</v>
      </c>
      <c r="H14" t="s">
        <v>66</v>
      </c>
      <c r="I14" t="s">
        <v>75</v>
      </c>
      <c r="J14" t="s">
        <v>46</v>
      </c>
      <c r="K14" t="s">
        <v>118</v>
      </c>
      <c r="L14" t="s">
        <v>48</v>
      </c>
      <c r="M14" t="s">
        <v>2787</v>
      </c>
      <c r="N14">
        <v>0.36</v>
      </c>
      <c r="O14" t="s">
        <v>50</v>
      </c>
      <c r="P14" t="s">
        <v>70</v>
      </c>
      <c r="Q14" t="s">
        <v>217</v>
      </c>
      <c r="R14" t="s">
        <v>2506</v>
      </c>
      <c r="S14">
        <v>1890</v>
      </c>
      <c r="T14" s="3">
        <v>42030</v>
      </c>
      <c r="U14" s="3">
        <v>42035</v>
      </c>
      <c r="V14">
        <v>39.426600000000001</v>
      </c>
      <c r="W14">
        <v>9</v>
      </c>
      <c r="X14">
        <v>57.14</v>
      </c>
      <c r="Y14">
        <v>90462</v>
      </c>
    </row>
    <row r="15" spans="1:27" x14ac:dyDescent="0.3">
      <c r="A15">
        <v>22732</v>
      </c>
      <c r="B15" t="s">
        <v>131</v>
      </c>
      <c r="C15">
        <v>7.0000000000000007E-2</v>
      </c>
      <c r="D15">
        <v>16.739999999999998</v>
      </c>
      <c r="E15">
        <v>7.04</v>
      </c>
      <c r="F15">
        <v>3307</v>
      </c>
      <c r="G15" t="s">
        <v>2971</v>
      </c>
      <c r="H15" t="s">
        <v>66</v>
      </c>
      <c r="I15" t="s">
        <v>75</v>
      </c>
      <c r="J15" t="s">
        <v>46</v>
      </c>
      <c r="K15" t="s">
        <v>165</v>
      </c>
      <c r="L15" t="s">
        <v>76</v>
      </c>
      <c r="M15" t="s">
        <v>2972</v>
      </c>
      <c r="N15">
        <v>0.81</v>
      </c>
      <c r="O15" t="s">
        <v>50</v>
      </c>
      <c r="P15" t="s">
        <v>70</v>
      </c>
      <c r="Q15" t="s">
        <v>217</v>
      </c>
      <c r="R15" t="s">
        <v>2973</v>
      </c>
      <c r="S15">
        <v>1001</v>
      </c>
      <c r="T15" s="3">
        <v>42030</v>
      </c>
      <c r="U15" s="3">
        <v>42037</v>
      </c>
      <c r="V15">
        <v>-114.2</v>
      </c>
      <c r="W15">
        <v>5</v>
      </c>
      <c r="X15">
        <v>80.58</v>
      </c>
      <c r="Y15">
        <v>90462</v>
      </c>
    </row>
    <row r="16" spans="1:27" x14ac:dyDescent="0.3">
      <c r="A16">
        <v>23198</v>
      </c>
      <c r="B16" t="s">
        <v>131</v>
      </c>
      <c r="C16">
        <v>0.04</v>
      </c>
      <c r="D16">
        <v>33.89</v>
      </c>
      <c r="E16">
        <v>5.0999999999999996</v>
      </c>
      <c r="F16">
        <v>3303</v>
      </c>
      <c r="G16" t="s">
        <v>2967</v>
      </c>
      <c r="H16" t="s">
        <v>66</v>
      </c>
      <c r="I16" t="s">
        <v>57</v>
      </c>
      <c r="J16" t="s">
        <v>46</v>
      </c>
      <c r="K16" t="s">
        <v>165</v>
      </c>
      <c r="L16" t="s">
        <v>76</v>
      </c>
      <c r="M16" t="s">
        <v>2816</v>
      </c>
      <c r="N16">
        <v>0.6</v>
      </c>
      <c r="O16" t="s">
        <v>50</v>
      </c>
      <c r="P16" t="s">
        <v>87</v>
      </c>
      <c r="Q16" t="s">
        <v>386</v>
      </c>
      <c r="R16" t="s">
        <v>2968</v>
      </c>
      <c r="S16">
        <v>33461</v>
      </c>
      <c r="T16" s="3">
        <v>42011</v>
      </c>
      <c r="U16" s="3">
        <v>42016</v>
      </c>
      <c r="V16">
        <v>68.675999999999988</v>
      </c>
      <c r="W16">
        <v>6</v>
      </c>
      <c r="X16">
        <v>200.64</v>
      </c>
      <c r="Y16">
        <v>87795</v>
      </c>
    </row>
    <row r="17" spans="1:25" x14ac:dyDescent="0.3">
      <c r="A17">
        <v>20351</v>
      </c>
      <c r="B17" t="s">
        <v>54</v>
      </c>
      <c r="C17">
        <v>0.01</v>
      </c>
      <c r="D17">
        <v>30.98</v>
      </c>
      <c r="E17">
        <v>5.09</v>
      </c>
      <c r="F17">
        <v>3285</v>
      </c>
      <c r="G17" t="s">
        <v>2962</v>
      </c>
      <c r="H17" t="s">
        <v>66</v>
      </c>
      <c r="I17" t="s">
        <v>139</v>
      </c>
      <c r="J17" t="s">
        <v>46</v>
      </c>
      <c r="K17" t="s">
        <v>118</v>
      </c>
      <c r="L17" t="s">
        <v>76</v>
      </c>
      <c r="M17" t="s">
        <v>2964</v>
      </c>
      <c r="N17">
        <v>0.4</v>
      </c>
      <c r="O17" t="s">
        <v>50</v>
      </c>
      <c r="P17" t="s">
        <v>87</v>
      </c>
      <c r="Q17" t="s">
        <v>161</v>
      </c>
      <c r="R17" t="s">
        <v>2963</v>
      </c>
      <c r="S17">
        <v>20170</v>
      </c>
      <c r="T17" s="3">
        <v>42010</v>
      </c>
      <c r="U17" s="3">
        <v>42012</v>
      </c>
      <c r="V17">
        <v>896.40599999999995</v>
      </c>
      <c r="W17">
        <v>9</v>
      </c>
      <c r="X17">
        <v>288.42</v>
      </c>
      <c r="Y17">
        <v>90750</v>
      </c>
    </row>
    <row r="18" spans="1:25" x14ac:dyDescent="0.3">
      <c r="A18">
        <v>20631</v>
      </c>
      <c r="B18" t="s">
        <v>42</v>
      </c>
      <c r="C18">
        <v>0.06</v>
      </c>
      <c r="D18">
        <v>55.48</v>
      </c>
      <c r="E18">
        <v>14.3</v>
      </c>
      <c r="F18">
        <v>24</v>
      </c>
      <c r="G18" t="s">
        <v>117</v>
      </c>
      <c r="H18" t="s">
        <v>66</v>
      </c>
      <c r="I18" t="s">
        <v>45</v>
      </c>
      <c r="J18" t="s">
        <v>46</v>
      </c>
      <c r="K18" t="s">
        <v>118</v>
      </c>
      <c r="L18" t="s">
        <v>76</v>
      </c>
      <c r="M18" t="s">
        <v>119</v>
      </c>
      <c r="N18">
        <v>0.37</v>
      </c>
      <c r="O18" t="s">
        <v>50</v>
      </c>
      <c r="P18" t="s">
        <v>51</v>
      </c>
      <c r="Q18" t="s">
        <v>62</v>
      </c>
      <c r="R18" t="s">
        <v>120</v>
      </c>
      <c r="S18">
        <v>92677</v>
      </c>
      <c r="T18" s="3">
        <v>42032</v>
      </c>
      <c r="U18" s="3">
        <v>42033</v>
      </c>
      <c r="V18">
        <v>-28.296800000000001</v>
      </c>
      <c r="W18">
        <v>1</v>
      </c>
      <c r="X18">
        <v>67.489999999999995</v>
      </c>
      <c r="Y18">
        <v>87651</v>
      </c>
    </row>
    <row r="19" spans="1:25" x14ac:dyDescent="0.3">
      <c r="A19">
        <v>20632</v>
      </c>
      <c r="B19" t="s">
        <v>42</v>
      </c>
      <c r="C19">
        <v>0.02</v>
      </c>
      <c r="D19">
        <v>1.68</v>
      </c>
      <c r="E19">
        <v>1.57</v>
      </c>
      <c r="F19">
        <v>24</v>
      </c>
      <c r="G19" t="s">
        <v>117</v>
      </c>
      <c r="H19" t="s">
        <v>66</v>
      </c>
      <c r="I19" t="s">
        <v>45</v>
      </c>
      <c r="J19" t="s">
        <v>46</v>
      </c>
      <c r="K19" t="s">
        <v>47</v>
      </c>
      <c r="L19" t="s">
        <v>48</v>
      </c>
      <c r="M19" t="s">
        <v>121</v>
      </c>
      <c r="N19">
        <v>0.59</v>
      </c>
      <c r="O19" t="s">
        <v>50</v>
      </c>
      <c r="P19" t="s">
        <v>51</v>
      </c>
      <c r="Q19" t="s">
        <v>62</v>
      </c>
      <c r="R19" t="s">
        <v>120</v>
      </c>
      <c r="S19">
        <v>92677</v>
      </c>
      <c r="T19" s="3">
        <v>42032</v>
      </c>
      <c r="U19" s="3">
        <v>42034</v>
      </c>
      <c r="V19">
        <v>-5.3071999999999999</v>
      </c>
      <c r="W19">
        <v>1</v>
      </c>
      <c r="X19">
        <v>2.25</v>
      </c>
      <c r="Y19">
        <v>87651</v>
      </c>
    </row>
    <row r="20" spans="1:25" x14ac:dyDescent="0.3">
      <c r="A20">
        <v>20350</v>
      </c>
      <c r="B20" t="s">
        <v>54</v>
      </c>
      <c r="C20">
        <v>0.06</v>
      </c>
      <c r="D20">
        <v>1.7</v>
      </c>
      <c r="E20">
        <v>1.99</v>
      </c>
      <c r="F20">
        <v>3285</v>
      </c>
      <c r="G20" t="s">
        <v>2962</v>
      </c>
      <c r="H20" t="s">
        <v>66</v>
      </c>
      <c r="I20" t="s">
        <v>139</v>
      </c>
      <c r="J20" t="s">
        <v>102</v>
      </c>
      <c r="K20" t="s">
        <v>204</v>
      </c>
      <c r="L20" t="s">
        <v>68</v>
      </c>
      <c r="M20" t="s">
        <v>838</v>
      </c>
      <c r="N20">
        <v>0.51</v>
      </c>
      <c r="O20" t="s">
        <v>50</v>
      </c>
      <c r="P20" t="s">
        <v>87</v>
      </c>
      <c r="Q20" t="s">
        <v>161</v>
      </c>
      <c r="R20" t="s">
        <v>2963</v>
      </c>
      <c r="S20">
        <v>20170</v>
      </c>
      <c r="T20" s="3">
        <v>42010</v>
      </c>
      <c r="U20" s="3">
        <v>42011</v>
      </c>
      <c r="V20">
        <v>80.071200000000005</v>
      </c>
      <c r="W20">
        <v>7</v>
      </c>
      <c r="X20">
        <v>12.15</v>
      </c>
      <c r="Y20">
        <v>90750</v>
      </c>
    </row>
    <row r="21" spans="1:25" x14ac:dyDescent="0.3">
      <c r="A21">
        <v>19233</v>
      </c>
      <c r="B21" t="s">
        <v>131</v>
      </c>
      <c r="C21">
        <v>0.01</v>
      </c>
      <c r="D21">
        <v>5.84</v>
      </c>
      <c r="E21">
        <v>1.2</v>
      </c>
      <c r="F21">
        <v>3275</v>
      </c>
      <c r="G21" t="s">
        <v>2954</v>
      </c>
      <c r="H21" t="s">
        <v>66</v>
      </c>
      <c r="I21" t="s">
        <v>75</v>
      </c>
      <c r="J21" t="s">
        <v>46</v>
      </c>
      <c r="K21" t="s">
        <v>47</v>
      </c>
      <c r="L21" t="s">
        <v>48</v>
      </c>
      <c r="M21" t="s">
        <v>1337</v>
      </c>
      <c r="N21">
        <v>0.55000000000000004</v>
      </c>
      <c r="O21" t="s">
        <v>50</v>
      </c>
      <c r="P21" t="s">
        <v>51</v>
      </c>
      <c r="Q21" t="s">
        <v>52</v>
      </c>
      <c r="R21" t="s">
        <v>1985</v>
      </c>
      <c r="S21">
        <v>98273</v>
      </c>
      <c r="T21" s="3">
        <v>42005</v>
      </c>
      <c r="U21" s="3">
        <v>42014</v>
      </c>
      <c r="V21">
        <v>20.38</v>
      </c>
      <c r="W21">
        <v>6</v>
      </c>
      <c r="X21">
        <v>36.090000000000003</v>
      </c>
      <c r="Y21">
        <v>86234</v>
      </c>
    </row>
    <row r="22" spans="1:25" x14ac:dyDescent="0.3">
      <c r="A22">
        <v>19232</v>
      </c>
      <c r="B22" t="s">
        <v>131</v>
      </c>
      <c r="C22">
        <v>0.04</v>
      </c>
      <c r="D22">
        <v>449.99</v>
      </c>
      <c r="E22">
        <v>24.49</v>
      </c>
      <c r="F22">
        <v>3275</v>
      </c>
      <c r="G22" t="s">
        <v>2954</v>
      </c>
      <c r="H22" t="s">
        <v>66</v>
      </c>
      <c r="I22" t="s">
        <v>75</v>
      </c>
      <c r="J22" t="s">
        <v>102</v>
      </c>
      <c r="K22" t="s">
        <v>611</v>
      </c>
      <c r="L22" t="s">
        <v>260</v>
      </c>
      <c r="M22" t="s">
        <v>2955</v>
      </c>
      <c r="N22">
        <v>0.52</v>
      </c>
      <c r="O22" t="s">
        <v>50</v>
      </c>
      <c r="P22" t="s">
        <v>51</v>
      </c>
      <c r="Q22" t="s">
        <v>52</v>
      </c>
      <c r="R22" t="s">
        <v>1985</v>
      </c>
      <c r="S22">
        <v>98273</v>
      </c>
      <c r="T22" s="3">
        <v>42005</v>
      </c>
      <c r="U22" s="3">
        <v>42009</v>
      </c>
      <c r="V22">
        <v>3576.8840999999998</v>
      </c>
      <c r="W22">
        <v>12</v>
      </c>
      <c r="X22">
        <v>5183.8900000000003</v>
      </c>
      <c r="Y22">
        <v>86234</v>
      </c>
    </row>
    <row r="23" spans="1:25" x14ac:dyDescent="0.3">
      <c r="A23">
        <v>23278</v>
      </c>
      <c r="B23" t="s">
        <v>73</v>
      </c>
      <c r="C23">
        <v>0.09</v>
      </c>
      <c r="D23">
        <v>125.99</v>
      </c>
      <c r="E23">
        <v>7.69</v>
      </c>
      <c r="F23">
        <v>32</v>
      </c>
      <c r="G23" t="s">
        <v>125</v>
      </c>
      <c r="H23" t="s">
        <v>44</v>
      </c>
      <c r="I23" t="s">
        <v>45</v>
      </c>
      <c r="J23" t="s">
        <v>102</v>
      </c>
      <c r="K23" t="s">
        <v>103</v>
      </c>
      <c r="L23" t="s">
        <v>76</v>
      </c>
      <c r="M23" t="s">
        <v>130</v>
      </c>
      <c r="N23">
        <v>0.59</v>
      </c>
      <c r="O23" t="s">
        <v>50</v>
      </c>
      <c r="P23" t="s">
        <v>51</v>
      </c>
      <c r="Q23" t="s">
        <v>127</v>
      </c>
      <c r="R23" t="s">
        <v>128</v>
      </c>
      <c r="S23">
        <v>97526</v>
      </c>
      <c r="T23" s="3">
        <v>42024</v>
      </c>
      <c r="U23" s="3">
        <v>42026</v>
      </c>
      <c r="V23">
        <v>209.99700000000001</v>
      </c>
      <c r="W23">
        <v>8</v>
      </c>
      <c r="X23">
        <v>783.55</v>
      </c>
      <c r="Y23">
        <v>89202</v>
      </c>
    </row>
    <row r="24" spans="1:25" x14ac:dyDescent="0.3">
      <c r="A24">
        <v>21458</v>
      </c>
      <c r="B24" t="s">
        <v>64</v>
      </c>
      <c r="C24">
        <v>0.01</v>
      </c>
      <c r="D24">
        <v>60.97</v>
      </c>
      <c r="E24">
        <v>4.5</v>
      </c>
      <c r="F24">
        <v>3269</v>
      </c>
      <c r="G24" t="s">
        <v>2952</v>
      </c>
      <c r="H24" t="s">
        <v>44</v>
      </c>
      <c r="I24" t="s">
        <v>45</v>
      </c>
      <c r="J24" t="s">
        <v>46</v>
      </c>
      <c r="K24" t="s">
        <v>281</v>
      </c>
      <c r="L24" t="s">
        <v>76</v>
      </c>
      <c r="M24" t="s">
        <v>2156</v>
      </c>
      <c r="N24">
        <v>0.56000000000000005</v>
      </c>
      <c r="O24" t="s">
        <v>50</v>
      </c>
      <c r="P24" t="s">
        <v>70</v>
      </c>
      <c r="Q24" t="s">
        <v>71</v>
      </c>
      <c r="R24" t="s">
        <v>2953</v>
      </c>
      <c r="S24">
        <v>7060</v>
      </c>
      <c r="T24" s="3">
        <v>42032</v>
      </c>
      <c r="U24" s="3">
        <v>42034</v>
      </c>
      <c r="V24">
        <v>527.87759999999992</v>
      </c>
      <c r="W24">
        <v>12</v>
      </c>
      <c r="X24">
        <v>765.04</v>
      </c>
      <c r="Y24">
        <v>89836</v>
      </c>
    </row>
    <row r="25" spans="1:25" x14ac:dyDescent="0.3">
      <c r="A25">
        <v>21459</v>
      </c>
      <c r="B25" t="s">
        <v>64</v>
      </c>
      <c r="C25">
        <v>0</v>
      </c>
      <c r="D25">
        <v>122.99</v>
      </c>
      <c r="E25">
        <v>70.2</v>
      </c>
      <c r="F25">
        <v>3266</v>
      </c>
      <c r="G25" t="s">
        <v>2951</v>
      </c>
      <c r="H25" t="s">
        <v>56</v>
      </c>
      <c r="I25" t="s">
        <v>45</v>
      </c>
      <c r="J25" t="s">
        <v>58</v>
      </c>
      <c r="K25" t="s">
        <v>59</v>
      </c>
      <c r="L25" t="s">
        <v>60</v>
      </c>
      <c r="M25" t="s">
        <v>171</v>
      </c>
      <c r="N25">
        <v>0.74</v>
      </c>
      <c r="O25" t="s">
        <v>50</v>
      </c>
      <c r="P25" t="s">
        <v>70</v>
      </c>
      <c r="Q25" t="s">
        <v>212</v>
      </c>
      <c r="R25" t="s">
        <v>457</v>
      </c>
      <c r="S25">
        <v>4073</v>
      </c>
      <c r="T25" s="3">
        <v>42032</v>
      </c>
      <c r="U25" s="3">
        <v>42033</v>
      </c>
      <c r="V25">
        <v>-1764.29</v>
      </c>
      <c r="W25">
        <v>14</v>
      </c>
      <c r="X25">
        <v>1794.88</v>
      </c>
      <c r="Y25">
        <v>89836</v>
      </c>
    </row>
    <row r="26" spans="1:25" x14ac:dyDescent="0.3">
      <c r="A26">
        <v>18941</v>
      </c>
      <c r="B26" t="s">
        <v>54</v>
      </c>
      <c r="C26">
        <v>0</v>
      </c>
      <c r="D26">
        <v>15.98</v>
      </c>
      <c r="E26">
        <v>8.99</v>
      </c>
      <c r="F26">
        <v>3230</v>
      </c>
      <c r="G26" t="s">
        <v>2923</v>
      </c>
      <c r="H26" t="s">
        <v>66</v>
      </c>
      <c r="I26" t="s">
        <v>75</v>
      </c>
      <c r="J26" t="s">
        <v>102</v>
      </c>
      <c r="K26" t="s">
        <v>204</v>
      </c>
      <c r="L26" t="s">
        <v>68</v>
      </c>
      <c r="M26" t="s">
        <v>2924</v>
      </c>
      <c r="N26">
        <v>0.64</v>
      </c>
      <c r="O26" t="s">
        <v>50</v>
      </c>
      <c r="P26" t="s">
        <v>78</v>
      </c>
      <c r="Q26" t="s">
        <v>1882</v>
      </c>
      <c r="R26" t="s">
        <v>2925</v>
      </c>
      <c r="S26">
        <v>53186</v>
      </c>
      <c r="T26" s="3">
        <v>42025</v>
      </c>
      <c r="U26" s="3">
        <v>42027</v>
      </c>
      <c r="V26">
        <v>-135.46</v>
      </c>
      <c r="W26">
        <v>9</v>
      </c>
      <c r="X26">
        <v>152.18</v>
      </c>
      <c r="Y26">
        <v>87435</v>
      </c>
    </row>
    <row r="27" spans="1:25" x14ac:dyDescent="0.3">
      <c r="A27">
        <v>18940</v>
      </c>
      <c r="B27" t="s">
        <v>54</v>
      </c>
      <c r="C27">
        <v>0.01</v>
      </c>
      <c r="D27">
        <v>24.95</v>
      </c>
      <c r="E27">
        <v>2.99</v>
      </c>
      <c r="F27">
        <v>3229</v>
      </c>
      <c r="G27" t="s">
        <v>2920</v>
      </c>
      <c r="H27" t="s">
        <v>66</v>
      </c>
      <c r="I27" t="s">
        <v>75</v>
      </c>
      <c r="J27" t="s">
        <v>46</v>
      </c>
      <c r="K27" t="s">
        <v>134</v>
      </c>
      <c r="L27" t="s">
        <v>76</v>
      </c>
      <c r="M27" t="s">
        <v>2921</v>
      </c>
      <c r="N27">
        <v>0.39</v>
      </c>
      <c r="O27" t="s">
        <v>50</v>
      </c>
      <c r="P27" t="s">
        <v>78</v>
      </c>
      <c r="Q27" t="s">
        <v>1882</v>
      </c>
      <c r="R27" t="s">
        <v>2922</v>
      </c>
      <c r="S27">
        <v>54880</v>
      </c>
      <c r="T27" s="3">
        <v>42025</v>
      </c>
      <c r="U27" s="3">
        <v>42026</v>
      </c>
      <c r="V27">
        <v>261.38579999999996</v>
      </c>
      <c r="W27">
        <v>15</v>
      </c>
      <c r="X27">
        <v>378.82</v>
      </c>
      <c r="Y27">
        <v>87435</v>
      </c>
    </row>
    <row r="28" spans="1:25" x14ac:dyDescent="0.3">
      <c r="A28">
        <v>22294</v>
      </c>
      <c r="B28" t="s">
        <v>54</v>
      </c>
      <c r="C28">
        <v>0.02</v>
      </c>
      <c r="D28">
        <v>4.28</v>
      </c>
      <c r="E28">
        <v>0.94</v>
      </c>
      <c r="F28">
        <v>3226</v>
      </c>
      <c r="G28" t="s">
        <v>2917</v>
      </c>
      <c r="H28" t="s">
        <v>66</v>
      </c>
      <c r="I28" t="s">
        <v>75</v>
      </c>
      <c r="J28" t="s">
        <v>46</v>
      </c>
      <c r="K28" t="s">
        <v>47</v>
      </c>
      <c r="L28" t="s">
        <v>48</v>
      </c>
      <c r="M28" t="s">
        <v>1671</v>
      </c>
      <c r="N28">
        <v>0.56000000000000005</v>
      </c>
      <c r="O28" t="s">
        <v>50</v>
      </c>
      <c r="P28" t="s">
        <v>87</v>
      </c>
      <c r="Q28" t="s">
        <v>268</v>
      </c>
      <c r="R28" t="s">
        <v>2918</v>
      </c>
      <c r="S28">
        <v>37075</v>
      </c>
      <c r="T28" s="3">
        <v>42018</v>
      </c>
      <c r="U28" s="3">
        <v>42019</v>
      </c>
      <c r="V28">
        <v>-105.126</v>
      </c>
      <c r="W28">
        <v>4</v>
      </c>
      <c r="X28">
        <v>17.89</v>
      </c>
      <c r="Y28">
        <v>86507</v>
      </c>
    </row>
    <row r="29" spans="1:25" x14ac:dyDescent="0.3">
      <c r="A29">
        <v>22117</v>
      </c>
      <c r="B29" t="s">
        <v>64</v>
      </c>
      <c r="C29">
        <v>7.0000000000000007E-2</v>
      </c>
      <c r="D29">
        <v>3502.14</v>
      </c>
      <c r="E29">
        <v>8.73</v>
      </c>
      <c r="F29">
        <v>53</v>
      </c>
      <c r="G29" t="s">
        <v>145</v>
      </c>
      <c r="H29" t="s">
        <v>56</v>
      </c>
      <c r="I29" t="s">
        <v>45</v>
      </c>
      <c r="J29" t="s">
        <v>102</v>
      </c>
      <c r="K29" t="s">
        <v>110</v>
      </c>
      <c r="L29" t="s">
        <v>146</v>
      </c>
      <c r="M29" t="s">
        <v>147</v>
      </c>
      <c r="N29">
        <v>0.56999999999999995</v>
      </c>
      <c r="O29" t="s">
        <v>50</v>
      </c>
      <c r="P29" t="s">
        <v>51</v>
      </c>
      <c r="Q29" t="s">
        <v>52</v>
      </c>
      <c r="R29" t="s">
        <v>141</v>
      </c>
      <c r="S29">
        <v>98052</v>
      </c>
      <c r="T29" s="3">
        <v>42032</v>
      </c>
      <c r="U29" s="3">
        <v>42034</v>
      </c>
      <c r="V29">
        <v>-6923.5991999999997</v>
      </c>
      <c r="W29">
        <v>1</v>
      </c>
      <c r="X29">
        <v>3267.55</v>
      </c>
      <c r="Y29">
        <v>88425</v>
      </c>
    </row>
    <row r="30" spans="1:25" x14ac:dyDescent="0.3">
      <c r="A30">
        <v>22293</v>
      </c>
      <c r="B30" t="s">
        <v>54</v>
      </c>
      <c r="C30">
        <v>0.01</v>
      </c>
      <c r="D30">
        <v>9.48</v>
      </c>
      <c r="E30">
        <v>7.29</v>
      </c>
      <c r="F30">
        <v>3226</v>
      </c>
      <c r="G30" t="s">
        <v>2917</v>
      </c>
      <c r="H30" t="s">
        <v>44</v>
      </c>
      <c r="I30" t="s">
        <v>75</v>
      </c>
      <c r="J30" t="s">
        <v>58</v>
      </c>
      <c r="K30" t="s">
        <v>67</v>
      </c>
      <c r="L30" t="s">
        <v>68</v>
      </c>
      <c r="M30" t="s">
        <v>69</v>
      </c>
      <c r="N30">
        <v>0.45</v>
      </c>
      <c r="O30" t="s">
        <v>50</v>
      </c>
      <c r="P30" t="s">
        <v>87</v>
      </c>
      <c r="Q30" t="s">
        <v>268</v>
      </c>
      <c r="R30" t="s">
        <v>2918</v>
      </c>
      <c r="S30">
        <v>37075</v>
      </c>
      <c r="T30" s="3">
        <v>42018</v>
      </c>
      <c r="U30" s="3">
        <v>42020</v>
      </c>
      <c r="V30">
        <v>238.93379999999999</v>
      </c>
      <c r="W30">
        <v>1</v>
      </c>
      <c r="X30">
        <v>12.9</v>
      </c>
      <c r="Y30">
        <v>86507</v>
      </c>
    </row>
    <row r="31" spans="1:25" x14ac:dyDescent="0.3">
      <c r="A31">
        <v>22292</v>
      </c>
      <c r="B31" t="s">
        <v>54</v>
      </c>
      <c r="C31">
        <v>7.0000000000000007E-2</v>
      </c>
      <c r="D31">
        <v>90.48</v>
      </c>
      <c r="E31">
        <v>19.989999999999998</v>
      </c>
      <c r="F31">
        <v>3226</v>
      </c>
      <c r="G31" t="s">
        <v>2917</v>
      </c>
      <c r="H31" t="s">
        <v>66</v>
      </c>
      <c r="I31" t="s">
        <v>75</v>
      </c>
      <c r="J31" t="s">
        <v>46</v>
      </c>
      <c r="K31" t="s">
        <v>94</v>
      </c>
      <c r="L31" t="s">
        <v>76</v>
      </c>
      <c r="M31" t="s">
        <v>1864</v>
      </c>
      <c r="N31">
        <v>0.4</v>
      </c>
      <c r="O31" t="s">
        <v>50</v>
      </c>
      <c r="P31" t="s">
        <v>87</v>
      </c>
      <c r="Q31" t="s">
        <v>268</v>
      </c>
      <c r="R31" t="s">
        <v>2918</v>
      </c>
      <c r="S31">
        <v>37075</v>
      </c>
      <c r="T31" s="3">
        <v>42018</v>
      </c>
      <c r="U31" s="3">
        <v>42019</v>
      </c>
      <c r="V31">
        <v>-11.815999999999999</v>
      </c>
      <c r="W31">
        <v>2</v>
      </c>
      <c r="X31">
        <v>183.39</v>
      </c>
      <c r="Y31">
        <v>86507</v>
      </c>
    </row>
    <row r="32" spans="1:25" x14ac:dyDescent="0.3">
      <c r="A32">
        <v>22291</v>
      </c>
      <c r="B32" t="s">
        <v>54</v>
      </c>
      <c r="C32">
        <v>0.1</v>
      </c>
      <c r="D32">
        <v>208.16</v>
      </c>
      <c r="E32">
        <v>68.02</v>
      </c>
      <c r="F32">
        <v>3225</v>
      </c>
      <c r="G32" t="s">
        <v>2914</v>
      </c>
      <c r="H32" t="s">
        <v>56</v>
      </c>
      <c r="I32" t="s">
        <v>75</v>
      </c>
      <c r="J32" t="s">
        <v>46</v>
      </c>
      <c r="K32" t="s">
        <v>281</v>
      </c>
      <c r="L32" t="s">
        <v>60</v>
      </c>
      <c r="M32" t="s">
        <v>2915</v>
      </c>
      <c r="N32">
        <v>0.57999999999999996</v>
      </c>
      <c r="O32" t="s">
        <v>50</v>
      </c>
      <c r="P32" t="s">
        <v>87</v>
      </c>
      <c r="Q32" t="s">
        <v>268</v>
      </c>
      <c r="R32" t="s">
        <v>2916</v>
      </c>
      <c r="S32">
        <v>38138</v>
      </c>
      <c r="T32" s="3">
        <v>42018</v>
      </c>
      <c r="U32" s="3">
        <v>42018</v>
      </c>
      <c r="V32">
        <v>-137.52199999999999</v>
      </c>
      <c r="W32">
        <v>4</v>
      </c>
      <c r="X32">
        <v>768.81</v>
      </c>
      <c r="Y32">
        <v>86507</v>
      </c>
    </row>
    <row r="33" spans="1:25" x14ac:dyDescent="0.3">
      <c r="A33">
        <v>21438</v>
      </c>
      <c r="B33" t="s">
        <v>42</v>
      </c>
      <c r="C33">
        <v>0.1</v>
      </c>
      <c r="D33">
        <v>32.479999999999997</v>
      </c>
      <c r="E33">
        <v>35</v>
      </c>
      <c r="F33">
        <v>3155</v>
      </c>
      <c r="G33" t="s">
        <v>2874</v>
      </c>
      <c r="H33" t="s">
        <v>66</v>
      </c>
      <c r="I33" t="s">
        <v>45</v>
      </c>
      <c r="J33" t="s">
        <v>46</v>
      </c>
      <c r="K33" t="s">
        <v>165</v>
      </c>
      <c r="L33" t="s">
        <v>260</v>
      </c>
      <c r="M33" t="s">
        <v>692</v>
      </c>
      <c r="N33">
        <v>0.81</v>
      </c>
      <c r="O33" t="s">
        <v>50</v>
      </c>
      <c r="P33" t="s">
        <v>87</v>
      </c>
      <c r="Q33" t="s">
        <v>386</v>
      </c>
      <c r="R33" t="s">
        <v>457</v>
      </c>
      <c r="S33">
        <v>32771</v>
      </c>
      <c r="T33" s="3">
        <v>42030</v>
      </c>
      <c r="U33" s="3">
        <v>42031</v>
      </c>
      <c r="V33">
        <v>-333.42540000000002</v>
      </c>
      <c r="W33">
        <v>10</v>
      </c>
      <c r="X33">
        <v>318.83</v>
      </c>
      <c r="Y33">
        <v>86899</v>
      </c>
    </row>
    <row r="34" spans="1:25" x14ac:dyDescent="0.3">
      <c r="A34">
        <v>21437</v>
      </c>
      <c r="B34" t="s">
        <v>42</v>
      </c>
      <c r="C34">
        <v>0.03</v>
      </c>
      <c r="D34">
        <v>25.98</v>
      </c>
      <c r="E34">
        <v>14.36</v>
      </c>
      <c r="F34">
        <v>3155</v>
      </c>
      <c r="G34" t="s">
        <v>2874</v>
      </c>
      <c r="H34" t="s">
        <v>56</v>
      </c>
      <c r="I34" t="s">
        <v>45</v>
      </c>
      <c r="J34" t="s">
        <v>58</v>
      </c>
      <c r="K34" t="s">
        <v>59</v>
      </c>
      <c r="L34" t="s">
        <v>60</v>
      </c>
      <c r="M34" t="s">
        <v>1025</v>
      </c>
      <c r="N34">
        <v>0.6</v>
      </c>
      <c r="O34" t="s">
        <v>50</v>
      </c>
      <c r="P34" t="s">
        <v>87</v>
      </c>
      <c r="Q34" t="s">
        <v>386</v>
      </c>
      <c r="R34" t="s">
        <v>457</v>
      </c>
      <c r="S34">
        <v>32771</v>
      </c>
      <c r="T34" s="3">
        <v>42030</v>
      </c>
      <c r="U34" s="3">
        <v>42031</v>
      </c>
      <c r="V34">
        <v>57.545999999999999</v>
      </c>
      <c r="W34">
        <v>4</v>
      </c>
      <c r="X34">
        <v>107.66</v>
      </c>
      <c r="Y34">
        <v>86899</v>
      </c>
    </row>
    <row r="35" spans="1:25" x14ac:dyDescent="0.3">
      <c r="A35">
        <v>23392</v>
      </c>
      <c r="B35" t="s">
        <v>64</v>
      </c>
      <c r="C35">
        <v>0.02</v>
      </c>
      <c r="D35">
        <v>60.22</v>
      </c>
      <c r="E35">
        <v>3.5</v>
      </c>
      <c r="F35">
        <v>3155</v>
      </c>
      <c r="G35" t="s">
        <v>2874</v>
      </c>
      <c r="H35" t="s">
        <v>66</v>
      </c>
      <c r="I35" t="s">
        <v>45</v>
      </c>
      <c r="J35" t="s">
        <v>46</v>
      </c>
      <c r="K35" t="s">
        <v>281</v>
      </c>
      <c r="L35" t="s">
        <v>76</v>
      </c>
      <c r="M35" t="s">
        <v>2875</v>
      </c>
      <c r="N35">
        <v>0.56999999999999995</v>
      </c>
      <c r="O35" t="s">
        <v>50</v>
      </c>
      <c r="P35" t="s">
        <v>87</v>
      </c>
      <c r="Q35" t="s">
        <v>386</v>
      </c>
      <c r="R35" t="s">
        <v>457</v>
      </c>
      <c r="S35">
        <v>32771</v>
      </c>
      <c r="T35" s="3">
        <v>42024</v>
      </c>
      <c r="U35" s="3">
        <v>42025</v>
      </c>
      <c r="V35">
        <v>-193.91399999999999</v>
      </c>
      <c r="W35">
        <v>9</v>
      </c>
      <c r="X35">
        <v>541.76</v>
      </c>
      <c r="Y35">
        <v>86898</v>
      </c>
    </row>
    <row r="36" spans="1:25" x14ac:dyDescent="0.3">
      <c r="A36">
        <v>21436</v>
      </c>
      <c r="B36" t="s">
        <v>42</v>
      </c>
      <c r="C36">
        <v>0.08</v>
      </c>
      <c r="D36">
        <v>150.97999999999999</v>
      </c>
      <c r="E36">
        <v>13.99</v>
      </c>
      <c r="F36">
        <v>3154</v>
      </c>
      <c r="G36" t="s">
        <v>2872</v>
      </c>
      <c r="H36" t="s">
        <v>44</v>
      </c>
      <c r="I36" t="s">
        <v>45</v>
      </c>
      <c r="J36" t="s">
        <v>102</v>
      </c>
      <c r="K36" t="s">
        <v>110</v>
      </c>
      <c r="L36" t="s">
        <v>111</v>
      </c>
      <c r="M36" t="s">
        <v>651</v>
      </c>
      <c r="N36">
        <v>0.38</v>
      </c>
      <c r="O36" t="s">
        <v>50</v>
      </c>
      <c r="P36" t="s">
        <v>87</v>
      </c>
      <c r="Q36" t="s">
        <v>386</v>
      </c>
      <c r="R36" t="s">
        <v>2873</v>
      </c>
      <c r="S36">
        <v>33710</v>
      </c>
      <c r="T36" s="3">
        <v>42030</v>
      </c>
      <c r="U36" s="3">
        <v>42031</v>
      </c>
      <c r="V36">
        <v>-3.9479999999999995</v>
      </c>
      <c r="W36">
        <v>8</v>
      </c>
      <c r="X36">
        <v>1183.82</v>
      </c>
      <c r="Y36">
        <v>86899</v>
      </c>
    </row>
    <row r="37" spans="1:25" x14ac:dyDescent="0.3">
      <c r="A37">
        <v>23274</v>
      </c>
      <c r="B37" t="s">
        <v>131</v>
      </c>
      <c r="C37">
        <v>0.05</v>
      </c>
      <c r="D37">
        <v>155.06</v>
      </c>
      <c r="E37">
        <v>7.07</v>
      </c>
      <c r="F37">
        <v>67</v>
      </c>
      <c r="G37" t="s">
        <v>164</v>
      </c>
      <c r="H37" t="s">
        <v>66</v>
      </c>
      <c r="I37" t="s">
        <v>45</v>
      </c>
      <c r="J37" t="s">
        <v>46</v>
      </c>
      <c r="K37" t="s">
        <v>165</v>
      </c>
      <c r="L37" t="s">
        <v>76</v>
      </c>
      <c r="M37" t="s">
        <v>166</v>
      </c>
      <c r="N37">
        <v>0.59</v>
      </c>
      <c r="O37" t="s">
        <v>50</v>
      </c>
      <c r="P37" t="s">
        <v>51</v>
      </c>
      <c r="Q37" t="s">
        <v>62</v>
      </c>
      <c r="R37" t="s">
        <v>167</v>
      </c>
      <c r="S37">
        <v>94559</v>
      </c>
      <c r="T37" s="3">
        <v>42006</v>
      </c>
      <c r="U37" s="3">
        <v>42013</v>
      </c>
      <c r="V37">
        <v>845.66399999999987</v>
      </c>
      <c r="W37">
        <v>8</v>
      </c>
      <c r="X37">
        <v>1225.5999999999999</v>
      </c>
      <c r="Y37">
        <v>87946</v>
      </c>
    </row>
    <row r="38" spans="1:25" x14ac:dyDescent="0.3">
      <c r="A38">
        <v>5272</v>
      </c>
      <c r="B38" t="s">
        <v>131</v>
      </c>
      <c r="C38">
        <v>0</v>
      </c>
      <c r="D38">
        <v>291.73</v>
      </c>
      <c r="E38">
        <v>48.8</v>
      </c>
      <c r="F38">
        <v>68</v>
      </c>
      <c r="G38" t="s">
        <v>168</v>
      </c>
      <c r="H38" t="s">
        <v>56</v>
      </c>
      <c r="I38" t="s">
        <v>45</v>
      </c>
      <c r="J38" t="s">
        <v>58</v>
      </c>
      <c r="K38" t="s">
        <v>59</v>
      </c>
      <c r="L38" t="s">
        <v>60</v>
      </c>
      <c r="M38" t="s">
        <v>169</v>
      </c>
      <c r="N38">
        <v>0.56000000000000005</v>
      </c>
      <c r="O38" t="s">
        <v>50</v>
      </c>
      <c r="P38" t="s">
        <v>70</v>
      </c>
      <c r="Q38" t="s">
        <v>96</v>
      </c>
      <c r="R38" t="s">
        <v>115</v>
      </c>
      <c r="S38">
        <v>10177</v>
      </c>
      <c r="T38" s="3">
        <v>42006</v>
      </c>
      <c r="U38" s="3">
        <v>42006</v>
      </c>
      <c r="V38">
        <v>-308.928</v>
      </c>
      <c r="W38">
        <v>4</v>
      </c>
      <c r="X38">
        <v>1239.06</v>
      </c>
      <c r="Y38">
        <v>37537</v>
      </c>
    </row>
    <row r="39" spans="1:25" x14ac:dyDescent="0.3">
      <c r="A39">
        <v>5273</v>
      </c>
      <c r="B39" t="s">
        <v>131</v>
      </c>
      <c r="C39">
        <v>7.0000000000000007E-2</v>
      </c>
      <c r="D39">
        <v>100.98</v>
      </c>
      <c r="E39">
        <v>45</v>
      </c>
      <c r="F39">
        <v>68</v>
      </c>
      <c r="G39" t="s">
        <v>168</v>
      </c>
      <c r="H39" t="s">
        <v>56</v>
      </c>
      <c r="I39" t="s">
        <v>45</v>
      </c>
      <c r="J39" t="s">
        <v>58</v>
      </c>
      <c r="K39" t="s">
        <v>59</v>
      </c>
      <c r="L39" t="s">
        <v>60</v>
      </c>
      <c r="M39" t="s">
        <v>170</v>
      </c>
      <c r="N39">
        <v>0.69</v>
      </c>
      <c r="O39" t="s">
        <v>50</v>
      </c>
      <c r="P39" t="s">
        <v>70</v>
      </c>
      <c r="Q39" t="s">
        <v>96</v>
      </c>
      <c r="R39" t="s">
        <v>115</v>
      </c>
      <c r="S39">
        <v>10177</v>
      </c>
      <c r="T39" s="3">
        <v>42006</v>
      </c>
      <c r="U39" s="3">
        <v>42008</v>
      </c>
      <c r="V39">
        <v>-1679.7599999999998</v>
      </c>
      <c r="W39">
        <v>43</v>
      </c>
      <c r="X39">
        <v>4083.19</v>
      </c>
      <c r="Y39">
        <v>37537</v>
      </c>
    </row>
    <row r="40" spans="1:25" x14ac:dyDescent="0.3">
      <c r="A40">
        <v>5274</v>
      </c>
      <c r="B40" t="s">
        <v>131</v>
      </c>
      <c r="C40">
        <v>0.05</v>
      </c>
      <c r="D40">
        <v>155.06</v>
      </c>
      <c r="E40">
        <v>7.07</v>
      </c>
      <c r="F40">
        <v>68</v>
      </c>
      <c r="G40" t="s">
        <v>168</v>
      </c>
      <c r="H40" t="s">
        <v>66</v>
      </c>
      <c r="I40" t="s">
        <v>45</v>
      </c>
      <c r="J40" t="s">
        <v>46</v>
      </c>
      <c r="K40" t="s">
        <v>165</v>
      </c>
      <c r="L40" t="s">
        <v>76</v>
      </c>
      <c r="M40" t="s">
        <v>166</v>
      </c>
      <c r="N40">
        <v>0.59</v>
      </c>
      <c r="O40" t="s">
        <v>50</v>
      </c>
      <c r="P40" t="s">
        <v>70</v>
      </c>
      <c r="Q40" t="s">
        <v>96</v>
      </c>
      <c r="R40" t="s">
        <v>115</v>
      </c>
      <c r="S40">
        <v>10177</v>
      </c>
      <c r="T40" s="3">
        <v>42006</v>
      </c>
      <c r="U40" s="3">
        <v>42013</v>
      </c>
      <c r="V40">
        <v>575.39600000000007</v>
      </c>
      <c r="W40">
        <v>32</v>
      </c>
      <c r="X40">
        <v>4902.38</v>
      </c>
      <c r="Y40">
        <v>37537</v>
      </c>
    </row>
    <row r="41" spans="1:25" x14ac:dyDescent="0.3">
      <c r="A41">
        <v>24202</v>
      </c>
      <c r="B41" t="s">
        <v>73</v>
      </c>
      <c r="C41">
        <v>0.06</v>
      </c>
      <c r="D41">
        <v>320.98</v>
      </c>
      <c r="E41">
        <v>58.95</v>
      </c>
      <c r="F41">
        <v>3149</v>
      </c>
      <c r="G41" t="s">
        <v>2865</v>
      </c>
      <c r="H41" t="s">
        <v>56</v>
      </c>
      <c r="I41" t="s">
        <v>45</v>
      </c>
      <c r="J41" t="s">
        <v>58</v>
      </c>
      <c r="K41" t="s">
        <v>59</v>
      </c>
      <c r="L41" t="s">
        <v>60</v>
      </c>
      <c r="M41" t="s">
        <v>2866</v>
      </c>
      <c r="N41">
        <v>0.56999999999999995</v>
      </c>
      <c r="O41" t="s">
        <v>50</v>
      </c>
      <c r="P41" t="s">
        <v>51</v>
      </c>
      <c r="Q41" t="s">
        <v>1765</v>
      </c>
      <c r="R41" t="s">
        <v>2867</v>
      </c>
      <c r="S41">
        <v>83440</v>
      </c>
      <c r="T41" s="3">
        <v>42018</v>
      </c>
      <c r="U41" s="3">
        <v>42020</v>
      </c>
      <c r="V41">
        <v>971.62200000000007</v>
      </c>
      <c r="W41">
        <v>6</v>
      </c>
      <c r="X41">
        <v>1952.43</v>
      </c>
      <c r="Y41">
        <v>89716</v>
      </c>
    </row>
    <row r="42" spans="1:25" x14ac:dyDescent="0.3">
      <c r="A42">
        <v>24200</v>
      </c>
      <c r="B42" t="s">
        <v>73</v>
      </c>
      <c r="C42">
        <v>0.06</v>
      </c>
      <c r="D42">
        <v>19.989999999999998</v>
      </c>
      <c r="E42">
        <v>11.17</v>
      </c>
      <c r="F42">
        <v>3148</v>
      </c>
      <c r="G42" t="s">
        <v>2863</v>
      </c>
      <c r="H42" t="s">
        <v>66</v>
      </c>
      <c r="I42" t="s">
        <v>45</v>
      </c>
      <c r="J42" t="s">
        <v>58</v>
      </c>
      <c r="K42" t="s">
        <v>67</v>
      </c>
      <c r="L42" t="s">
        <v>260</v>
      </c>
      <c r="M42" t="s">
        <v>532</v>
      </c>
      <c r="N42">
        <v>0.6</v>
      </c>
      <c r="O42" t="s">
        <v>50</v>
      </c>
      <c r="P42" t="s">
        <v>51</v>
      </c>
      <c r="Q42" t="s">
        <v>1765</v>
      </c>
      <c r="R42" t="s">
        <v>2864</v>
      </c>
      <c r="S42">
        <v>83854</v>
      </c>
      <c r="T42" s="3">
        <v>42018</v>
      </c>
      <c r="U42" s="3">
        <v>42018</v>
      </c>
      <c r="V42">
        <v>-66.823599999999999</v>
      </c>
      <c r="W42">
        <v>7</v>
      </c>
      <c r="X42">
        <v>139.49</v>
      </c>
      <c r="Y42">
        <v>89716</v>
      </c>
    </row>
    <row r="43" spans="1:25" x14ac:dyDescent="0.3">
      <c r="A43">
        <v>19194</v>
      </c>
      <c r="B43" t="s">
        <v>64</v>
      </c>
      <c r="C43">
        <v>7.0000000000000007E-2</v>
      </c>
      <c r="D43">
        <v>3.71</v>
      </c>
      <c r="E43">
        <v>1.93</v>
      </c>
      <c r="F43">
        <v>3146</v>
      </c>
      <c r="G43" t="s">
        <v>2860</v>
      </c>
      <c r="H43" t="s">
        <v>44</v>
      </c>
      <c r="I43" t="s">
        <v>45</v>
      </c>
      <c r="J43" t="s">
        <v>46</v>
      </c>
      <c r="K43" t="s">
        <v>118</v>
      </c>
      <c r="L43" t="s">
        <v>48</v>
      </c>
      <c r="M43" t="s">
        <v>2862</v>
      </c>
      <c r="N43">
        <v>0.35</v>
      </c>
      <c r="O43" t="s">
        <v>50</v>
      </c>
      <c r="P43" t="s">
        <v>78</v>
      </c>
      <c r="Q43" t="s">
        <v>155</v>
      </c>
      <c r="R43" t="s">
        <v>2861</v>
      </c>
      <c r="S43">
        <v>78577</v>
      </c>
      <c r="T43" s="3">
        <v>42008</v>
      </c>
      <c r="U43" s="3">
        <v>42010</v>
      </c>
      <c r="V43">
        <v>6.3308</v>
      </c>
      <c r="W43">
        <v>11</v>
      </c>
      <c r="X43">
        <v>39.64</v>
      </c>
      <c r="Y43">
        <v>85850</v>
      </c>
    </row>
    <row r="44" spans="1:25" x14ac:dyDescent="0.3">
      <c r="A44">
        <v>19193</v>
      </c>
      <c r="B44" t="s">
        <v>64</v>
      </c>
      <c r="C44">
        <v>0.03</v>
      </c>
      <c r="D44">
        <v>3.36</v>
      </c>
      <c r="E44">
        <v>6.27</v>
      </c>
      <c r="F44">
        <v>3146</v>
      </c>
      <c r="G44" t="s">
        <v>2860</v>
      </c>
      <c r="H44" t="s">
        <v>66</v>
      </c>
      <c r="I44" t="s">
        <v>45</v>
      </c>
      <c r="J44" t="s">
        <v>46</v>
      </c>
      <c r="K44" t="s">
        <v>134</v>
      </c>
      <c r="L44" t="s">
        <v>76</v>
      </c>
      <c r="M44" t="s">
        <v>610</v>
      </c>
      <c r="N44">
        <v>0.4</v>
      </c>
      <c r="O44" t="s">
        <v>50</v>
      </c>
      <c r="P44" t="s">
        <v>78</v>
      </c>
      <c r="Q44" t="s">
        <v>155</v>
      </c>
      <c r="R44" t="s">
        <v>2861</v>
      </c>
      <c r="S44">
        <v>78577</v>
      </c>
      <c r="T44" s="3">
        <v>42008</v>
      </c>
      <c r="U44" s="3">
        <v>42009</v>
      </c>
      <c r="V44">
        <v>-94.258600000000001</v>
      </c>
      <c r="W44">
        <v>4</v>
      </c>
      <c r="X44">
        <v>14.9</v>
      </c>
      <c r="Y44">
        <v>85850</v>
      </c>
    </row>
    <row r="45" spans="1:25" x14ac:dyDescent="0.3">
      <c r="A45">
        <v>22460</v>
      </c>
      <c r="B45" t="s">
        <v>73</v>
      </c>
      <c r="C45">
        <v>0.03</v>
      </c>
      <c r="D45">
        <v>1.81</v>
      </c>
      <c r="E45">
        <v>0.75</v>
      </c>
      <c r="F45">
        <v>3133</v>
      </c>
      <c r="G45" t="s">
        <v>2845</v>
      </c>
      <c r="H45" t="s">
        <v>66</v>
      </c>
      <c r="I45" t="s">
        <v>45</v>
      </c>
      <c r="J45" t="s">
        <v>46</v>
      </c>
      <c r="K45" t="s">
        <v>91</v>
      </c>
      <c r="L45" t="s">
        <v>48</v>
      </c>
      <c r="M45" t="s">
        <v>2847</v>
      </c>
      <c r="N45">
        <v>0.52</v>
      </c>
      <c r="O45" t="s">
        <v>50</v>
      </c>
      <c r="P45" t="s">
        <v>78</v>
      </c>
      <c r="Q45" t="s">
        <v>202</v>
      </c>
      <c r="R45" t="s">
        <v>2846</v>
      </c>
      <c r="S45">
        <v>60540</v>
      </c>
      <c r="T45" s="3">
        <v>42020</v>
      </c>
      <c r="U45" s="3">
        <v>42021</v>
      </c>
      <c r="V45">
        <v>4.2027999999999999</v>
      </c>
      <c r="W45">
        <v>10</v>
      </c>
      <c r="X45">
        <v>19.14</v>
      </c>
      <c r="Y45">
        <v>86789</v>
      </c>
    </row>
    <row r="46" spans="1:25" x14ac:dyDescent="0.3">
      <c r="A46">
        <v>22459</v>
      </c>
      <c r="B46" t="s">
        <v>73</v>
      </c>
      <c r="C46">
        <v>0.1</v>
      </c>
      <c r="D46">
        <v>5.81</v>
      </c>
      <c r="E46">
        <v>8.49</v>
      </c>
      <c r="F46">
        <v>3133</v>
      </c>
      <c r="G46" t="s">
        <v>2845</v>
      </c>
      <c r="H46" t="s">
        <v>66</v>
      </c>
      <c r="I46" t="s">
        <v>45</v>
      </c>
      <c r="J46" t="s">
        <v>46</v>
      </c>
      <c r="K46" t="s">
        <v>134</v>
      </c>
      <c r="L46" t="s">
        <v>76</v>
      </c>
      <c r="M46" t="s">
        <v>349</v>
      </c>
      <c r="N46">
        <v>0.39</v>
      </c>
      <c r="O46" t="s">
        <v>50</v>
      </c>
      <c r="P46" t="s">
        <v>78</v>
      </c>
      <c r="Q46" t="s">
        <v>202</v>
      </c>
      <c r="R46" t="s">
        <v>2846</v>
      </c>
      <c r="S46">
        <v>60540</v>
      </c>
      <c r="T46" s="3">
        <v>42020</v>
      </c>
      <c r="U46" s="3">
        <v>42021</v>
      </c>
      <c r="V46">
        <v>-350.43950000000001</v>
      </c>
      <c r="W46">
        <v>12</v>
      </c>
      <c r="X46">
        <v>64.959999999999994</v>
      </c>
      <c r="Y46">
        <v>86789</v>
      </c>
    </row>
    <row r="47" spans="1:25" x14ac:dyDescent="0.3">
      <c r="A47">
        <v>25352</v>
      </c>
      <c r="B47" t="s">
        <v>42</v>
      </c>
      <c r="C47">
        <v>0.08</v>
      </c>
      <c r="D47">
        <v>120.97</v>
      </c>
      <c r="E47">
        <v>26.3</v>
      </c>
      <c r="F47">
        <v>3125</v>
      </c>
      <c r="G47" t="s">
        <v>2837</v>
      </c>
      <c r="H47" t="s">
        <v>56</v>
      </c>
      <c r="I47" t="s">
        <v>57</v>
      </c>
      <c r="J47" t="s">
        <v>102</v>
      </c>
      <c r="K47" t="s">
        <v>110</v>
      </c>
      <c r="L47" t="s">
        <v>60</v>
      </c>
      <c r="M47" t="s">
        <v>2838</v>
      </c>
      <c r="N47">
        <v>0.38</v>
      </c>
      <c r="O47" t="s">
        <v>50</v>
      </c>
      <c r="P47" t="s">
        <v>78</v>
      </c>
      <c r="Q47" t="s">
        <v>202</v>
      </c>
      <c r="R47" t="s">
        <v>2839</v>
      </c>
      <c r="S47">
        <v>60056</v>
      </c>
      <c r="T47" s="3">
        <v>42009</v>
      </c>
      <c r="U47" s="3">
        <v>42011</v>
      </c>
      <c r="V47">
        <v>-233.840688</v>
      </c>
      <c r="W47">
        <v>2</v>
      </c>
      <c r="X47">
        <v>233.58</v>
      </c>
      <c r="Y47">
        <v>87285</v>
      </c>
    </row>
    <row r="48" spans="1:25" x14ac:dyDescent="0.3">
      <c r="A48">
        <v>23764</v>
      </c>
      <c r="B48" t="s">
        <v>131</v>
      </c>
      <c r="C48">
        <v>0.02</v>
      </c>
      <c r="D48">
        <v>7.1</v>
      </c>
      <c r="E48">
        <v>6.05</v>
      </c>
      <c r="F48">
        <v>3123</v>
      </c>
      <c r="G48" t="s">
        <v>2833</v>
      </c>
      <c r="H48" t="s">
        <v>66</v>
      </c>
      <c r="I48" t="s">
        <v>57</v>
      </c>
      <c r="J48" t="s">
        <v>46</v>
      </c>
      <c r="K48" t="s">
        <v>134</v>
      </c>
      <c r="L48" t="s">
        <v>76</v>
      </c>
      <c r="M48" t="s">
        <v>675</v>
      </c>
      <c r="N48">
        <v>0.39</v>
      </c>
      <c r="O48" t="s">
        <v>50</v>
      </c>
      <c r="P48" t="s">
        <v>78</v>
      </c>
      <c r="Q48" t="s">
        <v>202</v>
      </c>
      <c r="R48" t="s">
        <v>2834</v>
      </c>
      <c r="S48">
        <v>60160</v>
      </c>
      <c r="T48" s="3">
        <v>42011</v>
      </c>
      <c r="U48" s="3">
        <v>42013</v>
      </c>
      <c r="V48">
        <v>-48.875</v>
      </c>
      <c r="W48">
        <v>8</v>
      </c>
      <c r="X48">
        <v>61.5</v>
      </c>
      <c r="Y48">
        <v>87287</v>
      </c>
    </row>
    <row r="49" spans="1:25" x14ac:dyDescent="0.3">
      <c r="A49">
        <v>20357</v>
      </c>
      <c r="B49" t="s">
        <v>64</v>
      </c>
      <c r="C49">
        <v>0.09</v>
      </c>
      <c r="D49">
        <v>207.48</v>
      </c>
      <c r="E49">
        <v>0.99</v>
      </c>
      <c r="F49">
        <v>3095</v>
      </c>
      <c r="G49" t="s">
        <v>2811</v>
      </c>
      <c r="H49" t="s">
        <v>66</v>
      </c>
      <c r="I49" t="s">
        <v>139</v>
      </c>
      <c r="J49" t="s">
        <v>46</v>
      </c>
      <c r="K49" t="s">
        <v>281</v>
      </c>
      <c r="L49" t="s">
        <v>76</v>
      </c>
      <c r="M49" t="s">
        <v>2167</v>
      </c>
      <c r="N49">
        <v>0.55000000000000004</v>
      </c>
      <c r="O49" t="s">
        <v>50</v>
      </c>
      <c r="P49" t="s">
        <v>70</v>
      </c>
      <c r="Q49" t="s">
        <v>178</v>
      </c>
      <c r="R49" t="s">
        <v>2812</v>
      </c>
      <c r="S49">
        <v>45011</v>
      </c>
      <c r="T49" s="3">
        <v>42023</v>
      </c>
      <c r="U49" s="3">
        <v>42025</v>
      </c>
      <c r="V49">
        <v>683.9556</v>
      </c>
      <c r="W49">
        <v>5</v>
      </c>
      <c r="X49">
        <v>991.24</v>
      </c>
      <c r="Y49">
        <v>86220</v>
      </c>
    </row>
    <row r="50" spans="1:25" x14ac:dyDescent="0.3">
      <c r="A50">
        <v>21085</v>
      </c>
      <c r="B50" t="s">
        <v>131</v>
      </c>
      <c r="C50">
        <v>7.0000000000000007E-2</v>
      </c>
      <c r="D50">
        <v>49.43</v>
      </c>
      <c r="E50">
        <v>19.989999999999998</v>
      </c>
      <c r="F50">
        <v>3089</v>
      </c>
      <c r="G50" t="s">
        <v>2809</v>
      </c>
      <c r="H50" t="s">
        <v>66</v>
      </c>
      <c r="I50" t="s">
        <v>45</v>
      </c>
      <c r="J50" t="s">
        <v>46</v>
      </c>
      <c r="K50" t="s">
        <v>281</v>
      </c>
      <c r="L50" t="s">
        <v>76</v>
      </c>
      <c r="M50" t="s">
        <v>2810</v>
      </c>
      <c r="N50">
        <v>0.56999999999999995</v>
      </c>
      <c r="O50" t="s">
        <v>50</v>
      </c>
      <c r="P50" t="s">
        <v>78</v>
      </c>
      <c r="Q50" t="s">
        <v>207</v>
      </c>
      <c r="R50" t="s">
        <v>2779</v>
      </c>
      <c r="S50">
        <v>66209</v>
      </c>
      <c r="T50" s="3">
        <v>42028</v>
      </c>
      <c r="U50" s="3">
        <v>42033</v>
      </c>
      <c r="V50">
        <v>-122.77</v>
      </c>
      <c r="W50">
        <v>6</v>
      </c>
      <c r="X50">
        <v>281.82</v>
      </c>
      <c r="Y50">
        <v>91219</v>
      </c>
    </row>
    <row r="51" spans="1:25" x14ac:dyDescent="0.3">
      <c r="A51">
        <v>1739</v>
      </c>
      <c r="B51" t="s">
        <v>73</v>
      </c>
      <c r="C51">
        <v>0</v>
      </c>
      <c r="D51">
        <v>137.47999999999999</v>
      </c>
      <c r="E51">
        <v>32.18</v>
      </c>
      <c r="F51">
        <v>3079</v>
      </c>
      <c r="G51" t="s">
        <v>2803</v>
      </c>
      <c r="H51" t="s">
        <v>56</v>
      </c>
      <c r="I51" t="s">
        <v>75</v>
      </c>
      <c r="J51" t="s">
        <v>58</v>
      </c>
      <c r="K51" t="s">
        <v>215</v>
      </c>
      <c r="L51" t="s">
        <v>146</v>
      </c>
      <c r="M51" t="s">
        <v>2796</v>
      </c>
      <c r="N51">
        <v>0.78</v>
      </c>
      <c r="O51" t="s">
        <v>50</v>
      </c>
      <c r="P51" t="s">
        <v>70</v>
      </c>
      <c r="Q51" t="s">
        <v>258</v>
      </c>
      <c r="R51" t="s">
        <v>1343</v>
      </c>
      <c r="S51">
        <v>19112</v>
      </c>
      <c r="T51" s="3">
        <v>42011</v>
      </c>
      <c r="U51" s="3">
        <v>42012</v>
      </c>
      <c r="V51">
        <v>-203.27</v>
      </c>
      <c r="W51">
        <v>10</v>
      </c>
      <c r="X51">
        <v>1483.76</v>
      </c>
      <c r="Y51">
        <v>12480</v>
      </c>
    </row>
    <row r="52" spans="1:25" x14ac:dyDescent="0.3">
      <c r="A52">
        <v>19739</v>
      </c>
      <c r="B52" t="s">
        <v>73</v>
      </c>
      <c r="C52">
        <v>0</v>
      </c>
      <c r="D52">
        <v>137.47999999999999</v>
      </c>
      <c r="E52">
        <v>32.18</v>
      </c>
      <c r="F52">
        <v>3076</v>
      </c>
      <c r="G52" t="s">
        <v>2795</v>
      </c>
      <c r="H52" t="s">
        <v>56</v>
      </c>
      <c r="I52" t="s">
        <v>75</v>
      </c>
      <c r="J52" t="s">
        <v>58</v>
      </c>
      <c r="K52" t="s">
        <v>215</v>
      </c>
      <c r="L52" t="s">
        <v>146</v>
      </c>
      <c r="M52" t="s">
        <v>2796</v>
      </c>
      <c r="N52">
        <v>0.78</v>
      </c>
      <c r="O52" t="s">
        <v>50</v>
      </c>
      <c r="P52" t="s">
        <v>70</v>
      </c>
      <c r="Q52" t="s">
        <v>178</v>
      </c>
      <c r="R52" t="s">
        <v>2797</v>
      </c>
      <c r="S52">
        <v>44224</v>
      </c>
      <c r="T52" s="3">
        <v>42011</v>
      </c>
      <c r="U52" s="3">
        <v>42012</v>
      </c>
      <c r="V52">
        <v>-203.27</v>
      </c>
      <c r="W52">
        <v>2</v>
      </c>
      <c r="X52">
        <v>296.75</v>
      </c>
      <c r="Y52">
        <v>88241</v>
      </c>
    </row>
    <row r="53" spans="1:25" x14ac:dyDescent="0.3">
      <c r="A53">
        <v>23811</v>
      </c>
      <c r="B53" t="s">
        <v>131</v>
      </c>
      <c r="C53">
        <v>0.03</v>
      </c>
      <c r="D53">
        <v>6.45</v>
      </c>
      <c r="E53">
        <v>1.34</v>
      </c>
      <c r="F53">
        <v>3064</v>
      </c>
      <c r="G53" t="s">
        <v>2786</v>
      </c>
      <c r="H53" t="s">
        <v>66</v>
      </c>
      <c r="I53" t="s">
        <v>139</v>
      </c>
      <c r="J53" t="s">
        <v>46</v>
      </c>
      <c r="K53" t="s">
        <v>118</v>
      </c>
      <c r="L53" t="s">
        <v>48</v>
      </c>
      <c r="M53" t="s">
        <v>2787</v>
      </c>
      <c r="N53">
        <v>0.36</v>
      </c>
      <c r="O53" t="s">
        <v>50</v>
      </c>
      <c r="P53" t="s">
        <v>51</v>
      </c>
      <c r="Q53" t="s">
        <v>52</v>
      </c>
      <c r="R53" t="s">
        <v>2788</v>
      </c>
      <c r="S53">
        <v>98503</v>
      </c>
      <c r="T53" s="3">
        <v>42018</v>
      </c>
      <c r="U53" s="3">
        <v>42023</v>
      </c>
      <c r="V53">
        <v>39.129899999999999</v>
      </c>
      <c r="W53">
        <v>9</v>
      </c>
      <c r="X53">
        <v>56.71</v>
      </c>
      <c r="Y53">
        <v>88448</v>
      </c>
    </row>
    <row r="54" spans="1:25" x14ac:dyDescent="0.3">
      <c r="A54">
        <v>19851</v>
      </c>
      <c r="B54" t="s">
        <v>54</v>
      </c>
      <c r="C54">
        <v>0.02</v>
      </c>
      <c r="D54">
        <v>12.98</v>
      </c>
      <c r="E54">
        <v>3.14</v>
      </c>
      <c r="F54">
        <v>3036</v>
      </c>
      <c r="G54" t="s">
        <v>2768</v>
      </c>
      <c r="H54" t="s">
        <v>66</v>
      </c>
      <c r="I54" t="s">
        <v>57</v>
      </c>
      <c r="J54" t="s">
        <v>46</v>
      </c>
      <c r="K54" t="s">
        <v>198</v>
      </c>
      <c r="L54" t="s">
        <v>68</v>
      </c>
      <c r="M54" t="s">
        <v>199</v>
      </c>
      <c r="N54">
        <v>0.6</v>
      </c>
      <c r="O54" t="s">
        <v>50</v>
      </c>
      <c r="P54" t="s">
        <v>78</v>
      </c>
      <c r="Q54" t="s">
        <v>2683</v>
      </c>
      <c r="R54" t="s">
        <v>2769</v>
      </c>
      <c r="S54">
        <v>58554</v>
      </c>
      <c r="T54" s="3">
        <v>42020</v>
      </c>
      <c r="U54" s="3">
        <v>42023</v>
      </c>
      <c r="V54">
        <v>75.010000000000005</v>
      </c>
      <c r="W54">
        <v>14</v>
      </c>
      <c r="X54">
        <v>184.4</v>
      </c>
      <c r="Y54">
        <v>89129</v>
      </c>
    </row>
    <row r="55" spans="1:25" x14ac:dyDescent="0.3">
      <c r="A55">
        <v>19850</v>
      </c>
      <c r="B55" t="s">
        <v>54</v>
      </c>
      <c r="C55">
        <v>0.05</v>
      </c>
      <c r="D55">
        <v>35.44</v>
      </c>
      <c r="E55">
        <v>7.5</v>
      </c>
      <c r="F55">
        <v>3036</v>
      </c>
      <c r="G55" t="s">
        <v>2768</v>
      </c>
      <c r="H55" t="s">
        <v>66</v>
      </c>
      <c r="I55" t="s">
        <v>57</v>
      </c>
      <c r="J55" t="s">
        <v>46</v>
      </c>
      <c r="K55" t="s">
        <v>118</v>
      </c>
      <c r="L55" t="s">
        <v>76</v>
      </c>
      <c r="M55" t="s">
        <v>2770</v>
      </c>
      <c r="N55">
        <v>0.38</v>
      </c>
      <c r="O55" t="s">
        <v>50</v>
      </c>
      <c r="P55" t="s">
        <v>78</v>
      </c>
      <c r="Q55" t="s">
        <v>2683</v>
      </c>
      <c r="R55" t="s">
        <v>2769</v>
      </c>
      <c r="S55">
        <v>58554</v>
      </c>
      <c r="T55" s="3">
        <v>42020</v>
      </c>
      <c r="U55" s="3">
        <v>42022</v>
      </c>
      <c r="V55">
        <v>165.88979999999998</v>
      </c>
      <c r="W55">
        <v>7</v>
      </c>
      <c r="X55">
        <v>240.42</v>
      </c>
      <c r="Y55">
        <v>89129</v>
      </c>
    </row>
    <row r="56" spans="1:25" x14ac:dyDescent="0.3">
      <c r="A56">
        <v>19849</v>
      </c>
      <c r="B56" t="s">
        <v>54</v>
      </c>
      <c r="C56">
        <v>0.02</v>
      </c>
      <c r="D56">
        <v>12.99</v>
      </c>
      <c r="E56">
        <v>14.37</v>
      </c>
      <c r="F56">
        <v>3036</v>
      </c>
      <c r="G56" t="s">
        <v>2768</v>
      </c>
      <c r="H56" t="s">
        <v>66</v>
      </c>
      <c r="I56" t="s">
        <v>57</v>
      </c>
      <c r="J56" t="s">
        <v>58</v>
      </c>
      <c r="K56" t="s">
        <v>67</v>
      </c>
      <c r="L56" t="s">
        <v>260</v>
      </c>
      <c r="M56" t="s">
        <v>592</v>
      </c>
      <c r="N56">
        <v>0.73</v>
      </c>
      <c r="O56" t="s">
        <v>50</v>
      </c>
      <c r="P56" t="s">
        <v>78</v>
      </c>
      <c r="Q56" t="s">
        <v>2683</v>
      </c>
      <c r="R56" t="s">
        <v>2769</v>
      </c>
      <c r="S56">
        <v>58554</v>
      </c>
      <c r="T56" s="3">
        <v>42020</v>
      </c>
      <c r="U56" s="3">
        <v>42022</v>
      </c>
      <c r="V56">
        <v>-159.86000000000001</v>
      </c>
      <c r="W56">
        <v>5</v>
      </c>
      <c r="X56">
        <v>67.64</v>
      </c>
      <c r="Y56">
        <v>89129</v>
      </c>
    </row>
    <row r="57" spans="1:25" x14ac:dyDescent="0.3">
      <c r="A57">
        <v>18951</v>
      </c>
      <c r="B57" t="s">
        <v>131</v>
      </c>
      <c r="C57">
        <v>0.04</v>
      </c>
      <c r="D57">
        <v>6.35</v>
      </c>
      <c r="E57">
        <v>1.02</v>
      </c>
      <c r="F57">
        <v>3035</v>
      </c>
      <c r="G57" t="s">
        <v>2765</v>
      </c>
      <c r="H57" t="s">
        <v>66</v>
      </c>
      <c r="I57" t="s">
        <v>57</v>
      </c>
      <c r="J57" t="s">
        <v>46</v>
      </c>
      <c r="K57" t="s">
        <v>118</v>
      </c>
      <c r="L57" t="s">
        <v>48</v>
      </c>
      <c r="M57" t="s">
        <v>911</v>
      </c>
      <c r="N57">
        <v>0.39</v>
      </c>
      <c r="O57" t="s">
        <v>50</v>
      </c>
      <c r="P57" t="s">
        <v>78</v>
      </c>
      <c r="Q57" t="s">
        <v>202</v>
      </c>
      <c r="R57" t="s">
        <v>2767</v>
      </c>
      <c r="S57">
        <v>60148</v>
      </c>
      <c r="T57" s="3">
        <v>42019</v>
      </c>
      <c r="U57" s="3">
        <v>42024</v>
      </c>
      <c r="V57">
        <v>52.170899999999996</v>
      </c>
      <c r="W57">
        <v>12</v>
      </c>
      <c r="X57">
        <v>75.61</v>
      </c>
      <c r="Y57">
        <v>89128</v>
      </c>
    </row>
    <row r="58" spans="1:25" x14ac:dyDescent="0.3">
      <c r="A58">
        <v>18950</v>
      </c>
      <c r="B58" t="s">
        <v>131</v>
      </c>
      <c r="C58">
        <v>0.01</v>
      </c>
      <c r="D58">
        <v>4.9800000000000004</v>
      </c>
      <c r="E58">
        <v>4.75</v>
      </c>
      <c r="F58">
        <v>3035</v>
      </c>
      <c r="G58" t="s">
        <v>2765</v>
      </c>
      <c r="H58" t="s">
        <v>66</v>
      </c>
      <c r="I58" t="s">
        <v>57</v>
      </c>
      <c r="J58" t="s">
        <v>46</v>
      </c>
      <c r="K58" t="s">
        <v>118</v>
      </c>
      <c r="L58" t="s">
        <v>76</v>
      </c>
      <c r="M58" t="s">
        <v>2766</v>
      </c>
      <c r="N58">
        <v>0.36</v>
      </c>
      <c r="O58" t="s">
        <v>50</v>
      </c>
      <c r="P58" t="s">
        <v>78</v>
      </c>
      <c r="Q58" t="s">
        <v>202</v>
      </c>
      <c r="R58" t="s">
        <v>2767</v>
      </c>
      <c r="S58">
        <v>60148</v>
      </c>
      <c r="T58" s="3">
        <v>42019</v>
      </c>
      <c r="U58" s="3">
        <v>42024</v>
      </c>
      <c r="V58">
        <v>-75.900400000000005</v>
      </c>
      <c r="W58">
        <v>10</v>
      </c>
      <c r="X58">
        <v>52.93</v>
      </c>
      <c r="Y58">
        <v>89128</v>
      </c>
    </row>
    <row r="59" spans="1:25" x14ac:dyDescent="0.3">
      <c r="A59">
        <v>22065</v>
      </c>
      <c r="B59" t="s">
        <v>64</v>
      </c>
      <c r="C59">
        <v>0.03</v>
      </c>
      <c r="D59">
        <v>3.98</v>
      </c>
      <c r="E59">
        <v>0.7</v>
      </c>
      <c r="F59">
        <v>3017</v>
      </c>
      <c r="G59" t="s">
        <v>2762</v>
      </c>
      <c r="H59" t="s">
        <v>66</v>
      </c>
      <c r="I59" t="s">
        <v>45</v>
      </c>
      <c r="J59" t="s">
        <v>46</v>
      </c>
      <c r="K59" t="s">
        <v>47</v>
      </c>
      <c r="L59" t="s">
        <v>48</v>
      </c>
      <c r="M59" t="s">
        <v>2764</v>
      </c>
      <c r="N59">
        <v>0.52</v>
      </c>
      <c r="O59" t="s">
        <v>50</v>
      </c>
      <c r="P59" t="s">
        <v>51</v>
      </c>
      <c r="Q59" t="s">
        <v>62</v>
      </c>
      <c r="R59" t="s">
        <v>2763</v>
      </c>
      <c r="S59">
        <v>92024</v>
      </c>
      <c r="T59" s="3">
        <v>42013</v>
      </c>
      <c r="U59" s="3">
        <v>42014</v>
      </c>
      <c r="V59">
        <v>31.201799999999995</v>
      </c>
      <c r="W59">
        <v>11</v>
      </c>
      <c r="X59">
        <v>45.22</v>
      </c>
      <c r="Y59">
        <v>89071</v>
      </c>
    </row>
    <row r="60" spans="1:25" x14ac:dyDescent="0.3">
      <c r="A60">
        <v>22064</v>
      </c>
      <c r="B60" t="s">
        <v>64</v>
      </c>
      <c r="C60">
        <v>0.01</v>
      </c>
      <c r="D60">
        <v>5.58</v>
      </c>
      <c r="E60">
        <v>5.3</v>
      </c>
      <c r="F60">
        <v>3017</v>
      </c>
      <c r="G60" t="s">
        <v>2762</v>
      </c>
      <c r="H60" t="s">
        <v>66</v>
      </c>
      <c r="I60" t="s">
        <v>45</v>
      </c>
      <c r="J60" t="s">
        <v>46</v>
      </c>
      <c r="K60" t="s">
        <v>94</v>
      </c>
      <c r="L60" t="s">
        <v>76</v>
      </c>
      <c r="M60" t="s">
        <v>401</v>
      </c>
      <c r="N60">
        <v>0.35</v>
      </c>
      <c r="O60" t="s">
        <v>50</v>
      </c>
      <c r="P60" t="s">
        <v>51</v>
      </c>
      <c r="Q60" t="s">
        <v>62</v>
      </c>
      <c r="R60" t="s">
        <v>2763</v>
      </c>
      <c r="S60">
        <v>92024</v>
      </c>
      <c r="T60" s="3">
        <v>42013</v>
      </c>
      <c r="U60" s="3">
        <v>42014</v>
      </c>
      <c r="V60">
        <v>-7.25</v>
      </c>
      <c r="W60">
        <v>1</v>
      </c>
      <c r="X60">
        <v>11.16</v>
      </c>
      <c r="Y60">
        <v>89071</v>
      </c>
    </row>
    <row r="61" spans="1:25" x14ac:dyDescent="0.3">
      <c r="A61">
        <v>21499</v>
      </c>
      <c r="B61" t="s">
        <v>131</v>
      </c>
      <c r="C61">
        <v>0.01</v>
      </c>
      <c r="D61">
        <v>10.14</v>
      </c>
      <c r="E61">
        <v>2.27</v>
      </c>
      <c r="F61">
        <v>3000</v>
      </c>
      <c r="G61" t="s">
        <v>2743</v>
      </c>
      <c r="H61" t="s">
        <v>66</v>
      </c>
      <c r="I61" t="s">
        <v>139</v>
      </c>
      <c r="J61" t="s">
        <v>46</v>
      </c>
      <c r="K61" t="s">
        <v>118</v>
      </c>
      <c r="L61" t="s">
        <v>48</v>
      </c>
      <c r="M61" t="s">
        <v>294</v>
      </c>
      <c r="N61">
        <v>0.36</v>
      </c>
      <c r="O61" t="s">
        <v>50</v>
      </c>
      <c r="P61" t="s">
        <v>78</v>
      </c>
      <c r="Q61" t="s">
        <v>324</v>
      </c>
      <c r="R61" t="s">
        <v>2744</v>
      </c>
      <c r="S61">
        <v>48342</v>
      </c>
      <c r="T61" s="3">
        <v>42030</v>
      </c>
      <c r="U61" s="3">
        <v>42032</v>
      </c>
      <c r="V61">
        <v>28.151999999999997</v>
      </c>
      <c r="W61">
        <v>4</v>
      </c>
      <c r="X61">
        <v>40.799999999999997</v>
      </c>
      <c r="Y61">
        <v>87042</v>
      </c>
    </row>
    <row r="62" spans="1:25" x14ac:dyDescent="0.3">
      <c r="A62">
        <v>20184</v>
      </c>
      <c r="B62" t="s">
        <v>64</v>
      </c>
      <c r="C62">
        <v>0.06</v>
      </c>
      <c r="D62">
        <v>1.1399999999999999</v>
      </c>
      <c r="E62">
        <v>0.7</v>
      </c>
      <c r="F62">
        <v>2980</v>
      </c>
      <c r="G62" t="s">
        <v>2732</v>
      </c>
      <c r="H62" t="s">
        <v>66</v>
      </c>
      <c r="I62" t="s">
        <v>45</v>
      </c>
      <c r="J62" t="s">
        <v>46</v>
      </c>
      <c r="K62" t="s">
        <v>91</v>
      </c>
      <c r="L62" t="s">
        <v>48</v>
      </c>
      <c r="M62" t="s">
        <v>1034</v>
      </c>
      <c r="N62">
        <v>0.38</v>
      </c>
      <c r="O62" t="s">
        <v>50</v>
      </c>
      <c r="P62" t="s">
        <v>70</v>
      </c>
      <c r="Q62" t="s">
        <v>178</v>
      </c>
      <c r="R62" t="s">
        <v>2733</v>
      </c>
      <c r="S62">
        <v>44870</v>
      </c>
      <c r="T62" s="3">
        <v>42031</v>
      </c>
      <c r="U62" s="3">
        <v>42034</v>
      </c>
      <c r="V62">
        <v>-3.782</v>
      </c>
      <c r="W62">
        <v>13</v>
      </c>
      <c r="X62">
        <v>14.53</v>
      </c>
      <c r="Y62">
        <v>86544</v>
      </c>
    </row>
    <row r="63" spans="1:25" x14ac:dyDescent="0.3">
      <c r="A63">
        <v>20183</v>
      </c>
      <c r="B63" t="s">
        <v>64</v>
      </c>
      <c r="C63">
        <v>0.03</v>
      </c>
      <c r="D63">
        <v>43.98</v>
      </c>
      <c r="E63">
        <v>8.99</v>
      </c>
      <c r="F63">
        <v>2980</v>
      </c>
      <c r="G63" t="s">
        <v>2732</v>
      </c>
      <c r="H63" t="s">
        <v>66</v>
      </c>
      <c r="I63" t="s">
        <v>45</v>
      </c>
      <c r="J63" t="s">
        <v>46</v>
      </c>
      <c r="K63" t="s">
        <v>47</v>
      </c>
      <c r="L63" t="s">
        <v>68</v>
      </c>
      <c r="M63" t="s">
        <v>1142</v>
      </c>
      <c r="N63">
        <v>0.57999999999999996</v>
      </c>
      <c r="O63" t="s">
        <v>50</v>
      </c>
      <c r="P63" t="s">
        <v>70</v>
      </c>
      <c r="Q63" t="s">
        <v>178</v>
      </c>
      <c r="R63" t="s">
        <v>2733</v>
      </c>
      <c r="S63">
        <v>44870</v>
      </c>
      <c r="T63" s="3">
        <v>42031</v>
      </c>
      <c r="U63" s="3">
        <v>42033</v>
      </c>
      <c r="V63">
        <v>274.0788</v>
      </c>
      <c r="W63">
        <v>10</v>
      </c>
      <c r="X63">
        <v>454.4</v>
      </c>
      <c r="Y63">
        <v>86544</v>
      </c>
    </row>
    <row r="64" spans="1:25" x14ac:dyDescent="0.3">
      <c r="A64">
        <v>20182</v>
      </c>
      <c r="B64" t="s">
        <v>64</v>
      </c>
      <c r="C64">
        <v>0.09</v>
      </c>
      <c r="D64">
        <v>2.94</v>
      </c>
      <c r="E64">
        <v>0.7</v>
      </c>
      <c r="F64">
        <v>2979</v>
      </c>
      <c r="G64" t="s">
        <v>2730</v>
      </c>
      <c r="H64" t="s">
        <v>66</v>
      </c>
      <c r="I64" t="s">
        <v>45</v>
      </c>
      <c r="J64" t="s">
        <v>46</v>
      </c>
      <c r="K64" t="s">
        <v>47</v>
      </c>
      <c r="L64" t="s">
        <v>48</v>
      </c>
      <c r="M64" t="s">
        <v>137</v>
      </c>
      <c r="N64">
        <v>0.57999999999999996</v>
      </c>
      <c r="O64" t="s">
        <v>50</v>
      </c>
      <c r="P64" t="s">
        <v>78</v>
      </c>
      <c r="Q64" t="s">
        <v>2683</v>
      </c>
      <c r="R64" t="s">
        <v>2731</v>
      </c>
      <c r="S64">
        <v>58601</v>
      </c>
      <c r="T64" s="3">
        <v>42031</v>
      </c>
      <c r="U64" s="3">
        <v>42032</v>
      </c>
      <c r="V64">
        <v>6.3840000000000003</v>
      </c>
      <c r="W64">
        <v>9</v>
      </c>
      <c r="X64">
        <v>25.22</v>
      </c>
      <c r="Y64">
        <v>86544</v>
      </c>
    </row>
    <row r="65" spans="1:25" x14ac:dyDescent="0.3">
      <c r="A65">
        <v>19074</v>
      </c>
      <c r="B65" t="s">
        <v>42</v>
      </c>
      <c r="C65">
        <v>0.03</v>
      </c>
      <c r="D65">
        <v>4.26</v>
      </c>
      <c r="E65">
        <v>1.2</v>
      </c>
      <c r="F65">
        <v>114</v>
      </c>
      <c r="G65" t="s">
        <v>225</v>
      </c>
      <c r="H65" t="s">
        <v>66</v>
      </c>
      <c r="I65" t="s">
        <v>57</v>
      </c>
      <c r="J65" t="s">
        <v>46</v>
      </c>
      <c r="K65" t="s">
        <v>47</v>
      </c>
      <c r="L65" t="s">
        <v>48</v>
      </c>
      <c r="M65" t="s">
        <v>226</v>
      </c>
      <c r="N65">
        <v>0.44</v>
      </c>
      <c r="O65" t="s">
        <v>50</v>
      </c>
      <c r="P65" t="s">
        <v>51</v>
      </c>
      <c r="Q65" t="s">
        <v>127</v>
      </c>
      <c r="R65" t="s">
        <v>227</v>
      </c>
      <c r="S65">
        <v>97035</v>
      </c>
      <c r="T65" s="3">
        <v>42007</v>
      </c>
      <c r="U65" s="3">
        <v>42008</v>
      </c>
      <c r="V65">
        <v>18.658000000000001</v>
      </c>
      <c r="W65">
        <v>7</v>
      </c>
      <c r="X65">
        <v>29.5</v>
      </c>
      <c r="Y65">
        <v>89583</v>
      </c>
    </row>
    <row r="66" spans="1:25" x14ac:dyDescent="0.3">
      <c r="A66">
        <v>18346</v>
      </c>
      <c r="B66" t="s">
        <v>64</v>
      </c>
      <c r="C66">
        <v>0.01</v>
      </c>
      <c r="D66">
        <v>8.01</v>
      </c>
      <c r="E66">
        <v>2.87</v>
      </c>
      <c r="F66">
        <v>2924</v>
      </c>
      <c r="G66" t="s">
        <v>2688</v>
      </c>
      <c r="H66" t="s">
        <v>66</v>
      </c>
      <c r="I66" t="s">
        <v>139</v>
      </c>
      <c r="J66" t="s">
        <v>46</v>
      </c>
      <c r="K66" t="s">
        <v>118</v>
      </c>
      <c r="L66" t="s">
        <v>48</v>
      </c>
      <c r="M66" t="s">
        <v>2690</v>
      </c>
      <c r="N66">
        <v>0.4</v>
      </c>
      <c r="O66" t="s">
        <v>50</v>
      </c>
      <c r="P66" t="s">
        <v>70</v>
      </c>
      <c r="Q66" t="s">
        <v>439</v>
      </c>
      <c r="R66" t="s">
        <v>2689</v>
      </c>
      <c r="S66">
        <v>20707</v>
      </c>
      <c r="T66" s="3">
        <v>42020</v>
      </c>
      <c r="U66" s="3">
        <v>42022</v>
      </c>
      <c r="V66">
        <v>44.976799999999997</v>
      </c>
      <c r="W66">
        <v>8</v>
      </c>
      <c r="X66">
        <v>68.650000000000006</v>
      </c>
      <c r="Y66">
        <v>86591</v>
      </c>
    </row>
    <row r="67" spans="1:25" x14ac:dyDescent="0.3">
      <c r="A67">
        <v>18345</v>
      </c>
      <c r="B67" t="s">
        <v>64</v>
      </c>
      <c r="C67">
        <v>0.02</v>
      </c>
      <c r="D67">
        <v>110.98</v>
      </c>
      <c r="E67">
        <v>13.99</v>
      </c>
      <c r="F67">
        <v>2924</v>
      </c>
      <c r="G67" t="s">
        <v>2688</v>
      </c>
      <c r="H67" t="s">
        <v>66</v>
      </c>
      <c r="I67" t="s">
        <v>139</v>
      </c>
      <c r="J67" t="s">
        <v>58</v>
      </c>
      <c r="K67" t="s">
        <v>67</v>
      </c>
      <c r="L67" t="s">
        <v>111</v>
      </c>
      <c r="M67" t="s">
        <v>1915</v>
      </c>
      <c r="N67">
        <v>0.69</v>
      </c>
      <c r="O67" t="s">
        <v>50</v>
      </c>
      <c r="P67" t="s">
        <v>70</v>
      </c>
      <c r="Q67" t="s">
        <v>439</v>
      </c>
      <c r="R67" t="s">
        <v>2689</v>
      </c>
      <c r="S67">
        <v>20707</v>
      </c>
      <c r="T67" s="3">
        <v>42020</v>
      </c>
      <c r="U67" s="3">
        <v>42022</v>
      </c>
      <c r="V67">
        <v>-106.3424</v>
      </c>
      <c r="W67">
        <v>2</v>
      </c>
      <c r="X67">
        <v>226.53</v>
      </c>
      <c r="Y67">
        <v>86591</v>
      </c>
    </row>
    <row r="68" spans="1:25" x14ac:dyDescent="0.3">
      <c r="A68">
        <v>18612</v>
      </c>
      <c r="B68" t="s">
        <v>42</v>
      </c>
      <c r="C68">
        <v>0.03</v>
      </c>
      <c r="D68">
        <v>22.72</v>
      </c>
      <c r="E68">
        <v>8.99</v>
      </c>
      <c r="F68">
        <v>2908</v>
      </c>
      <c r="G68" t="s">
        <v>2679</v>
      </c>
      <c r="H68" t="s">
        <v>66</v>
      </c>
      <c r="I68" t="s">
        <v>57</v>
      </c>
      <c r="J68" t="s">
        <v>58</v>
      </c>
      <c r="K68" t="s">
        <v>67</v>
      </c>
      <c r="L68" t="s">
        <v>68</v>
      </c>
      <c r="M68" t="s">
        <v>806</v>
      </c>
      <c r="N68">
        <v>0.44</v>
      </c>
      <c r="O68" t="s">
        <v>50</v>
      </c>
      <c r="P68" t="s">
        <v>70</v>
      </c>
      <c r="Q68" t="s">
        <v>178</v>
      </c>
      <c r="R68" t="s">
        <v>2680</v>
      </c>
      <c r="S68">
        <v>44125</v>
      </c>
      <c r="T68" s="3">
        <v>42012</v>
      </c>
      <c r="U68" s="3">
        <v>42012</v>
      </c>
      <c r="V68">
        <v>17.429400000000001</v>
      </c>
      <c r="W68">
        <v>1</v>
      </c>
      <c r="X68">
        <v>25.26</v>
      </c>
      <c r="Y68">
        <v>88156</v>
      </c>
    </row>
    <row r="69" spans="1:25" x14ac:dyDescent="0.3">
      <c r="A69">
        <v>1074</v>
      </c>
      <c r="B69" t="s">
        <v>42</v>
      </c>
      <c r="C69">
        <v>0.03</v>
      </c>
      <c r="D69">
        <v>4.26</v>
      </c>
      <c r="E69">
        <v>1.2</v>
      </c>
      <c r="F69">
        <v>117</v>
      </c>
      <c r="G69" t="s">
        <v>232</v>
      </c>
      <c r="H69" t="s">
        <v>66</v>
      </c>
      <c r="I69" t="s">
        <v>57</v>
      </c>
      <c r="J69" t="s">
        <v>46</v>
      </c>
      <c r="K69" t="s">
        <v>47</v>
      </c>
      <c r="L69" t="s">
        <v>48</v>
      </c>
      <c r="M69" t="s">
        <v>226</v>
      </c>
      <c r="N69">
        <v>0.44</v>
      </c>
      <c r="O69" t="s">
        <v>50</v>
      </c>
      <c r="P69" t="s">
        <v>51</v>
      </c>
      <c r="Q69" t="s">
        <v>52</v>
      </c>
      <c r="R69" t="s">
        <v>233</v>
      </c>
      <c r="S69">
        <v>98103</v>
      </c>
      <c r="T69" s="3">
        <v>42007</v>
      </c>
      <c r="U69" s="3">
        <v>42008</v>
      </c>
      <c r="V69">
        <v>9.82</v>
      </c>
      <c r="W69">
        <v>29</v>
      </c>
      <c r="X69">
        <v>122.23</v>
      </c>
      <c r="Y69">
        <v>7909</v>
      </c>
    </row>
    <row r="70" spans="1:25" x14ac:dyDescent="0.3">
      <c r="A70">
        <v>18611</v>
      </c>
      <c r="B70" t="s">
        <v>42</v>
      </c>
      <c r="C70">
        <v>7.0000000000000007E-2</v>
      </c>
      <c r="D70">
        <v>4.13</v>
      </c>
      <c r="E70">
        <v>0.99</v>
      </c>
      <c r="F70">
        <v>2908</v>
      </c>
      <c r="G70" t="s">
        <v>2679</v>
      </c>
      <c r="H70" t="s">
        <v>66</v>
      </c>
      <c r="I70" t="s">
        <v>57</v>
      </c>
      <c r="J70" t="s">
        <v>46</v>
      </c>
      <c r="K70" t="s">
        <v>159</v>
      </c>
      <c r="L70" t="s">
        <v>76</v>
      </c>
      <c r="M70" t="s">
        <v>1444</v>
      </c>
      <c r="N70">
        <v>0.39</v>
      </c>
      <c r="O70" t="s">
        <v>50</v>
      </c>
      <c r="P70" t="s">
        <v>70</v>
      </c>
      <c r="Q70" t="s">
        <v>178</v>
      </c>
      <c r="R70" t="s">
        <v>2680</v>
      </c>
      <c r="S70">
        <v>44125</v>
      </c>
      <c r="T70" s="3">
        <v>42012</v>
      </c>
      <c r="U70" s="3">
        <v>42012</v>
      </c>
      <c r="V70">
        <v>10.959199999999999</v>
      </c>
      <c r="W70">
        <v>4</v>
      </c>
      <c r="X70">
        <v>16.07</v>
      </c>
      <c r="Y70">
        <v>88156</v>
      </c>
    </row>
    <row r="71" spans="1:25" x14ac:dyDescent="0.3">
      <c r="A71">
        <v>19909</v>
      </c>
      <c r="B71" t="s">
        <v>131</v>
      </c>
      <c r="C71">
        <v>0.02</v>
      </c>
      <c r="D71">
        <v>880.98</v>
      </c>
      <c r="E71">
        <v>44.55</v>
      </c>
      <c r="F71">
        <v>2896</v>
      </c>
      <c r="G71" t="s">
        <v>2670</v>
      </c>
      <c r="H71" t="s">
        <v>56</v>
      </c>
      <c r="I71" t="s">
        <v>57</v>
      </c>
      <c r="J71" t="s">
        <v>58</v>
      </c>
      <c r="K71" t="s">
        <v>215</v>
      </c>
      <c r="L71" t="s">
        <v>146</v>
      </c>
      <c r="M71" t="s">
        <v>793</v>
      </c>
      <c r="N71">
        <v>0.62</v>
      </c>
      <c r="O71" t="s">
        <v>50</v>
      </c>
      <c r="P71" t="s">
        <v>78</v>
      </c>
      <c r="Q71" t="s">
        <v>79</v>
      </c>
      <c r="R71" t="s">
        <v>2671</v>
      </c>
      <c r="S71">
        <v>56001</v>
      </c>
      <c r="T71" s="3">
        <v>42026</v>
      </c>
      <c r="U71" s="3">
        <v>42030</v>
      </c>
      <c r="V71">
        <v>4861.0637999999999</v>
      </c>
      <c r="W71">
        <v>8</v>
      </c>
      <c r="X71">
        <v>7045.02</v>
      </c>
      <c r="Y71">
        <v>86925</v>
      </c>
    </row>
    <row r="72" spans="1:25" x14ac:dyDescent="0.3">
      <c r="A72">
        <v>7137</v>
      </c>
      <c r="B72" t="s">
        <v>131</v>
      </c>
      <c r="C72">
        <v>0.02</v>
      </c>
      <c r="D72">
        <v>43.98</v>
      </c>
      <c r="E72">
        <v>1.99</v>
      </c>
      <c r="F72">
        <v>2882</v>
      </c>
      <c r="G72" t="s">
        <v>2656</v>
      </c>
      <c r="H72" t="s">
        <v>66</v>
      </c>
      <c r="I72" t="s">
        <v>139</v>
      </c>
      <c r="J72" t="s">
        <v>102</v>
      </c>
      <c r="K72" t="s">
        <v>204</v>
      </c>
      <c r="L72" t="s">
        <v>68</v>
      </c>
      <c r="M72" t="s">
        <v>2659</v>
      </c>
      <c r="N72">
        <v>0.44</v>
      </c>
      <c r="O72" t="s">
        <v>50</v>
      </c>
      <c r="P72" t="s">
        <v>87</v>
      </c>
      <c r="Q72" t="s">
        <v>346</v>
      </c>
      <c r="R72" t="s">
        <v>414</v>
      </c>
      <c r="S72">
        <v>28206</v>
      </c>
      <c r="T72" s="3">
        <v>42025</v>
      </c>
      <c r="U72" s="3">
        <v>42029</v>
      </c>
      <c r="V72">
        <v>333.76049999999998</v>
      </c>
      <c r="W72">
        <v>40</v>
      </c>
      <c r="X72">
        <v>1724.01</v>
      </c>
      <c r="Y72">
        <v>50917</v>
      </c>
    </row>
    <row r="73" spans="1:25" x14ac:dyDescent="0.3">
      <c r="A73">
        <v>20688</v>
      </c>
      <c r="B73" t="s">
        <v>42</v>
      </c>
      <c r="C73">
        <v>0.05</v>
      </c>
      <c r="D73">
        <v>6.3</v>
      </c>
      <c r="E73">
        <v>0.5</v>
      </c>
      <c r="F73">
        <v>120</v>
      </c>
      <c r="G73" t="s">
        <v>234</v>
      </c>
      <c r="H73" t="s">
        <v>66</v>
      </c>
      <c r="I73" t="s">
        <v>45</v>
      </c>
      <c r="J73" t="s">
        <v>46</v>
      </c>
      <c r="K73" t="s">
        <v>159</v>
      </c>
      <c r="L73" t="s">
        <v>76</v>
      </c>
      <c r="M73" t="s">
        <v>235</v>
      </c>
      <c r="N73">
        <v>0.39</v>
      </c>
      <c r="O73" t="s">
        <v>50</v>
      </c>
      <c r="P73" t="s">
        <v>51</v>
      </c>
      <c r="Q73" t="s">
        <v>236</v>
      </c>
      <c r="R73" t="s">
        <v>237</v>
      </c>
      <c r="S73">
        <v>84041</v>
      </c>
      <c r="T73" s="3">
        <v>42016</v>
      </c>
      <c r="U73" s="3">
        <v>42017</v>
      </c>
      <c r="V73">
        <v>41.296499999999995</v>
      </c>
      <c r="W73">
        <v>10</v>
      </c>
      <c r="X73">
        <v>59.85</v>
      </c>
      <c r="Y73">
        <v>86520</v>
      </c>
    </row>
    <row r="74" spans="1:25" x14ac:dyDescent="0.3">
      <c r="A74">
        <v>20689</v>
      </c>
      <c r="B74" t="s">
        <v>42</v>
      </c>
      <c r="C74">
        <v>0.09</v>
      </c>
      <c r="D74">
        <v>205.99</v>
      </c>
      <c r="E74">
        <v>3</v>
      </c>
      <c r="F74">
        <v>120</v>
      </c>
      <c r="G74" t="s">
        <v>234</v>
      </c>
      <c r="H74" t="s">
        <v>44</v>
      </c>
      <c r="I74" t="s">
        <v>45</v>
      </c>
      <c r="J74" t="s">
        <v>102</v>
      </c>
      <c r="K74" t="s">
        <v>103</v>
      </c>
      <c r="L74" t="s">
        <v>76</v>
      </c>
      <c r="M74" t="s">
        <v>238</v>
      </c>
      <c r="N74">
        <v>0.57999999999999996</v>
      </c>
      <c r="O74" t="s">
        <v>50</v>
      </c>
      <c r="P74" t="s">
        <v>51</v>
      </c>
      <c r="Q74" t="s">
        <v>236</v>
      </c>
      <c r="R74" t="s">
        <v>237</v>
      </c>
      <c r="S74">
        <v>84041</v>
      </c>
      <c r="T74" s="3">
        <v>42016</v>
      </c>
      <c r="U74" s="3">
        <v>42018</v>
      </c>
      <c r="V74">
        <v>1179.0237</v>
      </c>
      <c r="W74">
        <v>10</v>
      </c>
      <c r="X74">
        <v>1708.73</v>
      </c>
      <c r="Y74">
        <v>86520</v>
      </c>
    </row>
    <row r="75" spans="1:25" x14ac:dyDescent="0.3">
      <c r="A75">
        <v>25725</v>
      </c>
      <c r="B75" t="s">
        <v>73</v>
      </c>
      <c r="C75">
        <v>0</v>
      </c>
      <c r="D75">
        <v>217.85</v>
      </c>
      <c r="E75">
        <v>29.1</v>
      </c>
      <c r="F75">
        <v>2873</v>
      </c>
      <c r="G75" t="s">
        <v>2645</v>
      </c>
      <c r="H75" t="s">
        <v>56</v>
      </c>
      <c r="I75" t="s">
        <v>75</v>
      </c>
      <c r="J75" t="s">
        <v>58</v>
      </c>
      <c r="K75" t="s">
        <v>176</v>
      </c>
      <c r="L75" t="s">
        <v>146</v>
      </c>
      <c r="M75" t="s">
        <v>2647</v>
      </c>
      <c r="N75">
        <v>0.68</v>
      </c>
      <c r="O75" t="s">
        <v>50</v>
      </c>
      <c r="P75" t="s">
        <v>87</v>
      </c>
      <c r="Q75" t="s">
        <v>386</v>
      </c>
      <c r="R75" t="s">
        <v>2646</v>
      </c>
      <c r="S75">
        <v>33012</v>
      </c>
      <c r="T75" s="3">
        <v>42026</v>
      </c>
      <c r="U75" s="3">
        <v>42027</v>
      </c>
      <c r="V75">
        <v>394.17</v>
      </c>
      <c r="W75">
        <v>10</v>
      </c>
      <c r="X75">
        <v>2273.1</v>
      </c>
      <c r="Y75">
        <v>89872</v>
      </c>
    </row>
    <row r="76" spans="1:25" x14ac:dyDescent="0.3">
      <c r="A76">
        <v>24319</v>
      </c>
      <c r="B76" t="s">
        <v>54</v>
      </c>
      <c r="C76">
        <v>0.02</v>
      </c>
      <c r="D76">
        <v>1.74</v>
      </c>
      <c r="E76">
        <v>4.08</v>
      </c>
      <c r="F76">
        <v>129</v>
      </c>
      <c r="G76" t="s">
        <v>242</v>
      </c>
      <c r="H76" t="s">
        <v>66</v>
      </c>
      <c r="I76" t="s">
        <v>75</v>
      </c>
      <c r="J76" t="s">
        <v>58</v>
      </c>
      <c r="K76" t="s">
        <v>67</v>
      </c>
      <c r="L76" t="s">
        <v>68</v>
      </c>
      <c r="M76" t="s">
        <v>243</v>
      </c>
      <c r="N76">
        <v>0.53</v>
      </c>
      <c r="O76" t="s">
        <v>50</v>
      </c>
      <c r="P76" t="s">
        <v>78</v>
      </c>
      <c r="Q76" t="s">
        <v>202</v>
      </c>
      <c r="R76" t="s">
        <v>244</v>
      </c>
      <c r="S76">
        <v>62002</v>
      </c>
      <c r="T76" s="3">
        <v>42031</v>
      </c>
      <c r="U76" s="3">
        <v>42032</v>
      </c>
      <c r="V76">
        <v>-37.39</v>
      </c>
      <c r="W76">
        <v>5</v>
      </c>
      <c r="X76">
        <v>10.23</v>
      </c>
      <c r="Y76">
        <v>86693</v>
      </c>
    </row>
    <row r="77" spans="1:25" x14ac:dyDescent="0.3">
      <c r="A77">
        <v>25724</v>
      </c>
      <c r="B77" t="s">
        <v>73</v>
      </c>
      <c r="C77">
        <v>7.0000000000000007E-2</v>
      </c>
      <c r="D77">
        <v>2.89</v>
      </c>
      <c r="E77">
        <v>0.5</v>
      </c>
      <c r="F77">
        <v>2873</v>
      </c>
      <c r="G77" t="s">
        <v>2645</v>
      </c>
      <c r="H77" t="s">
        <v>66</v>
      </c>
      <c r="I77" t="s">
        <v>75</v>
      </c>
      <c r="J77" t="s">
        <v>46</v>
      </c>
      <c r="K77" t="s">
        <v>159</v>
      </c>
      <c r="L77" t="s">
        <v>76</v>
      </c>
      <c r="M77" t="s">
        <v>813</v>
      </c>
      <c r="N77">
        <v>0.38</v>
      </c>
      <c r="O77" t="s">
        <v>50</v>
      </c>
      <c r="P77" t="s">
        <v>87</v>
      </c>
      <c r="Q77" t="s">
        <v>386</v>
      </c>
      <c r="R77" t="s">
        <v>2646</v>
      </c>
      <c r="S77">
        <v>33012</v>
      </c>
      <c r="T77" s="3">
        <v>42026</v>
      </c>
      <c r="U77" s="3">
        <v>42028</v>
      </c>
      <c r="V77">
        <v>441.59399999999999</v>
      </c>
      <c r="W77">
        <v>12</v>
      </c>
      <c r="X77">
        <v>33.020000000000003</v>
      </c>
      <c r="Y77">
        <v>89872</v>
      </c>
    </row>
    <row r="78" spans="1:25" x14ac:dyDescent="0.3">
      <c r="A78">
        <v>18998</v>
      </c>
      <c r="B78" t="s">
        <v>42</v>
      </c>
      <c r="C78">
        <v>0.03</v>
      </c>
      <c r="D78">
        <v>896.99</v>
      </c>
      <c r="E78">
        <v>19.989999999999998</v>
      </c>
      <c r="F78">
        <v>2868</v>
      </c>
      <c r="G78" t="s">
        <v>2643</v>
      </c>
      <c r="H78" t="s">
        <v>66</v>
      </c>
      <c r="I78" t="s">
        <v>45</v>
      </c>
      <c r="J78" t="s">
        <v>46</v>
      </c>
      <c r="K78" t="s">
        <v>134</v>
      </c>
      <c r="L78" t="s">
        <v>76</v>
      </c>
      <c r="M78" t="s">
        <v>183</v>
      </c>
      <c r="N78">
        <v>0.38</v>
      </c>
      <c r="O78" t="s">
        <v>50</v>
      </c>
      <c r="P78" t="s">
        <v>51</v>
      </c>
      <c r="Q78" t="s">
        <v>52</v>
      </c>
      <c r="R78" t="s">
        <v>2644</v>
      </c>
      <c r="S78">
        <v>98026</v>
      </c>
      <c r="T78" s="3">
        <v>42012</v>
      </c>
      <c r="U78" s="3">
        <v>42014</v>
      </c>
      <c r="V78">
        <v>3602.1311999999994</v>
      </c>
      <c r="W78">
        <v>6</v>
      </c>
      <c r="X78">
        <v>5220.4799999999996</v>
      </c>
      <c r="Y78">
        <v>85826</v>
      </c>
    </row>
    <row r="79" spans="1:25" x14ac:dyDescent="0.3">
      <c r="A79">
        <v>23043</v>
      </c>
      <c r="B79" t="s">
        <v>73</v>
      </c>
      <c r="C79">
        <v>0.03</v>
      </c>
      <c r="D79">
        <v>105.34</v>
      </c>
      <c r="E79">
        <v>24.49</v>
      </c>
      <c r="F79">
        <v>2855</v>
      </c>
      <c r="G79" t="s">
        <v>2630</v>
      </c>
      <c r="H79" t="s">
        <v>66</v>
      </c>
      <c r="I79" t="s">
        <v>45</v>
      </c>
      <c r="J79" t="s">
        <v>58</v>
      </c>
      <c r="K79" t="s">
        <v>67</v>
      </c>
      <c r="L79" t="s">
        <v>260</v>
      </c>
      <c r="M79" t="s">
        <v>2632</v>
      </c>
      <c r="N79">
        <v>0.61</v>
      </c>
      <c r="O79" t="s">
        <v>50</v>
      </c>
      <c r="P79" t="s">
        <v>51</v>
      </c>
      <c r="Q79" t="s">
        <v>52</v>
      </c>
      <c r="R79" t="s">
        <v>2631</v>
      </c>
      <c r="S79">
        <v>98198</v>
      </c>
      <c r="T79" s="3">
        <v>42025</v>
      </c>
      <c r="U79" s="3">
        <v>42026</v>
      </c>
      <c r="V79">
        <v>618.13080000000002</v>
      </c>
      <c r="W79">
        <v>10</v>
      </c>
      <c r="X79">
        <v>1038.1400000000001</v>
      </c>
      <c r="Y79">
        <v>87316</v>
      </c>
    </row>
    <row r="80" spans="1:25" x14ac:dyDescent="0.3">
      <c r="A80">
        <v>23042</v>
      </c>
      <c r="B80" t="s">
        <v>73</v>
      </c>
      <c r="C80">
        <v>0.08</v>
      </c>
      <c r="D80">
        <v>7.84</v>
      </c>
      <c r="E80">
        <v>4.71</v>
      </c>
      <c r="F80">
        <v>2855</v>
      </c>
      <c r="G80" t="s">
        <v>2630</v>
      </c>
      <c r="H80" t="s">
        <v>66</v>
      </c>
      <c r="I80" t="s">
        <v>45</v>
      </c>
      <c r="J80" t="s">
        <v>46</v>
      </c>
      <c r="K80" t="s">
        <v>134</v>
      </c>
      <c r="L80" t="s">
        <v>76</v>
      </c>
      <c r="M80" t="s">
        <v>2293</v>
      </c>
      <c r="N80">
        <v>0.35</v>
      </c>
      <c r="O80" t="s">
        <v>50</v>
      </c>
      <c r="P80" t="s">
        <v>51</v>
      </c>
      <c r="Q80" t="s">
        <v>52</v>
      </c>
      <c r="R80" t="s">
        <v>2631</v>
      </c>
      <c r="S80">
        <v>98198</v>
      </c>
      <c r="T80" s="3">
        <v>42025</v>
      </c>
      <c r="U80" s="3">
        <v>42026</v>
      </c>
      <c r="V80">
        <v>-12.876779999999998</v>
      </c>
      <c r="W80">
        <v>10</v>
      </c>
      <c r="X80">
        <v>76.16</v>
      </c>
      <c r="Y80">
        <v>87316</v>
      </c>
    </row>
    <row r="81" spans="1:25" x14ac:dyDescent="0.3">
      <c r="A81">
        <v>24746</v>
      </c>
      <c r="B81" t="s">
        <v>54</v>
      </c>
      <c r="C81">
        <v>0.1</v>
      </c>
      <c r="D81">
        <v>22.01</v>
      </c>
      <c r="E81">
        <v>5.53</v>
      </c>
      <c r="F81">
        <v>2820</v>
      </c>
      <c r="G81" t="s">
        <v>2608</v>
      </c>
      <c r="H81" t="s">
        <v>66</v>
      </c>
      <c r="I81" t="s">
        <v>57</v>
      </c>
      <c r="J81" t="s">
        <v>46</v>
      </c>
      <c r="K81" t="s">
        <v>47</v>
      </c>
      <c r="L81" t="s">
        <v>68</v>
      </c>
      <c r="M81" t="s">
        <v>2075</v>
      </c>
      <c r="N81">
        <v>0.59</v>
      </c>
      <c r="O81" t="s">
        <v>50</v>
      </c>
      <c r="P81" t="s">
        <v>78</v>
      </c>
      <c r="Q81" t="s">
        <v>530</v>
      </c>
      <c r="R81" t="s">
        <v>2609</v>
      </c>
      <c r="S81">
        <v>63129</v>
      </c>
      <c r="T81" s="3">
        <v>42018</v>
      </c>
      <c r="U81" s="3">
        <v>42019</v>
      </c>
      <c r="V81">
        <v>31.59</v>
      </c>
      <c r="W81">
        <v>14</v>
      </c>
      <c r="X81">
        <v>281.75</v>
      </c>
      <c r="Y81">
        <v>87900</v>
      </c>
    </row>
    <row r="82" spans="1:25" x14ac:dyDescent="0.3">
      <c r="A82">
        <v>24849</v>
      </c>
      <c r="B82" t="s">
        <v>73</v>
      </c>
      <c r="C82">
        <v>0.06</v>
      </c>
      <c r="D82">
        <v>7.04</v>
      </c>
      <c r="E82">
        <v>2.17</v>
      </c>
      <c r="F82">
        <v>145</v>
      </c>
      <c r="G82" t="s">
        <v>256</v>
      </c>
      <c r="H82" t="s">
        <v>66</v>
      </c>
      <c r="I82" t="s">
        <v>75</v>
      </c>
      <c r="J82" t="s">
        <v>46</v>
      </c>
      <c r="K82" t="s">
        <v>118</v>
      </c>
      <c r="L82" t="s">
        <v>48</v>
      </c>
      <c r="M82" t="s">
        <v>257</v>
      </c>
      <c r="N82">
        <v>0.38</v>
      </c>
      <c r="O82" t="s">
        <v>50</v>
      </c>
      <c r="P82" t="s">
        <v>70</v>
      </c>
      <c r="Q82" t="s">
        <v>258</v>
      </c>
      <c r="R82" t="s">
        <v>259</v>
      </c>
      <c r="S82">
        <v>15122</v>
      </c>
      <c r="T82" s="3">
        <v>42019</v>
      </c>
      <c r="U82" s="3">
        <v>42021</v>
      </c>
      <c r="V82">
        <v>2.4851999999999999</v>
      </c>
      <c r="W82">
        <v>2</v>
      </c>
      <c r="X82">
        <v>14.65</v>
      </c>
      <c r="Y82">
        <v>91086</v>
      </c>
    </row>
    <row r="83" spans="1:25" x14ac:dyDescent="0.3">
      <c r="A83">
        <v>23350</v>
      </c>
      <c r="B83" t="s">
        <v>73</v>
      </c>
      <c r="C83">
        <v>0.02</v>
      </c>
      <c r="D83">
        <v>4.91</v>
      </c>
      <c r="E83">
        <v>0.5</v>
      </c>
      <c r="F83">
        <v>2797</v>
      </c>
      <c r="G83" t="s">
        <v>2596</v>
      </c>
      <c r="H83" t="s">
        <v>66</v>
      </c>
      <c r="I83" t="s">
        <v>45</v>
      </c>
      <c r="J83" t="s">
        <v>46</v>
      </c>
      <c r="K83" t="s">
        <v>159</v>
      </c>
      <c r="L83" t="s">
        <v>76</v>
      </c>
      <c r="M83" t="s">
        <v>1585</v>
      </c>
      <c r="N83">
        <v>0.36</v>
      </c>
      <c r="O83" t="s">
        <v>50</v>
      </c>
      <c r="P83" t="s">
        <v>70</v>
      </c>
      <c r="Q83" t="s">
        <v>258</v>
      </c>
      <c r="R83" t="s">
        <v>2597</v>
      </c>
      <c r="S83">
        <v>15122</v>
      </c>
      <c r="T83" s="3">
        <v>42025</v>
      </c>
      <c r="U83" s="3">
        <v>42026</v>
      </c>
      <c r="V83">
        <v>29.883900000000001</v>
      </c>
      <c r="W83">
        <v>9</v>
      </c>
      <c r="X83">
        <v>43.31</v>
      </c>
      <c r="Y83">
        <v>87553</v>
      </c>
    </row>
    <row r="84" spans="1:25" x14ac:dyDescent="0.3">
      <c r="A84">
        <v>22787</v>
      </c>
      <c r="B84" t="s">
        <v>73</v>
      </c>
      <c r="C84">
        <v>0</v>
      </c>
      <c r="D84">
        <v>5.0199999999999996</v>
      </c>
      <c r="E84">
        <v>5.14</v>
      </c>
      <c r="F84">
        <v>2797</v>
      </c>
      <c r="G84" t="s">
        <v>2596</v>
      </c>
      <c r="H84" t="s">
        <v>66</v>
      </c>
      <c r="I84" t="s">
        <v>139</v>
      </c>
      <c r="J84" t="s">
        <v>102</v>
      </c>
      <c r="K84" t="s">
        <v>204</v>
      </c>
      <c r="L84" t="s">
        <v>68</v>
      </c>
      <c r="M84" t="s">
        <v>864</v>
      </c>
      <c r="N84">
        <v>0.79</v>
      </c>
      <c r="O84" t="s">
        <v>50</v>
      </c>
      <c r="P84" t="s">
        <v>70</v>
      </c>
      <c r="Q84" t="s">
        <v>258</v>
      </c>
      <c r="R84" t="s">
        <v>2597</v>
      </c>
      <c r="S84">
        <v>15122</v>
      </c>
      <c r="T84" s="3">
        <v>42014</v>
      </c>
      <c r="U84" s="3">
        <v>42015</v>
      </c>
      <c r="V84">
        <v>-159.30279999999999</v>
      </c>
      <c r="W84">
        <v>8</v>
      </c>
      <c r="X84">
        <v>43.94</v>
      </c>
      <c r="Y84">
        <v>87552</v>
      </c>
    </row>
    <row r="85" spans="1:25" x14ac:dyDescent="0.3">
      <c r="A85">
        <v>23351</v>
      </c>
      <c r="B85" t="s">
        <v>73</v>
      </c>
      <c r="C85">
        <v>0.02</v>
      </c>
      <c r="D85">
        <v>30.44</v>
      </c>
      <c r="E85">
        <v>1.49</v>
      </c>
      <c r="F85">
        <v>2796</v>
      </c>
      <c r="G85" t="s">
        <v>2593</v>
      </c>
      <c r="H85" t="s">
        <v>66</v>
      </c>
      <c r="I85" t="s">
        <v>45</v>
      </c>
      <c r="J85" t="s">
        <v>46</v>
      </c>
      <c r="K85" t="s">
        <v>134</v>
      </c>
      <c r="L85" t="s">
        <v>76</v>
      </c>
      <c r="M85" t="s">
        <v>2594</v>
      </c>
      <c r="N85">
        <v>0.37</v>
      </c>
      <c r="O85" t="s">
        <v>50</v>
      </c>
      <c r="P85" t="s">
        <v>78</v>
      </c>
      <c r="Q85" t="s">
        <v>354</v>
      </c>
      <c r="R85" t="s">
        <v>2595</v>
      </c>
      <c r="S85">
        <v>51106</v>
      </c>
      <c r="T85" s="3">
        <v>42025</v>
      </c>
      <c r="U85" s="3">
        <v>42027</v>
      </c>
      <c r="V85">
        <v>266.76089999999999</v>
      </c>
      <c r="W85">
        <v>12</v>
      </c>
      <c r="X85">
        <v>386.61</v>
      </c>
      <c r="Y85">
        <v>87553</v>
      </c>
    </row>
    <row r="86" spans="1:25" x14ac:dyDescent="0.3">
      <c r="A86">
        <v>19058</v>
      </c>
      <c r="B86" t="s">
        <v>64</v>
      </c>
      <c r="C86">
        <v>0.09</v>
      </c>
      <c r="D86">
        <v>32.979999999999997</v>
      </c>
      <c r="E86">
        <v>5.5</v>
      </c>
      <c r="F86">
        <v>151</v>
      </c>
      <c r="G86" t="s">
        <v>266</v>
      </c>
      <c r="H86" t="s">
        <v>66</v>
      </c>
      <c r="I86" t="s">
        <v>57</v>
      </c>
      <c r="J86" t="s">
        <v>102</v>
      </c>
      <c r="K86" t="s">
        <v>204</v>
      </c>
      <c r="L86" t="s">
        <v>76</v>
      </c>
      <c r="M86" t="s">
        <v>267</v>
      </c>
      <c r="N86">
        <v>0.75</v>
      </c>
      <c r="O86" t="s">
        <v>50</v>
      </c>
      <c r="P86" t="s">
        <v>87</v>
      </c>
      <c r="Q86" t="s">
        <v>268</v>
      </c>
      <c r="R86" t="s">
        <v>269</v>
      </c>
      <c r="S86">
        <v>37664</v>
      </c>
      <c r="T86" s="3">
        <v>42026</v>
      </c>
      <c r="U86" s="3">
        <v>42027</v>
      </c>
      <c r="V86">
        <v>-20.258000000000003</v>
      </c>
      <c r="W86">
        <v>2</v>
      </c>
      <c r="X86">
        <v>62.46</v>
      </c>
      <c r="Y86">
        <v>89521</v>
      </c>
    </row>
    <row r="87" spans="1:25" x14ac:dyDescent="0.3">
      <c r="A87">
        <v>19488</v>
      </c>
      <c r="B87" t="s">
        <v>131</v>
      </c>
      <c r="C87">
        <v>7.0000000000000007E-2</v>
      </c>
      <c r="D87">
        <v>195.99</v>
      </c>
      <c r="E87">
        <v>8.99</v>
      </c>
      <c r="F87">
        <v>2795</v>
      </c>
      <c r="G87" t="s">
        <v>2589</v>
      </c>
      <c r="H87" t="s">
        <v>66</v>
      </c>
      <c r="I87" t="s">
        <v>45</v>
      </c>
      <c r="J87" t="s">
        <v>102</v>
      </c>
      <c r="K87" t="s">
        <v>103</v>
      </c>
      <c r="L87" t="s">
        <v>76</v>
      </c>
      <c r="M87" t="s">
        <v>2592</v>
      </c>
      <c r="N87">
        <v>0.57999999999999996</v>
      </c>
      <c r="O87" t="s">
        <v>50</v>
      </c>
      <c r="P87" t="s">
        <v>78</v>
      </c>
      <c r="Q87" t="s">
        <v>354</v>
      </c>
      <c r="R87" t="s">
        <v>2591</v>
      </c>
      <c r="S87">
        <v>50401</v>
      </c>
      <c r="T87" s="3">
        <v>42030</v>
      </c>
      <c r="U87" s="3">
        <v>42030</v>
      </c>
      <c r="V87">
        <v>-457.16</v>
      </c>
      <c r="W87">
        <v>2</v>
      </c>
      <c r="X87">
        <v>328.45</v>
      </c>
      <c r="Y87">
        <v>87556</v>
      </c>
    </row>
    <row r="88" spans="1:25" x14ac:dyDescent="0.3">
      <c r="A88">
        <v>21103</v>
      </c>
      <c r="B88" t="s">
        <v>64</v>
      </c>
      <c r="C88">
        <v>0.09</v>
      </c>
      <c r="D88">
        <v>2.88</v>
      </c>
      <c r="E88">
        <v>0.7</v>
      </c>
      <c r="F88">
        <v>152</v>
      </c>
      <c r="G88" t="s">
        <v>271</v>
      </c>
      <c r="H88" t="s">
        <v>66</v>
      </c>
      <c r="I88" t="s">
        <v>139</v>
      </c>
      <c r="J88" t="s">
        <v>46</v>
      </c>
      <c r="K88" t="s">
        <v>47</v>
      </c>
      <c r="L88" t="s">
        <v>48</v>
      </c>
      <c r="M88" t="s">
        <v>272</v>
      </c>
      <c r="N88">
        <v>0.56000000000000005</v>
      </c>
      <c r="O88" t="s">
        <v>50</v>
      </c>
      <c r="P88" t="s">
        <v>87</v>
      </c>
      <c r="Q88" t="s">
        <v>268</v>
      </c>
      <c r="R88" t="s">
        <v>273</v>
      </c>
      <c r="S88">
        <v>37918</v>
      </c>
      <c r="T88" s="3">
        <v>42019</v>
      </c>
      <c r="U88" s="3">
        <v>42020</v>
      </c>
      <c r="V88">
        <v>-172.71800000000002</v>
      </c>
      <c r="W88">
        <v>2</v>
      </c>
      <c r="X88">
        <v>5.5</v>
      </c>
      <c r="Y88">
        <v>89520</v>
      </c>
    </row>
    <row r="89" spans="1:25" x14ac:dyDescent="0.3">
      <c r="A89">
        <v>19487</v>
      </c>
      <c r="B89" t="s">
        <v>131</v>
      </c>
      <c r="C89">
        <v>0.05</v>
      </c>
      <c r="D89">
        <v>200.99</v>
      </c>
      <c r="E89">
        <v>4.2</v>
      </c>
      <c r="F89">
        <v>2795</v>
      </c>
      <c r="G89" t="s">
        <v>2589</v>
      </c>
      <c r="H89" t="s">
        <v>66</v>
      </c>
      <c r="I89" t="s">
        <v>45</v>
      </c>
      <c r="J89" t="s">
        <v>102</v>
      </c>
      <c r="K89" t="s">
        <v>103</v>
      </c>
      <c r="L89" t="s">
        <v>76</v>
      </c>
      <c r="M89" t="s">
        <v>572</v>
      </c>
      <c r="N89">
        <v>0.59</v>
      </c>
      <c r="O89" t="s">
        <v>50</v>
      </c>
      <c r="P89" t="s">
        <v>78</v>
      </c>
      <c r="Q89" t="s">
        <v>354</v>
      </c>
      <c r="R89" t="s">
        <v>2591</v>
      </c>
      <c r="S89">
        <v>50401</v>
      </c>
      <c r="T89" s="3">
        <v>42030</v>
      </c>
      <c r="U89" s="3">
        <v>42034</v>
      </c>
      <c r="V89">
        <v>1630.5251999999998</v>
      </c>
      <c r="W89">
        <v>14</v>
      </c>
      <c r="X89">
        <v>2363.08</v>
      </c>
      <c r="Y89">
        <v>87556</v>
      </c>
    </row>
    <row r="90" spans="1:25" x14ac:dyDescent="0.3">
      <c r="A90">
        <v>19486</v>
      </c>
      <c r="B90" t="s">
        <v>131</v>
      </c>
      <c r="C90">
        <v>0.04</v>
      </c>
      <c r="D90">
        <v>3.57</v>
      </c>
      <c r="E90">
        <v>4.17</v>
      </c>
      <c r="F90">
        <v>2795</v>
      </c>
      <c r="G90" t="s">
        <v>2589</v>
      </c>
      <c r="H90" t="s">
        <v>66</v>
      </c>
      <c r="I90" t="s">
        <v>45</v>
      </c>
      <c r="J90" t="s">
        <v>46</v>
      </c>
      <c r="K90" t="s">
        <v>47</v>
      </c>
      <c r="L90" t="s">
        <v>68</v>
      </c>
      <c r="M90" t="s">
        <v>2590</v>
      </c>
      <c r="N90">
        <v>0.59</v>
      </c>
      <c r="O90" t="s">
        <v>50</v>
      </c>
      <c r="P90" t="s">
        <v>78</v>
      </c>
      <c r="Q90" t="s">
        <v>354</v>
      </c>
      <c r="R90" t="s">
        <v>2591</v>
      </c>
      <c r="S90">
        <v>50401</v>
      </c>
      <c r="T90" s="3">
        <v>42030</v>
      </c>
      <c r="U90" s="3">
        <v>42032</v>
      </c>
      <c r="V90">
        <v>-69.91</v>
      </c>
      <c r="W90">
        <v>8</v>
      </c>
      <c r="X90">
        <v>30.9</v>
      </c>
      <c r="Y90">
        <v>87556</v>
      </c>
    </row>
    <row r="91" spans="1:25" x14ac:dyDescent="0.3">
      <c r="A91">
        <v>19860</v>
      </c>
      <c r="B91" t="s">
        <v>64</v>
      </c>
      <c r="C91">
        <v>0.09</v>
      </c>
      <c r="D91">
        <v>2.88</v>
      </c>
      <c r="E91">
        <v>0.7</v>
      </c>
      <c r="F91">
        <v>2791</v>
      </c>
      <c r="G91" t="s">
        <v>2583</v>
      </c>
      <c r="H91" t="s">
        <v>66</v>
      </c>
      <c r="I91" t="s">
        <v>45</v>
      </c>
      <c r="J91" t="s">
        <v>46</v>
      </c>
      <c r="K91" t="s">
        <v>47</v>
      </c>
      <c r="L91" t="s">
        <v>48</v>
      </c>
      <c r="M91" t="s">
        <v>2584</v>
      </c>
      <c r="N91">
        <v>0.56000000000000005</v>
      </c>
      <c r="O91" t="s">
        <v>50</v>
      </c>
      <c r="P91" t="s">
        <v>78</v>
      </c>
      <c r="Q91" t="s">
        <v>324</v>
      </c>
      <c r="R91" t="s">
        <v>2585</v>
      </c>
      <c r="S91">
        <v>48071</v>
      </c>
      <c r="T91" s="3">
        <v>42019</v>
      </c>
      <c r="U91" s="3">
        <v>42019</v>
      </c>
      <c r="V91">
        <v>4.8499999999999996</v>
      </c>
      <c r="W91">
        <v>7</v>
      </c>
      <c r="X91">
        <v>19.29</v>
      </c>
      <c r="Y91">
        <v>88758</v>
      </c>
    </row>
    <row r="92" spans="1:25" x14ac:dyDescent="0.3">
      <c r="A92">
        <v>22097</v>
      </c>
      <c r="B92" t="s">
        <v>131</v>
      </c>
      <c r="C92">
        <v>0</v>
      </c>
      <c r="D92">
        <v>6.48</v>
      </c>
      <c r="E92">
        <v>8.19</v>
      </c>
      <c r="F92">
        <v>2781</v>
      </c>
      <c r="G92" t="s">
        <v>2577</v>
      </c>
      <c r="H92" t="s">
        <v>66</v>
      </c>
      <c r="I92" t="s">
        <v>139</v>
      </c>
      <c r="J92" t="s">
        <v>46</v>
      </c>
      <c r="K92" t="s">
        <v>118</v>
      </c>
      <c r="L92" t="s">
        <v>76</v>
      </c>
      <c r="M92" t="s">
        <v>2580</v>
      </c>
      <c r="N92">
        <v>0.37</v>
      </c>
      <c r="O92" t="s">
        <v>50</v>
      </c>
      <c r="P92" t="s">
        <v>51</v>
      </c>
      <c r="Q92" t="s">
        <v>127</v>
      </c>
      <c r="R92" t="s">
        <v>2578</v>
      </c>
      <c r="S92">
        <v>97071</v>
      </c>
      <c r="T92" s="3">
        <v>42035</v>
      </c>
      <c r="U92" s="3">
        <v>42042</v>
      </c>
      <c r="V92">
        <v>-43.26</v>
      </c>
      <c r="W92">
        <v>3</v>
      </c>
      <c r="X92">
        <v>22.67</v>
      </c>
      <c r="Y92">
        <v>87162</v>
      </c>
    </row>
    <row r="93" spans="1:25" x14ac:dyDescent="0.3">
      <c r="A93">
        <v>20324</v>
      </c>
      <c r="B93" t="s">
        <v>42</v>
      </c>
      <c r="C93">
        <v>0.03</v>
      </c>
      <c r="D93">
        <v>10.89</v>
      </c>
      <c r="E93">
        <v>4.5</v>
      </c>
      <c r="F93">
        <v>156</v>
      </c>
      <c r="G93" t="s">
        <v>277</v>
      </c>
      <c r="H93" t="s">
        <v>66</v>
      </c>
      <c r="I93" t="s">
        <v>45</v>
      </c>
      <c r="J93" t="s">
        <v>46</v>
      </c>
      <c r="K93" t="s">
        <v>281</v>
      </c>
      <c r="L93" t="s">
        <v>76</v>
      </c>
      <c r="M93" t="s">
        <v>282</v>
      </c>
      <c r="N93">
        <v>0.59</v>
      </c>
      <c r="O93" t="s">
        <v>50</v>
      </c>
      <c r="P93" t="s">
        <v>51</v>
      </c>
      <c r="Q93" t="s">
        <v>279</v>
      </c>
      <c r="R93" t="s">
        <v>280</v>
      </c>
      <c r="S93">
        <v>80525</v>
      </c>
      <c r="T93" s="3">
        <v>42029</v>
      </c>
      <c r="U93" s="3">
        <v>42030</v>
      </c>
      <c r="V93">
        <v>-18.64</v>
      </c>
      <c r="W93">
        <v>3</v>
      </c>
      <c r="X93">
        <v>33.82</v>
      </c>
      <c r="Y93">
        <v>87672</v>
      </c>
    </row>
    <row r="94" spans="1:25" x14ac:dyDescent="0.3">
      <c r="A94">
        <v>26102</v>
      </c>
      <c r="B94" t="s">
        <v>73</v>
      </c>
      <c r="C94">
        <v>0.05</v>
      </c>
      <c r="D94">
        <v>100.98</v>
      </c>
      <c r="E94">
        <v>35.840000000000003</v>
      </c>
      <c r="F94">
        <v>164</v>
      </c>
      <c r="G94" t="s">
        <v>283</v>
      </c>
      <c r="H94" t="s">
        <v>56</v>
      </c>
      <c r="I94" t="s">
        <v>57</v>
      </c>
      <c r="J94" t="s">
        <v>58</v>
      </c>
      <c r="K94" t="s">
        <v>215</v>
      </c>
      <c r="L94" t="s">
        <v>146</v>
      </c>
      <c r="M94" t="s">
        <v>284</v>
      </c>
      <c r="N94">
        <v>0.62</v>
      </c>
      <c r="O94" t="s">
        <v>50</v>
      </c>
      <c r="P94" t="s">
        <v>51</v>
      </c>
      <c r="Q94" t="s">
        <v>52</v>
      </c>
      <c r="R94" t="s">
        <v>285</v>
      </c>
      <c r="S94">
        <v>99352</v>
      </c>
      <c r="T94" s="3">
        <v>42006</v>
      </c>
      <c r="U94" s="3">
        <v>42008</v>
      </c>
      <c r="V94">
        <v>-111.4</v>
      </c>
      <c r="W94">
        <v>7</v>
      </c>
      <c r="X94">
        <v>715.55</v>
      </c>
      <c r="Y94">
        <v>89961</v>
      </c>
    </row>
    <row r="95" spans="1:25" x14ac:dyDescent="0.3">
      <c r="A95">
        <v>26103</v>
      </c>
      <c r="B95" t="s">
        <v>73</v>
      </c>
      <c r="C95">
        <v>0.02</v>
      </c>
      <c r="D95">
        <v>4.9800000000000004</v>
      </c>
      <c r="E95">
        <v>5.49</v>
      </c>
      <c r="F95">
        <v>164</v>
      </c>
      <c r="G95" t="s">
        <v>283</v>
      </c>
      <c r="H95" t="s">
        <v>66</v>
      </c>
      <c r="I95" t="s">
        <v>57</v>
      </c>
      <c r="J95" t="s">
        <v>46</v>
      </c>
      <c r="K95" t="s">
        <v>118</v>
      </c>
      <c r="L95" t="s">
        <v>76</v>
      </c>
      <c r="M95" t="s">
        <v>286</v>
      </c>
      <c r="N95">
        <v>0.38</v>
      </c>
      <c r="O95" t="s">
        <v>50</v>
      </c>
      <c r="P95" t="s">
        <v>51</v>
      </c>
      <c r="Q95" t="s">
        <v>52</v>
      </c>
      <c r="R95" t="s">
        <v>285</v>
      </c>
      <c r="S95">
        <v>99352</v>
      </c>
      <c r="T95" s="3">
        <v>42006</v>
      </c>
      <c r="U95" s="3">
        <v>42007</v>
      </c>
      <c r="V95">
        <v>-77.03</v>
      </c>
      <c r="W95">
        <v>9</v>
      </c>
      <c r="X95">
        <v>45.63</v>
      </c>
      <c r="Y95">
        <v>89961</v>
      </c>
    </row>
    <row r="96" spans="1:25" x14ac:dyDescent="0.3">
      <c r="A96">
        <v>21040</v>
      </c>
      <c r="B96" t="s">
        <v>131</v>
      </c>
      <c r="C96">
        <v>0.08</v>
      </c>
      <c r="D96">
        <v>399.98</v>
      </c>
      <c r="E96">
        <v>12.06</v>
      </c>
      <c r="F96">
        <v>166</v>
      </c>
      <c r="G96" t="s">
        <v>287</v>
      </c>
      <c r="H96" t="s">
        <v>56</v>
      </c>
      <c r="I96" t="s">
        <v>139</v>
      </c>
      <c r="J96" t="s">
        <v>102</v>
      </c>
      <c r="K96" t="s">
        <v>110</v>
      </c>
      <c r="L96" t="s">
        <v>146</v>
      </c>
      <c r="M96" t="s">
        <v>288</v>
      </c>
      <c r="N96">
        <v>0.56000000000000005</v>
      </c>
      <c r="O96" t="s">
        <v>50</v>
      </c>
      <c r="P96" t="s">
        <v>87</v>
      </c>
      <c r="Q96" t="s">
        <v>268</v>
      </c>
      <c r="R96" t="s">
        <v>289</v>
      </c>
      <c r="S96">
        <v>37087</v>
      </c>
      <c r="T96" s="3">
        <v>42015</v>
      </c>
      <c r="U96" s="3">
        <v>42022</v>
      </c>
      <c r="V96">
        <v>28.514099999999999</v>
      </c>
      <c r="W96">
        <v>5</v>
      </c>
      <c r="X96">
        <v>1839.91</v>
      </c>
      <c r="Y96">
        <v>89426</v>
      </c>
    </row>
    <row r="97" spans="1:25" x14ac:dyDescent="0.3">
      <c r="A97">
        <v>19315</v>
      </c>
      <c r="B97" t="s">
        <v>131</v>
      </c>
      <c r="C97">
        <v>0.08</v>
      </c>
      <c r="D97">
        <v>43.22</v>
      </c>
      <c r="E97">
        <v>16.71</v>
      </c>
      <c r="F97">
        <v>169</v>
      </c>
      <c r="G97" t="s">
        <v>290</v>
      </c>
      <c r="H97" t="s">
        <v>66</v>
      </c>
      <c r="I97" t="s">
        <v>45</v>
      </c>
      <c r="J97" t="s">
        <v>102</v>
      </c>
      <c r="K97" t="s">
        <v>204</v>
      </c>
      <c r="L97" t="s">
        <v>76</v>
      </c>
      <c r="M97" t="s">
        <v>291</v>
      </c>
      <c r="N97">
        <v>0.66</v>
      </c>
      <c r="O97" t="s">
        <v>50</v>
      </c>
      <c r="P97" t="s">
        <v>87</v>
      </c>
      <c r="Q97" t="s">
        <v>195</v>
      </c>
      <c r="R97" t="s">
        <v>292</v>
      </c>
      <c r="S97">
        <v>70802</v>
      </c>
      <c r="T97" s="3">
        <v>42007</v>
      </c>
      <c r="U97" s="3">
        <v>42009</v>
      </c>
      <c r="V97">
        <v>280.27458000000001</v>
      </c>
      <c r="W97">
        <v>3</v>
      </c>
      <c r="X97">
        <v>130.62</v>
      </c>
      <c r="Y97">
        <v>87463</v>
      </c>
    </row>
    <row r="98" spans="1:25" x14ac:dyDescent="0.3">
      <c r="A98">
        <v>19316</v>
      </c>
      <c r="B98" t="s">
        <v>131</v>
      </c>
      <c r="C98">
        <v>0.05</v>
      </c>
      <c r="D98">
        <v>574.74</v>
      </c>
      <c r="E98">
        <v>24.49</v>
      </c>
      <c r="F98">
        <v>169</v>
      </c>
      <c r="G98" t="s">
        <v>290</v>
      </c>
      <c r="H98" t="s">
        <v>66</v>
      </c>
      <c r="I98" t="s">
        <v>45</v>
      </c>
      <c r="J98" t="s">
        <v>102</v>
      </c>
      <c r="K98" t="s">
        <v>110</v>
      </c>
      <c r="L98" t="s">
        <v>260</v>
      </c>
      <c r="M98" t="s">
        <v>293</v>
      </c>
      <c r="N98">
        <v>0.37</v>
      </c>
      <c r="O98" t="s">
        <v>50</v>
      </c>
      <c r="P98" t="s">
        <v>87</v>
      </c>
      <c r="Q98" t="s">
        <v>195</v>
      </c>
      <c r="R98" t="s">
        <v>292</v>
      </c>
      <c r="S98">
        <v>70802</v>
      </c>
      <c r="T98" s="3">
        <v>42007</v>
      </c>
      <c r="U98" s="3">
        <v>42014</v>
      </c>
      <c r="V98">
        <v>-112.4263</v>
      </c>
      <c r="W98">
        <v>12</v>
      </c>
      <c r="X98">
        <v>6945.16</v>
      </c>
      <c r="Y98">
        <v>87463</v>
      </c>
    </row>
    <row r="99" spans="1:25" x14ac:dyDescent="0.3">
      <c r="A99">
        <v>19317</v>
      </c>
      <c r="B99" t="s">
        <v>131</v>
      </c>
      <c r="C99">
        <v>0.04</v>
      </c>
      <c r="D99">
        <v>10.14</v>
      </c>
      <c r="E99">
        <v>2.27</v>
      </c>
      <c r="F99">
        <v>169</v>
      </c>
      <c r="G99" t="s">
        <v>290</v>
      </c>
      <c r="H99" t="s">
        <v>66</v>
      </c>
      <c r="I99" t="s">
        <v>45</v>
      </c>
      <c r="J99" t="s">
        <v>46</v>
      </c>
      <c r="K99" t="s">
        <v>118</v>
      </c>
      <c r="L99" t="s">
        <v>48</v>
      </c>
      <c r="M99" t="s">
        <v>294</v>
      </c>
      <c r="N99">
        <v>0.36</v>
      </c>
      <c r="O99" t="s">
        <v>50</v>
      </c>
      <c r="P99" t="s">
        <v>87</v>
      </c>
      <c r="Q99" t="s">
        <v>195</v>
      </c>
      <c r="R99" t="s">
        <v>292</v>
      </c>
      <c r="S99">
        <v>70802</v>
      </c>
      <c r="T99" s="3">
        <v>42007</v>
      </c>
      <c r="U99" s="3">
        <v>42011</v>
      </c>
      <c r="V99">
        <v>24.923999999999999</v>
      </c>
      <c r="W99">
        <v>3</v>
      </c>
      <c r="X99">
        <v>30.94</v>
      </c>
      <c r="Y99">
        <v>87463</v>
      </c>
    </row>
    <row r="100" spans="1:25" x14ac:dyDescent="0.3">
      <c r="A100">
        <v>22096</v>
      </c>
      <c r="B100" t="s">
        <v>131</v>
      </c>
      <c r="C100">
        <v>0.03</v>
      </c>
      <c r="D100">
        <v>808.49</v>
      </c>
      <c r="E100">
        <v>55.3</v>
      </c>
      <c r="F100">
        <v>2781</v>
      </c>
      <c r="G100" t="s">
        <v>2577</v>
      </c>
      <c r="H100" t="s">
        <v>56</v>
      </c>
      <c r="I100" t="s">
        <v>139</v>
      </c>
      <c r="J100" t="s">
        <v>102</v>
      </c>
      <c r="K100" t="s">
        <v>110</v>
      </c>
      <c r="L100" t="s">
        <v>60</v>
      </c>
      <c r="M100" t="s">
        <v>2579</v>
      </c>
      <c r="N100">
        <v>0.4</v>
      </c>
      <c r="O100" t="s">
        <v>50</v>
      </c>
      <c r="P100" t="s">
        <v>51</v>
      </c>
      <c r="Q100" t="s">
        <v>127</v>
      </c>
      <c r="R100" t="s">
        <v>2578</v>
      </c>
      <c r="S100">
        <v>97071</v>
      </c>
      <c r="T100" s="3">
        <v>42035</v>
      </c>
      <c r="U100" s="3">
        <v>42042</v>
      </c>
      <c r="V100">
        <v>7576.11</v>
      </c>
      <c r="W100">
        <v>11</v>
      </c>
      <c r="X100">
        <v>8201.33</v>
      </c>
      <c r="Y100">
        <v>87162</v>
      </c>
    </row>
    <row r="101" spans="1:25" x14ac:dyDescent="0.3">
      <c r="A101">
        <v>22095</v>
      </c>
      <c r="B101" t="s">
        <v>131</v>
      </c>
      <c r="C101">
        <v>0.09</v>
      </c>
      <c r="D101">
        <v>2.16</v>
      </c>
      <c r="E101">
        <v>6.05</v>
      </c>
      <c r="F101">
        <v>2781</v>
      </c>
      <c r="G101" t="s">
        <v>2577</v>
      </c>
      <c r="H101" t="s">
        <v>66</v>
      </c>
      <c r="I101" t="s">
        <v>139</v>
      </c>
      <c r="J101" t="s">
        <v>46</v>
      </c>
      <c r="K101" t="s">
        <v>134</v>
      </c>
      <c r="L101" t="s">
        <v>76</v>
      </c>
      <c r="M101" t="s">
        <v>1560</v>
      </c>
      <c r="N101">
        <v>0.37</v>
      </c>
      <c r="O101" t="s">
        <v>50</v>
      </c>
      <c r="P101" t="s">
        <v>51</v>
      </c>
      <c r="Q101" t="s">
        <v>127</v>
      </c>
      <c r="R101" t="s">
        <v>2578</v>
      </c>
      <c r="S101">
        <v>97071</v>
      </c>
      <c r="T101" s="3">
        <v>42035</v>
      </c>
      <c r="U101" s="3">
        <v>42039</v>
      </c>
      <c r="V101">
        <v>-37.789000000000001</v>
      </c>
      <c r="W101">
        <v>2</v>
      </c>
      <c r="X101">
        <v>5.48</v>
      </c>
      <c r="Y101">
        <v>87162</v>
      </c>
    </row>
    <row r="102" spans="1:25" x14ac:dyDescent="0.3">
      <c r="A102">
        <v>24123</v>
      </c>
      <c r="B102" t="s">
        <v>64</v>
      </c>
      <c r="C102">
        <v>0.04</v>
      </c>
      <c r="D102">
        <v>1.68</v>
      </c>
      <c r="E102">
        <v>1</v>
      </c>
      <c r="F102">
        <v>2776</v>
      </c>
      <c r="G102" t="s">
        <v>2570</v>
      </c>
      <c r="H102" t="s">
        <v>66</v>
      </c>
      <c r="I102" t="s">
        <v>139</v>
      </c>
      <c r="J102" t="s">
        <v>46</v>
      </c>
      <c r="K102" t="s">
        <v>47</v>
      </c>
      <c r="L102" t="s">
        <v>48</v>
      </c>
      <c r="M102" t="s">
        <v>2572</v>
      </c>
      <c r="N102">
        <v>0.35</v>
      </c>
      <c r="O102" t="s">
        <v>50</v>
      </c>
      <c r="P102" t="s">
        <v>70</v>
      </c>
      <c r="Q102" t="s">
        <v>439</v>
      </c>
      <c r="R102" t="s">
        <v>2571</v>
      </c>
      <c r="S102">
        <v>20877</v>
      </c>
      <c r="T102" s="3">
        <v>42016</v>
      </c>
      <c r="U102" s="3">
        <v>42018</v>
      </c>
      <c r="V102">
        <v>2.0672000000000001</v>
      </c>
      <c r="W102">
        <v>8</v>
      </c>
      <c r="X102">
        <v>14.18</v>
      </c>
      <c r="Y102">
        <v>91228</v>
      </c>
    </row>
    <row r="103" spans="1:25" x14ac:dyDescent="0.3">
      <c r="A103">
        <v>24122</v>
      </c>
      <c r="B103" t="s">
        <v>64</v>
      </c>
      <c r="C103">
        <v>0.03</v>
      </c>
      <c r="D103">
        <v>350.98</v>
      </c>
      <c r="E103">
        <v>30</v>
      </c>
      <c r="F103">
        <v>2776</v>
      </c>
      <c r="G103" t="s">
        <v>2570</v>
      </c>
      <c r="H103" t="s">
        <v>56</v>
      </c>
      <c r="I103" t="s">
        <v>139</v>
      </c>
      <c r="J103" t="s">
        <v>58</v>
      </c>
      <c r="K103" t="s">
        <v>59</v>
      </c>
      <c r="L103" t="s">
        <v>60</v>
      </c>
      <c r="M103" t="s">
        <v>886</v>
      </c>
      <c r="N103">
        <v>0.61</v>
      </c>
      <c r="O103" t="s">
        <v>50</v>
      </c>
      <c r="P103" t="s">
        <v>70</v>
      </c>
      <c r="Q103" t="s">
        <v>439</v>
      </c>
      <c r="R103" t="s">
        <v>2571</v>
      </c>
      <c r="S103">
        <v>20877</v>
      </c>
      <c r="T103" s="3">
        <v>42016</v>
      </c>
      <c r="U103" s="3">
        <v>42019</v>
      </c>
      <c r="V103">
        <v>2692.4420999999998</v>
      </c>
      <c r="W103">
        <v>11</v>
      </c>
      <c r="X103">
        <v>3902.09</v>
      </c>
      <c r="Y103">
        <v>91228</v>
      </c>
    </row>
    <row r="104" spans="1:25" x14ac:dyDescent="0.3">
      <c r="A104">
        <v>20956</v>
      </c>
      <c r="B104" t="s">
        <v>131</v>
      </c>
      <c r="C104">
        <v>7.0000000000000007E-2</v>
      </c>
      <c r="D104">
        <v>574.74</v>
      </c>
      <c r="E104">
        <v>24.49</v>
      </c>
      <c r="F104">
        <v>2775</v>
      </c>
      <c r="G104" t="s">
        <v>2568</v>
      </c>
      <c r="H104" t="s">
        <v>66</v>
      </c>
      <c r="I104" t="s">
        <v>139</v>
      </c>
      <c r="J104" t="s">
        <v>102</v>
      </c>
      <c r="K104" t="s">
        <v>110</v>
      </c>
      <c r="L104" t="s">
        <v>260</v>
      </c>
      <c r="M104" t="s">
        <v>293</v>
      </c>
      <c r="N104">
        <v>0.37</v>
      </c>
      <c r="O104" t="s">
        <v>50</v>
      </c>
      <c r="P104" t="s">
        <v>78</v>
      </c>
      <c r="Q104" t="s">
        <v>202</v>
      </c>
      <c r="R104" t="s">
        <v>2569</v>
      </c>
      <c r="S104">
        <v>60131</v>
      </c>
      <c r="T104" s="3">
        <v>42034</v>
      </c>
      <c r="U104" s="3">
        <v>42039</v>
      </c>
      <c r="V104">
        <v>2860.9331999999995</v>
      </c>
      <c r="W104">
        <v>8</v>
      </c>
      <c r="X104">
        <v>4146.28</v>
      </c>
      <c r="Y104">
        <v>91229</v>
      </c>
    </row>
    <row r="105" spans="1:25" x14ac:dyDescent="0.3">
      <c r="A105">
        <v>22612</v>
      </c>
      <c r="B105" t="s">
        <v>54</v>
      </c>
      <c r="C105">
        <v>0.05</v>
      </c>
      <c r="D105">
        <v>28.15</v>
      </c>
      <c r="E105">
        <v>6.17</v>
      </c>
      <c r="F105">
        <v>2725</v>
      </c>
      <c r="G105" t="s">
        <v>2541</v>
      </c>
      <c r="H105" t="s">
        <v>66</v>
      </c>
      <c r="I105" t="s">
        <v>57</v>
      </c>
      <c r="J105" t="s">
        <v>46</v>
      </c>
      <c r="K105" t="s">
        <v>47</v>
      </c>
      <c r="L105" t="s">
        <v>68</v>
      </c>
      <c r="M105" t="s">
        <v>2361</v>
      </c>
      <c r="N105">
        <v>0.55000000000000004</v>
      </c>
      <c r="O105" t="s">
        <v>50</v>
      </c>
      <c r="P105" t="s">
        <v>87</v>
      </c>
      <c r="Q105" t="s">
        <v>268</v>
      </c>
      <c r="R105" t="s">
        <v>2542</v>
      </c>
      <c r="S105">
        <v>37042</v>
      </c>
      <c r="T105" s="3">
        <v>42021</v>
      </c>
      <c r="U105" s="3">
        <v>42022</v>
      </c>
      <c r="V105">
        <v>-66.248000000000005</v>
      </c>
      <c r="W105">
        <v>10</v>
      </c>
      <c r="X105">
        <v>282.38</v>
      </c>
      <c r="Y105">
        <v>88958</v>
      </c>
    </row>
    <row r="106" spans="1:25" x14ac:dyDescent="0.3">
      <c r="A106">
        <v>21690</v>
      </c>
      <c r="B106" t="s">
        <v>131</v>
      </c>
      <c r="C106">
        <v>0.01</v>
      </c>
      <c r="D106">
        <v>29.89</v>
      </c>
      <c r="E106">
        <v>1.99</v>
      </c>
      <c r="F106">
        <v>2715</v>
      </c>
      <c r="G106" t="s">
        <v>2533</v>
      </c>
      <c r="H106" t="s">
        <v>66</v>
      </c>
      <c r="I106" t="s">
        <v>45</v>
      </c>
      <c r="J106" t="s">
        <v>102</v>
      </c>
      <c r="K106" t="s">
        <v>204</v>
      </c>
      <c r="L106" t="s">
        <v>68</v>
      </c>
      <c r="M106" t="s">
        <v>1335</v>
      </c>
      <c r="N106">
        <v>0.5</v>
      </c>
      <c r="O106" t="s">
        <v>50</v>
      </c>
      <c r="P106" t="s">
        <v>78</v>
      </c>
      <c r="Q106" t="s">
        <v>324</v>
      </c>
      <c r="R106" t="s">
        <v>2534</v>
      </c>
      <c r="S106">
        <v>48911</v>
      </c>
      <c r="T106" s="3">
        <v>42016</v>
      </c>
      <c r="U106" s="3">
        <v>42020</v>
      </c>
      <c r="V106">
        <v>-74.64</v>
      </c>
      <c r="W106">
        <v>1</v>
      </c>
      <c r="X106">
        <v>31.96</v>
      </c>
      <c r="Y106">
        <v>88702</v>
      </c>
    </row>
    <row r="107" spans="1:25" x14ac:dyDescent="0.3">
      <c r="A107">
        <v>22540</v>
      </c>
      <c r="B107" t="s">
        <v>42</v>
      </c>
      <c r="C107">
        <v>7.0000000000000007E-2</v>
      </c>
      <c r="D107">
        <v>65.989999999999995</v>
      </c>
      <c r="E107">
        <v>5.99</v>
      </c>
      <c r="F107">
        <v>2630</v>
      </c>
      <c r="G107" t="s">
        <v>2474</v>
      </c>
      <c r="H107" t="s">
        <v>66</v>
      </c>
      <c r="I107" t="s">
        <v>75</v>
      </c>
      <c r="J107" t="s">
        <v>102</v>
      </c>
      <c r="K107" t="s">
        <v>103</v>
      </c>
      <c r="L107" t="s">
        <v>76</v>
      </c>
      <c r="M107" t="s">
        <v>2476</v>
      </c>
      <c r="N107">
        <v>0.57999999999999996</v>
      </c>
      <c r="O107" t="s">
        <v>50</v>
      </c>
      <c r="P107" t="s">
        <v>78</v>
      </c>
      <c r="Q107" t="s">
        <v>328</v>
      </c>
      <c r="R107" t="s">
        <v>2475</v>
      </c>
      <c r="S107">
        <v>73071</v>
      </c>
      <c r="T107" s="3">
        <v>42011</v>
      </c>
      <c r="U107" s="3">
        <v>42012</v>
      </c>
      <c r="V107">
        <v>-139.18256</v>
      </c>
      <c r="W107">
        <v>3</v>
      </c>
      <c r="X107">
        <v>165.71</v>
      </c>
      <c r="Y107">
        <v>85915</v>
      </c>
    </row>
    <row r="108" spans="1:25" x14ac:dyDescent="0.3">
      <c r="A108">
        <v>21983</v>
      </c>
      <c r="B108" t="s">
        <v>64</v>
      </c>
      <c r="C108">
        <v>0</v>
      </c>
      <c r="D108">
        <v>145.44999999999999</v>
      </c>
      <c r="E108">
        <v>17.850000000000001</v>
      </c>
      <c r="F108">
        <v>2630</v>
      </c>
      <c r="G108" t="s">
        <v>2474</v>
      </c>
      <c r="H108" t="s">
        <v>56</v>
      </c>
      <c r="I108" t="s">
        <v>75</v>
      </c>
      <c r="J108" t="s">
        <v>102</v>
      </c>
      <c r="K108" t="s">
        <v>110</v>
      </c>
      <c r="L108" t="s">
        <v>60</v>
      </c>
      <c r="M108" t="s">
        <v>1099</v>
      </c>
      <c r="N108">
        <v>0.56000000000000005</v>
      </c>
      <c r="O108" t="s">
        <v>50</v>
      </c>
      <c r="P108" t="s">
        <v>78</v>
      </c>
      <c r="Q108" t="s">
        <v>328</v>
      </c>
      <c r="R108" t="s">
        <v>2475</v>
      </c>
      <c r="S108">
        <v>73071</v>
      </c>
      <c r="T108" s="3">
        <v>42009</v>
      </c>
      <c r="U108" s="3">
        <v>42011</v>
      </c>
      <c r="V108">
        <v>801.74680000000012</v>
      </c>
      <c r="W108">
        <v>8</v>
      </c>
      <c r="X108">
        <v>1191.2</v>
      </c>
      <c r="Y108">
        <v>85914</v>
      </c>
    </row>
    <row r="109" spans="1:25" x14ac:dyDescent="0.3">
      <c r="A109">
        <v>21982</v>
      </c>
      <c r="B109" t="s">
        <v>64</v>
      </c>
      <c r="C109">
        <v>0.02</v>
      </c>
      <c r="D109">
        <v>209.84</v>
      </c>
      <c r="E109">
        <v>21.21</v>
      </c>
      <c r="F109">
        <v>2630</v>
      </c>
      <c r="G109" t="s">
        <v>2474</v>
      </c>
      <c r="H109" t="s">
        <v>66</v>
      </c>
      <c r="I109" t="s">
        <v>75</v>
      </c>
      <c r="J109" t="s">
        <v>58</v>
      </c>
      <c r="K109" t="s">
        <v>67</v>
      </c>
      <c r="L109" t="s">
        <v>260</v>
      </c>
      <c r="M109" t="s">
        <v>1186</v>
      </c>
      <c r="N109">
        <v>0.59</v>
      </c>
      <c r="O109" t="s">
        <v>50</v>
      </c>
      <c r="P109" t="s">
        <v>78</v>
      </c>
      <c r="Q109" t="s">
        <v>328</v>
      </c>
      <c r="R109" t="s">
        <v>2475</v>
      </c>
      <c r="S109">
        <v>73071</v>
      </c>
      <c r="T109" s="3">
        <v>42009</v>
      </c>
      <c r="U109" s="3">
        <v>42010</v>
      </c>
      <c r="V109">
        <v>1507.6430999999998</v>
      </c>
      <c r="W109">
        <v>10</v>
      </c>
      <c r="X109">
        <v>2184.9899999999998</v>
      </c>
      <c r="Y109">
        <v>85914</v>
      </c>
    </row>
    <row r="110" spans="1:25" x14ac:dyDescent="0.3">
      <c r="A110">
        <v>21981</v>
      </c>
      <c r="B110" t="s">
        <v>64</v>
      </c>
      <c r="C110">
        <v>0.01</v>
      </c>
      <c r="D110">
        <v>194.3</v>
      </c>
      <c r="E110">
        <v>11.54</v>
      </c>
      <c r="F110">
        <v>2630</v>
      </c>
      <c r="G110" t="s">
        <v>2474</v>
      </c>
      <c r="H110" t="s">
        <v>66</v>
      </c>
      <c r="I110" t="s">
        <v>75</v>
      </c>
      <c r="J110" t="s">
        <v>58</v>
      </c>
      <c r="K110" t="s">
        <v>67</v>
      </c>
      <c r="L110" t="s">
        <v>260</v>
      </c>
      <c r="M110" t="s">
        <v>1187</v>
      </c>
      <c r="N110">
        <v>0.59</v>
      </c>
      <c r="O110" t="s">
        <v>50</v>
      </c>
      <c r="P110" t="s">
        <v>78</v>
      </c>
      <c r="Q110" t="s">
        <v>328</v>
      </c>
      <c r="R110" t="s">
        <v>2475</v>
      </c>
      <c r="S110">
        <v>73071</v>
      </c>
      <c r="T110" s="3">
        <v>42009</v>
      </c>
      <c r="U110" s="3">
        <v>42011</v>
      </c>
      <c r="V110">
        <v>690.17939999999999</v>
      </c>
      <c r="W110">
        <v>5</v>
      </c>
      <c r="X110">
        <v>1000.26</v>
      </c>
      <c r="Y110">
        <v>85914</v>
      </c>
    </row>
    <row r="111" spans="1:25" x14ac:dyDescent="0.3">
      <c r="A111">
        <v>19663</v>
      </c>
      <c r="B111" t="s">
        <v>54</v>
      </c>
      <c r="C111">
        <v>0</v>
      </c>
      <c r="D111">
        <v>213.45</v>
      </c>
      <c r="E111">
        <v>14.7</v>
      </c>
      <c r="F111">
        <v>193</v>
      </c>
      <c r="G111" t="s">
        <v>314</v>
      </c>
      <c r="H111" t="s">
        <v>56</v>
      </c>
      <c r="I111" t="s">
        <v>45</v>
      </c>
      <c r="J111" t="s">
        <v>102</v>
      </c>
      <c r="K111" t="s">
        <v>110</v>
      </c>
      <c r="L111" t="s">
        <v>60</v>
      </c>
      <c r="M111" t="s">
        <v>315</v>
      </c>
      <c r="N111">
        <v>0.59</v>
      </c>
      <c r="O111" t="s">
        <v>50</v>
      </c>
      <c r="P111" t="s">
        <v>51</v>
      </c>
      <c r="Q111" t="s">
        <v>236</v>
      </c>
      <c r="R111" t="s">
        <v>237</v>
      </c>
      <c r="S111">
        <v>84041</v>
      </c>
      <c r="T111" s="3">
        <v>42007</v>
      </c>
      <c r="U111" s="3">
        <v>42009</v>
      </c>
      <c r="V111">
        <v>-560.81417999999996</v>
      </c>
      <c r="W111">
        <v>1</v>
      </c>
      <c r="X111">
        <v>224.12</v>
      </c>
      <c r="Y111">
        <v>90430</v>
      </c>
    </row>
    <row r="112" spans="1:25" x14ac:dyDescent="0.3">
      <c r="A112">
        <v>18623</v>
      </c>
      <c r="B112" t="s">
        <v>73</v>
      </c>
      <c r="C112">
        <v>0.02</v>
      </c>
      <c r="D112">
        <v>30.53</v>
      </c>
      <c r="E112">
        <v>19.989999999999998</v>
      </c>
      <c r="F112">
        <v>2628</v>
      </c>
      <c r="G112" t="s">
        <v>2473</v>
      </c>
      <c r="H112" t="s">
        <v>44</v>
      </c>
      <c r="I112" t="s">
        <v>45</v>
      </c>
      <c r="J112" t="s">
        <v>46</v>
      </c>
      <c r="K112" t="s">
        <v>159</v>
      </c>
      <c r="L112" t="s">
        <v>76</v>
      </c>
      <c r="M112" t="s">
        <v>721</v>
      </c>
      <c r="N112">
        <v>0.39</v>
      </c>
      <c r="O112" t="s">
        <v>50</v>
      </c>
      <c r="P112" t="s">
        <v>78</v>
      </c>
      <c r="Q112" t="s">
        <v>328</v>
      </c>
      <c r="R112" t="s">
        <v>2313</v>
      </c>
      <c r="S112">
        <v>73160</v>
      </c>
      <c r="T112" s="3">
        <v>42021</v>
      </c>
      <c r="U112" s="3">
        <v>42023</v>
      </c>
      <c r="V112">
        <v>-54.63</v>
      </c>
      <c r="W112">
        <v>14</v>
      </c>
      <c r="X112">
        <v>448.47</v>
      </c>
      <c r="Y112">
        <v>85916</v>
      </c>
    </row>
    <row r="113" spans="1:25" x14ac:dyDescent="0.3">
      <c r="A113">
        <v>24273</v>
      </c>
      <c r="B113" t="s">
        <v>54</v>
      </c>
      <c r="C113">
        <v>0.02</v>
      </c>
      <c r="D113">
        <v>6.48</v>
      </c>
      <c r="E113">
        <v>9.17</v>
      </c>
      <c r="F113">
        <v>194</v>
      </c>
      <c r="G113" t="s">
        <v>317</v>
      </c>
      <c r="H113" t="s">
        <v>66</v>
      </c>
      <c r="I113" t="s">
        <v>45</v>
      </c>
      <c r="J113" t="s">
        <v>46</v>
      </c>
      <c r="K113" t="s">
        <v>118</v>
      </c>
      <c r="L113" t="s">
        <v>76</v>
      </c>
      <c r="M113" t="s">
        <v>318</v>
      </c>
      <c r="N113">
        <v>0.37</v>
      </c>
      <c r="O113" t="s">
        <v>50</v>
      </c>
      <c r="P113" t="s">
        <v>51</v>
      </c>
      <c r="Q113" t="s">
        <v>236</v>
      </c>
      <c r="R113" t="s">
        <v>319</v>
      </c>
      <c r="S113">
        <v>84043</v>
      </c>
      <c r="T113" s="3">
        <v>42014</v>
      </c>
      <c r="U113" s="3">
        <v>42015</v>
      </c>
      <c r="V113">
        <v>-105.68520000000001</v>
      </c>
      <c r="W113">
        <v>4</v>
      </c>
      <c r="X113">
        <v>28.2</v>
      </c>
      <c r="Y113">
        <v>90431</v>
      </c>
    </row>
    <row r="114" spans="1:25" x14ac:dyDescent="0.3">
      <c r="A114">
        <v>6587</v>
      </c>
      <c r="B114" t="s">
        <v>73</v>
      </c>
      <c r="C114">
        <v>0.1</v>
      </c>
      <c r="D114">
        <v>11.55</v>
      </c>
      <c r="E114">
        <v>2.36</v>
      </c>
      <c r="F114">
        <v>2618</v>
      </c>
      <c r="G114" t="s">
        <v>2461</v>
      </c>
      <c r="H114" t="s">
        <v>66</v>
      </c>
      <c r="I114" t="s">
        <v>45</v>
      </c>
      <c r="J114" t="s">
        <v>46</v>
      </c>
      <c r="K114" t="s">
        <v>47</v>
      </c>
      <c r="L114" t="s">
        <v>48</v>
      </c>
      <c r="M114" t="s">
        <v>336</v>
      </c>
      <c r="N114">
        <v>0.55000000000000004</v>
      </c>
      <c r="O114" t="s">
        <v>50</v>
      </c>
      <c r="P114" t="s">
        <v>70</v>
      </c>
      <c r="Q114" t="s">
        <v>96</v>
      </c>
      <c r="R114" t="s">
        <v>115</v>
      </c>
      <c r="S114">
        <v>10004</v>
      </c>
      <c r="T114" s="3">
        <v>42021</v>
      </c>
      <c r="U114" s="3">
        <v>42022</v>
      </c>
      <c r="V114">
        <v>15.808000000000003</v>
      </c>
      <c r="W114">
        <v>25</v>
      </c>
      <c r="X114">
        <v>280.43</v>
      </c>
      <c r="Y114">
        <v>46884</v>
      </c>
    </row>
    <row r="115" spans="1:25" x14ac:dyDescent="0.3">
      <c r="A115">
        <v>6586</v>
      </c>
      <c r="B115" t="s">
        <v>73</v>
      </c>
      <c r="C115">
        <v>0</v>
      </c>
      <c r="D115">
        <v>125.99</v>
      </c>
      <c r="E115">
        <v>2.5</v>
      </c>
      <c r="F115">
        <v>2618</v>
      </c>
      <c r="G115" t="s">
        <v>2461</v>
      </c>
      <c r="H115" t="s">
        <v>66</v>
      </c>
      <c r="I115" t="s">
        <v>45</v>
      </c>
      <c r="J115" t="s">
        <v>102</v>
      </c>
      <c r="K115" t="s">
        <v>103</v>
      </c>
      <c r="L115" t="s">
        <v>76</v>
      </c>
      <c r="M115" t="s">
        <v>2463</v>
      </c>
      <c r="N115">
        <v>0.59</v>
      </c>
      <c r="O115" t="s">
        <v>50</v>
      </c>
      <c r="P115" t="s">
        <v>70</v>
      </c>
      <c r="Q115" t="s">
        <v>96</v>
      </c>
      <c r="R115" t="s">
        <v>115</v>
      </c>
      <c r="S115">
        <v>10004</v>
      </c>
      <c r="T115" s="3">
        <v>42021</v>
      </c>
      <c r="U115" s="3">
        <v>42023</v>
      </c>
      <c r="V115">
        <v>-815.90079999999989</v>
      </c>
      <c r="W115">
        <v>3</v>
      </c>
      <c r="X115">
        <v>337.34</v>
      </c>
      <c r="Y115">
        <v>46884</v>
      </c>
    </row>
    <row r="116" spans="1:25" x14ac:dyDescent="0.3">
      <c r="A116">
        <v>6585</v>
      </c>
      <c r="B116" t="s">
        <v>73</v>
      </c>
      <c r="C116">
        <v>0.1</v>
      </c>
      <c r="D116">
        <v>7.64</v>
      </c>
      <c r="E116">
        <v>1.39</v>
      </c>
      <c r="F116">
        <v>2618</v>
      </c>
      <c r="G116" t="s">
        <v>2461</v>
      </c>
      <c r="H116" t="s">
        <v>66</v>
      </c>
      <c r="I116" t="s">
        <v>45</v>
      </c>
      <c r="J116" t="s">
        <v>46</v>
      </c>
      <c r="K116" t="s">
        <v>94</v>
      </c>
      <c r="L116" t="s">
        <v>76</v>
      </c>
      <c r="M116" t="s">
        <v>2462</v>
      </c>
      <c r="N116">
        <v>0.36</v>
      </c>
      <c r="O116" t="s">
        <v>50</v>
      </c>
      <c r="P116" t="s">
        <v>70</v>
      </c>
      <c r="Q116" t="s">
        <v>96</v>
      </c>
      <c r="R116" t="s">
        <v>115</v>
      </c>
      <c r="S116">
        <v>10004</v>
      </c>
      <c r="T116" s="3">
        <v>42021</v>
      </c>
      <c r="U116" s="3">
        <v>42023</v>
      </c>
      <c r="V116">
        <v>16.12</v>
      </c>
      <c r="W116">
        <v>18</v>
      </c>
      <c r="X116">
        <v>130.11000000000001</v>
      </c>
      <c r="Y116">
        <v>46884</v>
      </c>
    </row>
    <row r="117" spans="1:25" x14ac:dyDescent="0.3">
      <c r="A117">
        <v>19971</v>
      </c>
      <c r="B117" t="s">
        <v>131</v>
      </c>
      <c r="C117">
        <v>0.02</v>
      </c>
      <c r="D117">
        <v>50.98</v>
      </c>
      <c r="E117">
        <v>13.66</v>
      </c>
      <c r="F117">
        <v>2613</v>
      </c>
      <c r="G117" t="s">
        <v>2454</v>
      </c>
      <c r="H117" t="s">
        <v>44</v>
      </c>
      <c r="I117" t="s">
        <v>45</v>
      </c>
      <c r="J117" t="s">
        <v>46</v>
      </c>
      <c r="K117" t="s">
        <v>281</v>
      </c>
      <c r="L117" t="s">
        <v>76</v>
      </c>
      <c r="M117" t="s">
        <v>2455</v>
      </c>
      <c r="N117">
        <v>0.57999999999999996</v>
      </c>
      <c r="O117" t="s">
        <v>50</v>
      </c>
      <c r="P117" t="s">
        <v>70</v>
      </c>
      <c r="Q117" t="s">
        <v>71</v>
      </c>
      <c r="R117" t="s">
        <v>2456</v>
      </c>
      <c r="S117">
        <v>8863</v>
      </c>
      <c r="T117" s="3">
        <v>42028</v>
      </c>
      <c r="U117" s="3">
        <v>42028</v>
      </c>
      <c r="V117">
        <v>-25.76</v>
      </c>
      <c r="W117">
        <v>1</v>
      </c>
      <c r="X117">
        <v>68.45</v>
      </c>
      <c r="Y117">
        <v>86119</v>
      </c>
    </row>
    <row r="118" spans="1:25" x14ac:dyDescent="0.3">
      <c r="A118">
        <v>18783</v>
      </c>
      <c r="B118" t="s">
        <v>42</v>
      </c>
      <c r="C118">
        <v>0.03</v>
      </c>
      <c r="D118">
        <v>7.37</v>
      </c>
      <c r="E118">
        <v>5.53</v>
      </c>
      <c r="F118">
        <v>202</v>
      </c>
      <c r="G118" t="s">
        <v>326</v>
      </c>
      <c r="H118" t="s">
        <v>66</v>
      </c>
      <c r="I118" t="s">
        <v>45</v>
      </c>
      <c r="J118" t="s">
        <v>102</v>
      </c>
      <c r="K118" t="s">
        <v>204</v>
      </c>
      <c r="L118" t="s">
        <v>68</v>
      </c>
      <c r="M118" t="s">
        <v>330</v>
      </c>
      <c r="N118">
        <v>0.69</v>
      </c>
      <c r="O118" t="s">
        <v>50</v>
      </c>
      <c r="P118" t="s">
        <v>78</v>
      </c>
      <c r="Q118" t="s">
        <v>328</v>
      </c>
      <c r="R118" t="s">
        <v>329</v>
      </c>
      <c r="S118">
        <v>74006</v>
      </c>
      <c r="T118" s="3">
        <v>42020</v>
      </c>
      <c r="U118" s="3">
        <v>42022</v>
      </c>
      <c r="V118">
        <v>-133.69999999999999</v>
      </c>
      <c r="W118">
        <v>11</v>
      </c>
      <c r="X118">
        <v>85.79</v>
      </c>
      <c r="Y118">
        <v>88972</v>
      </c>
    </row>
    <row r="119" spans="1:25" x14ac:dyDescent="0.3">
      <c r="A119">
        <v>21401</v>
      </c>
      <c r="B119" t="s">
        <v>131</v>
      </c>
      <c r="C119">
        <v>0.05</v>
      </c>
      <c r="D119">
        <v>1.86</v>
      </c>
      <c r="E119">
        <v>2.58</v>
      </c>
      <c r="F119">
        <v>210</v>
      </c>
      <c r="G119" t="s">
        <v>331</v>
      </c>
      <c r="H119" t="s">
        <v>66</v>
      </c>
      <c r="I119" t="s">
        <v>57</v>
      </c>
      <c r="J119" t="s">
        <v>46</v>
      </c>
      <c r="K119" t="s">
        <v>91</v>
      </c>
      <c r="L119" t="s">
        <v>48</v>
      </c>
      <c r="M119" t="s">
        <v>332</v>
      </c>
      <c r="N119">
        <v>0.82</v>
      </c>
      <c r="O119" t="s">
        <v>50</v>
      </c>
      <c r="P119" t="s">
        <v>70</v>
      </c>
      <c r="Q119" t="s">
        <v>96</v>
      </c>
      <c r="R119" t="s">
        <v>333</v>
      </c>
      <c r="S119">
        <v>12180</v>
      </c>
      <c r="T119" s="3">
        <v>42021</v>
      </c>
      <c r="U119" s="3">
        <v>42025</v>
      </c>
      <c r="V119">
        <v>-66.62</v>
      </c>
      <c r="W119">
        <v>9</v>
      </c>
      <c r="X119">
        <v>17.61</v>
      </c>
      <c r="Y119">
        <v>85965</v>
      </c>
    </row>
    <row r="120" spans="1:25" x14ac:dyDescent="0.3">
      <c r="A120">
        <v>22508</v>
      </c>
      <c r="B120" t="s">
        <v>73</v>
      </c>
      <c r="C120">
        <v>7.0000000000000007E-2</v>
      </c>
      <c r="D120">
        <v>1.76</v>
      </c>
      <c r="E120">
        <v>4.8600000000000003</v>
      </c>
      <c r="F120">
        <v>2579</v>
      </c>
      <c r="G120" t="s">
        <v>2433</v>
      </c>
      <c r="H120" t="s">
        <v>66</v>
      </c>
      <c r="I120" t="s">
        <v>57</v>
      </c>
      <c r="J120" t="s">
        <v>58</v>
      </c>
      <c r="K120" t="s">
        <v>67</v>
      </c>
      <c r="L120" t="s">
        <v>76</v>
      </c>
      <c r="M120" t="s">
        <v>1799</v>
      </c>
      <c r="N120">
        <v>0.41</v>
      </c>
      <c r="O120" t="s">
        <v>50</v>
      </c>
      <c r="P120" t="s">
        <v>87</v>
      </c>
      <c r="Q120" t="s">
        <v>1302</v>
      </c>
      <c r="R120" t="s">
        <v>2434</v>
      </c>
      <c r="S120">
        <v>36869</v>
      </c>
      <c r="T120" s="3">
        <v>42021</v>
      </c>
      <c r="U120" s="3">
        <v>42021</v>
      </c>
      <c r="V120">
        <v>0.58800000000001096</v>
      </c>
      <c r="W120">
        <v>15</v>
      </c>
      <c r="X120">
        <v>26.01</v>
      </c>
      <c r="Y120">
        <v>88297</v>
      </c>
    </row>
    <row r="121" spans="1:25" x14ac:dyDescent="0.3">
      <c r="A121">
        <v>23705</v>
      </c>
      <c r="B121" t="s">
        <v>42</v>
      </c>
      <c r="C121">
        <v>0.09</v>
      </c>
      <c r="D121">
        <v>212.6</v>
      </c>
      <c r="E121">
        <v>52.2</v>
      </c>
      <c r="F121">
        <v>2579</v>
      </c>
      <c r="G121" t="s">
        <v>2433</v>
      </c>
      <c r="H121" t="s">
        <v>56</v>
      </c>
      <c r="I121" t="s">
        <v>57</v>
      </c>
      <c r="J121" t="s">
        <v>58</v>
      </c>
      <c r="K121" t="s">
        <v>176</v>
      </c>
      <c r="L121" t="s">
        <v>146</v>
      </c>
      <c r="M121" t="s">
        <v>1372</v>
      </c>
      <c r="N121">
        <v>0.64</v>
      </c>
      <c r="O121" t="s">
        <v>50</v>
      </c>
      <c r="P121" t="s">
        <v>87</v>
      </c>
      <c r="Q121" t="s">
        <v>1302</v>
      </c>
      <c r="R121" t="s">
        <v>2434</v>
      </c>
      <c r="S121">
        <v>36869</v>
      </c>
      <c r="T121" s="3">
        <v>42007</v>
      </c>
      <c r="U121" s="3">
        <v>42008</v>
      </c>
      <c r="V121">
        <v>-274.49799999999999</v>
      </c>
      <c r="W121">
        <v>1</v>
      </c>
      <c r="X121">
        <v>174.5</v>
      </c>
      <c r="Y121">
        <v>88296</v>
      </c>
    </row>
    <row r="122" spans="1:25" x14ac:dyDescent="0.3">
      <c r="A122">
        <v>23666</v>
      </c>
      <c r="B122" t="s">
        <v>131</v>
      </c>
      <c r="C122">
        <v>0.1</v>
      </c>
      <c r="D122">
        <v>2.6</v>
      </c>
      <c r="E122">
        <v>2.4</v>
      </c>
      <c r="F122">
        <v>2555</v>
      </c>
      <c r="G122" t="s">
        <v>2419</v>
      </c>
      <c r="H122" t="s">
        <v>66</v>
      </c>
      <c r="I122" t="s">
        <v>57</v>
      </c>
      <c r="J122" t="s">
        <v>46</v>
      </c>
      <c r="K122" t="s">
        <v>47</v>
      </c>
      <c r="L122" t="s">
        <v>48</v>
      </c>
      <c r="M122" t="s">
        <v>1047</v>
      </c>
      <c r="N122">
        <v>0.57999999999999996</v>
      </c>
      <c r="O122" t="s">
        <v>50</v>
      </c>
      <c r="P122" t="s">
        <v>78</v>
      </c>
      <c r="Q122" t="s">
        <v>1882</v>
      </c>
      <c r="R122" t="s">
        <v>1303</v>
      </c>
      <c r="S122">
        <v>53711</v>
      </c>
      <c r="T122" s="3">
        <v>42013</v>
      </c>
      <c r="U122" s="3">
        <v>42018</v>
      </c>
      <c r="V122">
        <v>-88.039999999999992</v>
      </c>
      <c r="W122">
        <v>12</v>
      </c>
      <c r="X122">
        <v>30.1</v>
      </c>
      <c r="Y122">
        <v>86527</v>
      </c>
    </row>
    <row r="123" spans="1:25" x14ac:dyDescent="0.3">
      <c r="A123">
        <v>23605</v>
      </c>
      <c r="B123" t="s">
        <v>73</v>
      </c>
      <c r="C123">
        <v>0.01</v>
      </c>
      <c r="D123">
        <v>10.06</v>
      </c>
      <c r="E123">
        <v>2.06</v>
      </c>
      <c r="F123">
        <v>211</v>
      </c>
      <c r="G123" t="s">
        <v>337</v>
      </c>
      <c r="H123" t="s">
        <v>66</v>
      </c>
      <c r="I123" t="s">
        <v>139</v>
      </c>
      <c r="J123" t="s">
        <v>46</v>
      </c>
      <c r="K123" t="s">
        <v>118</v>
      </c>
      <c r="L123" t="s">
        <v>48</v>
      </c>
      <c r="M123" t="s">
        <v>304</v>
      </c>
      <c r="N123">
        <v>0.39</v>
      </c>
      <c r="O123" t="s">
        <v>50</v>
      </c>
      <c r="P123" t="s">
        <v>70</v>
      </c>
      <c r="Q123" t="s">
        <v>96</v>
      </c>
      <c r="R123" t="s">
        <v>338</v>
      </c>
      <c r="S123">
        <v>13501</v>
      </c>
      <c r="T123" s="3">
        <v>42010</v>
      </c>
      <c r="U123" s="3">
        <v>42012</v>
      </c>
      <c r="V123">
        <v>7.59</v>
      </c>
      <c r="W123">
        <v>2</v>
      </c>
      <c r="X123">
        <v>21.2</v>
      </c>
      <c r="Y123">
        <v>85964</v>
      </c>
    </row>
    <row r="124" spans="1:25" x14ac:dyDescent="0.3">
      <c r="A124">
        <v>23606</v>
      </c>
      <c r="B124" t="s">
        <v>73</v>
      </c>
      <c r="C124">
        <v>0</v>
      </c>
      <c r="D124">
        <v>65.989999999999995</v>
      </c>
      <c r="E124">
        <v>5.92</v>
      </c>
      <c r="F124">
        <v>211</v>
      </c>
      <c r="G124" t="s">
        <v>337</v>
      </c>
      <c r="H124" t="s">
        <v>66</v>
      </c>
      <c r="I124" t="s">
        <v>139</v>
      </c>
      <c r="J124" t="s">
        <v>102</v>
      </c>
      <c r="K124" t="s">
        <v>103</v>
      </c>
      <c r="L124" t="s">
        <v>76</v>
      </c>
      <c r="M124" t="s">
        <v>339</v>
      </c>
      <c r="N124">
        <v>0.55000000000000004</v>
      </c>
      <c r="O124" t="s">
        <v>50</v>
      </c>
      <c r="P124" t="s">
        <v>70</v>
      </c>
      <c r="Q124" t="s">
        <v>96</v>
      </c>
      <c r="R124" t="s">
        <v>338</v>
      </c>
      <c r="S124">
        <v>13501</v>
      </c>
      <c r="T124" s="3">
        <v>42010</v>
      </c>
      <c r="U124" s="3">
        <v>42012</v>
      </c>
      <c r="V124">
        <v>-107.98699999999999</v>
      </c>
      <c r="W124">
        <v>3</v>
      </c>
      <c r="X124">
        <v>173.32</v>
      </c>
      <c r="Y124">
        <v>85964</v>
      </c>
    </row>
    <row r="125" spans="1:25" x14ac:dyDescent="0.3">
      <c r="A125">
        <v>23265</v>
      </c>
      <c r="B125" t="s">
        <v>131</v>
      </c>
      <c r="C125">
        <v>0.02</v>
      </c>
      <c r="D125">
        <v>5.81</v>
      </c>
      <c r="E125">
        <v>8.49</v>
      </c>
      <c r="F125">
        <v>2508</v>
      </c>
      <c r="G125" t="s">
        <v>2379</v>
      </c>
      <c r="H125" t="s">
        <v>66</v>
      </c>
      <c r="I125" t="s">
        <v>57</v>
      </c>
      <c r="J125" t="s">
        <v>46</v>
      </c>
      <c r="K125" t="s">
        <v>134</v>
      </c>
      <c r="L125" t="s">
        <v>76</v>
      </c>
      <c r="M125" t="s">
        <v>349</v>
      </c>
      <c r="N125">
        <v>0.39</v>
      </c>
      <c r="O125" t="s">
        <v>50</v>
      </c>
      <c r="P125" t="s">
        <v>70</v>
      </c>
      <c r="Q125" t="s">
        <v>212</v>
      </c>
      <c r="R125" t="s">
        <v>457</v>
      </c>
      <c r="S125">
        <v>4073</v>
      </c>
      <c r="T125" s="3">
        <v>42012</v>
      </c>
      <c r="U125" s="3">
        <v>42016</v>
      </c>
      <c r="V125">
        <v>-137.494</v>
      </c>
      <c r="W125">
        <v>7</v>
      </c>
      <c r="X125">
        <v>42.44</v>
      </c>
      <c r="Y125">
        <v>87031</v>
      </c>
    </row>
    <row r="126" spans="1:25" x14ac:dyDescent="0.3">
      <c r="A126">
        <v>3339</v>
      </c>
      <c r="B126" t="s">
        <v>54</v>
      </c>
      <c r="C126">
        <v>0</v>
      </c>
      <c r="D126">
        <v>10.01</v>
      </c>
      <c r="E126">
        <v>1.99</v>
      </c>
      <c r="F126">
        <v>2491</v>
      </c>
      <c r="G126" t="s">
        <v>2366</v>
      </c>
      <c r="H126" t="s">
        <v>44</v>
      </c>
      <c r="I126" t="s">
        <v>57</v>
      </c>
      <c r="J126" t="s">
        <v>102</v>
      </c>
      <c r="K126" t="s">
        <v>204</v>
      </c>
      <c r="L126" t="s">
        <v>68</v>
      </c>
      <c r="M126" t="s">
        <v>2365</v>
      </c>
      <c r="N126">
        <v>0.41</v>
      </c>
      <c r="O126" t="s">
        <v>50</v>
      </c>
      <c r="P126" t="s">
        <v>51</v>
      </c>
      <c r="Q126" t="s">
        <v>62</v>
      </c>
      <c r="R126" t="s">
        <v>687</v>
      </c>
      <c r="S126">
        <v>90045</v>
      </c>
      <c r="T126" s="3">
        <v>42016</v>
      </c>
      <c r="U126" s="3">
        <v>42018</v>
      </c>
      <c r="V126">
        <v>128.03</v>
      </c>
      <c r="W126">
        <v>42</v>
      </c>
      <c r="X126">
        <v>457.63</v>
      </c>
      <c r="Y126">
        <v>23877</v>
      </c>
    </row>
    <row r="127" spans="1:25" x14ac:dyDescent="0.3">
      <c r="A127">
        <v>3338</v>
      </c>
      <c r="B127" t="s">
        <v>54</v>
      </c>
      <c r="C127">
        <v>7.0000000000000007E-2</v>
      </c>
      <c r="D127">
        <v>65.989999999999995</v>
      </c>
      <c r="E127">
        <v>8.8000000000000007</v>
      </c>
      <c r="F127">
        <v>2491</v>
      </c>
      <c r="G127" t="s">
        <v>2366</v>
      </c>
      <c r="H127" t="s">
        <v>66</v>
      </c>
      <c r="I127" t="s">
        <v>57</v>
      </c>
      <c r="J127" t="s">
        <v>102</v>
      </c>
      <c r="K127" t="s">
        <v>103</v>
      </c>
      <c r="L127" t="s">
        <v>76</v>
      </c>
      <c r="M127" t="s">
        <v>775</v>
      </c>
      <c r="N127">
        <v>0.57999999999999996</v>
      </c>
      <c r="O127" t="s">
        <v>50</v>
      </c>
      <c r="P127" t="s">
        <v>51</v>
      </c>
      <c r="Q127" t="s">
        <v>62</v>
      </c>
      <c r="R127" t="s">
        <v>687</v>
      </c>
      <c r="S127">
        <v>90045</v>
      </c>
      <c r="T127" s="3">
        <v>42016</v>
      </c>
      <c r="U127" s="3">
        <v>42016</v>
      </c>
      <c r="V127">
        <v>109.83600000000001</v>
      </c>
      <c r="W127">
        <v>37</v>
      </c>
      <c r="X127">
        <v>1939.03</v>
      </c>
      <c r="Y127">
        <v>23877</v>
      </c>
    </row>
    <row r="128" spans="1:25" x14ac:dyDescent="0.3">
      <c r="A128">
        <v>21339</v>
      </c>
      <c r="B128" t="s">
        <v>54</v>
      </c>
      <c r="C128">
        <v>0</v>
      </c>
      <c r="D128">
        <v>10.01</v>
      </c>
      <c r="E128">
        <v>1.99</v>
      </c>
      <c r="F128">
        <v>2490</v>
      </c>
      <c r="G128" t="s">
        <v>2363</v>
      </c>
      <c r="H128" t="s">
        <v>44</v>
      </c>
      <c r="I128" t="s">
        <v>57</v>
      </c>
      <c r="J128" t="s">
        <v>102</v>
      </c>
      <c r="K128" t="s">
        <v>204</v>
      </c>
      <c r="L128" t="s">
        <v>68</v>
      </c>
      <c r="M128" t="s">
        <v>2365</v>
      </c>
      <c r="N128">
        <v>0.41</v>
      </c>
      <c r="O128" t="s">
        <v>50</v>
      </c>
      <c r="P128" t="s">
        <v>51</v>
      </c>
      <c r="Q128" t="s">
        <v>62</v>
      </c>
      <c r="R128" t="s">
        <v>2364</v>
      </c>
      <c r="S128">
        <v>92627</v>
      </c>
      <c r="T128" s="3">
        <v>42016</v>
      </c>
      <c r="U128" s="3">
        <v>42018</v>
      </c>
      <c r="V128">
        <v>82.703399999999988</v>
      </c>
      <c r="W128">
        <v>11</v>
      </c>
      <c r="X128">
        <v>119.86</v>
      </c>
      <c r="Y128">
        <v>86886</v>
      </c>
    </row>
    <row r="129" spans="1:25" x14ac:dyDescent="0.3">
      <c r="A129">
        <v>21338</v>
      </c>
      <c r="B129" t="s">
        <v>54</v>
      </c>
      <c r="C129">
        <v>7.0000000000000007E-2</v>
      </c>
      <c r="D129">
        <v>65.989999999999995</v>
      </c>
      <c r="E129">
        <v>8.8000000000000007</v>
      </c>
      <c r="F129">
        <v>2489</v>
      </c>
      <c r="G129" t="s">
        <v>2362</v>
      </c>
      <c r="H129" t="s">
        <v>66</v>
      </c>
      <c r="I129" t="s">
        <v>57</v>
      </c>
      <c r="J129" t="s">
        <v>102</v>
      </c>
      <c r="K129" t="s">
        <v>103</v>
      </c>
      <c r="L129" t="s">
        <v>76</v>
      </c>
      <c r="M129" t="s">
        <v>775</v>
      </c>
      <c r="N129">
        <v>0.57999999999999996</v>
      </c>
      <c r="O129" t="s">
        <v>50</v>
      </c>
      <c r="P129" t="s">
        <v>51</v>
      </c>
      <c r="Q129" t="s">
        <v>62</v>
      </c>
      <c r="R129" t="s">
        <v>719</v>
      </c>
      <c r="S129">
        <v>94521</v>
      </c>
      <c r="T129" s="3">
        <v>42016</v>
      </c>
      <c r="U129" s="3">
        <v>42016</v>
      </c>
      <c r="V129">
        <v>109.83600000000001</v>
      </c>
      <c r="W129">
        <v>9</v>
      </c>
      <c r="X129">
        <v>471.66</v>
      </c>
      <c r="Y129">
        <v>86886</v>
      </c>
    </row>
    <row r="130" spans="1:25" x14ac:dyDescent="0.3">
      <c r="A130">
        <v>25808</v>
      </c>
      <c r="B130" t="s">
        <v>54</v>
      </c>
      <c r="C130">
        <v>0.04</v>
      </c>
      <c r="D130">
        <v>3.08</v>
      </c>
      <c r="E130">
        <v>0.99</v>
      </c>
      <c r="F130">
        <v>2464</v>
      </c>
      <c r="G130" t="s">
        <v>2339</v>
      </c>
      <c r="H130" t="s">
        <v>66</v>
      </c>
      <c r="I130" t="s">
        <v>139</v>
      </c>
      <c r="J130" t="s">
        <v>46</v>
      </c>
      <c r="K130" t="s">
        <v>159</v>
      </c>
      <c r="L130" t="s">
        <v>76</v>
      </c>
      <c r="M130" t="s">
        <v>2018</v>
      </c>
      <c r="N130">
        <v>0.37</v>
      </c>
      <c r="O130" t="s">
        <v>50</v>
      </c>
      <c r="P130" t="s">
        <v>87</v>
      </c>
      <c r="Q130" t="s">
        <v>195</v>
      </c>
      <c r="R130" t="s">
        <v>2340</v>
      </c>
      <c r="S130">
        <v>71111</v>
      </c>
      <c r="T130" s="3">
        <v>42024</v>
      </c>
      <c r="U130" s="3">
        <v>42025</v>
      </c>
      <c r="V130">
        <v>424.28999999999996</v>
      </c>
      <c r="W130">
        <v>14</v>
      </c>
      <c r="X130">
        <v>42.53</v>
      </c>
      <c r="Y130">
        <v>88714</v>
      </c>
    </row>
    <row r="131" spans="1:25" x14ac:dyDescent="0.3">
      <c r="A131">
        <v>25807</v>
      </c>
      <c r="B131" t="s">
        <v>54</v>
      </c>
      <c r="C131">
        <v>0.05</v>
      </c>
      <c r="D131">
        <v>6.28</v>
      </c>
      <c r="E131">
        <v>5.36</v>
      </c>
      <c r="F131">
        <v>2464</v>
      </c>
      <c r="G131" t="s">
        <v>2339</v>
      </c>
      <c r="H131" t="s">
        <v>66</v>
      </c>
      <c r="I131" t="s">
        <v>139</v>
      </c>
      <c r="J131" t="s">
        <v>46</v>
      </c>
      <c r="K131" t="s">
        <v>134</v>
      </c>
      <c r="L131" t="s">
        <v>76</v>
      </c>
      <c r="M131" t="s">
        <v>2342</v>
      </c>
      <c r="N131">
        <v>0.4</v>
      </c>
      <c r="O131" t="s">
        <v>50</v>
      </c>
      <c r="P131" t="s">
        <v>87</v>
      </c>
      <c r="Q131" t="s">
        <v>195</v>
      </c>
      <c r="R131" t="s">
        <v>2340</v>
      </c>
      <c r="S131">
        <v>71111</v>
      </c>
      <c r="T131" s="3">
        <v>42024</v>
      </c>
      <c r="U131" s="3">
        <v>42027</v>
      </c>
      <c r="V131">
        <v>1.278</v>
      </c>
      <c r="W131">
        <v>6</v>
      </c>
      <c r="X131">
        <v>38.04</v>
      </c>
      <c r="Y131">
        <v>88714</v>
      </c>
    </row>
    <row r="132" spans="1:25" x14ac:dyDescent="0.3">
      <c r="A132">
        <v>4322</v>
      </c>
      <c r="B132" t="s">
        <v>42</v>
      </c>
      <c r="C132">
        <v>7.0000000000000007E-2</v>
      </c>
      <c r="D132">
        <v>9.93</v>
      </c>
      <c r="E132">
        <v>1.0900000000000001</v>
      </c>
      <c r="F132">
        <v>2460</v>
      </c>
      <c r="G132" t="s">
        <v>2337</v>
      </c>
      <c r="H132" t="s">
        <v>66</v>
      </c>
      <c r="I132" t="s">
        <v>57</v>
      </c>
      <c r="J132" t="s">
        <v>46</v>
      </c>
      <c r="K132" t="s">
        <v>47</v>
      </c>
      <c r="L132" t="s">
        <v>48</v>
      </c>
      <c r="M132" t="s">
        <v>2338</v>
      </c>
      <c r="N132">
        <v>0.43</v>
      </c>
      <c r="O132" t="s">
        <v>50</v>
      </c>
      <c r="P132" t="s">
        <v>70</v>
      </c>
      <c r="Q132" t="s">
        <v>96</v>
      </c>
      <c r="R132" t="s">
        <v>115</v>
      </c>
      <c r="S132">
        <v>10035</v>
      </c>
      <c r="T132" s="3">
        <v>42007</v>
      </c>
      <c r="U132" s="3">
        <v>42010</v>
      </c>
      <c r="V132">
        <v>149.53</v>
      </c>
      <c r="W132">
        <v>46</v>
      </c>
      <c r="X132">
        <v>451.61</v>
      </c>
      <c r="Y132">
        <v>30785</v>
      </c>
    </row>
    <row r="133" spans="1:25" x14ac:dyDescent="0.3">
      <c r="A133">
        <v>4321</v>
      </c>
      <c r="B133" t="s">
        <v>42</v>
      </c>
      <c r="C133">
        <v>0.03</v>
      </c>
      <c r="D133">
        <v>6.48</v>
      </c>
      <c r="E133">
        <v>8.73</v>
      </c>
      <c r="F133">
        <v>2460</v>
      </c>
      <c r="G133" t="s">
        <v>2337</v>
      </c>
      <c r="H133" t="s">
        <v>66</v>
      </c>
      <c r="I133" t="s">
        <v>57</v>
      </c>
      <c r="J133" t="s">
        <v>46</v>
      </c>
      <c r="K133" t="s">
        <v>118</v>
      </c>
      <c r="L133" t="s">
        <v>76</v>
      </c>
      <c r="M133" t="s">
        <v>2336</v>
      </c>
      <c r="N133">
        <v>0.37</v>
      </c>
      <c r="O133" t="s">
        <v>50</v>
      </c>
      <c r="P133" t="s">
        <v>70</v>
      </c>
      <c r="Q133" t="s">
        <v>96</v>
      </c>
      <c r="R133" t="s">
        <v>115</v>
      </c>
      <c r="S133">
        <v>10035</v>
      </c>
      <c r="T133" s="3">
        <v>42007</v>
      </c>
      <c r="U133" s="3">
        <v>42009</v>
      </c>
      <c r="V133">
        <v>-35.04</v>
      </c>
      <c r="W133">
        <v>8</v>
      </c>
      <c r="X133">
        <v>63.78</v>
      </c>
      <c r="Y133">
        <v>30785</v>
      </c>
    </row>
    <row r="134" spans="1:25" x14ac:dyDescent="0.3">
      <c r="A134">
        <v>22321</v>
      </c>
      <c r="B134" t="s">
        <v>42</v>
      </c>
      <c r="C134">
        <v>0.03</v>
      </c>
      <c r="D134">
        <v>6.48</v>
      </c>
      <c r="E134">
        <v>8.73</v>
      </c>
      <c r="F134">
        <v>2458</v>
      </c>
      <c r="G134" t="s">
        <v>2335</v>
      </c>
      <c r="H134" t="s">
        <v>66</v>
      </c>
      <c r="I134" t="s">
        <v>57</v>
      </c>
      <c r="J134" t="s">
        <v>46</v>
      </c>
      <c r="K134" t="s">
        <v>118</v>
      </c>
      <c r="L134" t="s">
        <v>76</v>
      </c>
      <c r="M134" t="s">
        <v>2336</v>
      </c>
      <c r="N134">
        <v>0.37</v>
      </c>
      <c r="O134" t="s">
        <v>50</v>
      </c>
      <c r="P134" t="s">
        <v>78</v>
      </c>
      <c r="Q134" t="s">
        <v>79</v>
      </c>
      <c r="R134" t="s">
        <v>2323</v>
      </c>
      <c r="S134">
        <v>55410</v>
      </c>
      <c r="T134" s="3">
        <v>42007</v>
      </c>
      <c r="U134" s="3">
        <v>42009</v>
      </c>
      <c r="V134">
        <v>-35.04</v>
      </c>
      <c r="W134">
        <v>2</v>
      </c>
      <c r="X134">
        <v>15.95</v>
      </c>
      <c r="Y134">
        <v>91285</v>
      </c>
    </row>
    <row r="135" spans="1:25" x14ac:dyDescent="0.3">
      <c r="A135">
        <v>25535</v>
      </c>
      <c r="B135" t="s">
        <v>42</v>
      </c>
      <c r="C135">
        <v>0.02</v>
      </c>
      <c r="D135">
        <v>15.22</v>
      </c>
      <c r="E135">
        <v>9.73</v>
      </c>
      <c r="F135">
        <v>2457</v>
      </c>
      <c r="G135" t="s">
        <v>2332</v>
      </c>
      <c r="H135" t="s">
        <v>66</v>
      </c>
      <c r="I135" t="s">
        <v>57</v>
      </c>
      <c r="J135" t="s">
        <v>46</v>
      </c>
      <c r="K135" t="s">
        <v>134</v>
      </c>
      <c r="L135" t="s">
        <v>76</v>
      </c>
      <c r="M135" t="s">
        <v>2333</v>
      </c>
      <c r="N135">
        <v>0.36</v>
      </c>
      <c r="O135" t="s">
        <v>50</v>
      </c>
      <c r="P135" t="s">
        <v>78</v>
      </c>
      <c r="Q135" t="s">
        <v>79</v>
      </c>
      <c r="R135" t="s">
        <v>2334</v>
      </c>
      <c r="S135">
        <v>55014</v>
      </c>
      <c r="T135" s="3">
        <v>42026</v>
      </c>
      <c r="U135" s="3">
        <v>42026</v>
      </c>
      <c r="V135">
        <v>-21.63242</v>
      </c>
      <c r="W135">
        <v>9</v>
      </c>
      <c r="X135">
        <v>140.69999999999999</v>
      </c>
      <c r="Y135">
        <v>89218</v>
      </c>
    </row>
    <row r="136" spans="1:25" x14ac:dyDescent="0.3">
      <c r="A136">
        <v>25537</v>
      </c>
      <c r="B136" t="s">
        <v>42</v>
      </c>
      <c r="C136">
        <v>0.02</v>
      </c>
      <c r="D136">
        <v>92.23</v>
      </c>
      <c r="E136">
        <v>39.61</v>
      </c>
      <c r="F136">
        <v>2456</v>
      </c>
      <c r="G136" t="s">
        <v>2329</v>
      </c>
      <c r="H136" t="s">
        <v>44</v>
      </c>
      <c r="I136" t="s">
        <v>57</v>
      </c>
      <c r="J136" t="s">
        <v>58</v>
      </c>
      <c r="K136" t="s">
        <v>67</v>
      </c>
      <c r="L136" t="s">
        <v>111</v>
      </c>
      <c r="M136" t="s">
        <v>2331</v>
      </c>
      <c r="N136">
        <v>0.67</v>
      </c>
      <c r="O136" t="s">
        <v>50</v>
      </c>
      <c r="P136" t="s">
        <v>87</v>
      </c>
      <c r="Q136" t="s">
        <v>1302</v>
      </c>
      <c r="R136" t="s">
        <v>2330</v>
      </c>
      <c r="S136">
        <v>36608</v>
      </c>
      <c r="T136" s="3">
        <v>42026</v>
      </c>
      <c r="U136" s="3">
        <v>42027</v>
      </c>
      <c r="V136">
        <v>-905.99039999999991</v>
      </c>
      <c r="W136">
        <v>11</v>
      </c>
      <c r="X136">
        <v>1009.93</v>
      </c>
      <c r="Y136">
        <v>89218</v>
      </c>
    </row>
    <row r="137" spans="1:25" x14ac:dyDescent="0.3">
      <c r="A137">
        <v>25536</v>
      </c>
      <c r="B137" t="s">
        <v>42</v>
      </c>
      <c r="C137">
        <v>7.0000000000000007E-2</v>
      </c>
      <c r="D137">
        <v>179.99</v>
      </c>
      <c r="E137">
        <v>19.989999999999998</v>
      </c>
      <c r="F137">
        <v>2456</v>
      </c>
      <c r="G137" t="s">
        <v>2329</v>
      </c>
      <c r="H137" t="s">
        <v>66</v>
      </c>
      <c r="I137" t="s">
        <v>57</v>
      </c>
      <c r="J137" t="s">
        <v>102</v>
      </c>
      <c r="K137" t="s">
        <v>204</v>
      </c>
      <c r="L137" t="s">
        <v>76</v>
      </c>
      <c r="M137" t="s">
        <v>603</v>
      </c>
      <c r="N137">
        <v>0.48</v>
      </c>
      <c r="O137" t="s">
        <v>50</v>
      </c>
      <c r="P137" t="s">
        <v>87</v>
      </c>
      <c r="Q137" t="s">
        <v>1302</v>
      </c>
      <c r="R137" t="s">
        <v>2330</v>
      </c>
      <c r="S137">
        <v>36608</v>
      </c>
      <c r="T137" s="3">
        <v>42026</v>
      </c>
      <c r="U137" s="3">
        <v>42027</v>
      </c>
      <c r="V137">
        <v>733.2822000000001</v>
      </c>
      <c r="W137">
        <v>7</v>
      </c>
      <c r="X137">
        <v>1188.6300000000001</v>
      </c>
      <c r="Y137">
        <v>89218</v>
      </c>
    </row>
    <row r="138" spans="1:25" x14ac:dyDescent="0.3">
      <c r="A138">
        <v>21084</v>
      </c>
      <c r="B138" t="s">
        <v>42</v>
      </c>
      <c r="C138">
        <v>0.05</v>
      </c>
      <c r="D138">
        <v>58.1</v>
      </c>
      <c r="E138">
        <v>1.49</v>
      </c>
      <c r="F138">
        <v>2443</v>
      </c>
      <c r="G138" t="s">
        <v>2320</v>
      </c>
      <c r="H138" t="s">
        <v>66</v>
      </c>
      <c r="I138" t="s">
        <v>45</v>
      </c>
      <c r="J138" t="s">
        <v>46</v>
      </c>
      <c r="K138" t="s">
        <v>134</v>
      </c>
      <c r="L138" t="s">
        <v>76</v>
      </c>
      <c r="M138" t="s">
        <v>307</v>
      </c>
      <c r="N138">
        <v>0.38</v>
      </c>
      <c r="O138" t="s">
        <v>50</v>
      </c>
      <c r="P138" t="s">
        <v>87</v>
      </c>
      <c r="Q138" t="s">
        <v>386</v>
      </c>
      <c r="R138" t="s">
        <v>471</v>
      </c>
      <c r="S138">
        <v>33142</v>
      </c>
      <c r="T138" s="3">
        <v>42022</v>
      </c>
      <c r="U138" s="3">
        <v>42022</v>
      </c>
      <c r="V138">
        <v>1633.9859999999999</v>
      </c>
      <c r="W138">
        <v>13</v>
      </c>
      <c r="X138">
        <v>739.06</v>
      </c>
      <c r="Y138">
        <v>89299</v>
      </c>
    </row>
    <row r="139" spans="1:25" x14ac:dyDescent="0.3">
      <c r="A139">
        <v>25126</v>
      </c>
      <c r="B139" t="s">
        <v>131</v>
      </c>
      <c r="C139">
        <v>0.04</v>
      </c>
      <c r="D139">
        <v>100.98</v>
      </c>
      <c r="E139">
        <v>7.18</v>
      </c>
      <c r="F139">
        <v>2423</v>
      </c>
      <c r="G139" t="s">
        <v>2298</v>
      </c>
      <c r="H139" t="s">
        <v>66</v>
      </c>
      <c r="I139" t="s">
        <v>57</v>
      </c>
      <c r="J139" t="s">
        <v>102</v>
      </c>
      <c r="K139" t="s">
        <v>204</v>
      </c>
      <c r="L139" t="s">
        <v>76</v>
      </c>
      <c r="M139" t="s">
        <v>2299</v>
      </c>
      <c r="N139">
        <v>0.4</v>
      </c>
      <c r="O139" t="s">
        <v>50</v>
      </c>
      <c r="P139" t="s">
        <v>78</v>
      </c>
      <c r="Q139" t="s">
        <v>155</v>
      </c>
      <c r="R139" t="s">
        <v>2300</v>
      </c>
      <c r="S139">
        <v>76053</v>
      </c>
      <c r="T139" s="3">
        <v>42025</v>
      </c>
      <c r="U139" s="3">
        <v>42030</v>
      </c>
      <c r="V139">
        <v>269.94</v>
      </c>
      <c r="W139">
        <v>4</v>
      </c>
      <c r="X139">
        <v>414.91</v>
      </c>
      <c r="Y139">
        <v>89054</v>
      </c>
    </row>
    <row r="140" spans="1:25" x14ac:dyDescent="0.3">
      <c r="A140">
        <v>19817</v>
      </c>
      <c r="B140" t="s">
        <v>73</v>
      </c>
      <c r="C140">
        <v>0.09</v>
      </c>
      <c r="D140">
        <v>3.89</v>
      </c>
      <c r="E140">
        <v>7.01</v>
      </c>
      <c r="F140">
        <v>2422</v>
      </c>
      <c r="G140" t="s">
        <v>2295</v>
      </c>
      <c r="H140" t="s">
        <v>44</v>
      </c>
      <c r="I140" t="s">
        <v>57</v>
      </c>
      <c r="J140" t="s">
        <v>46</v>
      </c>
      <c r="K140" t="s">
        <v>134</v>
      </c>
      <c r="L140" t="s">
        <v>76</v>
      </c>
      <c r="M140" t="s">
        <v>1364</v>
      </c>
      <c r="N140">
        <v>0.37</v>
      </c>
      <c r="O140" t="s">
        <v>50</v>
      </c>
      <c r="P140" t="s">
        <v>78</v>
      </c>
      <c r="Q140" t="s">
        <v>155</v>
      </c>
      <c r="R140" t="s">
        <v>2297</v>
      </c>
      <c r="S140">
        <v>77340</v>
      </c>
      <c r="T140" s="3">
        <v>42026</v>
      </c>
      <c r="U140" s="3">
        <v>42028</v>
      </c>
      <c r="V140">
        <v>-154.30700000000002</v>
      </c>
      <c r="W140">
        <v>10</v>
      </c>
      <c r="X140">
        <v>42.56</v>
      </c>
      <c r="Y140">
        <v>89055</v>
      </c>
    </row>
    <row r="141" spans="1:25" x14ac:dyDescent="0.3">
      <c r="A141">
        <v>21725</v>
      </c>
      <c r="B141" t="s">
        <v>42</v>
      </c>
      <c r="C141">
        <v>0.06</v>
      </c>
      <c r="D141">
        <v>2.78</v>
      </c>
      <c r="E141">
        <v>1.25</v>
      </c>
      <c r="F141">
        <v>2418</v>
      </c>
      <c r="G141" t="s">
        <v>2287</v>
      </c>
      <c r="H141" t="s">
        <v>66</v>
      </c>
      <c r="I141" t="s">
        <v>139</v>
      </c>
      <c r="J141" t="s">
        <v>46</v>
      </c>
      <c r="K141" t="s">
        <v>47</v>
      </c>
      <c r="L141" t="s">
        <v>48</v>
      </c>
      <c r="M141" t="s">
        <v>2230</v>
      </c>
      <c r="N141">
        <v>0.59</v>
      </c>
      <c r="O141" t="s">
        <v>50</v>
      </c>
      <c r="P141" t="s">
        <v>87</v>
      </c>
      <c r="Q141" t="s">
        <v>161</v>
      </c>
      <c r="R141" t="s">
        <v>2289</v>
      </c>
      <c r="S141">
        <v>23805</v>
      </c>
      <c r="T141" s="3">
        <v>42014</v>
      </c>
      <c r="U141" s="3">
        <v>42016</v>
      </c>
      <c r="V141">
        <v>66.359999999999985</v>
      </c>
      <c r="W141">
        <v>10</v>
      </c>
      <c r="X141">
        <v>28.09</v>
      </c>
      <c r="Y141">
        <v>86753</v>
      </c>
    </row>
    <row r="142" spans="1:25" x14ac:dyDescent="0.3">
      <c r="A142">
        <v>21724</v>
      </c>
      <c r="B142" t="s">
        <v>42</v>
      </c>
      <c r="C142">
        <v>0.1</v>
      </c>
      <c r="D142">
        <v>599.99</v>
      </c>
      <c r="E142">
        <v>24.49</v>
      </c>
      <c r="F142">
        <v>2418</v>
      </c>
      <c r="G142" t="s">
        <v>2287</v>
      </c>
      <c r="H142" t="s">
        <v>66</v>
      </c>
      <c r="I142" t="s">
        <v>139</v>
      </c>
      <c r="J142" t="s">
        <v>102</v>
      </c>
      <c r="K142" t="s">
        <v>611</v>
      </c>
      <c r="L142" t="s">
        <v>260</v>
      </c>
      <c r="M142" t="s">
        <v>2290</v>
      </c>
      <c r="N142">
        <v>0.5</v>
      </c>
      <c r="O142" t="s">
        <v>50</v>
      </c>
      <c r="P142" t="s">
        <v>87</v>
      </c>
      <c r="Q142" t="s">
        <v>161</v>
      </c>
      <c r="R142" t="s">
        <v>2289</v>
      </c>
      <c r="S142">
        <v>23805</v>
      </c>
      <c r="T142" s="3">
        <v>42014</v>
      </c>
      <c r="U142" s="3">
        <v>42015</v>
      </c>
      <c r="V142">
        <v>-343.12599999999998</v>
      </c>
      <c r="W142">
        <v>11</v>
      </c>
      <c r="X142">
        <v>6355.69</v>
      </c>
      <c r="Y142">
        <v>86753</v>
      </c>
    </row>
    <row r="143" spans="1:25" x14ac:dyDescent="0.3">
      <c r="A143">
        <v>20325</v>
      </c>
      <c r="B143" t="s">
        <v>64</v>
      </c>
      <c r="C143">
        <v>0.03</v>
      </c>
      <c r="D143">
        <v>2.1</v>
      </c>
      <c r="E143">
        <v>0.7</v>
      </c>
      <c r="F143">
        <v>2418</v>
      </c>
      <c r="G143" t="s">
        <v>2287</v>
      </c>
      <c r="H143" t="s">
        <v>66</v>
      </c>
      <c r="I143" t="s">
        <v>139</v>
      </c>
      <c r="J143" t="s">
        <v>46</v>
      </c>
      <c r="K143" t="s">
        <v>47</v>
      </c>
      <c r="L143" t="s">
        <v>48</v>
      </c>
      <c r="M143" t="s">
        <v>2288</v>
      </c>
      <c r="N143">
        <v>0.56999999999999995</v>
      </c>
      <c r="O143" t="s">
        <v>50</v>
      </c>
      <c r="P143" t="s">
        <v>87</v>
      </c>
      <c r="Q143" t="s">
        <v>161</v>
      </c>
      <c r="R143" t="s">
        <v>2289</v>
      </c>
      <c r="S143">
        <v>23805</v>
      </c>
      <c r="T143" s="3">
        <v>42010</v>
      </c>
      <c r="U143" s="3">
        <v>42011</v>
      </c>
      <c r="V143">
        <v>-1473.9059999999999</v>
      </c>
      <c r="W143">
        <v>4</v>
      </c>
      <c r="X143">
        <v>8.7200000000000006</v>
      </c>
      <c r="Y143">
        <v>86750</v>
      </c>
    </row>
    <row r="144" spans="1:25" x14ac:dyDescent="0.3">
      <c r="A144">
        <v>18197</v>
      </c>
      <c r="B144" t="s">
        <v>42</v>
      </c>
      <c r="C144">
        <v>0.06</v>
      </c>
      <c r="D144">
        <v>105.29</v>
      </c>
      <c r="E144">
        <v>10.119999999999999</v>
      </c>
      <c r="F144">
        <v>2393</v>
      </c>
      <c r="G144" t="s">
        <v>2277</v>
      </c>
      <c r="H144" t="s">
        <v>66</v>
      </c>
      <c r="I144" t="s">
        <v>45</v>
      </c>
      <c r="J144" t="s">
        <v>58</v>
      </c>
      <c r="K144" t="s">
        <v>67</v>
      </c>
      <c r="L144" t="s">
        <v>260</v>
      </c>
      <c r="M144" t="s">
        <v>1531</v>
      </c>
      <c r="N144">
        <v>0.79</v>
      </c>
      <c r="O144" t="s">
        <v>50</v>
      </c>
      <c r="P144" t="s">
        <v>87</v>
      </c>
      <c r="Q144" t="s">
        <v>411</v>
      </c>
      <c r="R144" t="s">
        <v>676</v>
      </c>
      <c r="S144">
        <v>30076</v>
      </c>
      <c r="T144" s="3">
        <v>42008</v>
      </c>
      <c r="U144" s="3">
        <v>42010</v>
      </c>
      <c r="V144">
        <v>-45.01</v>
      </c>
      <c r="W144">
        <v>12</v>
      </c>
      <c r="X144">
        <v>1202.6600000000001</v>
      </c>
      <c r="Y144">
        <v>86951</v>
      </c>
    </row>
    <row r="145" spans="1:25" x14ac:dyDescent="0.3">
      <c r="A145">
        <v>20577</v>
      </c>
      <c r="B145" t="s">
        <v>64</v>
      </c>
      <c r="C145">
        <v>0.03</v>
      </c>
      <c r="D145">
        <v>8.34</v>
      </c>
      <c r="E145">
        <v>2.64</v>
      </c>
      <c r="F145">
        <v>256</v>
      </c>
      <c r="G145" t="s">
        <v>381</v>
      </c>
      <c r="H145" t="s">
        <v>66</v>
      </c>
      <c r="I145" t="s">
        <v>57</v>
      </c>
      <c r="J145" t="s">
        <v>46</v>
      </c>
      <c r="K145" t="s">
        <v>198</v>
      </c>
      <c r="L145" t="s">
        <v>68</v>
      </c>
      <c r="M145" t="s">
        <v>382</v>
      </c>
      <c r="N145">
        <v>0.59</v>
      </c>
      <c r="O145" t="s">
        <v>50</v>
      </c>
      <c r="P145" t="s">
        <v>70</v>
      </c>
      <c r="Q145" t="s">
        <v>258</v>
      </c>
      <c r="R145" t="s">
        <v>383</v>
      </c>
      <c r="S145">
        <v>17331</v>
      </c>
      <c r="T145" s="3">
        <v>42035</v>
      </c>
      <c r="U145" s="3">
        <v>42037</v>
      </c>
      <c r="V145">
        <v>0.68399999999999894</v>
      </c>
      <c r="W145">
        <v>4</v>
      </c>
      <c r="X145">
        <v>34.64</v>
      </c>
      <c r="Y145">
        <v>86267</v>
      </c>
    </row>
    <row r="146" spans="1:25" x14ac:dyDescent="0.3">
      <c r="A146">
        <v>24498</v>
      </c>
      <c r="B146" t="s">
        <v>73</v>
      </c>
      <c r="C146">
        <v>0.05</v>
      </c>
      <c r="D146">
        <v>17.48</v>
      </c>
      <c r="E146">
        <v>1.99</v>
      </c>
      <c r="F146">
        <v>258</v>
      </c>
      <c r="G146" t="s">
        <v>384</v>
      </c>
      <c r="H146" t="s">
        <v>66</v>
      </c>
      <c r="I146" t="s">
        <v>139</v>
      </c>
      <c r="J146" t="s">
        <v>102</v>
      </c>
      <c r="K146" t="s">
        <v>204</v>
      </c>
      <c r="L146" t="s">
        <v>68</v>
      </c>
      <c r="M146" t="s">
        <v>385</v>
      </c>
      <c r="N146">
        <v>0.45</v>
      </c>
      <c r="O146" t="s">
        <v>50</v>
      </c>
      <c r="P146" t="s">
        <v>87</v>
      </c>
      <c r="Q146" t="s">
        <v>386</v>
      </c>
      <c r="R146" t="s">
        <v>387</v>
      </c>
      <c r="S146">
        <v>33772</v>
      </c>
      <c r="T146" s="3">
        <v>42006</v>
      </c>
      <c r="U146" s="3">
        <v>42008</v>
      </c>
      <c r="V146">
        <v>-127.00800000000001</v>
      </c>
      <c r="W146">
        <v>3</v>
      </c>
      <c r="X146">
        <v>52.47</v>
      </c>
      <c r="Y146">
        <v>85858</v>
      </c>
    </row>
    <row r="147" spans="1:25" x14ac:dyDescent="0.3">
      <c r="A147">
        <v>18011</v>
      </c>
      <c r="B147" t="s">
        <v>131</v>
      </c>
      <c r="C147">
        <v>0.09</v>
      </c>
      <c r="D147">
        <v>2.88</v>
      </c>
      <c r="E147">
        <v>0.7</v>
      </c>
      <c r="F147">
        <v>259</v>
      </c>
      <c r="G147" t="s">
        <v>388</v>
      </c>
      <c r="H147" t="s">
        <v>66</v>
      </c>
      <c r="I147" t="s">
        <v>139</v>
      </c>
      <c r="J147" t="s">
        <v>46</v>
      </c>
      <c r="K147" t="s">
        <v>47</v>
      </c>
      <c r="L147" t="s">
        <v>48</v>
      </c>
      <c r="M147" t="s">
        <v>389</v>
      </c>
      <c r="N147">
        <v>0.56000000000000005</v>
      </c>
      <c r="O147" t="s">
        <v>50</v>
      </c>
      <c r="P147" t="s">
        <v>51</v>
      </c>
      <c r="Q147" t="s">
        <v>390</v>
      </c>
      <c r="R147" t="s">
        <v>391</v>
      </c>
      <c r="S147">
        <v>87505</v>
      </c>
      <c r="T147" s="3">
        <v>42023</v>
      </c>
      <c r="U147" s="3">
        <v>42023</v>
      </c>
      <c r="V147">
        <v>5.7532000000000005</v>
      </c>
      <c r="W147">
        <v>10</v>
      </c>
      <c r="X147">
        <v>26.38</v>
      </c>
      <c r="Y147">
        <v>85857</v>
      </c>
    </row>
    <row r="148" spans="1:25" x14ac:dyDescent="0.3">
      <c r="A148">
        <v>22370</v>
      </c>
      <c r="B148" t="s">
        <v>42</v>
      </c>
      <c r="C148">
        <v>0.05</v>
      </c>
      <c r="D148">
        <v>31.76</v>
      </c>
      <c r="E148">
        <v>45.51</v>
      </c>
      <c r="F148">
        <v>263</v>
      </c>
      <c r="G148" t="s">
        <v>392</v>
      </c>
      <c r="H148" t="s">
        <v>56</v>
      </c>
      <c r="I148" t="s">
        <v>75</v>
      </c>
      <c r="J148" t="s">
        <v>58</v>
      </c>
      <c r="K148" t="s">
        <v>176</v>
      </c>
      <c r="L148" t="s">
        <v>146</v>
      </c>
      <c r="M148" t="s">
        <v>393</v>
      </c>
      <c r="N148">
        <v>0.65</v>
      </c>
      <c r="O148" t="s">
        <v>50</v>
      </c>
      <c r="P148" t="s">
        <v>70</v>
      </c>
      <c r="Q148" t="s">
        <v>178</v>
      </c>
      <c r="R148" t="s">
        <v>394</v>
      </c>
      <c r="S148">
        <v>44106</v>
      </c>
      <c r="T148" s="3">
        <v>42025</v>
      </c>
      <c r="U148" s="3">
        <v>42027</v>
      </c>
      <c r="V148">
        <v>-2177.9860960000001</v>
      </c>
      <c r="W148">
        <v>9</v>
      </c>
      <c r="X148">
        <v>304.33999999999997</v>
      </c>
      <c r="Y148">
        <v>86297</v>
      </c>
    </row>
    <row r="149" spans="1:25" x14ac:dyDescent="0.3">
      <c r="A149">
        <v>21582</v>
      </c>
      <c r="B149" t="s">
        <v>131</v>
      </c>
      <c r="C149">
        <v>7.0000000000000007E-2</v>
      </c>
      <c r="D149">
        <v>5.98</v>
      </c>
      <c r="E149">
        <v>5.79</v>
      </c>
      <c r="F149">
        <v>2369</v>
      </c>
      <c r="G149" t="s">
        <v>2260</v>
      </c>
      <c r="H149" t="s">
        <v>66</v>
      </c>
      <c r="I149" t="s">
        <v>139</v>
      </c>
      <c r="J149" t="s">
        <v>46</v>
      </c>
      <c r="K149" t="s">
        <v>118</v>
      </c>
      <c r="L149" t="s">
        <v>76</v>
      </c>
      <c r="M149" t="s">
        <v>148</v>
      </c>
      <c r="N149">
        <v>0.36</v>
      </c>
      <c r="O149" t="s">
        <v>50</v>
      </c>
      <c r="P149" t="s">
        <v>87</v>
      </c>
      <c r="Q149" t="s">
        <v>386</v>
      </c>
      <c r="R149" t="s">
        <v>2261</v>
      </c>
      <c r="S149">
        <v>33024</v>
      </c>
      <c r="T149" s="3">
        <v>42017</v>
      </c>
      <c r="U149" s="3">
        <v>42019</v>
      </c>
      <c r="V149">
        <v>-41.972700000000003</v>
      </c>
      <c r="W149">
        <v>13</v>
      </c>
      <c r="X149">
        <v>77.42</v>
      </c>
      <c r="Y149">
        <v>90408</v>
      </c>
    </row>
    <row r="150" spans="1:25" x14ac:dyDescent="0.3">
      <c r="A150">
        <v>20776</v>
      </c>
      <c r="B150" t="s">
        <v>131</v>
      </c>
      <c r="C150">
        <v>0.03</v>
      </c>
      <c r="D150">
        <v>297.64</v>
      </c>
      <c r="E150">
        <v>14.7</v>
      </c>
      <c r="F150">
        <v>2346</v>
      </c>
      <c r="G150" t="s">
        <v>2238</v>
      </c>
      <c r="H150" t="s">
        <v>56</v>
      </c>
      <c r="I150" t="s">
        <v>45</v>
      </c>
      <c r="J150" t="s">
        <v>102</v>
      </c>
      <c r="K150" t="s">
        <v>110</v>
      </c>
      <c r="L150" t="s">
        <v>60</v>
      </c>
      <c r="M150" t="s">
        <v>589</v>
      </c>
      <c r="N150">
        <v>0.56999999999999995</v>
      </c>
      <c r="O150" t="s">
        <v>50</v>
      </c>
      <c r="P150" t="s">
        <v>87</v>
      </c>
      <c r="Q150" t="s">
        <v>637</v>
      </c>
      <c r="R150" t="s">
        <v>2239</v>
      </c>
      <c r="S150">
        <v>40258</v>
      </c>
      <c r="T150" s="3">
        <v>42014</v>
      </c>
      <c r="U150" s="3">
        <v>42019</v>
      </c>
      <c r="V150">
        <v>-48.971999999999994</v>
      </c>
      <c r="W150">
        <v>12</v>
      </c>
      <c r="X150">
        <v>3707.05</v>
      </c>
      <c r="Y150">
        <v>89503</v>
      </c>
    </row>
    <row r="151" spans="1:25" x14ac:dyDescent="0.3">
      <c r="A151">
        <v>25241</v>
      </c>
      <c r="B151" t="s">
        <v>64</v>
      </c>
      <c r="C151">
        <v>0.06</v>
      </c>
      <c r="D151">
        <v>2.08</v>
      </c>
      <c r="E151">
        <v>5.33</v>
      </c>
      <c r="F151">
        <v>2338</v>
      </c>
      <c r="G151" t="s">
        <v>2232</v>
      </c>
      <c r="H151" t="s">
        <v>66</v>
      </c>
      <c r="I151" t="s">
        <v>57</v>
      </c>
      <c r="J151" t="s">
        <v>58</v>
      </c>
      <c r="K151" t="s">
        <v>67</v>
      </c>
      <c r="L151" t="s">
        <v>76</v>
      </c>
      <c r="M151" t="s">
        <v>768</v>
      </c>
      <c r="N151">
        <v>0.43</v>
      </c>
      <c r="O151" t="s">
        <v>50</v>
      </c>
      <c r="P151" t="s">
        <v>70</v>
      </c>
      <c r="Q151" t="s">
        <v>439</v>
      </c>
      <c r="R151" t="s">
        <v>2133</v>
      </c>
      <c r="S151">
        <v>20740</v>
      </c>
      <c r="T151" s="3">
        <v>42017</v>
      </c>
      <c r="U151" s="3">
        <v>42017</v>
      </c>
      <c r="V151">
        <v>-82.559200000000004</v>
      </c>
      <c r="W151">
        <v>4</v>
      </c>
      <c r="X151">
        <v>9.23</v>
      </c>
      <c r="Y151">
        <v>91480</v>
      </c>
    </row>
    <row r="152" spans="1:25" x14ac:dyDescent="0.3">
      <c r="A152">
        <v>5345</v>
      </c>
      <c r="B152" t="s">
        <v>42</v>
      </c>
      <c r="C152">
        <v>0.1</v>
      </c>
      <c r="D152">
        <v>146.34</v>
      </c>
      <c r="E152">
        <v>43.75</v>
      </c>
      <c r="F152">
        <v>2303</v>
      </c>
      <c r="G152" t="s">
        <v>2215</v>
      </c>
      <c r="H152" t="s">
        <v>56</v>
      </c>
      <c r="I152" t="s">
        <v>45</v>
      </c>
      <c r="J152" t="s">
        <v>58</v>
      </c>
      <c r="K152" t="s">
        <v>176</v>
      </c>
      <c r="L152" t="s">
        <v>146</v>
      </c>
      <c r="M152" t="s">
        <v>2214</v>
      </c>
      <c r="N152">
        <v>0.64</v>
      </c>
      <c r="O152" t="s">
        <v>50</v>
      </c>
      <c r="P152" t="s">
        <v>70</v>
      </c>
      <c r="Q152" t="s">
        <v>96</v>
      </c>
      <c r="R152" t="s">
        <v>115</v>
      </c>
      <c r="S152">
        <v>10011</v>
      </c>
      <c r="T152" s="3">
        <v>42007</v>
      </c>
      <c r="U152" s="3">
        <v>42008</v>
      </c>
      <c r="V152">
        <v>-270.85000000000002</v>
      </c>
      <c r="W152">
        <v>6</v>
      </c>
      <c r="X152">
        <v>850.64</v>
      </c>
      <c r="Y152">
        <v>37987</v>
      </c>
    </row>
    <row r="153" spans="1:25" x14ac:dyDescent="0.3">
      <c r="A153">
        <v>23345</v>
      </c>
      <c r="B153" t="s">
        <v>42</v>
      </c>
      <c r="C153">
        <v>0.1</v>
      </c>
      <c r="D153">
        <v>146.34</v>
      </c>
      <c r="E153">
        <v>43.75</v>
      </c>
      <c r="F153">
        <v>2302</v>
      </c>
      <c r="G153" t="s">
        <v>2211</v>
      </c>
      <c r="H153" t="s">
        <v>56</v>
      </c>
      <c r="I153" t="s">
        <v>45</v>
      </c>
      <c r="J153" t="s">
        <v>58</v>
      </c>
      <c r="K153" t="s">
        <v>176</v>
      </c>
      <c r="L153" t="s">
        <v>146</v>
      </c>
      <c r="M153" t="s">
        <v>2214</v>
      </c>
      <c r="N153">
        <v>0.64</v>
      </c>
      <c r="O153" t="s">
        <v>50</v>
      </c>
      <c r="P153" t="s">
        <v>87</v>
      </c>
      <c r="Q153" t="s">
        <v>386</v>
      </c>
      <c r="R153" t="s">
        <v>2213</v>
      </c>
      <c r="S153">
        <v>32404</v>
      </c>
      <c r="T153" s="3">
        <v>42007</v>
      </c>
      <c r="U153" s="3">
        <v>42008</v>
      </c>
      <c r="V153">
        <v>-473.57799999999997</v>
      </c>
      <c r="W153">
        <v>2</v>
      </c>
      <c r="X153">
        <v>283.55</v>
      </c>
      <c r="Y153">
        <v>87696</v>
      </c>
    </row>
    <row r="154" spans="1:25" x14ac:dyDescent="0.3">
      <c r="A154">
        <v>23344</v>
      </c>
      <c r="B154" t="s">
        <v>42</v>
      </c>
      <c r="C154">
        <v>0.1</v>
      </c>
      <c r="D154">
        <v>12.53</v>
      </c>
      <c r="E154">
        <v>0.49</v>
      </c>
      <c r="F154">
        <v>2302</v>
      </c>
      <c r="G154" t="s">
        <v>2211</v>
      </c>
      <c r="H154" t="s">
        <v>66</v>
      </c>
      <c r="I154" t="s">
        <v>45</v>
      </c>
      <c r="J154" t="s">
        <v>46</v>
      </c>
      <c r="K154" t="s">
        <v>159</v>
      </c>
      <c r="L154" t="s">
        <v>76</v>
      </c>
      <c r="M154" t="s">
        <v>1040</v>
      </c>
      <c r="N154">
        <v>0.38</v>
      </c>
      <c r="O154" t="s">
        <v>50</v>
      </c>
      <c r="P154" t="s">
        <v>87</v>
      </c>
      <c r="Q154" t="s">
        <v>386</v>
      </c>
      <c r="R154" t="s">
        <v>2213</v>
      </c>
      <c r="S154">
        <v>32404</v>
      </c>
      <c r="T154" s="3">
        <v>42007</v>
      </c>
      <c r="U154" s="3">
        <v>42008</v>
      </c>
      <c r="V154">
        <v>244.464</v>
      </c>
      <c r="W154">
        <v>8</v>
      </c>
      <c r="X154">
        <v>92.02</v>
      </c>
      <c r="Y154">
        <v>87696</v>
      </c>
    </row>
    <row r="155" spans="1:25" x14ac:dyDescent="0.3">
      <c r="A155">
        <v>21335</v>
      </c>
      <c r="B155" t="s">
        <v>54</v>
      </c>
      <c r="C155">
        <v>0.03</v>
      </c>
      <c r="D155">
        <v>21.78</v>
      </c>
      <c r="E155">
        <v>5.94</v>
      </c>
      <c r="F155">
        <v>2290</v>
      </c>
      <c r="G155" t="s">
        <v>2207</v>
      </c>
      <c r="H155" t="s">
        <v>66</v>
      </c>
      <c r="I155" t="s">
        <v>57</v>
      </c>
      <c r="J155" t="s">
        <v>46</v>
      </c>
      <c r="K155" t="s">
        <v>281</v>
      </c>
      <c r="L155" t="s">
        <v>111</v>
      </c>
      <c r="M155" t="s">
        <v>2209</v>
      </c>
      <c r="N155">
        <v>0.5</v>
      </c>
      <c r="O155" t="s">
        <v>50</v>
      </c>
      <c r="P155" t="s">
        <v>78</v>
      </c>
      <c r="Q155" t="s">
        <v>79</v>
      </c>
      <c r="R155" t="s">
        <v>2208</v>
      </c>
      <c r="S155">
        <v>55433</v>
      </c>
      <c r="T155" s="3">
        <v>42010</v>
      </c>
      <c r="U155" s="3">
        <v>42012</v>
      </c>
      <c r="V155">
        <v>187.2</v>
      </c>
      <c r="W155">
        <v>13</v>
      </c>
      <c r="X155">
        <v>290.22000000000003</v>
      </c>
      <c r="Y155">
        <v>88163</v>
      </c>
    </row>
    <row r="156" spans="1:25" x14ac:dyDescent="0.3">
      <c r="A156">
        <v>21334</v>
      </c>
      <c r="B156" t="s">
        <v>54</v>
      </c>
      <c r="C156">
        <v>0</v>
      </c>
      <c r="D156">
        <v>42.98</v>
      </c>
      <c r="E156">
        <v>4.62</v>
      </c>
      <c r="F156">
        <v>2290</v>
      </c>
      <c r="G156" t="s">
        <v>2207</v>
      </c>
      <c r="H156" t="s">
        <v>66</v>
      </c>
      <c r="I156" t="s">
        <v>57</v>
      </c>
      <c r="J156" t="s">
        <v>46</v>
      </c>
      <c r="K156" t="s">
        <v>281</v>
      </c>
      <c r="L156" t="s">
        <v>76</v>
      </c>
      <c r="M156" t="s">
        <v>1912</v>
      </c>
      <c r="N156">
        <v>0.56000000000000005</v>
      </c>
      <c r="O156" t="s">
        <v>50</v>
      </c>
      <c r="P156" t="s">
        <v>78</v>
      </c>
      <c r="Q156" t="s">
        <v>79</v>
      </c>
      <c r="R156" t="s">
        <v>2208</v>
      </c>
      <c r="S156">
        <v>55433</v>
      </c>
      <c r="T156" s="3">
        <v>42010</v>
      </c>
      <c r="U156" s="3">
        <v>42012</v>
      </c>
      <c r="V156">
        <v>385.30289999999997</v>
      </c>
      <c r="W156">
        <v>12</v>
      </c>
      <c r="X156">
        <v>558.41</v>
      </c>
      <c r="Y156">
        <v>88163</v>
      </c>
    </row>
    <row r="157" spans="1:25" x14ac:dyDescent="0.3">
      <c r="A157">
        <v>26148</v>
      </c>
      <c r="B157" t="s">
        <v>73</v>
      </c>
      <c r="C157">
        <v>0.01</v>
      </c>
      <c r="D157">
        <v>11.7</v>
      </c>
      <c r="E157">
        <v>6.96</v>
      </c>
      <c r="F157">
        <v>2283</v>
      </c>
      <c r="G157" t="s">
        <v>2197</v>
      </c>
      <c r="H157" t="s">
        <v>66</v>
      </c>
      <c r="I157" t="s">
        <v>57</v>
      </c>
      <c r="J157" t="s">
        <v>46</v>
      </c>
      <c r="K157" t="s">
        <v>281</v>
      </c>
      <c r="L157" t="s">
        <v>111</v>
      </c>
      <c r="M157" t="s">
        <v>1304</v>
      </c>
      <c r="N157">
        <v>0.5</v>
      </c>
      <c r="O157" t="s">
        <v>50</v>
      </c>
      <c r="P157" t="s">
        <v>78</v>
      </c>
      <c r="Q157" t="s">
        <v>1882</v>
      </c>
      <c r="R157" t="s">
        <v>2198</v>
      </c>
      <c r="S157">
        <v>53132</v>
      </c>
      <c r="T157" s="3">
        <v>42028</v>
      </c>
      <c r="U157" s="3">
        <v>42030</v>
      </c>
      <c r="V157">
        <v>-28.954000000000001</v>
      </c>
      <c r="W157">
        <v>6</v>
      </c>
      <c r="X157">
        <v>76.87</v>
      </c>
      <c r="Y157">
        <v>85947</v>
      </c>
    </row>
    <row r="158" spans="1:25" x14ac:dyDescent="0.3">
      <c r="A158">
        <v>19615</v>
      </c>
      <c r="B158" t="s">
        <v>54</v>
      </c>
      <c r="C158">
        <v>0.08</v>
      </c>
      <c r="D158">
        <v>205.99</v>
      </c>
      <c r="E158">
        <v>2.5</v>
      </c>
      <c r="F158">
        <v>2281</v>
      </c>
      <c r="G158" t="s">
        <v>2193</v>
      </c>
      <c r="H158" t="s">
        <v>66</v>
      </c>
      <c r="I158" t="s">
        <v>57</v>
      </c>
      <c r="J158" t="s">
        <v>102</v>
      </c>
      <c r="K158" t="s">
        <v>103</v>
      </c>
      <c r="L158" t="s">
        <v>76</v>
      </c>
      <c r="M158" t="s">
        <v>2179</v>
      </c>
      <c r="N158">
        <v>0.59</v>
      </c>
      <c r="O158" t="s">
        <v>50</v>
      </c>
      <c r="P158" t="s">
        <v>78</v>
      </c>
      <c r="Q158" t="s">
        <v>1882</v>
      </c>
      <c r="R158" t="s">
        <v>2194</v>
      </c>
      <c r="S158">
        <v>54703</v>
      </c>
      <c r="T158" s="3">
        <v>42031</v>
      </c>
      <c r="U158" s="3">
        <v>42032</v>
      </c>
      <c r="V158">
        <v>997.38144000000011</v>
      </c>
      <c r="W158">
        <v>10</v>
      </c>
      <c r="X158">
        <v>1610.84</v>
      </c>
      <c r="Y158">
        <v>85948</v>
      </c>
    </row>
    <row r="159" spans="1:25" x14ac:dyDescent="0.3">
      <c r="A159">
        <v>19172</v>
      </c>
      <c r="B159" t="s">
        <v>64</v>
      </c>
      <c r="C159">
        <v>0.01</v>
      </c>
      <c r="D159">
        <v>6.48</v>
      </c>
      <c r="E159">
        <v>7.86</v>
      </c>
      <c r="F159">
        <v>2265</v>
      </c>
      <c r="G159" t="s">
        <v>2169</v>
      </c>
      <c r="H159" t="s">
        <v>66</v>
      </c>
      <c r="I159" t="s">
        <v>45</v>
      </c>
      <c r="J159" t="s">
        <v>46</v>
      </c>
      <c r="K159" t="s">
        <v>118</v>
      </c>
      <c r="L159" t="s">
        <v>76</v>
      </c>
      <c r="M159" t="s">
        <v>1145</v>
      </c>
      <c r="N159">
        <v>0.37</v>
      </c>
      <c r="O159" t="s">
        <v>50</v>
      </c>
      <c r="P159" t="s">
        <v>78</v>
      </c>
      <c r="Q159" t="s">
        <v>530</v>
      </c>
      <c r="R159" t="s">
        <v>2171</v>
      </c>
      <c r="S159">
        <v>64130</v>
      </c>
      <c r="T159" s="3">
        <v>42033</v>
      </c>
      <c r="U159" s="3">
        <v>42035</v>
      </c>
      <c r="V159">
        <v>-135.74</v>
      </c>
      <c r="W159">
        <v>10</v>
      </c>
      <c r="X159">
        <v>66.459999999999994</v>
      </c>
      <c r="Y159">
        <v>86612</v>
      </c>
    </row>
    <row r="160" spans="1:25" x14ac:dyDescent="0.3">
      <c r="A160">
        <v>19171</v>
      </c>
      <c r="B160" t="s">
        <v>64</v>
      </c>
      <c r="C160">
        <v>0.1</v>
      </c>
      <c r="D160">
        <v>7.45</v>
      </c>
      <c r="E160">
        <v>6.28</v>
      </c>
      <c r="F160">
        <v>2265</v>
      </c>
      <c r="G160" t="s">
        <v>2169</v>
      </c>
      <c r="H160" t="s">
        <v>66</v>
      </c>
      <c r="I160" t="s">
        <v>45</v>
      </c>
      <c r="J160" t="s">
        <v>46</v>
      </c>
      <c r="K160" t="s">
        <v>134</v>
      </c>
      <c r="L160" t="s">
        <v>76</v>
      </c>
      <c r="M160" t="s">
        <v>2170</v>
      </c>
      <c r="N160">
        <v>0.4</v>
      </c>
      <c r="O160" t="s">
        <v>50</v>
      </c>
      <c r="P160" t="s">
        <v>78</v>
      </c>
      <c r="Q160" t="s">
        <v>530</v>
      </c>
      <c r="R160" t="s">
        <v>2171</v>
      </c>
      <c r="S160">
        <v>64130</v>
      </c>
      <c r="T160" s="3">
        <v>42033</v>
      </c>
      <c r="U160" s="3">
        <v>42036</v>
      </c>
      <c r="V160">
        <v>-69.873999999999995</v>
      </c>
      <c r="W160">
        <v>8</v>
      </c>
      <c r="X160">
        <v>59.4</v>
      </c>
      <c r="Y160">
        <v>86612</v>
      </c>
    </row>
    <row r="161" spans="1:25" x14ac:dyDescent="0.3">
      <c r="A161">
        <v>18142</v>
      </c>
      <c r="B161" t="s">
        <v>54</v>
      </c>
      <c r="C161">
        <v>0.09</v>
      </c>
      <c r="D161">
        <v>207.48</v>
      </c>
      <c r="E161">
        <v>0.99</v>
      </c>
      <c r="F161">
        <v>2264</v>
      </c>
      <c r="G161" t="s">
        <v>2166</v>
      </c>
      <c r="H161" t="s">
        <v>66</v>
      </c>
      <c r="I161" t="s">
        <v>45</v>
      </c>
      <c r="J161" t="s">
        <v>46</v>
      </c>
      <c r="K161" t="s">
        <v>281</v>
      </c>
      <c r="L161" t="s">
        <v>76</v>
      </c>
      <c r="M161" t="s">
        <v>2167</v>
      </c>
      <c r="N161">
        <v>0.55000000000000004</v>
      </c>
      <c r="O161" t="s">
        <v>50</v>
      </c>
      <c r="P161" t="s">
        <v>78</v>
      </c>
      <c r="Q161" t="s">
        <v>530</v>
      </c>
      <c r="R161" t="s">
        <v>2168</v>
      </c>
      <c r="S161">
        <v>64804</v>
      </c>
      <c r="T161" s="3">
        <v>42030</v>
      </c>
      <c r="U161" s="3">
        <v>42033</v>
      </c>
      <c r="V161">
        <v>359.83</v>
      </c>
      <c r="W161">
        <v>3</v>
      </c>
      <c r="X161">
        <v>577.75</v>
      </c>
      <c r="Y161">
        <v>86611</v>
      </c>
    </row>
    <row r="162" spans="1:25" x14ac:dyDescent="0.3">
      <c r="A162">
        <v>22180</v>
      </c>
      <c r="B162" t="s">
        <v>54</v>
      </c>
      <c r="C162">
        <v>0.09</v>
      </c>
      <c r="D162">
        <v>15.28</v>
      </c>
      <c r="E162">
        <v>10.91</v>
      </c>
      <c r="F162">
        <v>275</v>
      </c>
      <c r="G162" t="s">
        <v>415</v>
      </c>
      <c r="H162" t="s">
        <v>66</v>
      </c>
      <c r="I162" t="s">
        <v>45</v>
      </c>
      <c r="J162" t="s">
        <v>46</v>
      </c>
      <c r="K162" t="s">
        <v>134</v>
      </c>
      <c r="L162" t="s">
        <v>76</v>
      </c>
      <c r="M162" t="s">
        <v>416</v>
      </c>
      <c r="N162">
        <v>0.36</v>
      </c>
      <c r="O162" t="s">
        <v>50</v>
      </c>
      <c r="P162" t="s">
        <v>70</v>
      </c>
      <c r="Q162" t="s">
        <v>252</v>
      </c>
      <c r="R162" t="s">
        <v>417</v>
      </c>
      <c r="S162">
        <v>6824</v>
      </c>
      <c r="T162" s="3">
        <v>42028</v>
      </c>
      <c r="U162" s="3">
        <v>42029</v>
      </c>
      <c r="V162">
        <v>-51.75</v>
      </c>
      <c r="W162">
        <v>4</v>
      </c>
      <c r="X162">
        <v>61.52</v>
      </c>
      <c r="Y162">
        <v>89292</v>
      </c>
    </row>
    <row r="163" spans="1:25" x14ac:dyDescent="0.3">
      <c r="A163">
        <v>19054</v>
      </c>
      <c r="B163" t="s">
        <v>64</v>
      </c>
      <c r="C163">
        <v>7.0000000000000007E-2</v>
      </c>
      <c r="D163">
        <v>60.97</v>
      </c>
      <c r="E163">
        <v>4.5</v>
      </c>
      <c r="F163">
        <v>2256</v>
      </c>
      <c r="G163" t="s">
        <v>2155</v>
      </c>
      <c r="H163" t="s">
        <v>44</v>
      </c>
      <c r="I163" t="s">
        <v>45</v>
      </c>
      <c r="J163" t="s">
        <v>46</v>
      </c>
      <c r="K163" t="s">
        <v>281</v>
      </c>
      <c r="L163" t="s">
        <v>76</v>
      </c>
      <c r="M163" t="s">
        <v>2156</v>
      </c>
      <c r="N163">
        <v>0.56000000000000005</v>
      </c>
      <c r="O163" t="s">
        <v>50</v>
      </c>
      <c r="P163" t="s">
        <v>87</v>
      </c>
      <c r="Q163" t="s">
        <v>346</v>
      </c>
      <c r="R163" t="s">
        <v>2112</v>
      </c>
      <c r="S163">
        <v>28560</v>
      </c>
      <c r="T163" s="3">
        <v>42006</v>
      </c>
      <c r="U163" s="3">
        <v>42008</v>
      </c>
      <c r="V163">
        <v>-42.588000000000001</v>
      </c>
      <c r="W163">
        <v>6</v>
      </c>
      <c r="X163">
        <v>361.72</v>
      </c>
      <c r="Y163">
        <v>87963</v>
      </c>
    </row>
    <row r="164" spans="1:25" x14ac:dyDescent="0.3">
      <c r="A164">
        <v>25440</v>
      </c>
      <c r="B164" t="s">
        <v>131</v>
      </c>
      <c r="C164">
        <v>0.1</v>
      </c>
      <c r="D164">
        <v>6.3</v>
      </c>
      <c r="E164">
        <v>0.5</v>
      </c>
      <c r="F164">
        <v>2254</v>
      </c>
      <c r="G164" t="s">
        <v>2152</v>
      </c>
      <c r="H164" t="s">
        <v>66</v>
      </c>
      <c r="I164" t="s">
        <v>45</v>
      </c>
      <c r="J164" t="s">
        <v>46</v>
      </c>
      <c r="K164" t="s">
        <v>159</v>
      </c>
      <c r="L164" t="s">
        <v>76</v>
      </c>
      <c r="M164" t="s">
        <v>1182</v>
      </c>
      <c r="N164">
        <v>0.39</v>
      </c>
      <c r="O164" t="s">
        <v>50</v>
      </c>
      <c r="P164" t="s">
        <v>87</v>
      </c>
      <c r="Q164" t="s">
        <v>637</v>
      </c>
      <c r="R164" t="s">
        <v>2153</v>
      </c>
      <c r="S164">
        <v>42003</v>
      </c>
      <c r="T164" s="3">
        <v>42031</v>
      </c>
      <c r="U164" s="3">
        <v>42036</v>
      </c>
      <c r="V164">
        <v>-464.28200000000004</v>
      </c>
      <c r="W164">
        <v>12</v>
      </c>
      <c r="X164">
        <v>68.72</v>
      </c>
      <c r="Y164">
        <v>89278</v>
      </c>
    </row>
    <row r="165" spans="1:25" x14ac:dyDescent="0.3">
      <c r="A165">
        <v>19914</v>
      </c>
      <c r="B165" t="s">
        <v>54</v>
      </c>
      <c r="C165">
        <v>0.08</v>
      </c>
      <c r="D165">
        <v>95.99</v>
      </c>
      <c r="E165">
        <v>35</v>
      </c>
      <c r="F165">
        <v>2211</v>
      </c>
      <c r="G165" t="s">
        <v>2134</v>
      </c>
      <c r="H165" t="s">
        <v>44</v>
      </c>
      <c r="I165" t="s">
        <v>57</v>
      </c>
      <c r="J165" t="s">
        <v>46</v>
      </c>
      <c r="K165" t="s">
        <v>165</v>
      </c>
      <c r="L165" t="s">
        <v>260</v>
      </c>
      <c r="M165" t="s">
        <v>2135</v>
      </c>
      <c r="O165" t="s">
        <v>50</v>
      </c>
      <c r="P165" t="s">
        <v>70</v>
      </c>
      <c r="Q165" t="s">
        <v>439</v>
      </c>
      <c r="R165" t="s">
        <v>2136</v>
      </c>
      <c r="S165">
        <v>20715</v>
      </c>
      <c r="T165" s="3">
        <v>42005</v>
      </c>
      <c r="U165" s="3">
        <v>42007</v>
      </c>
      <c r="V165">
        <v>-425.20840000000004</v>
      </c>
      <c r="W165">
        <v>2</v>
      </c>
      <c r="X165">
        <v>193.88</v>
      </c>
      <c r="Y165">
        <v>88028</v>
      </c>
    </row>
    <row r="166" spans="1:25" x14ac:dyDescent="0.3">
      <c r="A166">
        <v>23317</v>
      </c>
      <c r="B166" t="s">
        <v>131</v>
      </c>
      <c r="C166">
        <v>0.06</v>
      </c>
      <c r="D166">
        <v>6.98</v>
      </c>
      <c r="E166">
        <v>1.6</v>
      </c>
      <c r="F166">
        <v>2209</v>
      </c>
      <c r="G166" t="s">
        <v>2132</v>
      </c>
      <c r="H166" t="s">
        <v>66</v>
      </c>
      <c r="I166" t="s">
        <v>57</v>
      </c>
      <c r="J166" t="s">
        <v>46</v>
      </c>
      <c r="K166" t="s">
        <v>118</v>
      </c>
      <c r="L166" t="s">
        <v>48</v>
      </c>
      <c r="M166" t="s">
        <v>979</v>
      </c>
      <c r="N166">
        <v>0.38</v>
      </c>
      <c r="O166" t="s">
        <v>50</v>
      </c>
      <c r="P166" t="s">
        <v>87</v>
      </c>
      <c r="Q166" t="s">
        <v>411</v>
      </c>
      <c r="R166" t="s">
        <v>2133</v>
      </c>
      <c r="S166">
        <v>30337</v>
      </c>
      <c r="T166" s="3">
        <v>42026</v>
      </c>
      <c r="U166" s="3">
        <v>42033</v>
      </c>
      <c r="V166">
        <v>-98.056000000000012</v>
      </c>
      <c r="W166">
        <v>12</v>
      </c>
      <c r="X166">
        <v>83.93</v>
      </c>
      <c r="Y166">
        <v>88030</v>
      </c>
    </row>
    <row r="167" spans="1:25" x14ac:dyDescent="0.3">
      <c r="A167">
        <v>18165</v>
      </c>
      <c r="B167" t="s">
        <v>42</v>
      </c>
      <c r="C167">
        <v>0.01</v>
      </c>
      <c r="D167">
        <v>205.99</v>
      </c>
      <c r="E167">
        <v>5.99</v>
      </c>
      <c r="F167">
        <v>2206</v>
      </c>
      <c r="G167" t="s">
        <v>2129</v>
      </c>
      <c r="H167" t="s">
        <v>66</v>
      </c>
      <c r="I167" t="s">
        <v>139</v>
      </c>
      <c r="J167" t="s">
        <v>102</v>
      </c>
      <c r="K167" t="s">
        <v>103</v>
      </c>
      <c r="L167" t="s">
        <v>76</v>
      </c>
      <c r="M167" t="s">
        <v>2131</v>
      </c>
      <c r="N167">
        <v>0.59</v>
      </c>
      <c r="O167" t="s">
        <v>50</v>
      </c>
      <c r="P167" t="s">
        <v>78</v>
      </c>
      <c r="Q167" t="s">
        <v>354</v>
      </c>
      <c r="R167" t="s">
        <v>2130</v>
      </c>
      <c r="S167">
        <v>50501</v>
      </c>
      <c r="T167" s="3">
        <v>42009</v>
      </c>
      <c r="U167" s="3">
        <v>42011</v>
      </c>
      <c r="V167">
        <v>-74.883600000000001</v>
      </c>
      <c r="W167">
        <v>3</v>
      </c>
      <c r="X167">
        <v>551.22</v>
      </c>
      <c r="Y167">
        <v>86258</v>
      </c>
    </row>
    <row r="168" spans="1:25" x14ac:dyDescent="0.3">
      <c r="A168">
        <v>25624</v>
      </c>
      <c r="B168" t="s">
        <v>64</v>
      </c>
      <c r="C168">
        <v>0.09</v>
      </c>
      <c r="D168">
        <v>28.48</v>
      </c>
      <c r="E168">
        <v>1.99</v>
      </c>
      <c r="F168">
        <v>288</v>
      </c>
      <c r="G168" t="s">
        <v>430</v>
      </c>
      <c r="H168" t="s">
        <v>66</v>
      </c>
      <c r="I168" t="s">
        <v>75</v>
      </c>
      <c r="J168" t="s">
        <v>102</v>
      </c>
      <c r="K168" t="s">
        <v>204</v>
      </c>
      <c r="L168" t="s">
        <v>68</v>
      </c>
      <c r="M168" t="s">
        <v>431</v>
      </c>
      <c r="N168">
        <v>0.4</v>
      </c>
      <c r="O168" t="s">
        <v>50</v>
      </c>
      <c r="P168" t="s">
        <v>78</v>
      </c>
      <c r="Q168" t="s">
        <v>207</v>
      </c>
      <c r="R168" t="s">
        <v>432</v>
      </c>
      <c r="S168">
        <v>67212</v>
      </c>
      <c r="T168" s="3">
        <v>42020</v>
      </c>
      <c r="U168" s="3">
        <v>42023</v>
      </c>
      <c r="V168">
        <v>132.68699999999998</v>
      </c>
      <c r="W168">
        <v>7</v>
      </c>
      <c r="X168">
        <v>192.3</v>
      </c>
      <c r="Y168">
        <v>89762</v>
      </c>
    </row>
    <row r="169" spans="1:25" x14ac:dyDescent="0.3">
      <c r="A169">
        <v>25625</v>
      </c>
      <c r="B169" t="s">
        <v>64</v>
      </c>
      <c r="C169">
        <v>0.08</v>
      </c>
      <c r="D169">
        <v>65.989999999999995</v>
      </c>
      <c r="E169">
        <v>4.99</v>
      </c>
      <c r="F169">
        <v>288</v>
      </c>
      <c r="G169" t="s">
        <v>430</v>
      </c>
      <c r="H169" t="s">
        <v>44</v>
      </c>
      <c r="I169" t="s">
        <v>75</v>
      </c>
      <c r="J169" t="s">
        <v>102</v>
      </c>
      <c r="K169" t="s">
        <v>103</v>
      </c>
      <c r="L169" t="s">
        <v>76</v>
      </c>
      <c r="M169" t="s">
        <v>433</v>
      </c>
      <c r="N169">
        <v>0.57999999999999996</v>
      </c>
      <c r="O169" t="s">
        <v>50</v>
      </c>
      <c r="P169" t="s">
        <v>78</v>
      </c>
      <c r="Q169" t="s">
        <v>207</v>
      </c>
      <c r="R169" t="s">
        <v>432</v>
      </c>
      <c r="S169">
        <v>67212</v>
      </c>
      <c r="T169" s="3">
        <v>42020</v>
      </c>
      <c r="U169" s="3">
        <v>42022</v>
      </c>
      <c r="V169">
        <v>496.89</v>
      </c>
      <c r="W169">
        <v>14</v>
      </c>
      <c r="X169">
        <v>748.1</v>
      </c>
      <c r="Y169">
        <v>89762</v>
      </c>
    </row>
    <row r="170" spans="1:25" x14ac:dyDescent="0.3">
      <c r="A170">
        <v>18164</v>
      </c>
      <c r="B170" t="s">
        <v>42</v>
      </c>
      <c r="C170">
        <v>0.03</v>
      </c>
      <c r="D170">
        <v>28.48</v>
      </c>
      <c r="E170">
        <v>1.99</v>
      </c>
      <c r="F170">
        <v>2206</v>
      </c>
      <c r="G170" t="s">
        <v>2129</v>
      </c>
      <c r="H170" t="s">
        <v>66</v>
      </c>
      <c r="I170" t="s">
        <v>139</v>
      </c>
      <c r="J170" t="s">
        <v>102</v>
      </c>
      <c r="K170" t="s">
        <v>204</v>
      </c>
      <c r="L170" t="s">
        <v>68</v>
      </c>
      <c r="M170" t="s">
        <v>431</v>
      </c>
      <c r="N170">
        <v>0.4</v>
      </c>
      <c r="O170" t="s">
        <v>50</v>
      </c>
      <c r="P170" t="s">
        <v>78</v>
      </c>
      <c r="Q170" t="s">
        <v>354</v>
      </c>
      <c r="R170" t="s">
        <v>2130</v>
      </c>
      <c r="S170">
        <v>50501</v>
      </c>
      <c r="T170" s="3">
        <v>42009</v>
      </c>
      <c r="U170" s="3">
        <v>42010</v>
      </c>
      <c r="V170">
        <v>-35.290399999999998</v>
      </c>
      <c r="W170">
        <v>2</v>
      </c>
      <c r="X170">
        <v>55.25</v>
      </c>
      <c r="Y170">
        <v>86258</v>
      </c>
    </row>
    <row r="171" spans="1:25" x14ac:dyDescent="0.3">
      <c r="A171">
        <v>22595</v>
      </c>
      <c r="B171" t="s">
        <v>64</v>
      </c>
      <c r="C171">
        <v>0.03</v>
      </c>
      <c r="D171">
        <v>399.98</v>
      </c>
      <c r="E171">
        <v>12.06</v>
      </c>
      <c r="F171">
        <v>2203</v>
      </c>
      <c r="G171" t="s">
        <v>2125</v>
      </c>
      <c r="H171" t="s">
        <v>56</v>
      </c>
      <c r="I171" t="s">
        <v>57</v>
      </c>
      <c r="J171" t="s">
        <v>102</v>
      </c>
      <c r="K171" t="s">
        <v>110</v>
      </c>
      <c r="L171" t="s">
        <v>146</v>
      </c>
      <c r="M171" t="s">
        <v>288</v>
      </c>
      <c r="N171">
        <v>0.56000000000000005</v>
      </c>
      <c r="O171" t="s">
        <v>50</v>
      </c>
      <c r="P171" t="s">
        <v>78</v>
      </c>
      <c r="Q171" t="s">
        <v>79</v>
      </c>
      <c r="R171" t="s">
        <v>2126</v>
      </c>
      <c r="S171">
        <v>55445</v>
      </c>
      <c r="T171" s="3">
        <v>42008</v>
      </c>
      <c r="U171" s="3">
        <v>42010</v>
      </c>
      <c r="V171">
        <v>-663.51419999999996</v>
      </c>
      <c r="W171">
        <v>2</v>
      </c>
      <c r="X171">
        <v>807</v>
      </c>
      <c r="Y171">
        <v>86052</v>
      </c>
    </row>
    <row r="172" spans="1:25" x14ac:dyDescent="0.3">
      <c r="A172">
        <v>22261</v>
      </c>
      <c r="B172" t="s">
        <v>131</v>
      </c>
      <c r="C172">
        <v>0</v>
      </c>
      <c r="D172">
        <v>4.9800000000000004</v>
      </c>
      <c r="E172">
        <v>0.8</v>
      </c>
      <c r="F172">
        <v>2202</v>
      </c>
      <c r="G172" t="s">
        <v>2123</v>
      </c>
      <c r="H172" t="s">
        <v>66</v>
      </c>
      <c r="I172" t="s">
        <v>57</v>
      </c>
      <c r="J172" t="s">
        <v>46</v>
      </c>
      <c r="K172" t="s">
        <v>118</v>
      </c>
      <c r="L172" t="s">
        <v>48</v>
      </c>
      <c r="M172" t="s">
        <v>546</v>
      </c>
      <c r="N172">
        <v>0.36</v>
      </c>
      <c r="O172" t="s">
        <v>50</v>
      </c>
      <c r="P172" t="s">
        <v>78</v>
      </c>
      <c r="Q172" t="s">
        <v>79</v>
      </c>
      <c r="R172" t="s">
        <v>2124</v>
      </c>
      <c r="S172">
        <v>55429</v>
      </c>
      <c r="T172" s="3">
        <v>42035</v>
      </c>
      <c r="U172" s="3">
        <v>42042</v>
      </c>
      <c r="V172">
        <v>27.634499999999996</v>
      </c>
      <c r="W172">
        <v>8</v>
      </c>
      <c r="X172">
        <v>40.049999999999997</v>
      </c>
      <c r="Y172">
        <v>86050</v>
      </c>
    </row>
    <row r="173" spans="1:25" x14ac:dyDescent="0.3">
      <c r="A173">
        <v>22260</v>
      </c>
      <c r="B173" t="s">
        <v>131</v>
      </c>
      <c r="C173">
        <v>0.09</v>
      </c>
      <c r="D173">
        <v>6.3</v>
      </c>
      <c r="E173">
        <v>0.5</v>
      </c>
      <c r="F173">
        <v>2202</v>
      </c>
      <c r="G173" t="s">
        <v>2123</v>
      </c>
      <c r="H173" t="s">
        <v>66</v>
      </c>
      <c r="I173" t="s">
        <v>57</v>
      </c>
      <c r="J173" t="s">
        <v>46</v>
      </c>
      <c r="K173" t="s">
        <v>159</v>
      </c>
      <c r="L173" t="s">
        <v>76</v>
      </c>
      <c r="M173" t="s">
        <v>235</v>
      </c>
      <c r="N173">
        <v>0.39</v>
      </c>
      <c r="O173" t="s">
        <v>50</v>
      </c>
      <c r="P173" t="s">
        <v>78</v>
      </c>
      <c r="Q173" t="s">
        <v>79</v>
      </c>
      <c r="R173" t="s">
        <v>2124</v>
      </c>
      <c r="S173">
        <v>55429</v>
      </c>
      <c r="T173" s="3">
        <v>42035</v>
      </c>
      <c r="U173" s="3">
        <v>42035</v>
      </c>
      <c r="V173">
        <v>40.351199999999992</v>
      </c>
      <c r="W173">
        <v>10</v>
      </c>
      <c r="X173">
        <v>58.48</v>
      </c>
      <c r="Y173">
        <v>86050</v>
      </c>
    </row>
    <row r="174" spans="1:25" x14ac:dyDescent="0.3">
      <c r="A174">
        <v>22259</v>
      </c>
      <c r="B174" t="s">
        <v>131</v>
      </c>
      <c r="C174">
        <v>0.09</v>
      </c>
      <c r="D174">
        <v>160.97999999999999</v>
      </c>
      <c r="E174">
        <v>30</v>
      </c>
      <c r="F174">
        <v>2202</v>
      </c>
      <c r="G174" t="s">
        <v>2123</v>
      </c>
      <c r="H174" t="s">
        <v>56</v>
      </c>
      <c r="I174" t="s">
        <v>57</v>
      </c>
      <c r="J174" t="s">
        <v>58</v>
      </c>
      <c r="K174" t="s">
        <v>59</v>
      </c>
      <c r="L174" t="s">
        <v>60</v>
      </c>
      <c r="M174" t="s">
        <v>201</v>
      </c>
      <c r="N174">
        <v>0.62</v>
      </c>
      <c r="O174" t="s">
        <v>50</v>
      </c>
      <c r="P174" t="s">
        <v>78</v>
      </c>
      <c r="Q174" t="s">
        <v>79</v>
      </c>
      <c r="R174" t="s">
        <v>2124</v>
      </c>
      <c r="S174">
        <v>55429</v>
      </c>
      <c r="T174" s="3">
        <v>42035</v>
      </c>
      <c r="U174" s="3">
        <v>42035</v>
      </c>
      <c r="V174">
        <v>357.428</v>
      </c>
      <c r="W174">
        <v>11</v>
      </c>
      <c r="X174">
        <v>1635.38</v>
      </c>
      <c r="Y174">
        <v>86050</v>
      </c>
    </row>
    <row r="175" spans="1:25" x14ac:dyDescent="0.3">
      <c r="A175">
        <v>20980</v>
      </c>
      <c r="B175" t="s">
        <v>73</v>
      </c>
      <c r="C175">
        <v>0.08</v>
      </c>
      <c r="D175">
        <v>2.94</v>
      </c>
      <c r="E175">
        <v>0.96</v>
      </c>
      <c r="F175">
        <v>2178</v>
      </c>
      <c r="G175" t="s">
        <v>2100</v>
      </c>
      <c r="H175" t="s">
        <v>66</v>
      </c>
      <c r="I175" t="s">
        <v>75</v>
      </c>
      <c r="J175" t="s">
        <v>46</v>
      </c>
      <c r="K175" t="s">
        <v>47</v>
      </c>
      <c r="L175" t="s">
        <v>48</v>
      </c>
      <c r="M175" t="s">
        <v>623</v>
      </c>
      <c r="N175">
        <v>0.57999999999999996</v>
      </c>
      <c r="O175" t="s">
        <v>50</v>
      </c>
      <c r="P175" t="s">
        <v>70</v>
      </c>
      <c r="Q175" t="s">
        <v>217</v>
      </c>
      <c r="R175" t="s">
        <v>2101</v>
      </c>
      <c r="S175">
        <v>1610</v>
      </c>
      <c r="T175" s="3">
        <v>42031</v>
      </c>
      <c r="U175" s="3">
        <v>42033</v>
      </c>
      <c r="V175">
        <v>-1.18</v>
      </c>
      <c r="W175">
        <v>9</v>
      </c>
      <c r="X175">
        <v>25.35</v>
      </c>
      <c r="Y175">
        <v>89465</v>
      </c>
    </row>
    <row r="176" spans="1:25" x14ac:dyDescent="0.3">
      <c r="A176">
        <v>22449</v>
      </c>
      <c r="B176" t="s">
        <v>54</v>
      </c>
      <c r="C176">
        <v>0.09</v>
      </c>
      <c r="D176">
        <v>2.78</v>
      </c>
      <c r="E176">
        <v>0.97</v>
      </c>
      <c r="F176">
        <v>2165</v>
      </c>
      <c r="G176" t="s">
        <v>2098</v>
      </c>
      <c r="H176" t="s">
        <v>66</v>
      </c>
      <c r="I176" t="s">
        <v>75</v>
      </c>
      <c r="J176" t="s">
        <v>46</v>
      </c>
      <c r="K176" t="s">
        <v>47</v>
      </c>
      <c r="L176" t="s">
        <v>48</v>
      </c>
      <c r="M176" t="s">
        <v>2099</v>
      </c>
      <c r="N176">
        <v>0.59</v>
      </c>
      <c r="O176" t="s">
        <v>50</v>
      </c>
      <c r="P176" t="s">
        <v>70</v>
      </c>
      <c r="Q176" t="s">
        <v>212</v>
      </c>
      <c r="R176" t="s">
        <v>1069</v>
      </c>
      <c r="S176">
        <v>4330</v>
      </c>
      <c r="T176" s="3">
        <v>42013</v>
      </c>
      <c r="U176" s="3">
        <v>42015</v>
      </c>
      <c r="V176">
        <v>-5.0716000000000001</v>
      </c>
      <c r="W176">
        <v>6</v>
      </c>
      <c r="X176">
        <v>16.03</v>
      </c>
      <c r="Y176">
        <v>88794</v>
      </c>
    </row>
    <row r="177" spans="1:25" x14ac:dyDescent="0.3">
      <c r="A177">
        <v>22451</v>
      </c>
      <c r="B177" t="s">
        <v>54</v>
      </c>
      <c r="C177">
        <v>0.05</v>
      </c>
      <c r="D177">
        <v>3.28</v>
      </c>
      <c r="E177">
        <v>3.97</v>
      </c>
      <c r="F177">
        <v>2164</v>
      </c>
      <c r="G177" t="s">
        <v>2095</v>
      </c>
      <c r="H177" t="s">
        <v>66</v>
      </c>
      <c r="I177" t="s">
        <v>75</v>
      </c>
      <c r="J177" t="s">
        <v>46</v>
      </c>
      <c r="K177" t="s">
        <v>47</v>
      </c>
      <c r="L177" t="s">
        <v>48</v>
      </c>
      <c r="M177" t="s">
        <v>1033</v>
      </c>
      <c r="N177">
        <v>0.56000000000000005</v>
      </c>
      <c r="O177" t="s">
        <v>50</v>
      </c>
      <c r="P177" t="s">
        <v>51</v>
      </c>
      <c r="Q177" t="s">
        <v>62</v>
      </c>
      <c r="R177" t="s">
        <v>2097</v>
      </c>
      <c r="S177">
        <v>91104</v>
      </c>
      <c r="T177" s="3">
        <v>42013</v>
      </c>
      <c r="U177" s="3">
        <v>42013</v>
      </c>
      <c r="V177">
        <v>-144.9188</v>
      </c>
      <c r="W177">
        <v>11</v>
      </c>
      <c r="X177">
        <v>36.299999999999997</v>
      </c>
      <c r="Y177">
        <v>88794</v>
      </c>
    </row>
    <row r="178" spans="1:25" x14ac:dyDescent="0.3">
      <c r="A178">
        <v>22450</v>
      </c>
      <c r="B178" t="s">
        <v>54</v>
      </c>
      <c r="C178">
        <v>0.01</v>
      </c>
      <c r="D178">
        <v>5.38</v>
      </c>
      <c r="E178">
        <v>7.57</v>
      </c>
      <c r="F178">
        <v>2164</v>
      </c>
      <c r="G178" t="s">
        <v>2095</v>
      </c>
      <c r="H178" t="s">
        <v>66</v>
      </c>
      <c r="I178" t="s">
        <v>75</v>
      </c>
      <c r="J178" t="s">
        <v>46</v>
      </c>
      <c r="K178" t="s">
        <v>134</v>
      </c>
      <c r="L178" t="s">
        <v>76</v>
      </c>
      <c r="M178" t="s">
        <v>2096</v>
      </c>
      <c r="N178">
        <v>0.36</v>
      </c>
      <c r="O178" t="s">
        <v>50</v>
      </c>
      <c r="P178" t="s">
        <v>51</v>
      </c>
      <c r="Q178" t="s">
        <v>62</v>
      </c>
      <c r="R178" t="s">
        <v>2097</v>
      </c>
      <c r="S178">
        <v>91104</v>
      </c>
      <c r="T178" s="3">
        <v>42013</v>
      </c>
      <c r="U178" s="3">
        <v>42014</v>
      </c>
      <c r="V178">
        <v>-66.779579999999996</v>
      </c>
      <c r="W178">
        <v>3</v>
      </c>
      <c r="X178">
        <v>18.68</v>
      </c>
      <c r="Y178">
        <v>88794</v>
      </c>
    </row>
    <row r="179" spans="1:25" x14ac:dyDescent="0.3">
      <c r="A179">
        <v>22555</v>
      </c>
      <c r="B179" t="s">
        <v>54</v>
      </c>
      <c r="C179">
        <v>0.08</v>
      </c>
      <c r="D179">
        <v>243.98</v>
      </c>
      <c r="E179">
        <v>43.32</v>
      </c>
      <c r="F179">
        <v>2151</v>
      </c>
      <c r="G179" t="s">
        <v>2082</v>
      </c>
      <c r="H179" t="s">
        <v>56</v>
      </c>
      <c r="I179" t="s">
        <v>45</v>
      </c>
      <c r="J179" t="s">
        <v>58</v>
      </c>
      <c r="K179" t="s">
        <v>59</v>
      </c>
      <c r="L179" t="s">
        <v>60</v>
      </c>
      <c r="M179" t="s">
        <v>2083</v>
      </c>
      <c r="N179">
        <v>0.55000000000000004</v>
      </c>
      <c r="O179" t="s">
        <v>50</v>
      </c>
      <c r="P179" t="s">
        <v>78</v>
      </c>
      <c r="Q179" t="s">
        <v>354</v>
      </c>
      <c r="R179" t="s">
        <v>2084</v>
      </c>
      <c r="S179">
        <v>52001</v>
      </c>
      <c r="T179" s="3">
        <v>42009</v>
      </c>
      <c r="U179" s="3">
        <v>42010</v>
      </c>
      <c r="V179">
        <v>-162.8244</v>
      </c>
      <c r="W179">
        <v>1</v>
      </c>
      <c r="X179">
        <v>248.84</v>
      </c>
      <c r="Y179">
        <v>90404</v>
      </c>
    </row>
    <row r="180" spans="1:25" x14ac:dyDescent="0.3">
      <c r="A180">
        <v>23795</v>
      </c>
      <c r="B180" t="s">
        <v>131</v>
      </c>
      <c r="C180">
        <v>0.05</v>
      </c>
      <c r="D180">
        <v>20.34</v>
      </c>
      <c r="E180">
        <v>35</v>
      </c>
      <c r="F180">
        <v>2146</v>
      </c>
      <c r="G180" t="s">
        <v>2081</v>
      </c>
      <c r="H180" t="s">
        <v>66</v>
      </c>
      <c r="I180" t="s">
        <v>45</v>
      </c>
      <c r="J180" t="s">
        <v>46</v>
      </c>
      <c r="K180" t="s">
        <v>165</v>
      </c>
      <c r="L180" t="s">
        <v>260</v>
      </c>
      <c r="M180" t="s">
        <v>399</v>
      </c>
      <c r="N180">
        <v>0.84</v>
      </c>
      <c r="O180" t="s">
        <v>50</v>
      </c>
      <c r="P180" t="s">
        <v>87</v>
      </c>
      <c r="Q180" t="s">
        <v>161</v>
      </c>
      <c r="R180" t="s">
        <v>2078</v>
      </c>
      <c r="S180">
        <v>20151</v>
      </c>
      <c r="T180" s="3">
        <v>42010</v>
      </c>
      <c r="U180" s="3">
        <v>42014</v>
      </c>
      <c r="V180">
        <v>52.775999999999996</v>
      </c>
      <c r="W180">
        <v>2</v>
      </c>
      <c r="X180">
        <v>53.02</v>
      </c>
      <c r="Y180">
        <v>87071</v>
      </c>
    </row>
    <row r="181" spans="1:25" x14ac:dyDescent="0.3">
      <c r="A181">
        <v>20138</v>
      </c>
      <c r="B181" t="s">
        <v>54</v>
      </c>
      <c r="C181">
        <v>0</v>
      </c>
      <c r="D181">
        <v>6.98</v>
      </c>
      <c r="E181">
        <v>1.6</v>
      </c>
      <c r="F181">
        <v>2137</v>
      </c>
      <c r="G181" t="s">
        <v>2071</v>
      </c>
      <c r="H181" t="s">
        <v>66</v>
      </c>
      <c r="I181" t="s">
        <v>45</v>
      </c>
      <c r="J181" t="s">
        <v>46</v>
      </c>
      <c r="K181" t="s">
        <v>118</v>
      </c>
      <c r="L181" t="s">
        <v>48</v>
      </c>
      <c r="M181" t="s">
        <v>979</v>
      </c>
      <c r="N181">
        <v>0.38</v>
      </c>
      <c r="O181" t="s">
        <v>50</v>
      </c>
      <c r="P181" t="s">
        <v>87</v>
      </c>
      <c r="Q181" t="s">
        <v>386</v>
      </c>
      <c r="R181" t="s">
        <v>2072</v>
      </c>
      <c r="S181">
        <v>33407</v>
      </c>
      <c r="T181" s="3">
        <v>42035</v>
      </c>
      <c r="U181" s="3">
        <v>42037</v>
      </c>
      <c r="V181">
        <v>-343.86799999999999</v>
      </c>
      <c r="W181">
        <v>9</v>
      </c>
      <c r="X181">
        <v>64.48</v>
      </c>
      <c r="Y181">
        <v>86002</v>
      </c>
    </row>
    <row r="182" spans="1:25" x14ac:dyDescent="0.3">
      <c r="A182">
        <v>21964</v>
      </c>
      <c r="B182" t="s">
        <v>131</v>
      </c>
      <c r="C182">
        <v>0.05</v>
      </c>
      <c r="D182">
        <v>30.42</v>
      </c>
      <c r="E182">
        <v>8.65</v>
      </c>
      <c r="F182">
        <v>2132</v>
      </c>
      <c r="G182" t="s">
        <v>2066</v>
      </c>
      <c r="H182" t="s">
        <v>44</v>
      </c>
      <c r="I182" t="s">
        <v>57</v>
      </c>
      <c r="J182" t="s">
        <v>102</v>
      </c>
      <c r="K182" t="s">
        <v>204</v>
      </c>
      <c r="L182" t="s">
        <v>76</v>
      </c>
      <c r="M182" t="s">
        <v>1220</v>
      </c>
      <c r="N182">
        <v>0.74</v>
      </c>
      <c r="O182" t="s">
        <v>50</v>
      </c>
      <c r="P182" t="s">
        <v>78</v>
      </c>
      <c r="Q182" t="s">
        <v>530</v>
      </c>
      <c r="R182" t="s">
        <v>2067</v>
      </c>
      <c r="S182">
        <v>63042</v>
      </c>
      <c r="T182" s="3">
        <v>42014</v>
      </c>
      <c r="U182" s="3">
        <v>42018</v>
      </c>
      <c r="V182">
        <v>-191.25760000000002</v>
      </c>
      <c r="W182">
        <v>11</v>
      </c>
      <c r="X182">
        <v>334.44</v>
      </c>
      <c r="Y182">
        <v>90078</v>
      </c>
    </row>
    <row r="183" spans="1:25" x14ac:dyDescent="0.3">
      <c r="A183">
        <v>21902</v>
      </c>
      <c r="B183" t="s">
        <v>42</v>
      </c>
      <c r="C183">
        <v>0.09</v>
      </c>
      <c r="D183">
        <v>150.97999999999999</v>
      </c>
      <c r="E183">
        <v>66.27</v>
      </c>
      <c r="F183">
        <v>2131</v>
      </c>
      <c r="G183" t="s">
        <v>2063</v>
      </c>
      <c r="H183" t="s">
        <v>56</v>
      </c>
      <c r="I183" t="s">
        <v>57</v>
      </c>
      <c r="J183" t="s">
        <v>58</v>
      </c>
      <c r="K183" t="s">
        <v>215</v>
      </c>
      <c r="L183" t="s">
        <v>146</v>
      </c>
      <c r="M183" t="s">
        <v>2064</v>
      </c>
      <c r="N183">
        <v>0.65</v>
      </c>
      <c r="O183" t="s">
        <v>50</v>
      </c>
      <c r="P183" t="s">
        <v>78</v>
      </c>
      <c r="Q183" t="s">
        <v>530</v>
      </c>
      <c r="R183" t="s">
        <v>2065</v>
      </c>
      <c r="S183">
        <v>64118</v>
      </c>
      <c r="T183" s="3">
        <v>42007</v>
      </c>
      <c r="U183" s="3">
        <v>42008</v>
      </c>
      <c r="V183">
        <v>-407.85</v>
      </c>
      <c r="W183">
        <v>2</v>
      </c>
      <c r="X183">
        <v>302.33999999999997</v>
      </c>
      <c r="Y183">
        <v>90079</v>
      </c>
    </row>
    <row r="184" spans="1:25" x14ac:dyDescent="0.3">
      <c r="A184">
        <v>24674</v>
      </c>
      <c r="B184" t="s">
        <v>42</v>
      </c>
      <c r="C184">
        <v>0.04</v>
      </c>
      <c r="D184">
        <v>45.19</v>
      </c>
      <c r="E184">
        <v>1.99</v>
      </c>
      <c r="F184">
        <v>2124</v>
      </c>
      <c r="G184" t="s">
        <v>2058</v>
      </c>
      <c r="H184" t="s">
        <v>66</v>
      </c>
      <c r="I184" t="s">
        <v>139</v>
      </c>
      <c r="J184" t="s">
        <v>102</v>
      </c>
      <c r="K184" t="s">
        <v>204</v>
      </c>
      <c r="L184" t="s">
        <v>68</v>
      </c>
      <c r="M184" t="s">
        <v>1124</v>
      </c>
      <c r="N184">
        <v>0.55000000000000004</v>
      </c>
      <c r="O184" t="s">
        <v>50</v>
      </c>
      <c r="P184" t="s">
        <v>87</v>
      </c>
      <c r="Q184" t="s">
        <v>982</v>
      </c>
      <c r="R184" t="s">
        <v>2059</v>
      </c>
      <c r="S184">
        <v>72301</v>
      </c>
      <c r="T184" s="3">
        <v>42005</v>
      </c>
      <c r="U184" s="3">
        <v>42006</v>
      </c>
      <c r="V184">
        <v>-61.194000000000003</v>
      </c>
      <c r="W184">
        <v>13</v>
      </c>
      <c r="X184">
        <v>609.09</v>
      </c>
      <c r="Y184">
        <v>89665</v>
      </c>
    </row>
    <row r="185" spans="1:25" x14ac:dyDescent="0.3">
      <c r="A185">
        <v>22234</v>
      </c>
      <c r="B185" t="s">
        <v>54</v>
      </c>
      <c r="C185">
        <v>7.0000000000000007E-2</v>
      </c>
      <c r="D185">
        <v>14.56</v>
      </c>
      <c r="E185">
        <v>3.5</v>
      </c>
      <c r="F185">
        <v>2099</v>
      </c>
      <c r="G185" t="s">
        <v>2040</v>
      </c>
      <c r="H185" t="s">
        <v>66</v>
      </c>
      <c r="I185" t="s">
        <v>57</v>
      </c>
      <c r="J185" t="s">
        <v>46</v>
      </c>
      <c r="K185" t="s">
        <v>281</v>
      </c>
      <c r="L185" t="s">
        <v>76</v>
      </c>
      <c r="M185" t="s">
        <v>929</v>
      </c>
      <c r="N185">
        <v>0.57999999999999996</v>
      </c>
      <c r="O185" t="s">
        <v>50</v>
      </c>
      <c r="P185" t="s">
        <v>87</v>
      </c>
      <c r="Q185" t="s">
        <v>956</v>
      </c>
      <c r="R185" t="s">
        <v>2041</v>
      </c>
      <c r="S185">
        <v>29577</v>
      </c>
      <c r="T185" s="3">
        <v>42012</v>
      </c>
      <c r="U185" s="3">
        <v>42013</v>
      </c>
      <c r="V185">
        <v>-45.528000000000006</v>
      </c>
      <c r="W185">
        <v>6</v>
      </c>
      <c r="X185">
        <v>84.59</v>
      </c>
      <c r="Y185">
        <v>87888</v>
      </c>
    </row>
    <row r="186" spans="1:25" x14ac:dyDescent="0.3">
      <c r="A186">
        <v>24094</v>
      </c>
      <c r="B186" t="s">
        <v>131</v>
      </c>
      <c r="C186">
        <v>0.09</v>
      </c>
      <c r="D186">
        <v>1.48</v>
      </c>
      <c r="E186">
        <v>0.7</v>
      </c>
      <c r="F186">
        <v>2081</v>
      </c>
      <c r="G186" t="s">
        <v>2026</v>
      </c>
      <c r="H186" t="s">
        <v>66</v>
      </c>
      <c r="I186" t="s">
        <v>45</v>
      </c>
      <c r="J186" t="s">
        <v>46</v>
      </c>
      <c r="K186" t="s">
        <v>91</v>
      </c>
      <c r="L186" t="s">
        <v>48</v>
      </c>
      <c r="M186" t="s">
        <v>2027</v>
      </c>
      <c r="N186">
        <v>0.37</v>
      </c>
      <c r="O186" t="s">
        <v>50</v>
      </c>
      <c r="P186" t="s">
        <v>70</v>
      </c>
      <c r="Q186" t="s">
        <v>96</v>
      </c>
      <c r="R186" t="s">
        <v>2028</v>
      </c>
      <c r="S186">
        <v>14853</v>
      </c>
      <c r="T186" s="3">
        <v>42007</v>
      </c>
      <c r="U186" s="3">
        <v>42009</v>
      </c>
      <c r="V186">
        <v>1.68</v>
      </c>
      <c r="W186">
        <v>6</v>
      </c>
      <c r="X186">
        <v>8.9499999999999993</v>
      </c>
      <c r="Y186">
        <v>86092</v>
      </c>
    </row>
    <row r="187" spans="1:25" x14ac:dyDescent="0.3">
      <c r="A187">
        <v>21901</v>
      </c>
      <c r="B187" t="s">
        <v>73</v>
      </c>
      <c r="C187">
        <v>0.1</v>
      </c>
      <c r="D187">
        <v>40.98</v>
      </c>
      <c r="E187">
        <v>6.5</v>
      </c>
      <c r="F187">
        <v>2069</v>
      </c>
      <c r="G187" t="s">
        <v>2011</v>
      </c>
      <c r="H187" t="s">
        <v>66</v>
      </c>
      <c r="I187" t="s">
        <v>139</v>
      </c>
      <c r="J187" t="s">
        <v>102</v>
      </c>
      <c r="K187" t="s">
        <v>204</v>
      </c>
      <c r="L187" t="s">
        <v>76</v>
      </c>
      <c r="M187" t="s">
        <v>1294</v>
      </c>
      <c r="N187">
        <v>0.74</v>
      </c>
      <c r="O187" t="s">
        <v>50</v>
      </c>
      <c r="P187" t="s">
        <v>87</v>
      </c>
      <c r="Q187" t="s">
        <v>637</v>
      </c>
      <c r="R187" t="s">
        <v>2012</v>
      </c>
      <c r="S187">
        <v>41075</v>
      </c>
      <c r="T187" s="3">
        <v>42016</v>
      </c>
      <c r="U187" s="3">
        <v>42018</v>
      </c>
      <c r="V187">
        <v>66.852000000000004</v>
      </c>
      <c r="W187">
        <v>3</v>
      </c>
      <c r="X187">
        <v>120.34</v>
      </c>
      <c r="Y187">
        <v>88554</v>
      </c>
    </row>
    <row r="188" spans="1:25" x14ac:dyDescent="0.3">
      <c r="A188">
        <v>22784</v>
      </c>
      <c r="B188" t="s">
        <v>64</v>
      </c>
      <c r="C188">
        <v>0.03</v>
      </c>
      <c r="D188">
        <v>15.23</v>
      </c>
      <c r="E188">
        <v>27.75</v>
      </c>
      <c r="F188">
        <v>343</v>
      </c>
      <c r="G188" t="s">
        <v>472</v>
      </c>
      <c r="H188" t="s">
        <v>56</v>
      </c>
      <c r="I188" t="s">
        <v>45</v>
      </c>
      <c r="J188" t="s">
        <v>58</v>
      </c>
      <c r="K188" t="s">
        <v>176</v>
      </c>
      <c r="L188" t="s">
        <v>146</v>
      </c>
      <c r="M188" t="s">
        <v>473</v>
      </c>
      <c r="N188">
        <v>0.76</v>
      </c>
      <c r="O188" t="s">
        <v>50</v>
      </c>
      <c r="P188" t="s">
        <v>70</v>
      </c>
      <c r="Q188" t="s">
        <v>212</v>
      </c>
      <c r="R188" t="s">
        <v>474</v>
      </c>
      <c r="S188">
        <v>4401</v>
      </c>
      <c r="T188" s="3">
        <v>42035</v>
      </c>
      <c r="U188" s="3">
        <v>42036</v>
      </c>
      <c r="V188">
        <v>11.650950000000002</v>
      </c>
      <c r="W188">
        <v>7</v>
      </c>
      <c r="X188">
        <v>111.86</v>
      </c>
      <c r="Y188">
        <v>88151</v>
      </c>
    </row>
    <row r="189" spans="1:25" x14ac:dyDescent="0.3">
      <c r="A189">
        <v>20840</v>
      </c>
      <c r="B189" t="s">
        <v>73</v>
      </c>
      <c r="C189">
        <v>0.02</v>
      </c>
      <c r="D189">
        <v>420.98</v>
      </c>
      <c r="E189">
        <v>19.989999999999998</v>
      </c>
      <c r="F189">
        <v>2062</v>
      </c>
      <c r="G189" t="s">
        <v>2005</v>
      </c>
      <c r="H189" t="s">
        <v>66</v>
      </c>
      <c r="I189" t="s">
        <v>45</v>
      </c>
      <c r="J189" t="s">
        <v>46</v>
      </c>
      <c r="K189" t="s">
        <v>134</v>
      </c>
      <c r="L189" t="s">
        <v>76</v>
      </c>
      <c r="M189" t="s">
        <v>1534</v>
      </c>
      <c r="N189">
        <v>0.35</v>
      </c>
      <c r="O189" t="s">
        <v>50</v>
      </c>
      <c r="P189" t="s">
        <v>87</v>
      </c>
      <c r="Q189" t="s">
        <v>161</v>
      </c>
      <c r="R189" t="s">
        <v>2006</v>
      </c>
      <c r="S189">
        <v>23111</v>
      </c>
      <c r="T189" s="3">
        <v>42033</v>
      </c>
      <c r="U189" s="3">
        <v>42036</v>
      </c>
      <c r="V189">
        <v>-162.69399999999999</v>
      </c>
      <c r="W189">
        <v>10</v>
      </c>
      <c r="X189">
        <v>4249.37</v>
      </c>
      <c r="Y189">
        <v>87146</v>
      </c>
    </row>
    <row r="190" spans="1:25" x14ac:dyDescent="0.3">
      <c r="A190">
        <v>20841</v>
      </c>
      <c r="B190" t="s">
        <v>73</v>
      </c>
      <c r="C190">
        <v>0.02</v>
      </c>
      <c r="D190">
        <v>240.98</v>
      </c>
      <c r="E190">
        <v>60.2</v>
      </c>
      <c r="F190">
        <v>2061</v>
      </c>
      <c r="G190" t="s">
        <v>2002</v>
      </c>
      <c r="H190" t="s">
        <v>56</v>
      </c>
      <c r="I190" t="s">
        <v>45</v>
      </c>
      <c r="J190" t="s">
        <v>58</v>
      </c>
      <c r="K190" t="s">
        <v>215</v>
      </c>
      <c r="L190" t="s">
        <v>146</v>
      </c>
      <c r="M190" t="s">
        <v>2003</v>
      </c>
      <c r="N190">
        <v>0.56000000000000005</v>
      </c>
      <c r="O190" t="s">
        <v>50</v>
      </c>
      <c r="P190" t="s">
        <v>78</v>
      </c>
      <c r="Q190" t="s">
        <v>520</v>
      </c>
      <c r="R190" t="s">
        <v>2004</v>
      </c>
      <c r="S190">
        <v>69101</v>
      </c>
      <c r="T190" s="3">
        <v>42033</v>
      </c>
      <c r="U190" s="3">
        <v>42035</v>
      </c>
      <c r="V190">
        <v>-272.71320000000003</v>
      </c>
      <c r="W190">
        <v>1</v>
      </c>
      <c r="X190">
        <v>260.66000000000003</v>
      </c>
      <c r="Y190">
        <v>87146</v>
      </c>
    </row>
    <row r="191" spans="1:25" x14ac:dyDescent="0.3">
      <c r="A191">
        <v>1595</v>
      </c>
      <c r="B191" t="s">
        <v>73</v>
      </c>
      <c r="C191">
        <v>0.04</v>
      </c>
      <c r="D191">
        <v>99.23</v>
      </c>
      <c r="E191">
        <v>8.99</v>
      </c>
      <c r="F191">
        <v>349</v>
      </c>
      <c r="G191" t="s">
        <v>477</v>
      </c>
      <c r="H191" t="s">
        <v>66</v>
      </c>
      <c r="I191" t="s">
        <v>57</v>
      </c>
      <c r="J191" t="s">
        <v>58</v>
      </c>
      <c r="K191" t="s">
        <v>67</v>
      </c>
      <c r="L191" t="s">
        <v>68</v>
      </c>
      <c r="M191" t="s">
        <v>478</v>
      </c>
      <c r="N191">
        <v>0.35</v>
      </c>
      <c r="O191" t="s">
        <v>50</v>
      </c>
      <c r="P191" t="s">
        <v>87</v>
      </c>
      <c r="Q191" t="s">
        <v>386</v>
      </c>
      <c r="R191" t="s">
        <v>471</v>
      </c>
      <c r="S191">
        <v>33132</v>
      </c>
      <c r="T191" s="3">
        <v>42006</v>
      </c>
      <c r="U191" s="3">
        <v>42008</v>
      </c>
      <c r="V191">
        <v>1916.6757</v>
      </c>
      <c r="W191">
        <v>54</v>
      </c>
      <c r="X191">
        <v>5555.6</v>
      </c>
      <c r="Y191">
        <v>11527</v>
      </c>
    </row>
    <row r="192" spans="1:25" x14ac:dyDescent="0.3">
      <c r="A192">
        <v>23499</v>
      </c>
      <c r="B192" t="s">
        <v>54</v>
      </c>
      <c r="C192">
        <v>0.09</v>
      </c>
      <c r="D192">
        <v>28.48</v>
      </c>
      <c r="E192">
        <v>1.99</v>
      </c>
      <c r="F192">
        <v>2059</v>
      </c>
      <c r="G192" t="s">
        <v>1999</v>
      </c>
      <c r="H192" t="s">
        <v>66</v>
      </c>
      <c r="I192" t="s">
        <v>45</v>
      </c>
      <c r="J192" t="s">
        <v>102</v>
      </c>
      <c r="K192" t="s">
        <v>204</v>
      </c>
      <c r="L192" t="s">
        <v>68</v>
      </c>
      <c r="M192" t="s">
        <v>431</v>
      </c>
      <c r="N192">
        <v>0.4</v>
      </c>
      <c r="O192" t="s">
        <v>50</v>
      </c>
      <c r="P192" t="s">
        <v>87</v>
      </c>
      <c r="Q192" t="s">
        <v>346</v>
      </c>
      <c r="R192" t="s">
        <v>2000</v>
      </c>
      <c r="S192">
        <v>27260</v>
      </c>
      <c r="T192" s="3">
        <v>42021</v>
      </c>
      <c r="U192" s="3">
        <v>42022</v>
      </c>
      <c r="V192">
        <v>-1250.7460000000001</v>
      </c>
      <c r="W192">
        <v>13</v>
      </c>
      <c r="X192">
        <v>336.92</v>
      </c>
      <c r="Y192">
        <v>88039</v>
      </c>
    </row>
    <row r="193" spans="1:25" x14ac:dyDescent="0.3">
      <c r="A193">
        <v>19595</v>
      </c>
      <c r="B193" t="s">
        <v>73</v>
      </c>
      <c r="C193">
        <v>0.04</v>
      </c>
      <c r="D193">
        <v>99.23</v>
      </c>
      <c r="E193">
        <v>8.99</v>
      </c>
      <c r="F193">
        <v>351</v>
      </c>
      <c r="G193" t="s">
        <v>479</v>
      </c>
      <c r="H193" t="s">
        <v>66</v>
      </c>
      <c r="I193" t="s">
        <v>57</v>
      </c>
      <c r="J193" t="s">
        <v>58</v>
      </c>
      <c r="K193" t="s">
        <v>67</v>
      </c>
      <c r="L193" t="s">
        <v>68</v>
      </c>
      <c r="M193" t="s">
        <v>478</v>
      </c>
      <c r="N193">
        <v>0.35</v>
      </c>
      <c r="O193" t="s">
        <v>50</v>
      </c>
      <c r="P193" t="s">
        <v>70</v>
      </c>
      <c r="Q193" t="s">
        <v>96</v>
      </c>
      <c r="R193" t="s">
        <v>480</v>
      </c>
      <c r="S193">
        <v>13601</v>
      </c>
      <c r="T193" s="3">
        <v>42006</v>
      </c>
      <c r="U193" s="3">
        <v>42008</v>
      </c>
      <c r="V193">
        <v>993.83459999999991</v>
      </c>
      <c r="W193">
        <v>14</v>
      </c>
      <c r="X193">
        <v>1440.34</v>
      </c>
      <c r="Y193">
        <v>88686</v>
      </c>
    </row>
    <row r="194" spans="1:25" x14ac:dyDescent="0.3">
      <c r="A194">
        <v>19797</v>
      </c>
      <c r="B194" t="s">
        <v>54</v>
      </c>
      <c r="C194">
        <v>0.1</v>
      </c>
      <c r="D194">
        <v>125.99</v>
      </c>
      <c r="E194">
        <v>8.99</v>
      </c>
      <c r="F194">
        <v>1997</v>
      </c>
      <c r="G194" t="s">
        <v>1963</v>
      </c>
      <c r="H194" t="s">
        <v>66</v>
      </c>
      <c r="I194" t="s">
        <v>139</v>
      </c>
      <c r="J194" t="s">
        <v>102</v>
      </c>
      <c r="K194" t="s">
        <v>103</v>
      </c>
      <c r="L194" t="s">
        <v>76</v>
      </c>
      <c r="M194" t="s">
        <v>922</v>
      </c>
      <c r="N194">
        <v>0.56999999999999995</v>
      </c>
      <c r="O194" t="s">
        <v>50</v>
      </c>
      <c r="P194" t="s">
        <v>87</v>
      </c>
      <c r="Q194" t="s">
        <v>956</v>
      </c>
      <c r="R194" t="s">
        <v>957</v>
      </c>
      <c r="S194">
        <v>29915</v>
      </c>
      <c r="T194" s="3">
        <v>42029</v>
      </c>
      <c r="U194" s="3">
        <v>42032</v>
      </c>
      <c r="V194">
        <v>17.652000000000001</v>
      </c>
      <c r="W194">
        <v>4</v>
      </c>
      <c r="X194">
        <v>408.66</v>
      </c>
      <c r="Y194">
        <v>90333</v>
      </c>
    </row>
    <row r="195" spans="1:25" x14ac:dyDescent="0.3">
      <c r="A195">
        <v>22601</v>
      </c>
      <c r="B195" t="s">
        <v>54</v>
      </c>
      <c r="C195">
        <v>0.09</v>
      </c>
      <c r="D195">
        <v>19.98</v>
      </c>
      <c r="E195">
        <v>8.68</v>
      </c>
      <c r="F195">
        <v>1989</v>
      </c>
      <c r="G195" t="s">
        <v>1956</v>
      </c>
      <c r="H195" t="s">
        <v>66</v>
      </c>
      <c r="I195" t="s">
        <v>57</v>
      </c>
      <c r="J195" t="s">
        <v>46</v>
      </c>
      <c r="K195" t="s">
        <v>118</v>
      </c>
      <c r="L195" t="s">
        <v>76</v>
      </c>
      <c r="M195" t="s">
        <v>1247</v>
      </c>
      <c r="N195">
        <v>0.37</v>
      </c>
      <c r="O195" t="s">
        <v>50</v>
      </c>
      <c r="P195" t="s">
        <v>51</v>
      </c>
      <c r="Q195" t="s">
        <v>236</v>
      </c>
      <c r="R195" t="s">
        <v>1957</v>
      </c>
      <c r="S195">
        <v>84117</v>
      </c>
      <c r="T195" s="3">
        <v>42025</v>
      </c>
      <c r="U195" s="3">
        <v>42026</v>
      </c>
      <c r="V195">
        <v>6.6803999999999988</v>
      </c>
      <c r="W195">
        <v>5</v>
      </c>
      <c r="X195">
        <v>93.19</v>
      </c>
      <c r="Y195">
        <v>90000</v>
      </c>
    </row>
    <row r="196" spans="1:25" x14ac:dyDescent="0.3">
      <c r="A196">
        <v>22600</v>
      </c>
      <c r="B196" t="s">
        <v>54</v>
      </c>
      <c r="C196">
        <v>0.04</v>
      </c>
      <c r="D196">
        <v>355.98</v>
      </c>
      <c r="E196">
        <v>58.92</v>
      </c>
      <c r="F196">
        <v>1989</v>
      </c>
      <c r="G196" t="s">
        <v>1956</v>
      </c>
      <c r="H196" t="s">
        <v>56</v>
      </c>
      <c r="I196" t="s">
        <v>57</v>
      </c>
      <c r="J196" t="s">
        <v>58</v>
      </c>
      <c r="K196" t="s">
        <v>59</v>
      </c>
      <c r="L196" t="s">
        <v>60</v>
      </c>
      <c r="M196" t="s">
        <v>1318</v>
      </c>
      <c r="N196">
        <v>0.64</v>
      </c>
      <c r="O196" t="s">
        <v>50</v>
      </c>
      <c r="P196" t="s">
        <v>51</v>
      </c>
      <c r="Q196" t="s">
        <v>236</v>
      </c>
      <c r="R196" t="s">
        <v>1957</v>
      </c>
      <c r="S196">
        <v>84117</v>
      </c>
      <c r="T196" s="3">
        <v>42025</v>
      </c>
      <c r="U196" s="3">
        <v>42026</v>
      </c>
      <c r="V196">
        <v>882.93000000000006</v>
      </c>
      <c r="W196">
        <v>8</v>
      </c>
      <c r="X196">
        <v>2748.21</v>
      </c>
      <c r="Y196">
        <v>90000</v>
      </c>
    </row>
    <row r="197" spans="1:25" x14ac:dyDescent="0.3">
      <c r="A197">
        <v>24627</v>
      </c>
      <c r="B197" t="s">
        <v>131</v>
      </c>
      <c r="C197">
        <v>0.04</v>
      </c>
      <c r="D197">
        <v>125.99</v>
      </c>
      <c r="E197">
        <v>8.99</v>
      </c>
      <c r="F197">
        <v>358</v>
      </c>
      <c r="G197" t="s">
        <v>488</v>
      </c>
      <c r="H197" t="s">
        <v>66</v>
      </c>
      <c r="I197" t="s">
        <v>45</v>
      </c>
      <c r="J197" t="s">
        <v>102</v>
      </c>
      <c r="K197" t="s">
        <v>103</v>
      </c>
      <c r="L197" t="s">
        <v>76</v>
      </c>
      <c r="M197" t="s">
        <v>489</v>
      </c>
      <c r="N197">
        <v>0.59</v>
      </c>
      <c r="O197" t="s">
        <v>50</v>
      </c>
      <c r="P197" t="s">
        <v>70</v>
      </c>
      <c r="Q197" t="s">
        <v>258</v>
      </c>
      <c r="R197" t="s">
        <v>490</v>
      </c>
      <c r="S197">
        <v>19406</v>
      </c>
      <c r="T197" s="3">
        <v>42013</v>
      </c>
      <c r="U197" s="3">
        <v>42020</v>
      </c>
      <c r="V197">
        <v>-627.82191999999998</v>
      </c>
      <c r="W197">
        <v>1</v>
      </c>
      <c r="X197">
        <v>107.95</v>
      </c>
      <c r="Y197">
        <v>91130</v>
      </c>
    </row>
    <row r="198" spans="1:25" x14ac:dyDescent="0.3">
      <c r="A198">
        <v>18278</v>
      </c>
      <c r="B198" t="s">
        <v>73</v>
      </c>
      <c r="C198">
        <v>0.05</v>
      </c>
      <c r="D198">
        <v>328.14</v>
      </c>
      <c r="E198">
        <v>91.05</v>
      </c>
      <c r="F198">
        <v>366</v>
      </c>
      <c r="G198" t="s">
        <v>491</v>
      </c>
      <c r="H198" t="s">
        <v>56</v>
      </c>
      <c r="I198" t="s">
        <v>75</v>
      </c>
      <c r="J198" t="s">
        <v>46</v>
      </c>
      <c r="K198" t="s">
        <v>281</v>
      </c>
      <c r="L198" t="s">
        <v>60</v>
      </c>
      <c r="M198" t="s">
        <v>492</v>
      </c>
      <c r="N198">
        <v>0.56999999999999995</v>
      </c>
      <c r="O198" t="s">
        <v>50</v>
      </c>
      <c r="P198" t="s">
        <v>70</v>
      </c>
      <c r="Q198" t="s">
        <v>493</v>
      </c>
      <c r="R198" t="s">
        <v>494</v>
      </c>
      <c r="S198">
        <v>2910</v>
      </c>
      <c r="T198" s="3">
        <v>42021</v>
      </c>
      <c r="U198" s="3">
        <v>42023</v>
      </c>
      <c r="V198">
        <v>411.5172</v>
      </c>
      <c r="W198">
        <v>6</v>
      </c>
      <c r="X198">
        <v>1967.98</v>
      </c>
      <c r="Y198">
        <v>87347</v>
      </c>
    </row>
    <row r="199" spans="1:25" x14ac:dyDescent="0.3">
      <c r="A199">
        <v>19336</v>
      </c>
      <c r="B199" t="s">
        <v>42</v>
      </c>
      <c r="C199">
        <v>0.05</v>
      </c>
      <c r="D199">
        <v>20.98</v>
      </c>
      <c r="E199">
        <v>21.2</v>
      </c>
      <c r="F199">
        <v>1988</v>
      </c>
      <c r="G199" t="s">
        <v>1954</v>
      </c>
      <c r="H199" t="s">
        <v>66</v>
      </c>
      <c r="I199" t="s">
        <v>57</v>
      </c>
      <c r="J199" t="s">
        <v>58</v>
      </c>
      <c r="K199" t="s">
        <v>67</v>
      </c>
      <c r="L199" t="s">
        <v>111</v>
      </c>
      <c r="M199" t="s">
        <v>1955</v>
      </c>
      <c r="N199">
        <v>0.78</v>
      </c>
      <c r="O199" t="s">
        <v>50</v>
      </c>
      <c r="P199" t="s">
        <v>51</v>
      </c>
      <c r="Q199" t="s">
        <v>236</v>
      </c>
      <c r="R199" t="s">
        <v>1919</v>
      </c>
      <c r="S199">
        <v>84020</v>
      </c>
      <c r="T199" s="3">
        <v>42007</v>
      </c>
      <c r="U199" s="3">
        <v>42008</v>
      </c>
      <c r="V199">
        <v>-181.102</v>
      </c>
      <c r="W199">
        <v>3</v>
      </c>
      <c r="X199">
        <v>65.69</v>
      </c>
      <c r="Y199">
        <v>89999</v>
      </c>
    </row>
    <row r="200" spans="1:25" x14ac:dyDescent="0.3">
      <c r="A200">
        <v>25732</v>
      </c>
      <c r="B200" t="s">
        <v>64</v>
      </c>
      <c r="C200">
        <v>0.05</v>
      </c>
      <c r="D200">
        <v>11.55</v>
      </c>
      <c r="E200">
        <v>2.36</v>
      </c>
      <c r="F200">
        <v>1976</v>
      </c>
      <c r="G200" t="s">
        <v>1946</v>
      </c>
      <c r="H200" t="s">
        <v>66</v>
      </c>
      <c r="I200" t="s">
        <v>139</v>
      </c>
      <c r="J200" t="s">
        <v>46</v>
      </c>
      <c r="K200" t="s">
        <v>47</v>
      </c>
      <c r="L200" t="s">
        <v>48</v>
      </c>
      <c r="M200" t="s">
        <v>336</v>
      </c>
      <c r="N200">
        <v>0.55000000000000004</v>
      </c>
      <c r="O200" t="s">
        <v>50</v>
      </c>
      <c r="P200" t="s">
        <v>78</v>
      </c>
      <c r="Q200" t="s">
        <v>324</v>
      </c>
      <c r="R200" t="s">
        <v>1947</v>
      </c>
      <c r="S200">
        <v>48823</v>
      </c>
      <c r="T200" s="3">
        <v>42014</v>
      </c>
      <c r="U200" s="3">
        <v>42016</v>
      </c>
      <c r="V200">
        <v>98.525099999999981</v>
      </c>
      <c r="W200">
        <v>12</v>
      </c>
      <c r="X200">
        <v>142.79</v>
      </c>
      <c r="Y200">
        <v>89039</v>
      </c>
    </row>
    <row r="201" spans="1:25" x14ac:dyDescent="0.3">
      <c r="A201">
        <v>25731</v>
      </c>
      <c r="B201" t="s">
        <v>64</v>
      </c>
      <c r="C201">
        <v>0.05</v>
      </c>
      <c r="D201">
        <v>70.98</v>
      </c>
      <c r="E201">
        <v>46.74</v>
      </c>
      <c r="F201">
        <v>1976</v>
      </c>
      <c r="G201" t="s">
        <v>1946</v>
      </c>
      <c r="H201" t="s">
        <v>56</v>
      </c>
      <c r="I201" t="s">
        <v>139</v>
      </c>
      <c r="J201" t="s">
        <v>58</v>
      </c>
      <c r="K201" t="s">
        <v>215</v>
      </c>
      <c r="L201" t="s">
        <v>146</v>
      </c>
      <c r="M201" t="s">
        <v>891</v>
      </c>
      <c r="N201">
        <v>0.56000000000000005</v>
      </c>
      <c r="O201" t="s">
        <v>50</v>
      </c>
      <c r="P201" t="s">
        <v>78</v>
      </c>
      <c r="Q201" t="s">
        <v>324</v>
      </c>
      <c r="R201" t="s">
        <v>1947</v>
      </c>
      <c r="S201">
        <v>48823</v>
      </c>
      <c r="T201" s="3">
        <v>42014</v>
      </c>
      <c r="U201" s="3">
        <v>42015</v>
      </c>
      <c r="V201">
        <v>-850.65239999999994</v>
      </c>
      <c r="W201">
        <v>8</v>
      </c>
      <c r="X201">
        <v>551.51</v>
      </c>
      <c r="Y201">
        <v>89039</v>
      </c>
    </row>
    <row r="202" spans="1:25" x14ac:dyDescent="0.3">
      <c r="A202">
        <v>26224</v>
      </c>
      <c r="B202" t="s">
        <v>73</v>
      </c>
      <c r="C202">
        <v>0.04</v>
      </c>
      <c r="D202">
        <v>15.99</v>
      </c>
      <c r="E202">
        <v>9.4</v>
      </c>
      <c r="F202">
        <v>1972</v>
      </c>
      <c r="G202" t="s">
        <v>1941</v>
      </c>
      <c r="H202" t="s">
        <v>44</v>
      </c>
      <c r="I202" t="s">
        <v>45</v>
      </c>
      <c r="J202" t="s">
        <v>102</v>
      </c>
      <c r="K202" t="s">
        <v>110</v>
      </c>
      <c r="L202" t="s">
        <v>76</v>
      </c>
      <c r="M202" t="s">
        <v>1793</v>
      </c>
      <c r="N202">
        <v>0.49</v>
      </c>
      <c r="O202" t="s">
        <v>50</v>
      </c>
      <c r="P202" t="s">
        <v>70</v>
      </c>
      <c r="Q202" t="s">
        <v>258</v>
      </c>
      <c r="R202" t="s">
        <v>1942</v>
      </c>
      <c r="S202">
        <v>19090</v>
      </c>
      <c r="T202" s="3">
        <v>42022</v>
      </c>
      <c r="U202" s="3">
        <v>42024</v>
      </c>
      <c r="V202">
        <v>-83.553060000000002</v>
      </c>
      <c r="W202">
        <v>5</v>
      </c>
      <c r="X202">
        <v>82.8</v>
      </c>
      <c r="Y202">
        <v>91550</v>
      </c>
    </row>
    <row r="203" spans="1:25" x14ac:dyDescent="0.3">
      <c r="A203">
        <v>26223</v>
      </c>
      <c r="B203" t="s">
        <v>73</v>
      </c>
      <c r="C203">
        <v>0.05</v>
      </c>
      <c r="D203">
        <v>350.99</v>
      </c>
      <c r="E203">
        <v>39</v>
      </c>
      <c r="F203">
        <v>1972</v>
      </c>
      <c r="G203" t="s">
        <v>1941</v>
      </c>
      <c r="H203" t="s">
        <v>56</v>
      </c>
      <c r="I203" t="s">
        <v>45</v>
      </c>
      <c r="J203" t="s">
        <v>58</v>
      </c>
      <c r="K203" t="s">
        <v>59</v>
      </c>
      <c r="L203" t="s">
        <v>60</v>
      </c>
      <c r="M203" t="s">
        <v>1293</v>
      </c>
      <c r="N203">
        <v>0.55000000000000004</v>
      </c>
      <c r="O203" t="s">
        <v>50</v>
      </c>
      <c r="P203" t="s">
        <v>70</v>
      </c>
      <c r="Q203" t="s">
        <v>258</v>
      </c>
      <c r="R203" t="s">
        <v>1942</v>
      </c>
      <c r="S203">
        <v>19090</v>
      </c>
      <c r="T203" s="3">
        <v>42022</v>
      </c>
      <c r="U203" s="3">
        <v>42024</v>
      </c>
      <c r="V203">
        <v>1469.7275999999999</v>
      </c>
      <c r="W203">
        <v>6</v>
      </c>
      <c r="X203">
        <v>2130.04</v>
      </c>
      <c r="Y203">
        <v>91550</v>
      </c>
    </row>
    <row r="204" spans="1:25" x14ac:dyDescent="0.3">
      <c r="A204">
        <v>26220</v>
      </c>
      <c r="B204" t="s">
        <v>73</v>
      </c>
      <c r="C204">
        <v>0.02</v>
      </c>
      <c r="D204">
        <v>11.58</v>
      </c>
      <c r="E204">
        <v>5.72</v>
      </c>
      <c r="F204">
        <v>1971</v>
      </c>
      <c r="G204" t="s">
        <v>1939</v>
      </c>
      <c r="H204" t="s">
        <v>66</v>
      </c>
      <c r="I204" t="s">
        <v>45</v>
      </c>
      <c r="J204" t="s">
        <v>46</v>
      </c>
      <c r="K204" t="s">
        <v>94</v>
      </c>
      <c r="L204" t="s">
        <v>76</v>
      </c>
      <c r="M204" t="s">
        <v>710</v>
      </c>
      <c r="N204">
        <v>0.35</v>
      </c>
      <c r="O204" t="s">
        <v>50</v>
      </c>
      <c r="P204" t="s">
        <v>87</v>
      </c>
      <c r="Q204" t="s">
        <v>695</v>
      </c>
      <c r="R204" t="s">
        <v>1940</v>
      </c>
      <c r="S204">
        <v>38801</v>
      </c>
      <c r="T204" s="3">
        <v>42022</v>
      </c>
      <c r="U204" s="3">
        <v>42023</v>
      </c>
      <c r="V204">
        <v>-259.75599999999997</v>
      </c>
      <c r="W204">
        <v>3</v>
      </c>
      <c r="X204">
        <v>35.479999999999997</v>
      </c>
      <c r="Y204">
        <v>91550</v>
      </c>
    </row>
    <row r="205" spans="1:25" x14ac:dyDescent="0.3">
      <c r="A205">
        <v>3956</v>
      </c>
      <c r="B205" t="s">
        <v>64</v>
      </c>
      <c r="C205">
        <v>0</v>
      </c>
      <c r="D205">
        <v>20.28</v>
      </c>
      <c r="E205">
        <v>14.39</v>
      </c>
      <c r="F205">
        <v>1959</v>
      </c>
      <c r="G205" t="s">
        <v>1933</v>
      </c>
      <c r="H205" t="s">
        <v>66</v>
      </c>
      <c r="I205" t="s">
        <v>45</v>
      </c>
      <c r="J205" t="s">
        <v>58</v>
      </c>
      <c r="K205" t="s">
        <v>67</v>
      </c>
      <c r="L205" t="s">
        <v>76</v>
      </c>
      <c r="M205" t="s">
        <v>1934</v>
      </c>
      <c r="N205">
        <v>0.47</v>
      </c>
      <c r="O205" t="s">
        <v>50</v>
      </c>
      <c r="P205" t="s">
        <v>87</v>
      </c>
      <c r="Q205" t="s">
        <v>386</v>
      </c>
      <c r="R205" t="s">
        <v>471</v>
      </c>
      <c r="S205">
        <v>33916</v>
      </c>
      <c r="T205" s="3">
        <v>42026</v>
      </c>
      <c r="U205" s="3">
        <v>42026</v>
      </c>
      <c r="V205">
        <v>-66.247299999999996</v>
      </c>
      <c r="W205">
        <v>9</v>
      </c>
      <c r="X205">
        <v>206.04</v>
      </c>
      <c r="Y205">
        <v>28225</v>
      </c>
    </row>
    <row r="206" spans="1:25" x14ac:dyDescent="0.3">
      <c r="A206">
        <v>24793</v>
      </c>
      <c r="B206" t="s">
        <v>54</v>
      </c>
      <c r="C206">
        <v>0.01</v>
      </c>
      <c r="D206">
        <v>6.68</v>
      </c>
      <c r="E206">
        <v>4.91</v>
      </c>
      <c r="F206">
        <v>1950</v>
      </c>
      <c r="G206" t="s">
        <v>1926</v>
      </c>
      <c r="H206" t="s">
        <v>66</v>
      </c>
      <c r="I206" t="s">
        <v>75</v>
      </c>
      <c r="J206" t="s">
        <v>46</v>
      </c>
      <c r="K206" t="s">
        <v>118</v>
      </c>
      <c r="L206" t="s">
        <v>76</v>
      </c>
      <c r="M206" t="s">
        <v>1927</v>
      </c>
      <c r="N206">
        <v>0.37</v>
      </c>
      <c r="O206" t="s">
        <v>50</v>
      </c>
      <c r="P206" t="s">
        <v>51</v>
      </c>
      <c r="Q206" t="s">
        <v>107</v>
      </c>
      <c r="R206" t="s">
        <v>1928</v>
      </c>
      <c r="S206">
        <v>59750</v>
      </c>
      <c r="T206" s="3">
        <v>42010</v>
      </c>
      <c r="U206" s="3">
        <v>42012</v>
      </c>
      <c r="V206">
        <v>-15.48</v>
      </c>
      <c r="W206">
        <v>7</v>
      </c>
      <c r="X206">
        <v>51.03</v>
      </c>
      <c r="Y206">
        <v>90414</v>
      </c>
    </row>
    <row r="207" spans="1:25" x14ac:dyDescent="0.3">
      <c r="A207">
        <v>20372</v>
      </c>
      <c r="B207" t="s">
        <v>73</v>
      </c>
      <c r="C207">
        <v>7.0000000000000007E-2</v>
      </c>
      <c r="D207">
        <v>5.98</v>
      </c>
      <c r="E207">
        <v>5.35</v>
      </c>
      <c r="F207">
        <v>1946</v>
      </c>
      <c r="G207" t="s">
        <v>1921</v>
      </c>
      <c r="H207" t="s">
        <v>66</v>
      </c>
      <c r="I207" t="s">
        <v>139</v>
      </c>
      <c r="J207" t="s">
        <v>46</v>
      </c>
      <c r="K207" t="s">
        <v>118</v>
      </c>
      <c r="L207" t="s">
        <v>76</v>
      </c>
      <c r="M207" t="s">
        <v>1461</v>
      </c>
      <c r="N207">
        <v>0.4</v>
      </c>
      <c r="O207" t="s">
        <v>50</v>
      </c>
      <c r="P207" t="s">
        <v>70</v>
      </c>
      <c r="Q207" t="s">
        <v>258</v>
      </c>
      <c r="R207" t="s">
        <v>1922</v>
      </c>
      <c r="S207">
        <v>15228</v>
      </c>
      <c r="T207" s="3">
        <v>42030</v>
      </c>
      <c r="U207" s="3">
        <v>42032</v>
      </c>
      <c r="V207">
        <v>-37.175200000000004</v>
      </c>
      <c r="W207">
        <v>3</v>
      </c>
      <c r="X207">
        <v>18.309999999999999</v>
      </c>
      <c r="Y207">
        <v>86331</v>
      </c>
    </row>
    <row r="208" spans="1:25" x14ac:dyDescent="0.3">
      <c r="A208">
        <v>20371</v>
      </c>
      <c r="B208" t="s">
        <v>73</v>
      </c>
      <c r="C208">
        <v>0.08</v>
      </c>
      <c r="D208">
        <v>90.98</v>
      </c>
      <c r="E208">
        <v>56.2</v>
      </c>
      <c r="F208">
        <v>1946</v>
      </c>
      <c r="G208" t="s">
        <v>1921</v>
      </c>
      <c r="H208" t="s">
        <v>66</v>
      </c>
      <c r="I208" t="s">
        <v>139</v>
      </c>
      <c r="J208" t="s">
        <v>58</v>
      </c>
      <c r="K208" t="s">
        <v>67</v>
      </c>
      <c r="L208" t="s">
        <v>111</v>
      </c>
      <c r="M208" t="s">
        <v>1085</v>
      </c>
      <c r="N208">
        <v>0.74</v>
      </c>
      <c r="O208" t="s">
        <v>50</v>
      </c>
      <c r="P208" t="s">
        <v>70</v>
      </c>
      <c r="Q208" t="s">
        <v>258</v>
      </c>
      <c r="R208" t="s">
        <v>1922</v>
      </c>
      <c r="S208">
        <v>15228</v>
      </c>
      <c r="T208" s="3">
        <v>42030</v>
      </c>
      <c r="U208" s="3">
        <v>42032</v>
      </c>
      <c r="V208">
        <v>-1920.9336000000001</v>
      </c>
      <c r="W208">
        <v>12</v>
      </c>
      <c r="X208">
        <v>1058.3599999999999</v>
      </c>
      <c r="Y208">
        <v>86331</v>
      </c>
    </row>
    <row r="209" spans="1:25" x14ac:dyDescent="0.3">
      <c r="A209">
        <v>22686</v>
      </c>
      <c r="B209" t="s">
        <v>54</v>
      </c>
      <c r="C209">
        <v>0.1</v>
      </c>
      <c r="D209">
        <v>1889.99</v>
      </c>
      <c r="E209">
        <v>19.989999999999998</v>
      </c>
      <c r="F209">
        <v>1928</v>
      </c>
      <c r="G209" t="s">
        <v>1904</v>
      </c>
      <c r="H209" t="s">
        <v>66</v>
      </c>
      <c r="I209" t="s">
        <v>57</v>
      </c>
      <c r="J209" t="s">
        <v>46</v>
      </c>
      <c r="K209" t="s">
        <v>134</v>
      </c>
      <c r="L209" t="s">
        <v>76</v>
      </c>
      <c r="M209" t="s">
        <v>1905</v>
      </c>
      <c r="N209">
        <v>0.36</v>
      </c>
      <c r="O209" t="s">
        <v>50</v>
      </c>
      <c r="P209" t="s">
        <v>87</v>
      </c>
      <c r="Q209" t="s">
        <v>956</v>
      </c>
      <c r="R209" t="s">
        <v>1906</v>
      </c>
      <c r="S209">
        <v>29651</v>
      </c>
      <c r="T209" s="3">
        <v>42025</v>
      </c>
      <c r="U209" s="3">
        <v>42025</v>
      </c>
      <c r="V209">
        <v>-42.545999999999999</v>
      </c>
      <c r="W209">
        <v>1</v>
      </c>
      <c r="X209">
        <v>1786.04</v>
      </c>
      <c r="Y209">
        <v>88580</v>
      </c>
    </row>
    <row r="210" spans="1:25" x14ac:dyDescent="0.3">
      <c r="A210">
        <v>23812</v>
      </c>
      <c r="B210" t="s">
        <v>54</v>
      </c>
      <c r="C210">
        <v>0.02</v>
      </c>
      <c r="D210">
        <v>29.17</v>
      </c>
      <c r="E210">
        <v>6.27</v>
      </c>
      <c r="F210">
        <v>1910</v>
      </c>
      <c r="G210" t="s">
        <v>1889</v>
      </c>
      <c r="H210" t="s">
        <v>66</v>
      </c>
      <c r="I210" t="s">
        <v>57</v>
      </c>
      <c r="J210" t="s">
        <v>46</v>
      </c>
      <c r="K210" t="s">
        <v>134</v>
      </c>
      <c r="L210" t="s">
        <v>76</v>
      </c>
      <c r="M210" t="s">
        <v>549</v>
      </c>
      <c r="N210">
        <v>0.37</v>
      </c>
      <c r="O210" t="s">
        <v>50</v>
      </c>
      <c r="P210" t="s">
        <v>87</v>
      </c>
      <c r="Q210" t="s">
        <v>411</v>
      </c>
      <c r="R210" t="s">
        <v>1890</v>
      </c>
      <c r="S210">
        <v>30269</v>
      </c>
      <c r="T210" s="3">
        <v>42005</v>
      </c>
      <c r="U210" s="3">
        <v>42006</v>
      </c>
      <c r="V210">
        <v>36.905999999999999</v>
      </c>
      <c r="W210">
        <v>2</v>
      </c>
      <c r="X210">
        <v>63.32</v>
      </c>
      <c r="Y210">
        <v>91371</v>
      </c>
    </row>
    <row r="211" spans="1:25" x14ac:dyDescent="0.3">
      <c r="A211">
        <v>20844</v>
      </c>
      <c r="B211" t="s">
        <v>64</v>
      </c>
      <c r="C211">
        <v>0.09</v>
      </c>
      <c r="D211">
        <v>95.99</v>
      </c>
      <c r="E211">
        <v>4.9000000000000004</v>
      </c>
      <c r="F211">
        <v>1875</v>
      </c>
      <c r="G211" t="s">
        <v>1867</v>
      </c>
      <c r="H211" t="s">
        <v>66</v>
      </c>
      <c r="I211" t="s">
        <v>139</v>
      </c>
      <c r="J211" t="s">
        <v>102</v>
      </c>
      <c r="K211" t="s">
        <v>103</v>
      </c>
      <c r="L211" t="s">
        <v>76</v>
      </c>
      <c r="M211" t="s">
        <v>278</v>
      </c>
      <c r="N211">
        <v>0.56000000000000005</v>
      </c>
      <c r="O211" t="s">
        <v>50</v>
      </c>
      <c r="P211" t="s">
        <v>87</v>
      </c>
      <c r="Q211" t="s">
        <v>161</v>
      </c>
      <c r="R211" t="s">
        <v>1868</v>
      </c>
      <c r="S211">
        <v>23320</v>
      </c>
      <c r="T211" s="3">
        <v>42033</v>
      </c>
      <c r="U211" s="3">
        <v>42035</v>
      </c>
      <c r="V211">
        <v>34.302</v>
      </c>
      <c r="W211">
        <v>4</v>
      </c>
      <c r="X211">
        <v>320.75</v>
      </c>
      <c r="Y211">
        <v>90899</v>
      </c>
    </row>
    <row r="212" spans="1:25" x14ac:dyDescent="0.3">
      <c r="A212">
        <v>22223</v>
      </c>
      <c r="B212" t="s">
        <v>64</v>
      </c>
      <c r="C212">
        <v>0.03</v>
      </c>
      <c r="D212">
        <v>5.28</v>
      </c>
      <c r="E212">
        <v>5.66</v>
      </c>
      <c r="F212">
        <v>388</v>
      </c>
      <c r="G212" t="s">
        <v>522</v>
      </c>
      <c r="H212" t="s">
        <v>66</v>
      </c>
      <c r="I212" t="s">
        <v>45</v>
      </c>
      <c r="J212" t="s">
        <v>46</v>
      </c>
      <c r="K212" t="s">
        <v>118</v>
      </c>
      <c r="L212" t="s">
        <v>76</v>
      </c>
      <c r="M212" t="s">
        <v>523</v>
      </c>
      <c r="N212">
        <v>0.4</v>
      </c>
      <c r="O212" t="s">
        <v>50</v>
      </c>
      <c r="P212" t="s">
        <v>78</v>
      </c>
      <c r="Q212" t="s">
        <v>520</v>
      </c>
      <c r="R212" t="s">
        <v>524</v>
      </c>
      <c r="S212">
        <v>68847</v>
      </c>
      <c r="T212" s="3">
        <v>42007</v>
      </c>
      <c r="U212" s="3">
        <v>42009</v>
      </c>
      <c r="V212">
        <v>-51.559199999999997</v>
      </c>
      <c r="W212">
        <v>4</v>
      </c>
      <c r="X212">
        <v>22.82</v>
      </c>
      <c r="Y212">
        <v>90337</v>
      </c>
    </row>
    <row r="213" spans="1:25" x14ac:dyDescent="0.3">
      <c r="A213">
        <v>22224</v>
      </c>
      <c r="B213" t="s">
        <v>64</v>
      </c>
      <c r="C213">
        <v>0.01</v>
      </c>
      <c r="D213">
        <v>110.99</v>
      </c>
      <c r="E213">
        <v>2.5</v>
      </c>
      <c r="F213">
        <v>388</v>
      </c>
      <c r="G213" t="s">
        <v>522</v>
      </c>
      <c r="H213" t="s">
        <v>66</v>
      </c>
      <c r="I213" t="s">
        <v>45</v>
      </c>
      <c r="J213" t="s">
        <v>102</v>
      </c>
      <c r="K213" t="s">
        <v>103</v>
      </c>
      <c r="L213" t="s">
        <v>76</v>
      </c>
      <c r="M213" t="s">
        <v>525</v>
      </c>
      <c r="N213">
        <v>0.56999999999999995</v>
      </c>
      <c r="O213" t="s">
        <v>50</v>
      </c>
      <c r="P213" t="s">
        <v>78</v>
      </c>
      <c r="Q213" t="s">
        <v>520</v>
      </c>
      <c r="R213" t="s">
        <v>524</v>
      </c>
      <c r="S213">
        <v>68847</v>
      </c>
      <c r="T213" s="3">
        <v>42007</v>
      </c>
      <c r="U213" s="3">
        <v>42010</v>
      </c>
      <c r="V213">
        <v>-263.56572</v>
      </c>
      <c r="W213">
        <v>2</v>
      </c>
      <c r="X213">
        <v>188.66</v>
      </c>
      <c r="Y213">
        <v>90337</v>
      </c>
    </row>
    <row r="214" spans="1:25" x14ac:dyDescent="0.3">
      <c r="A214">
        <v>19416</v>
      </c>
      <c r="B214" t="s">
        <v>73</v>
      </c>
      <c r="C214">
        <v>0.06</v>
      </c>
      <c r="D214">
        <v>22.84</v>
      </c>
      <c r="E214">
        <v>8.18</v>
      </c>
      <c r="F214">
        <v>1873</v>
      </c>
      <c r="G214" t="s">
        <v>1863</v>
      </c>
      <c r="H214" t="s">
        <v>66</v>
      </c>
      <c r="I214" t="s">
        <v>45</v>
      </c>
      <c r="J214" t="s">
        <v>46</v>
      </c>
      <c r="K214" t="s">
        <v>118</v>
      </c>
      <c r="L214" t="s">
        <v>76</v>
      </c>
      <c r="M214" t="s">
        <v>1866</v>
      </c>
      <c r="N214">
        <v>0.39</v>
      </c>
      <c r="O214" t="s">
        <v>50</v>
      </c>
      <c r="P214" t="s">
        <v>87</v>
      </c>
      <c r="Q214" t="s">
        <v>386</v>
      </c>
      <c r="R214" t="s">
        <v>1865</v>
      </c>
      <c r="S214">
        <v>33403</v>
      </c>
      <c r="T214" s="3">
        <v>42021</v>
      </c>
      <c r="U214" s="3">
        <v>42021</v>
      </c>
      <c r="V214">
        <v>-357.92399999999998</v>
      </c>
      <c r="W214">
        <v>7</v>
      </c>
      <c r="X214">
        <v>152.49</v>
      </c>
      <c r="Y214">
        <v>90099</v>
      </c>
    </row>
    <row r="215" spans="1:25" x14ac:dyDescent="0.3">
      <c r="A215">
        <v>19415</v>
      </c>
      <c r="B215" t="s">
        <v>73</v>
      </c>
      <c r="C215">
        <v>0.03</v>
      </c>
      <c r="D215">
        <v>90.48</v>
      </c>
      <c r="E215">
        <v>19.989999999999998</v>
      </c>
      <c r="F215">
        <v>1873</v>
      </c>
      <c r="G215" t="s">
        <v>1863</v>
      </c>
      <c r="H215" t="s">
        <v>66</v>
      </c>
      <c r="I215" t="s">
        <v>45</v>
      </c>
      <c r="J215" t="s">
        <v>46</v>
      </c>
      <c r="K215" t="s">
        <v>94</v>
      </c>
      <c r="L215" t="s">
        <v>76</v>
      </c>
      <c r="M215" t="s">
        <v>1864</v>
      </c>
      <c r="N215">
        <v>0.4</v>
      </c>
      <c r="O215" t="s">
        <v>50</v>
      </c>
      <c r="P215" t="s">
        <v>87</v>
      </c>
      <c r="Q215" t="s">
        <v>386</v>
      </c>
      <c r="R215" t="s">
        <v>1865</v>
      </c>
      <c r="S215">
        <v>33403</v>
      </c>
      <c r="T215" s="3">
        <v>42021</v>
      </c>
      <c r="U215" s="3">
        <v>42023</v>
      </c>
      <c r="V215">
        <v>15.353999999999999</v>
      </c>
      <c r="W215">
        <v>1</v>
      </c>
      <c r="X215">
        <v>99.69</v>
      </c>
      <c r="Y215">
        <v>90099</v>
      </c>
    </row>
    <row r="216" spans="1:25" x14ac:dyDescent="0.3">
      <c r="A216">
        <v>21387</v>
      </c>
      <c r="B216" t="s">
        <v>131</v>
      </c>
      <c r="C216">
        <v>0.02</v>
      </c>
      <c r="D216">
        <v>15.51</v>
      </c>
      <c r="E216">
        <v>17.78</v>
      </c>
      <c r="F216">
        <v>1829</v>
      </c>
      <c r="G216" t="s">
        <v>1847</v>
      </c>
      <c r="H216" t="s">
        <v>66</v>
      </c>
      <c r="I216" t="s">
        <v>45</v>
      </c>
      <c r="J216" t="s">
        <v>46</v>
      </c>
      <c r="K216" t="s">
        <v>165</v>
      </c>
      <c r="L216" t="s">
        <v>76</v>
      </c>
      <c r="M216" t="s">
        <v>715</v>
      </c>
      <c r="N216">
        <v>0.59</v>
      </c>
      <c r="O216" t="s">
        <v>50</v>
      </c>
      <c r="P216" t="s">
        <v>78</v>
      </c>
      <c r="Q216" t="s">
        <v>354</v>
      </c>
      <c r="R216" t="s">
        <v>1848</v>
      </c>
      <c r="S216">
        <v>52402</v>
      </c>
      <c r="T216" s="3">
        <v>42010</v>
      </c>
      <c r="U216" s="3">
        <v>42017</v>
      </c>
      <c r="V216">
        <v>-47.97</v>
      </c>
      <c r="W216">
        <v>1</v>
      </c>
      <c r="X216">
        <v>21.28</v>
      </c>
      <c r="Y216">
        <v>86960</v>
      </c>
    </row>
    <row r="217" spans="1:25" x14ac:dyDescent="0.3">
      <c r="A217">
        <v>21386</v>
      </c>
      <c r="B217" t="s">
        <v>131</v>
      </c>
      <c r="C217">
        <v>0.04</v>
      </c>
      <c r="D217">
        <v>3.52</v>
      </c>
      <c r="E217">
        <v>6.83</v>
      </c>
      <c r="F217">
        <v>1829</v>
      </c>
      <c r="G217" t="s">
        <v>1847</v>
      </c>
      <c r="H217" t="s">
        <v>66</v>
      </c>
      <c r="I217" t="s">
        <v>45</v>
      </c>
      <c r="J217" t="s">
        <v>46</v>
      </c>
      <c r="K217" t="s">
        <v>134</v>
      </c>
      <c r="L217" t="s">
        <v>76</v>
      </c>
      <c r="M217" t="s">
        <v>1849</v>
      </c>
      <c r="N217">
        <v>0.38</v>
      </c>
      <c r="O217" t="s">
        <v>50</v>
      </c>
      <c r="P217" t="s">
        <v>78</v>
      </c>
      <c r="Q217" t="s">
        <v>354</v>
      </c>
      <c r="R217" t="s">
        <v>1848</v>
      </c>
      <c r="S217">
        <v>52402</v>
      </c>
      <c r="T217" s="3">
        <v>42010</v>
      </c>
      <c r="U217" s="3">
        <v>42019</v>
      </c>
      <c r="V217">
        <v>-57.753</v>
      </c>
      <c r="W217">
        <v>4</v>
      </c>
      <c r="X217">
        <v>15.93</v>
      </c>
      <c r="Y217">
        <v>86960</v>
      </c>
    </row>
    <row r="218" spans="1:25" x14ac:dyDescent="0.3">
      <c r="A218">
        <v>21385</v>
      </c>
      <c r="B218" t="s">
        <v>131</v>
      </c>
      <c r="C218">
        <v>0.05</v>
      </c>
      <c r="D218">
        <v>39.06</v>
      </c>
      <c r="E218">
        <v>10.55</v>
      </c>
      <c r="F218">
        <v>1829</v>
      </c>
      <c r="G218" t="s">
        <v>1847</v>
      </c>
      <c r="H218" t="s">
        <v>66</v>
      </c>
      <c r="I218" t="s">
        <v>45</v>
      </c>
      <c r="J218" t="s">
        <v>46</v>
      </c>
      <c r="K218" t="s">
        <v>134</v>
      </c>
      <c r="L218" t="s">
        <v>76</v>
      </c>
      <c r="M218" t="s">
        <v>1156</v>
      </c>
      <c r="N218">
        <v>0.37</v>
      </c>
      <c r="O218" t="s">
        <v>50</v>
      </c>
      <c r="P218" t="s">
        <v>78</v>
      </c>
      <c r="Q218" t="s">
        <v>354</v>
      </c>
      <c r="R218" t="s">
        <v>1848</v>
      </c>
      <c r="S218">
        <v>52402</v>
      </c>
      <c r="T218" s="3">
        <v>42010</v>
      </c>
      <c r="U218" s="3">
        <v>42017</v>
      </c>
      <c r="V218">
        <v>250.98059999999998</v>
      </c>
      <c r="W218">
        <v>9</v>
      </c>
      <c r="X218">
        <v>363.74</v>
      </c>
      <c r="Y218">
        <v>86960</v>
      </c>
    </row>
    <row r="219" spans="1:25" x14ac:dyDescent="0.3">
      <c r="A219">
        <v>21384</v>
      </c>
      <c r="B219" t="s">
        <v>131</v>
      </c>
      <c r="C219">
        <v>0.04</v>
      </c>
      <c r="D219">
        <v>20.95</v>
      </c>
      <c r="E219">
        <v>4</v>
      </c>
      <c r="F219">
        <v>1828</v>
      </c>
      <c r="G219" t="s">
        <v>1845</v>
      </c>
      <c r="H219" t="s">
        <v>66</v>
      </c>
      <c r="I219" t="s">
        <v>45</v>
      </c>
      <c r="J219" t="s">
        <v>102</v>
      </c>
      <c r="K219" t="s">
        <v>204</v>
      </c>
      <c r="L219" t="s">
        <v>76</v>
      </c>
      <c r="M219" t="s">
        <v>1615</v>
      </c>
      <c r="N219">
        <v>0.6</v>
      </c>
      <c r="O219" t="s">
        <v>50</v>
      </c>
      <c r="P219" t="s">
        <v>78</v>
      </c>
      <c r="Q219" t="s">
        <v>354</v>
      </c>
      <c r="R219" t="s">
        <v>1846</v>
      </c>
      <c r="S219">
        <v>50613</v>
      </c>
      <c r="T219" s="3">
        <v>42010</v>
      </c>
      <c r="U219" s="3">
        <v>42015</v>
      </c>
      <c r="V219">
        <v>-1.88</v>
      </c>
      <c r="W219">
        <v>7</v>
      </c>
      <c r="X219">
        <v>142.06</v>
      </c>
      <c r="Y219">
        <v>86960</v>
      </c>
    </row>
    <row r="220" spans="1:25" x14ac:dyDescent="0.3">
      <c r="A220">
        <v>21383</v>
      </c>
      <c r="B220" t="s">
        <v>131</v>
      </c>
      <c r="C220">
        <v>0.05</v>
      </c>
      <c r="D220">
        <v>7.1</v>
      </c>
      <c r="E220">
        <v>6.05</v>
      </c>
      <c r="F220">
        <v>1828</v>
      </c>
      <c r="G220" t="s">
        <v>1845</v>
      </c>
      <c r="H220" t="s">
        <v>66</v>
      </c>
      <c r="I220" t="s">
        <v>45</v>
      </c>
      <c r="J220" t="s">
        <v>46</v>
      </c>
      <c r="K220" t="s">
        <v>134</v>
      </c>
      <c r="L220" t="s">
        <v>76</v>
      </c>
      <c r="M220" t="s">
        <v>675</v>
      </c>
      <c r="N220">
        <v>0.39</v>
      </c>
      <c r="O220" t="s">
        <v>50</v>
      </c>
      <c r="P220" t="s">
        <v>78</v>
      </c>
      <c r="Q220" t="s">
        <v>354</v>
      </c>
      <c r="R220" t="s">
        <v>1846</v>
      </c>
      <c r="S220">
        <v>50613</v>
      </c>
      <c r="T220" s="3">
        <v>42010</v>
      </c>
      <c r="U220" s="3">
        <v>42010</v>
      </c>
      <c r="V220">
        <v>-101.24600000000001</v>
      </c>
      <c r="W220">
        <v>14</v>
      </c>
      <c r="X220">
        <v>100.99</v>
      </c>
      <c r="Y220">
        <v>86960</v>
      </c>
    </row>
    <row r="221" spans="1:25" x14ac:dyDescent="0.3">
      <c r="A221">
        <v>21284</v>
      </c>
      <c r="B221" t="s">
        <v>64</v>
      </c>
      <c r="C221">
        <v>0.04</v>
      </c>
      <c r="D221">
        <v>880.98</v>
      </c>
      <c r="E221">
        <v>44.55</v>
      </c>
      <c r="F221">
        <v>1793</v>
      </c>
      <c r="G221" t="s">
        <v>1820</v>
      </c>
      <c r="H221" t="s">
        <v>56</v>
      </c>
      <c r="I221" t="s">
        <v>57</v>
      </c>
      <c r="J221" t="s">
        <v>58</v>
      </c>
      <c r="K221" t="s">
        <v>215</v>
      </c>
      <c r="L221" t="s">
        <v>146</v>
      </c>
      <c r="M221" t="s">
        <v>793</v>
      </c>
      <c r="N221">
        <v>0.62</v>
      </c>
      <c r="O221" t="s">
        <v>50</v>
      </c>
      <c r="P221" t="s">
        <v>78</v>
      </c>
      <c r="Q221" t="s">
        <v>202</v>
      </c>
      <c r="R221" t="s">
        <v>1821</v>
      </c>
      <c r="S221">
        <v>61401</v>
      </c>
      <c r="T221" s="3">
        <v>42010</v>
      </c>
      <c r="U221" s="3">
        <v>42011</v>
      </c>
      <c r="V221">
        <v>-13706.464</v>
      </c>
      <c r="W221">
        <v>8</v>
      </c>
      <c r="X221">
        <v>6968.9</v>
      </c>
      <c r="Y221">
        <v>87853</v>
      </c>
    </row>
    <row r="222" spans="1:25" x14ac:dyDescent="0.3">
      <c r="A222">
        <v>23966</v>
      </c>
      <c r="B222" t="s">
        <v>64</v>
      </c>
      <c r="C222">
        <v>0.04</v>
      </c>
      <c r="D222">
        <v>205.99</v>
      </c>
      <c r="E222">
        <v>8.99</v>
      </c>
      <c r="F222">
        <v>1788</v>
      </c>
      <c r="G222" t="s">
        <v>1819</v>
      </c>
      <c r="H222" t="s">
        <v>66</v>
      </c>
      <c r="I222" t="s">
        <v>139</v>
      </c>
      <c r="J222" t="s">
        <v>102</v>
      </c>
      <c r="K222" t="s">
        <v>103</v>
      </c>
      <c r="L222" t="s">
        <v>76</v>
      </c>
      <c r="M222" t="s">
        <v>132</v>
      </c>
      <c r="N222">
        <v>0.56000000000000005</v>
      </c>
      <c r="O222" t="s">
        <v>50</v>
      </c>
      <c r="P222" t="s">
        <v>87</v>
      </c>
      <c r="Q222" t="s">
        <v>411</v>
      </c>
      <c r="R222" t="s">
        <v>1682</v>
      </c>
      <c r="S222">
        <v>30188</v>
      </c>
      <c r="T222" s="3">
        <v>42025</v>
      </c>
      <c r="U222" s="3">
        <v>42026</v>
      </c>
      <c r="V222">
        <v>960.98400000000004</v>
      </c>
      <c r="W222">
        <v>6</v>
      </c>
      <c r="X222">
        <v>1008.53</v>
      </c>
      <c r="Y222">
        <v>88256</v>
      </c>
    </row>
    <row r="223" spans="1:25" x14ac:dyDescent="0.3">
      <c r="A223">
        <v>21283</v>
      </c>
      <c r="B223" t="s">
        <v>42</v>
      </c>
      <c r="C223">
        <v>0.03</v>
      </c>
      <c r="D223">
        <v>3.28</v>
      </c>
      <c r="E223">
        <v>3.97</v>
      </c>
      <c r="F223">
        <v>1782</v>
      </c>
      <c r="G223" t="s">
        <v>1816</v>
      </c>
      <c r="H223" t="s">
        <v>66</v>
      </c>
      <c r="I223" t="s">
        <v>57</v>
      </c>
      <c r="J223" t="s">
        <v>46</v>
      </c>
      <c r="K223" t="s">
        <v>47</v>
      </c>
      <c r="L223" t="s">
        <v>48</v>
      </c>
      <c r="M223" t="s">
        <v>1817</v>
      </c>
      <c r="N223">
        <v>0.56000000000000005</v>
      </c>
      <c r="O223" t="s">
        <v>50</v>
      </c>
      <c r="P223" t="s">
        <v>51</v>
      </c>
      <c r="Q223" t="s">
        <v>62</v>
      </c>
      <c r="R223" t="s">
        <v>1818</v>
      </c>
      <c r="S223">
        <v>92672</v>
      </c>
      <c r="T223" s="3">
        <v>42010</v>
      </c>
      <c r="U223" s="3">
        <v>42012</v>
      </c>
      <c r="V223">
        <v>-90.755600000000001</v>
      </c>
      <c r="W223">
        <v>7</v>
      </c>
      <c r="X223">
        <v>24.57</v>
      </c>
      <c r="Y223">
        <v>89856</v>
      </c>
    </row>
    <row r="224" spans="1:25" x14ac:dyDescent="0.3">
      <c r="A224">
        <v>19419</v>
      </c>
      <c r="B224" t="s">
        <v>131</v>
      </c>
      <c r="C224">
        <v>0.03</v>
      </c>
      <c r="D224">
        <v>5.08</v>
      </c>
      <c r="E224">
        <v>2.0299999999999998</v>
      </c>
      <c r="F224">
        <v>1781</v>
      </c>
      <c r="G224" t="s">
        <v>1813</v>
      </c>
      <c r="H224" t="s">
        <v>66</v>
      </c>
      <c r="I224" t="s">
        <v>57</v>
      </c>
      <c r="J224" t="s">
        <v>58</v>
      </c>
      <c r="K224" t="s">
        <v>67</v>
      </c>
      <c r="L224" t="s">
        <v>48</v>
      </c>
      <c r="M224" t="s">
        <v>1815</v>
      </c>
      <c r="N224">
        <v>0.51</v>
      </c>
      <c r="O224" t="s">
        <v>50</v>
      </c>
      <c r="P224" t="s">
        <v>51</v>
      </c>
      <c r="Q224" t="s">
        <v>62</v>
      </c>
      <c r="R224" t="s">
        <v>1814</v>
      </c>
      <c r="S224">
        <v>94070</v>
      </c>
      <c r="T224" s="3">
        <v>42011</v>
      </c>
      <c r="U224" s="3">
        <v>42016</v>
      </c>
      <c r="V224">
        <v>15.1524</v>
      </c>
      <c r="W224">
        <v>4</v>
      </c>
      <c r="X224">
        <v>21.96</v>
      </c>
      <c r="Y224">
        <v>89858</v>
      </c>
    </row>
    <row r="225" spans="1:25" x14ac:dyDescent="0.3">
      <c r="A225">
        <v>21163</v>
      </c>
      <c r="B225" t="s">
        <v>131</v>
      </c>
      <c r="C225">
        <v>0.02</v>
      </c>
      <c r="D225">
        <v>10.06</v>
      </c>
      <c r="E225">
        <v>2.06</v>
      </c>
      <c r="F225">
        <v>1777</v>
      </c>
      <c r="G225" t="s">
        <v>1809</v>
      </c>
      <c r="H225" t="s">
        <v>66</v>
      </c>
      <c r="I225" t="s">
        <v>139</v>
      </c>
      <c r="J225" t="s">
        <v>46</v>
      </c>
      <c r="K225" t="s">
        <v>118</v>
      </c>
      <c r="L225" t="s">
        <v>48</v>
      </c>
      <c r="M225" t="s">
        <v>304</v>
      </c>
      <c r="N225">
        <v>0.39</v>
      </c>
      <c r="O225" t="s">
        <v>50</v>
      </c>
      <c r="P225" t="s">
        <v>78</v>
      </c>
      <c r="Q225" t="s">
        <v>727</v>
      </c>
      <c r="R225" t="s">
        <v>1810</v>
      </c>
      <c r="S225">
        <v>46383</v>
      </c>
      <c r="T225" s="3">
        <v>42007</v>
      </c>
      <c r="U225" s="3">
        <v>42012</v>
      </c>
      <c r="V225">
        <v>90.624600000000001</v>
      </c>
      <c r="W225">
        <v>13</v>
      </c>
      <c r="X225">
        <v>131.34</v>
      </c>
      <c r="Y225">
        <v>89940</v>
      </c>
    </row>
    <row r="226" spans="1:25" x14ac:dyDescent="0.3">
      <c r="A226">
        <v>22355</v>
      </c>
      <c r="B226" t="s">
        <v>42</v>
      </c>
      <c r="C226">
        <v>0.02</v>
      </c>
      <c r="D226">
        <v>15.28</v>
      </c>
      <c r="E226">
        <v>1.99</v>
      </c>
      <c r="F226">
        <v>428</v>
      </c>
      <c r="G226" t="s">
        <v>556</v>
      </c>
      <c r="H226" t="s">
        <v>66</v>
      </c>
      <c r="I226" t="s">
        <v>45</v>
      </c>
      <c r="J226" t="s">
        <v>102</v>
      </c>
      <c r="K226" t="s">
        <v>204</v>
      </c>
      <c r="L226" t="s">
        <v>68</v>
      </c>
      <c r="M226" t="s">
        <v>357</v>
      </c>
      <c r="N226">
        <v>0.42</v>
      </c>
      <c r="O226" t="s">
        <v>50</v>
      </c>
      <c r="P226" t="s">
        <v>51</v>
      </c>
      <c r="Q226" t="s">
        <v>557</v>
      </c>
      <c r="R226" t="s">
        <v>558</v>
      </c>
      <c r="S226">
        <v>89701</v>
      </c>
      <c r="T226" s="3">
        <v>42019</v>
      </c>
      <c r="U226" s="3">
        <v>42020</v>
      </c>
      <c r="V226">
        <v>163.1574</v>
      </c>
      <c r="W226">
        <v>15</v>
      </c>
      <c r="X226">
        <v>236.46</v>
      </c>
      <c r="Y226">
        <v>88479</v>
      </c>
    </row>
    <row r="227" spans="1:25" x14ac:dyDescent="0.3">
      <c r="A227">
        <v>22356</v>
      </c>
      <c r="B227" t="s">
        <v>42</v>
      </c>
      <c r="C227">
        <v>0</v>
      </c>
      <c r="D227">
        <v>85.99</v>
      </c>
      <c r="E227">
        <v>3.3</v>
      </c>
      <c r="F227">
        <v>428</v>
      </c>
      <c r="G227" t="s">
        <v>556</v>
      </c>
      <c r="H227" t="s">
        <v>66</v>
      </c>
      <c r="I227" t="s">
        <v>45</v>
      </c>
      <c r="J227" t="s">
        <v>102</v>
      </c>
      <c r="K227" t="s">
        <v>103</v>
      </c>
      <c r="L227" t="s">
        <v>68</v>
      </c>
      <c r="M227" t="s">
        <v>559</v>
      </c>
      <c r="N227">
        <v>0.37</v>
      </c>
      <c r="O227" t="s">
        <v>50</v>
      </c>
      <c r="P227" t="s">
        <v>51</v>
      </c>
      <c r="Q227" t="s">
        <v>557</v>
      </c>
      <c r="R227" t="s">
        <v>558</v>
      </c>
      <c r="S227">
        <v>89701</v>
      </c>
      <c r="T227" s="3">
        <v>42019</v>
      </c>
      <c r="U227" s="3">
        <v>42020</v>
      </c>
      <c r="V227">
        <v>-302.22500000000002</v>
      </c>
      <c r="W227">
        <v>1</v>
      </c>
      <c r="X227">
        <v>73.819999999999993</v>
      </c>
      <c r="Y227">
        <v>88479</v>
      </c>
    </row>
    <row r="228" spans="1:25" x14ac:dyDescent="0.3">
      <c r="A228">
        <v>25920</v>
      </c>
      <c r="B228" t="s">
        <v>42</v>
      </c>
      <c r="C228">
        <v>0</v>
      </c>
      <c r="D228">
        <v>115.99</v>
      </c>
      <c r="E228">
        <v>5.92</v>
      </c>
      <c r="F228">
        <v>1764</v>
      </c>
      <c r="G228" t="s">
        <v>1795</v>
      </c>
      <c r="H228" t="s">
        <v>66</v>
      </c>
      <c r="I228" t="s">
        <v>139</v>
      </c>
      <c r="J228" t="s">
        <v>102</v>
      </c>
      <c r="K228" t="s">
        <v>103</v>
      </c>
      <c r="L228" t="s">
        <v>76</v>
      </c>
      <c r="M228" t="s">
        <v>1796</v>
      </c>
      <c r="N228">
        <v>0.57999999999999996</v>
      </c>
      <c r="O228" t="s">
        <v>50</v>
      </c>
      <c r="P228" t="s">
        <v>87</v>
      </c>
      <c r="Q228" t="s">
        <v>386</v>
      </c>
      <c r="R228" t="s">
        <v>1797</v>
      </c>
      <c r="S228">
        <v>34698</v>
      </c>
      <c r="T228" s="3">
        <v>42026</v>
      </c>
      <c r="U228" s="3">
        <v>42026</v>
      </c>
      <c r="V228">
        <v>-16.772000000000002</v>
      </c>
      <c r="W228">
        <v>11</v>
      </c>
      <c r="X228">
        <v>1160.42</v>
      </c>
      <c r="Y228">
        <v>89775</v>
      </c>
    </row>
    <row r="229" spans="1:25" x14ac:dyDescent="0.3">
      <c r="A229">
        <v>20571</v>
      </c>
      <c r="B229" t="s">
        <v>54</v>
      </c>
      <c r="C229">
        <v>0.02</v>
      </c>
      <c r="D229">
        <v>4.13</v>
      </c>
      <c r="E229">
        <v>6.89</v>
      </c>
      <c r="F229">
        <v>1749</v>
      </c>
      <c r="G229" t="s">
        <v>1789</v>
      </c>
      <c r="H229" t="s">
        <v>66</v>
      </c>
      <c r="I229" t="s">
        <v>57</v>
      </c>
      <c r="J229" t="s">
        <v>46</v>
      </c>
      <c r="K229" t="s">
        <v>159</v>
      </c>
      <c r="L229" t="s">
        <v>76</v>
      </c>
      <c r="M229" t="s">
        <v>1784</v>
      </c>
      <c r="N229">
        <v>0.39</v>
      </c>
      <c r="O229" t="s">
        <v>50</v>
      </c>
      <c r="P229" t="s">
        <v>78</v>
      </c>
      <c r="Q229" t="s">
        <v>328</v>
      </c>
      <c r="R229" t="s">
        <v>1790</v>
      </c>
      <c r="S229">
        <v>73505</v>
      </c>
      <c r="T229" s="3">
        <v>42013</v>
      </c>
      <c r="U229" s="3">
        <v>42014</v>
      </c>
      <c r="V229">
        <v>-48.235999999999997</v>
      </c>
      <c r="W229">
        <v>2</v>
      </c>
      <c r="X229">
        <v>10.19</v>
      </c>
      <c r="Y229">
        <v>87243</v>
      </c>
    </row>
    <row r="230" spans="1:25" x14ac:dyDescent="0.3">
      <c r="A230">
        <v>2571</v>
      </c>
      <c r="B230" t="s">
        <v>54</v>
      </c>
      <c r="C230">
        <v>0.02</v>
      </c>
      <c r="D230">
        <v>4.13</v>
      </c>
      <c r="E230">
        <v>6.89</v>
      </c>
      <c r="F230">
        <v>1745</v>
      </c>
      <c r="G230" t="s">
        <v>1783</v>
      </c>
      <c r="H230" t="s">
        <v>66</v>
      </c>
      <c r="I230" t="s">
        <v>57</v>
      </c>
      <c r="J230" t="s">
        <v>46</v>
      </c>
      <c r="K230" t="s">
        <v>159</v>
      </c>
      <c r="L230" t="s">
        <v>76</v>
      </c>
      <c r="M230" t="s">
        <v>1784</v>
      </c>
      <c r="N230">
        <v>0.39</v>
      </c>
      <c r="O230" t="s">
        <v>50</v>
      </c>
      <c r="P230" t="s">
        <v>87</v>
      </c>
      <c r="Q230" t="s">
        <v>411</v>
      </c>
      <c r="R230" t="s">
        <v>604</v>
      </c>
      <c r="S230">
        <v>30305</v>
      </c>
      <c r="T230" s="3">
        <v>42013</v>
      </c>
      <c r="U230" s="3">
        <v>42014</v>
      </c>
      <c r="V230">
        <v>-51.736999999999995</v>
      </c>
      <c r="W230">
        <v>9</v>
      </c>
      <c r="X230">
        <v>45.87</v>
      </c>
      <c r="Y230">
        <v>18561</v>
      </c>
    </row>
    <row r="231" spans="1:25" x14ac:dyDescent="0.3">
      <c r="A231">
        <v>24872</v>
      </c>
      <c r="B231" t="s">
        <v>54</v>
      </c>
      <c r="C231">
        <v>0.1</v>
      </c>
      <c r="D231">
        <v>14.98</v>
      </c>
      <c r="E231">
        <v>7.69</v>
      </c>
      <c r="F231">
        <v>1727</v>
      </c>
      <c r="G231" t="s">
        <v>1759</v>
      </c>
      <c r="H231" t="s">
        <v>44</v>
      </c>
      <c r="I231" t="s">
        <v>75</v>
      </c>
      <c r="J231" t="s">
        <v>46</v>
      </c>
      <c r="K231" t="s">
        <v>165</v>
      </c>
      <c r="L231" t="s">
        <v>76</v>
      </c>
      <c r="M231" t="s">
        <v>1760</v>
      </c>
      <c r="N231">
        <v>0.56999999999999995</v>
      </c>
      <c r="O231" t="s">
        <v>50</v>
      </c>
      <c r="P231" t="s">
        <v>70</v>
      </c>
      <c r="Q231" t="s">
        <v>178</v>
      </c>
      <c r="R231" t="s">
        <v>1761</v>
      </c>
      <c r="S231">
        <v>44240</v>
      </c>
      <c r="T231" s="3">
        <v>42025</v>
      </c>
      <c r="U231" s="3">
        <v>42027</v>
      </c>
      <c r="V231">
        <v>-76.900000000000006</v>
      </c>
      <c r="W231">
        <v>8</v>
      </c>
      <c r="X231">
        <v>114.81</v>
      </c>
      <c r="Y231">
        <v>87194</v>
      </c>
    </row>
    <row r="232" spans="1:25" x14ac:dyDescent="0.3">
      <c r="A232">
        <v>5670</v>
      </c>
      <c r="B232" t="s">
        <v>131</v>
      </c>
      <c r="C232">
        <v>0.1</v>
      </c>
      <c r="D232">
        <v>49.99</v>
      </c>
      <c r="E232">
        <v>19.989999999999998</v>
      </c>
      <c r="F232">
        <v>1723</v>
      </c>
      <c r="G232" t="s">
        <v>1754</v>
      </c>
      <c r="H232" t="s">
        <v>44</v>
      </c>
      <c r="I232" t="s">
        <v>45</v>
      </c>
      <c r="J232" t="s">
        <v>102</v>
      </c>
      <c r="K232" t="s">
        <v>204</v>
      </c>
      <c r="L232" t="s">
        <v>76</v>
      </c>
      <c r="M232" t="s">
        <v>1755</v>
      </c>
      <c r="N232">
        <v>0.45</v>
      </c>
      <c r="O232" t="s">
        <v>50</v>
      </c>
      <c r="P232" t="s">
        <v>51</v>
      </c>
      <c r="Q232" t="s">
        <v>62</v>
      </c>
      <c r="R232" t="s">
        <v>1756</v>
      </c>
      <c r="S232">
        <v>92037</v>
      </c>
      <c r="T232" s="3">
        <v>42035</v>
      </c>
      <c r="U232" s="3">
        <v>42040</v>
      </c>
      <c r="V232">
        <v>13.508000000000003</v>
      </c>
      <c r="W232">
        <v>46</v>
      </c>
      <c r="X232">
        <v>2188.06</v>
      </c>
      <c r="Y232">
        <v>40101</v>
      </c>
    </row>
    <row r="233" spans="1:25" x14ac:dyDescent="0.3">
      <c r="A233">
        <v>20619</v>
      </c>
      <c r="B233" t="s">
        <v>73</v>
      </c>
      <c r="C233">
        <v>0.06</v>
      </c>
      <c r="D233">
        <v>16.48</v>
      </c>
      <c r="E233">
        <v>1.99</v>
      </c>
      <c r="F233">
        <v>1719</v>
      </c>
      <c r="G233" t="s">
        <v>1749</v>
      </c>
      <c r="H233" t="s">
        <v>66</v>
      </c>
      <c r="I233" t="s">
        <v>45</v>
      </c>
      <c r="J233" t="s">
        <v>102</v>
      </c>
      <c r="K233" t="s">
        <v>204</v>
      </c>
      <c r="L233" t="s">
        <v>68</v>
      </c>
      <c r="M233" t="s">
        <v>1496</v>
      </c>
      <c r="N233">
        <v>0.42</v>
      </c>
      <c r="O233" t="s">
        <v>50</v>
      </c>
      <c r="P233" t="s">
        <v>87</v>
      </c>
      <c r="Q233" t="s">
        <v>1302</v>
      </c>
      <c r="R233" t="s">
        <v>1750</v>
      </c>
      <c r="S233">
        <v>35473</v>
      </c>
      <c r="T233" s="3">
        <v>42021</v>
      </c>
      <c r="U233" s="3">
        <v>42023</v>
      </c>
      <c r="V233">
        <v>-144.59200000000001</v>
      </c>
      <c r="W233">
        <v>8</v>
      </c>
      <c r="X233">
        <v>128.13</v>
      </c>
      <c r="Y233">
        <v>90786</v>
      </c>
    </row>
    <row r="234" spans="1:25" x14ac:dyDescent="0.3">
      <c r="A234">
        <v>23822</v>
      </c>
      <c r="B234" t="s">
        <v>54</v>
      </c>
      <c r="C234">
        <v>0.01</v>
      </c>
      <c r="D234">
        <v>14.28</v>
      </c>
      <c r="E234">
        <v>2.99</v>
      </c>
      <c r="F234">
        <v>1709</v>
      </c>
      <c r="G234" t="s">
        <v>1736</v>
      </c>
      <c r="H234" t="s">
        <v>66</v>
      </c>
      <c r="I234" t="s">
        <v>139</v>
      </c>
      <c r="J234" t="s">
        <v>46</v>
      </c>
      <c r="K234" t="s">
        <v>134</v>
      </c>
      <c r="L234" t="s">
        <v>76</v>
      </c>
      <c r="M234" t="s">
        <v>1737</v>
      </c>
      <c r="N234">
        <v>0.39</v>
      </c>
      <c r="O234" t="s">
        <v>50</v>
      </c>
      <c r="P234" t="s">
        <v>70</v>
      </c>
      <c r="Q234" t="s">
        <v>258</v>
      </c>
      <c r="R234" t="s">
        <v>1738</v>
      </c>
      <c r="S234">
        <v>19464</v>
      </c>
      <c r="T234" s="3">
        <v>42025</v>
      </c>
      <c r="U234" s="3">
        <v>42026</v>
      </c>
      <c r="V234">
        <v>21.003500000000003</v>
      </c>
      <c r="W234">
        <v>2</v>
      </c>
      <c r="X234">
        <v>30.44</v>
      </c>
      <c r="Y234">
        <v>88782</v>
      </c>
    </row>
    <row r="235" spans="1:25" x14ac:dyDescent="0.3">
      <c r="A235">
        <v>25761</v>
      </c>
      <c r="B235" t="s">
        <v>73</v>
      </c>
      <c r="C235">
        <v>0.05</v>
      </c>
      <c r="D235">
        <v>5.68</v>
      </c>
      <c r="E235">
        <v>1.39</v>
      </c>
      <c r="F235">
        <v>1708</v>
      </c>
      <c r="G235" t="s">
        <v>1734</v>
      </c>
      <c r="H235" t="s">
        <v>66</v>
      </c>
      <c r="I235" t="s">
        <v>75</v>
      </c>
      <c r="J235" t="s">
        <v>46</v>
      </c>
      <c r="K235" t="s">
        <v>94</v>
      </c>
      <c r="L235" t="s">
        <v>76</v>
      </c>
      <c r="M235" t="s">
        <v>1022</v>
      </c>
      <c r="N235">
        <v>0.38</v>
      </c>
      <c r="O235" t="s">
        <v>50</v>
      </c>
      <c r="P235" t="s">
        <v>70</v>
      </c>
      <c r="Q235" t="s">
        <v>178</v>
      </c>
      <c r="R235" t="s">
        <v>1735</v>
      </c>
      <c r="S235">
        <v>44118</v>
      </c>
      <c r="T235" s="3">
        <v>42021</v>
      </c>
      <c r="U235" s="3">
        <v>42022</v>
      </c>
      <c r="V235">
        <v>38.281199999999998</v>
      </c>
      <c r="W235">
        <v>10</v>
      </c>
      <c r="X235">
        <v>55.48</v>
      </c>
      <c r="Y235">
        <v>88781</v>
      </c>
    </row>
    <row r="236" spans="1:25" x14ac:dyDescent="0.3">
      <c r="A236">
        <v>24159</v>
      </c>
      <c r="B236" t="s">
        <v>73</v>
      </c>
      <c r="C236">
        <v>0.05</v>
      </c>
      <c r="D236">
        <v>4.2</v>
      </c>
      <c r="E236">
        <v>2.2599999999999998</v>
      </c>
      <c r="F236">
        <v>1702</v>
      </c>
      <c r="G236" t="s">
        <v>1732</v>
      </c>
      <c r="H236" t="s">
        <v>44</v>
      </c>
      <c r="I236" t="s">
        <v>57</v>
      </c>
      <c r="J236" t="s">
        <v>46</v>
      </c>
      <c r="K236" t="s">
        <v>118</v>
      </c>
      <c r="L236" t="s">
        <v>48</v>
      </c>
      <c r="M236" t="s">
        <v>1258</v>
      </c>
      <c r="N236">
        <v>0.36</v>
      </c>
      <c r="O236" t="s">
        <v>50</v>
      </c>
      <c r="P236" t="s">
        <v>87</v>
      </c>
      <c r="Q236" t="s">
        <v>695</v>
      </c>
      <c r="R236" t="s">
        <v>1733</v>
      </c>
      <c r="S236">
        <v>39301</v>
      </c>
      <c r="T236" s="3">
        <v>42021</v>
      </c>
      <c r="U236" s="3">
        <v>42023</v>
      </c>
      <c r="V236">
        <v>20.393369999999997</v>
      </c>
      <c r="W236">
        <v>3</v>
      </c>
      <c r="X236">
        <v>13.57</v>
      </c>
      <c r="Y236">
        <v>90473</v>
      </c>
    </row>
    <row r="237" spans="1:25" x14ac:dyDescent="0.3">
      <c r="A237">
        <v>24158</v>
      </c>
      <c r="B237" t="s">
        <v>73</v>
      </c>
      <c r="C237">
        <v>0.05</v>
      </c>
      <c r="D237">
        <v>14.81</v>
      </c>
      <c r="E237">
        <v>13.32</v>
      </c>
      <c r="F237">
        <v>1702</v>
      </c>
      <c r="G237" t="s">
        <v>1732</v>
      </c>
      <c r="H237" t="s">
        <v>66</v>
      </c>
      <c r="I237" t="s">
        <v>57</v>
      </c>
      <c r="J237" t="s">
        <v>46</v>
      </c>
      <c r="K237" t="s">
        <v>281</v>
      </c>
      <c r="L237" t="s">
        <v>76</v>
      </c>
      <c r="M237" t="s">
        <v>857</v>
      </c>
      <c r="N237">
        <v>0.43</v>
      </c>
      <c r="O237" t="s">
        <v>50</v>
      </c>
      <c r="P237" t="s">
        <v>87</v>
      </c>
      <c r="Q237" t="s">
        <v>695</v>
      </c>
      <c r="R237" t="s">
        <v>1733</v>
      </c>
      <c r="S237">
        <v>39301</v>
      </c>
      <c r="T237" s="3">
        <v>42021</v>
      </c>
      <c r="U237" s="3">
        <v>42024</v>
      </c>
      <c r="V237">
        <v>-220.05200000000002</v>
      </c>
      <c r="W237">
        <v>3</v>
      </c>
      <c r="X237">
        <v>45.28</v>
      </c>
      <c r="Y237">
        <v>90473</v>
      </c>
    </row>
    <row r="238" spans="1:25" x14ac:dyDescent="0.3">
      <c r="A238">
        <v>18536</v>
      </c>
      <c r="B238" t="s">
        <v>131</v>
      </c>
      <c r="C238">
        <v>0.01</v>
      </c>
      <c r="D238">
        <v>8.8800000000000008</v>
      </c>
      <c r="E238">
        <v>6.28</v>
      </c>
      <c r="F238">
        <v>451</v>
      </c>
      <c r="G238" t="s">
        <v>573</v>
      </c>
      <c r="H238" t="s">
        <v>66</v>
      </c>
      <c r="I238" t="s">
        <v>57</v>
      </c>
      <c r="J238" t="s">
        <v>46</v>
      </c>
      <c r="K238" t="s">
        <v>134</v>
      </c>
      <c r="L238" t="s">
        <v>76</v>
      </c>
      <c r="M238" t="s">
        <v>519</v>
      </c>
      <c r="N238">
        <v>0.35</v>
      </c>
      <c r="O238" t="s">
        <v>50</v>
      </c>
      <c r="P238" t="s">
        <v>51</v>
      </c>
      <c r="Q238" t="s">
        <v>62</v>
      </c>
      <c r="R238" t="s">
        <v>575</v>
      </c>
      <c r="S238">
        <v>94024</v>
      </c>
      <c r="T238" s="3">
        <v>42009</v>
      </c>
      <c r="U238" s="3">
        <v>42014</v>
      </c>
      <c r="V238">
        <v>-15.456</v>
      </c>
      <c r="W238">
        <v>2</v>
      </c>
      <c r="X238">
        <v>19.86</v>
      </c>
      <c r="Y238">
        <v>86013</v>
      </c>
    </row>
    <row r="239" spans="1:25" x14ac:dyDescent="0.3">
      <c r="A239">
        <v>18537</v>
      </c>
      <c r="B239" t="s">
        <v>131</v>
      </c>
      <c r="C239">
        <v>0.06</v>
      </c>
      <c r="D239">
        <v>2.88</v>
      </c>
      <c r="E239">
        <v>0.99</v>
      </c>
      <c r="F239">
        <v>451</v>
      </c>
      <c r="G239" t="s">
        <v>573</v>
      </c>
      <c r="H239" t="s">
        <v>66</v>
      </c>
      <c r="I239" t="s">
        <v>57</v>
      </c>
      <c r="J239" t="s">
        <v>46</v>
      </c>
      <c r="K239" t="s">
        <v>159</v>
      </c>
      <c r="L239" t="s">
        <v>76</v>
      </c>
      <c r="M239" t="s">
        <v>373</v>
      </c>
      <c r="N239">
        <v>0.36</v>
      </c>
      <c r="O239" t="s">
        <v>50</v>
      </c>
      <c r="P239" t="s">
        <v>51</v>
      </c>
      <c r="Q239" t="s">
        <v>62</v>
      </c>
      <c r="R239" t="s">
        <v>575</v>
      </c>
      <c r="S239">
        <v>94024</v>
      </c>
      <c r="T239" s="3">
        <v>42009</v>
      </c>
      <c r="U239" s="3">
        <v>42018</v>
      </c>
      <c r="V239">
        <v>16.049399999999999</v>
      </c>
      <c r="W239">
        <v>8</v>
      </c>
      <c r="X239">
        <v>23.26</v>
      </c>
      <c r="Y239">
        <v>86013</v>
      </c>
    </row>
    <row r="240" spans="1:25" x14ac:dyDescent="0.3">
      <c r="A240">
        <v>24941</v>
      </c>
      <c r="B240" t="s">
        <v>73</v>
      </c>
      <c r="C240">
        <v>0</v>
      </c>
      <c r="D240">
        <v>13.43</v>
      </c>
      <c r="E240">
        <v>5.5</v>
      </c>
      <c r="F240">
        <v>1697</v>
      </c>
      <c r="G240" t="s">
        <v>1725</v>
      </c>
      <c r="H240" t="s">
        <v>66</v>
      </c>
      <c r="I240" t="s">
        <v>57</v>
      </c>
      <c r="J240" t="s">
        <v>46</v>
      </c>
      <c r="K240" t="s">
        <v>165</v>
      </c>
      <c r="L240" t="s">
        <v>76</v>
      </c>
      <c r="M240" t="s">
        <v>1726</v>
      </c>
      <c r="N240">
        <v>0.56999999999999995</v>
      </c>
      <c r="O240" t="s">
        <v>50</v>
      </c>
      <c r="P240" t="s">
        <v>87</v>
      </c>
      <c r="Q240" t="s">
        <v>982</v>
      </c>
      <c r="R240" t="s">
        <v>1727</v>
      </c>
      <c r="S240">
        <v>71901</v>
      </c>
      <c r="T240" s="3">
        <v>42020</v>
      </c>
      <c r="U240" s="3">
        <v>42021</v>
      </c>
      <c r="V240">
        <v>-253.77800000000002</v>
      </c>
      <c r="W240">
        <v>9</v>
      </c>
      <c r="X240">
        <v>129.54</v>
      </c>
      <c r="Y240">
        <v>86338</v>
      </c>
    </row>
    <row r="241" spans="1:25" x14ac:dyDescent="0.3">
      <c r="A241">
        <v>19482</v>
      </c>
      <c r="B241" t="s">
        <v>54</v>
      </c>
      <c r="C241">
        <v>7.0000000000000007E-2</v>
      </c>
      <c r="D241">
        <v>30.98</v>
      </c>
      <c r="E241">
        <v>5.76</v>
      </c>
      <c r="F241">
        <v>1693</v>
      </c>
      <c r="G241" t="s">
        <v>1722</v>
      </c>
      <c r="H241" t="s">
        <v>66</v>
      </c>
      <c r="I241" t="s">
        <v>139</v>
      </c>
      <c r="J241" t="s">
        <v>46</v>
      </c>
      <c r="K241" t="s">
        <v>118</v>
      </c>
      <c r="L241" t="s">
        <v>76</v>
      </c>
      <c r="M241" t="s">
        <v>1367</v>
      </c>
      <c r="N241">
        <v>0.4</v>
      </c>
      <c r="O241" t="s">
        <v>50</v>
      </c>
      <c r="P241" t="s">
        <v>87</v>
      </c>
      <c r="Q241" t="s">
        <v>161</v>
      </c>
      <c r="R241" t="s">
        <v>1723</v>
      </c>
      <c r="S241">
        <v>20190</v>
      </c>
      <c r="T241" s="3">
        <v>42027</v>
      </c>
      <c r="U241" s="3">
        <v>42029</v>
      </c>
      <c r="V241">
        <v>-28.798000000000002</v>
      </c>
      <c r="W241">
        <v>11</v>
      </c>
      <c r="X241">
        <v>343.79</v>
      </c>
      <c r="Y241">
        <v>90189</v>
      </c>
    </row>
    <row r="242" spans="1:25" x14ac:dyDescent="0.3">
      <c r="A242">
        <v>19481</v>
      </c>
      <c r="B242" t="s">
        <v>54</v>
      </c>
      <c r="C242">
        <v>0</v>
      </c>
      <c r="D242">
        <v>6.84</v>
      </c>
      <c r="E242">
        <v>8.3699999999999992</v>
      </c>
      <c r="F242">
        <v>1692</v>
      </c>
      <c r="G242" t="s">
        <v>1720</v>
      </c>
      <c r="H242" t="s">
        <v>66</v>
      </c>
      <c r="I242" t="s">
        <v>139</v>
      </c>
      <c r="J242" t="s">
        <v>46</v>
      </c>
      <c r="K242" t="s">
        <v>198</v>
      </c>
      <c r="L242" t="s">
        <v>68</v>
      </c>
      <c r="M242" t="s">
        <v>1721</v>
      </c>
      <c r="N242">
        <v>0.57999999999999996</v>
      </c>
      <c r="O242" t="s">
        <v>50</v>
      </c>
      <c r="P242" t="s">
        <v>78</v>
      </c>
      <c r="Q242" t="s">
        <v>207</v>
      </c>
      <c r="R242" t="s">
        <v>355</v>
      </c>
      <c r="S242">
        <v>67114</v>
      </c>
      <c r="T242" s="3">
        <v>42027</v>
      </c>
      <c r="U242" s="3">
        <v>42028</v>
      </c>
      <c r="V242">
        <v>-123.1816</v>
      </c>
      <c r="W242">
        <v>5</v>
      </c>
      <c r="X242">
        <v>37.89</v>
      </c>
      <c r="Y242">
        <v>90189</v>
      </c>
    </row>
    <row r="243" spans="1:25" x14ac:dyDescent="0.3">
      <c r="A243">
        <v>18467</v>
      </c>
      <c r="B243" t="s">
        <v>131</v>
      </c>
      <c r="C243">
        <v>7.0000000000000007E-2</v>
      </c>
      <c r="D243">
        <v>165.2</v>
      </c>
      <c r="E243">
        <v>19.989999999999998</v>
      </c>
      <c r="F243">
        <v>463</v>
      </c>
      <c r="G243" t="s">
        <v>585</v>
      </c>
      <c r="H243" t="s">
        <v>66</v>
      </c>
      <c r="I243" t="s">
        <v>75</v>
      </c>
      <c r="J243" t="s">
        <v>46</v>
      </c>
      <c r="K243" t="s">
        <v>165</v>
      </c>
      <c r="L243" t="s">
        <v>76</v>
      </c>
      <c r="M243" t="s">
        <v>586</v>
      </c>
      <c r="N243">
        <v>0.59</v>
      </c>
      <c r="O243" t="s">
        <v>50</v>
      </c>
      <c r="P243" t="s">
        <v>51</v>
      </c>
      <c r="Q243" t="s">
        <v>62</v>
      </c>
      <c r="R243" t="s">
        <v>587</v>
      </c>
      <c r="S243">
        <v>90069</v>
      </c>
      <c r="T243" s="3">
        <v>42018</v>
      </c>
      <c r="U243" s="3">
        <v>42020</v>
      </c>
      <c r="V243">
        <v>521.69000000000005</v>
      </c>
      <c r="W243">
        <v>7</v>
      </c>
      <c r="X243">
        <v>1081.54</v>
      </c>
      <c r="Y243">
        <v>88061</v>
      </c>
    </row>
    <row r="244" spans="1:25" x14ac:dyDescent="0.3">
      <c r="A244">
        <v>22754</v>
      </c>
      <c r="B244" t="s">
        <v>54</v>
      </c>
      <c r="C244">
        <v>0.08</v>
      </c>
      <c r="D244">
        <v>297.64</v>
      </c>
      <c r="E244">
        <v>14.7</v>
      </c>
      <c r="F244">
        <v>466</v>
      </c>
      <c r="G244" t="s">
        <v>588</v>
      </c>
      <c r="H244" t="s">
        <v>56</v>
      </c>
      <c r="I244" t="s">
        <v>75</v>
      </c>
      <c r="J244" t="s">
        <v>102</v>
      </c>
      <c r="K244" t="s">
        <v>110</v>
      </c>
      <c r="L244" t="s">
        <v>60</v>
      </c>
      <c r="M244" t="s">
        <v>589</v>
      </c>
      <c r="N244">
        <v>0.56999999999999995</v>
      </c>
      <c r="O244" t="s">
        <v>50</v>
      </c>
      <c r="P244" t="s">
        <v>70</v>
      </c>
      <c r="Q244" t="s">
        <v>217</v>
      </c>
      <c r="R244" t="s">
        <v>590</v>
      </c>
      <c r="S244">
        <v>2019</v>
      </c>
      <c r="T244" s="3">
        <v>42015</v>
      </c>
      <c r="U244" s="3">
        <v>42015</v>
      </c>
      <c r="V244">
        <v>496.79679999999996</v>
      </c>
      <c r="W244">
        <v>5</v>
      </c>
      <c r="X244">
        <v>1132.8399999999999</v>
      </c>
      <c r="Y244">
        <v>88060</v>
      </c>
    </row>
    <row r="245" spans="1:25" x14ac:dyDescent="0.3">
      <c r="A245">
        <v>22755</v>
      </c>
      <c r="B245" t="s">
        <v>54</v>
      </c>
      <c r="C245">
        <v>0.02</v>
      </c>
      <c r="D245">
        <v>12.99</v>
      </c>
      <c r="E245">
        <v>14.37</v>
      </c>
      <c r="F245">
        <v>467</v>
      </c>
      <c r="G245" t="s">
        <v>591</v>
      </c>
      <c r="H245" t="s">
        <v>66</v>
      </c>
      <c r="I245" t="s">
        <v>75</v>
      </c>
      <c r="J245" t="s">
        <v>58</v>
      </c>
      <c r="K245" t="s">
        <v>67</v>
      </c>
      <c r="L245" t="s">
        <v>260</v>
      </c>
      <c r="M245" t="s">
        <v>592</v>
      </c>
      <c r="N245">
        <v>0.73</v>
      </c>
      <c r="O245" t="s">
        <v>50</v>
      </c>
      <c r="P245" t="s">
        <v>70</v>
      </c>
      <c r="Q245" t="s">
        <v>217</v>
      </c>
      <c r="R245" t="s">
        <v>593</v>
      </c>
      <c r="S245">
        <v>1915</v>
      </c>
      <c r="T245" s="3">
        <v>42015</v>
      </c>
      <c r="U245" s="3">
        <v>42016</v>
      </c>
      <c r="V245">
        <v>-556.80960000000005</v>
      </c>
      <c r="W245">
        <v>11</v>
      </c>
      <c r="X245">
        <v>143.63</v>
      </c>
      <c r="Y245">
        <v>88060</v>
      </c>
    </row>
    <row r="246" spans="1:25" x14ac:dyDescent="0.3">
      <c r="A246">
        <v>22756</v>
      </c>
      <c r="B246" t="s">
        <v>54</v>
      </c>
      <c r="C246">
        <v>0.06</v>
      </c>
      <c r="D246">
        <v>14.42</v>
      </c>
      <c r="E246">
        <v>6.75</v>
      </c>
      <c r="F246">
        <v>468</v>
      </c>
      <c r="G246" t="s">
        <v>594</v>
      </c>
      <c r="H246" t="s">
        <v>66</v>
      </c>
      <c r="I246" t="s">
        <v>75</v>
      </c>
      <c r="J246" t="s">
        <v>46</v>
      </c>
      <c r="K246" t="s">
        <v>281</v>
      </c>
      <c r="L246" t="s">
        <v>111</v>
      </c>
      <c r="M246" t="s">
        <v>595</v>
      </c>
      <c r="N246">
        <v>0.52</v>
      </c>
      <c r="O246" t="s">
        <v>50</v>
      </c>
      <c r="P246" t="s">
        <v>70</v>
      </c>
      <c r="Q246" t="s">
        <v>217</v>
      </c>
      <c r="R246" t="s">
        <v>596</v>
      </c>
      <c r="S246">
        <v>2341</v>
      </c>
      <c r="T246" s="3">
        <v>42015</v>
      </c>
      <c r="U246" s="3">
        <v>42016</v>
      </c>
      <c r="V246">
        <v>-27.738800000000001</v>
      </c>
      <c r="W246">
        <v>5</v>
      </c>
      <c r="X246">
        <v>73.040000000000006</v>
      </c>
      <c r="Y246">
        <v>88060</v>
      </c>
    </row>
    <row r="247" spans="1:25" x14ac:dyDescent="0.3">
      <c r="A247">
        <v>22757</v>
      </c>
      <c r="B247" t="s">
        <v>54</v>
      </c>
      <c r="C247">
        <v>0.05</v>
      </c>
      <c r="D247">
        <v>4.1399999999999997</v>
      </c>
      <c r="E247">
        <v>6.6</v>
      </c>
      <c r="F247">
        <v>469</v>
      </c>
      <c r="G247" t="s">
        <v>597</v>
      </c>
      <c r="H247" t="s">
        <v>44</v>
      </c>
      <c r="I247" t="s">
        <v>75</v>
      </c>
      <c r="J247" t="s">
        <v>58</v>
      </c>
      <c r="K247" t="s">
        <v>67</v>
      </c>
      <c r="L247" t="s">
        <v>76</v>
      </c>
      <c r="M247" t="s">
        <v>123</v>
      </c>
      <c r="N247">
        <v>0.49</v>
      </c>
      <c r="O247" t="s">
        <v>50</v>
      </c>
      <c r="P247" t="s">
        <v>70</v>
      </c>
      <c r="Q247" t="s">
        <v>71</v>
      </c>
      <c r="R247" t="s">
        <v>598</v>
      </c>
      <c r="S247">
        <v>7506</v>
      </c>
      <c r="T247" s="3">
        <v>42015</v>
      </c>
      <c r="U247" s="3">
        <v>42017</v>
      </c>
      <c r="V247">
        <v>-128.68719999999999</v>
      </c>
      <c r="W247">
        <v>7</v>
      </c>
      <c r="X247">
        <v>33.35</v>
      </c>
      <c r="Y247">
        <v>88060</v>
      </c>
    </row>
    <row r="248" spans="1:25" x14ac:dyDescent="0.3">
      <c r="A248">
        <v>22758</v>
      </c>
      <c r="B248" t="s">
        <v>54</v>
      </c>
      <c r="C248">
        <v>0.03</v>
      </c>
      <c r="D248">
        <v>11.34</v>
      </c>
      <c r="E248">
        <v>5.01</v>
      </c>
      <c r="F248">
        <v>470</v>
      </c>
      <c r="G248" t="s">
        <v>599</v>
      </c>
      <c r="H248" t="s">
        <v>66</v>
      </c>
      <c r="I248" t="s">
        <v>75</v>
      </c>
      <c r="J248" t="s">
        <v>46</v>
      </c>
      <c r="K248" t="s">
        <v>118</v>
      </c>
      <c r="L248" t="s">
        <v>76</v>
      </c>
      <c r="M248" t="s">
        <v>600</v>
      </c>
      <c r="N248">
        <v>0.36</v>
      </c>
      <c r="O248" t="s">
        <v>50</v>
      </c>
      <c r="P248" t="s">
        <v>70</v>
      </c>
      <c r="Q248" t="s">
        <v>71</v>
      </c>
      <c r="R248" t="s">
        <v>601</v>
      </c>
      <c r="S248">
        <v>8601</v>
      </c>
      <c r="T248" s="3">
        <v>42015</v>
      </c>
      <c r="U248" s="3">
        <v>42015</v>
      </c>
      <c r="V248">
        <v>23.2028</v>
      </c>
      <c r="W248">
        <v>5</v>
      </c>
      <c r="X248">
        <v>60.24</v>
      </c>
      <c r="Y248">
        <v>88060</v>
      </c>
    </row>
    <row r="249" spans="1:25" x14ac:dyDescent="0.3">
      <c r="A249">
        <v>22798</v>
      </c>
      <c r="B249" t="s">
        <v>131</v>
      </c>
      <c r="C249">
        <v>0.05</v>
      </c>
      <c r="D249">
        <v>115.99</v>
      </c>
      <c r="E249">
        <v>5.26</v>
      </c>
      <c r="F249">
        <v>1690</v>
      </c>
      <c r="G249" t="s">
        <v>1717</v>
      </c>
      <c r="H249" t="s">
        <v>66</v>
      </c>
      <c r="I249" t="s">
        <v>45</v>
      </c>
      <c r="J249" t="s">
        <v>102</v>
      </c>
      <c r="K249" t="s">
        <v>103</v>
      </c>
      <c r="L249" t="s">
        <v>76</v>
      </c>
      <c r="M249" t="s">
        <v>1718</v>
      </c>
      <c r="N249">
        <v>0.56999999999999995</v>
      </c>
      <c r="O249" t="s">
        <v>50</v>
      </c>
      <c r="P249" t="s">
        <v>70</v>
      </c>
      <c r="Q249" t="s">
        <v>258</v>
      </c>
      <c r="R249" t="s">
        <v>1719</v>
      </c>
      <c r="S249">
        <v>17112</v>
      </c>
      <c r="T249" s="3">
        <v>42028</v>
      </c>
      <c r="U249" s="3">
        <v>42032</v>
      </c>
      <c r="V249">
        <v>616.53569999999991</v>
      </c>
      <c r="W249">
        <v>9</v>
      </c>
      <c r="X249">
        <v>893.53</v>
      </c>
      <c r="Y249">
        <v>91076</v>
      </c>
    </row>
    <row r="250" spans="1:25" x14ac:dyDescent="0.3">
      <c r="A250">
        <v>19252</v>
      </c>
      <c r="B250" t="s">
        <v>54</v>
      </c>
      <c r="C250">
        <v>0.1</v>
      </c>
      <c r="D250">
        <v>95.99</v>
      </c>
      <c r="E250">
        <v>4.9000000000000004</v>
      </c>
      <c r="F250">
        <v>1653</v>
      </c>
      <c r="G250" t="s">
        <v>1690</v>
      </c>
      <c r="H250" t="s">
        <v>66</v>
      </c>
      <c r="I250" t="s">
        <v>45</v>
      </c>
      <c r="J250" t="s">
        <v>102</v>
      </c>
      <c r="K250" t="s">
        <v>103</v>
      </c>
      <c r="L250" t="s">
        <v>76</v>
      </c>
      <c r="M250" t="s">
        <v>278</v>
      </c>
      <c r="N250">
        <v>0.56000000000000005</v>
      </c>
      <c r="O250" t="s">
        <v>50</v>
      </c>
      <c r="P250" t="s">
        <v>51</v>
      </c>
      <c r="Q250" t="s">
        <v>62</v>
      </c>
      <c r="R250" t="s">
        <v>1691</v>
      </c>
      <c r="S250">
        <v>91360</v>
      </c>
      <c r="T250" s="3">
        <v>42028</v>
      </c>
      <c r="U250" s="3">
        <v>42029</v>
      </c>
      <c r="V250">
        <v>-268.66399999999999</v>
      </c>
      <c r="W250">
        <v>2</v>
      </c>
      <c r="X250">
        <v>149.80000000000001</v>
      </c>
      <c r="Y250">
        <v>89885</v>
      </c>
    </row>
    <row r="251" spans="1:25" x14ac:dyDescent="0.3">
      <c r="A251">
        <v>20637</v>
      </c>
      <c r="B251" t="s">
        <v>64</v>
      </c>
      <c r="C251">
        <v>0.03</v>
      </c>
      <c r="D251">
        <v>11.97</v>
      </c>
      <c r="E251">
        <v>4.9800000000000004</v>
      </c>
      <c r="F251">
        <v>483</v>
      </c>
      <c r="G251" t="s">
        <v>607</v>
      </c>
      <c r="H251" t="s">
        <v>66</v>
      </c>
      <c r="I251" t="s">
        <v>45</v>
      </c>
      <c r="J251" t="s">
        <v>46</v>
      </c>
      <c r="K251" t="s">
        <v>281</v>
      </c>
      <c r="L251" t="s">
        <v>76</v>
      </c>
      <c r="M251" t="s">
        <v>608</v>
      </c>
      <c r="N251">
        <v>0.57999999999999996</v>
      </c>
      <c r="O251" t="s">
        <v>50</v>
      </c>
      <c r="P251" t="s">
        <v>78</v>
      </c>
      <c r="Q251" t="s">
        <v>202</v>
      </c>
      <c r="R251" t="s">
        <v>609</v>
      </c>
      <c r="S251">
        <v>60543</v>
      </c>
      <c r="T251" s="3">
        <v>42031</v>
      </c>
      <c r="U251" s="3">
        <v>42032</v>
      </c>
      <c r="V251">
        <v>-18.190000000000001</v>
      </c>
      <c r="W251">
        <v>6</v>
      </c>
      <c r="X251">
        <v>73.180000000000007</v>
      </c>
      <c r="Y251">
        <v>90353</v>
      </c>
    </row>
    <row r="252" spans="1:25" x14ac:dyDescent="0.3">
      <c r="A252">
        <v>19251</v>
      </c>
      <c r="B252" t="s">
        <v>54</v>
      </c>
      <c r="C252">
        <v>0</v>
      </c>
      <c r="D252">
        <v>101.41</v>
      </c>
      <c r="E252">
        <v>35</v>
      </c>
      <c r="F252">
        <v>1653</v>
      </c>
      <c r="G252" t="s">
        <v>1690</v>
      </c>
      <c r="H252" t="s">
        <v>44</v>
      </c>
      <c r="I252" t="s">
        <v>45</v>
      </c>
      <c r="J252" t="s">
        <v>46</v>
      </c>
      <c r="K252" t="s">
        <v>165</v>
      </c>
      <c r="L252" t="s">
        <v>260</v>
      </c>
      <c r="M252" t="s">
        <v>884</v>
      </c>
      <c r="N252">
        <v>0.82</v>
      </c>
      <c r="O252" t="s">
        <v>50</v>
      </c>
      <c r="P252" t="s">
        <v>51</v>
      </c>
      <c r="Q252" t="s">
        <v>62</v>
      </c>
      <c r="R252" t="s">
        <v>1691</v>
      </c>
      <c r="S252">
        <v>91360</v>
      </c>
      <c r="T252" s="3">
        <v>42028</v>
      </c>
      <c r="U252" s="3">
        <v>42029</v>
      </c>
      <c r="V252">
        <v>-457.73</v>
      </c>
      <c r="W252">
        <v>10</v>
      </c>
      <c r="X252">
        <v>1104.32</v>
      </c>
      <c r="Y252">
        <v>89885</v>
      </c>
    </row>
    <row r="253" spans="1:25" x14ac:dyDescent="0.3">
      <c r="A253">
        <v>20869</v>
      </c>
      <c r="B253" t="s">
        <v>42</v>
      </c>
      <c r="C253">
        <v>0.04</v>
      </c>
      <c r="D253">
        <v>136.97999999999999</v>
      </c>
      <c r="E253">
        <v>24.49</v>
      </c>
      <c r="F253">
        <v>1636</v>
      </c>
      <c r="G253" t="s">
        <v>1669</v>
      </c>
      <c r="H253" t="s">
        <v>44</v>
      </c>
      <c r="I253" t="s">
        <v>57</v>
      </c>
      <c r="J253" t="s">
        <v>58</v>
      </c>
      <c r="K253" t="s">
        <v>67</v>
      </c>
      <c r="L253" t="s">
        <v>260</v>
      </c>
      <c r="M253" t="s">
        <v>1672</v>
      </c>
      <c r="N253">
        <v>0.59</v>
      </c>
      <c r="O253" t="s">
        <v>50</v>
      </c>
      <c r="P253" t="s">
        <v>51</v>
      </c>
      <c r="Q253" t="s">
        <v>62</v>
      </c>
      <c r="R253" t="s">
        <v>1670</v>
      </c>
      <c r="S253">
        <v>93905</v>
      </c>
      <c r="T253" s="3">
        <v>42016</v>
      </c>
      <c r="U253" s="3">
        <v>42018</v>
      </c>
      <c r="V253">
        <v>1127.5497</v>
      </c>
      <c r="W253">
        <v>12</v>
      </c>
      <c r="X253">
        <v>1634.13</v>
      </c>
      <c r="Y253">
        <v>89706</v>
      </c>
    </row>
    <row r="254" spans="1:25" x14ac:dyDescent="0.3">
      <c r="A254">
        <v>19145</v>
      </c>
      <c r="B254" t="s">
        <v>64</v>
      </c>
      <c r="C254">
        <v>0.08</v>
      </c>
      <c r="D254">
        <v>4.28</v>
      </c>
      <c r="E254">
        <v>0.94</v>
      </c>
      <c r="F254">
        <v>1636</v>
      </c>
      <c r="G254" t="s">
        <v>1669</v>
      </c>
      <c r="H254" t="s">
        <v>66</v>
      </c>
      <c r="I254" t="s">
        <v>57</v>
      </c>
      <c r="J254" t="s">
        <v>46</v>
      </c>
      <c r="K254" t="s">
        <v>47</v>
      </c>
      <c r="L254" t="s">
        <v>48</v>
      </c>
      <c r="M254" t="s">
        <v>1671</v>
      </c>
      <c r="N254">
        <v>0.56000000000000005</v>
      </c>
      <c r="O254" t="s">
        <v>50</v>
      </c>
      <c r="P254" t="s">
        <v>51</v>
      </c>
      <c r="Q254" t="s">
        <v>62</v>
      </c>
      <c r="R254" t="s">
        <v>1670</v>
      </c>
      <c r="S254">
        <v>93905</v>
      </c>
      <c r="T254" s="3">
        <v>42018</v>
      </c>
      <c r="U254" s="3">
        <v>42021</v>
      </c>
      <c r="V254">
        <v>10.5792</v>
      </c>
      <c r="W254">
        <v>7</v>
      </c>
      <c r="X254">
        <v>29.18</v>
      </c>
      <c r="Y254">
        <v>89704</v>
      </c>
    </row>
    <row r="255" spans="1:25" x14ac:dyDescent="0.3">
      <c r="A255">
        <v>19144</v>
      </c>
      <c r="B255" t="s">
        <v>64</v>
      </c>
      <c r="C255">
        <v>0.08</v>
      </c>
      <c r="D255">
        <v>115.99</v>
      </c>
      <c r="E255">
        <v>56.14</v>
      </c>
      <c r="F255">
        <v>1636</v>
      </c>
      <c r="G255" t="s">
        <v>1669</v>
      </c>
      <c r="H255" t="s">
        <v>56</v>
      </c>
      <c r="I255" t="s">
        <v>57</v>
      </c>
      <c r="J255" t="s">
        <v>102</v>
      </c>
      <c r="K255" t="s">
        <v>110</v>
      </c>
      <c r="L255" t="s">
        <v>60</v>
      </c>
      <c r="M255" t="s">
        <v>1379</v>
      </c>
      <c r="N255">
        <v>0.4</v>
      </c>
      <c r="O255" t="s">
        <v>50</v>
      </c>
      <c r="P255" t="s">
        <v>51</v>
      </c>
      <c r="Q255" t="s">
        <v>62</v>
      </c>
      <c r="R255" t="s">
        <v>1670</v>
      </c>
      <c r="S255">
        <v>93905</v>
      </c>
      <c r="T255" s="3">
        <v>42018</v>
      </c>
      <c r="U255" s="3">
        <v>42020</v>
      </c>
      <c r="V255">
        <v>-272.860884</v>
      </c>
      <c r="W255">
        <v>5</v>
      </c>
      <c r="X255">
        <v>562.92999999999995</v>
      </c>
      <c r="Y255">
        <v>89704</v>
      </c>
    </row>
    <row r="256" spans="1:25" x14ac:dyDescent="0.3">
      <c r="A256">
        <v>19769</v>
      </c>
      <c r="B256" t="s">
        <v>42</v>
      </c>
      <c r="C256">
        <v>0.08</v>
      </c>
      <c r="D256">
        <v>8.09</v>
      </c>
      <c r="E256">
        <v>7.96</v>
      </c>
      <c r="F256">
        <v>1632</v>
      </c>
      <c r="G256" t="s">
        <v>1661</v>
      </c>
      <c r="H256" t="s">
        <v>44</v>
      </c>
      <c r="I256" t="s">
        <v>57</v>
      </c>
      <c r="J256" t="s">
        <v>58</v>
      </c>
      <c r="K256" t="s">
        <v>67</v>
      </c>
      <c r="L256" t="s">
        <v>76</v>
      </c>
      <c r="M256" t="s">
        <v>181</v>
      </c>
      <c r="N256">
        <v>0.49</v>
      </c>
      <c r="O256" t="s">
        <v>50</v>
      </c>
      <c r="P256" t="s">
        <v>87</v>
      </c>
      <c r="Q256" t="s">
        <v>695</v>
      </c>
      <c r="R256" t="s">
        <v>1662</v>
      </c>
      <c r="S256">
        <v>39401</v>
      </c>
      <c r="T256" s="3">
        <v>42019</v>
      </c>
      <c r="U256" s="3">
        <v>42020</v>
      </c>
      <c r="V256">
        <v>15.984</v>
      </c>
      <c r="W256">
        <v>6</v>
      </c>
      <c r="X256">
        <v>48.25</v>
      </c>
      <c r="Y256">
        <v>90530</v>
      </c>
    </row>
    <row r="257" spans="1:25" x14ac:dyDescent="0.3">
      <c r="A257">
        <v>18452</v>
      </c>
      <c r="B257" t="s">
        <v>73</v>
      </c>
      <c r="C257">
        <v>7.0000000000000007E-2</v>
      </c>
      <c r="D257">
        <v>6783.02</v>
      </c>
      <c r="E257">
        <v>24.49</v>
      </c>
      <c r="F257">
        <v>1606</v>
      </c>
      <c r="G257" t="s">
        <v>1633</v>
      </c>
      <c r="H257" t="s">
        <v>66</v>
      </c>
      <c r="I257" t="s">
        <v>57</v>
      </c>
      <c r="J257" t="s">
        <v>102</v>
      </c>
      <c r="K257" t="s">
        <v>110</v>
      </c>
      <c r="L257" t="s">
        <v>260</v>
      </c>
      <c r="M257" t="s">
        <v>1301</v>
      </c>
      <c r="N257">
        <v>0.39</v>
      </c>
      <c r="O257" t="s">
        <v>50</v>
      </c>
      <c r="P257" t="s">
        <v>70</v>
      </c>
      <c r="Q257" t="s">
        <v>96</v>
      </c>
      <c r="R257" t="s">
        <v>1635</v>
      </c>
      <c r="S257">
        <v>11010</v>
      </c>
      <c r="T257" s="3">
        <v>42011</v>
      </c>
      <c r="U257" s="3">
        <v>42012</v>
      </c>
      <c r="V257">
        <v>77.983599999997679</v>
      </c>
      <c r="W257">
        <v>2</v>
      </c>
      <c r="X257">
        <v>13121.07</v>
      </c>
      <c r="Y257">
        <v>87993</v>
      </c>
    </row>
    <row r="258" spans="1:25" x14ac:dyDescent="0.3">
      <c r="A258">
        <v>18451</v>
      </c>
      <c r="B258" t="s">
        <v>73</v>
      </c>
      <c r="C258">
        <v>7.0000000000000007E-2</v>
      </c>
      <c r="D258">
        <v>699.99</v>
      </c>
      <c r="E258">
        <v>24.49</v>
      </c>
      <c r="F258">
        <v>1606</v>
      </c>
      <c r="G258" t="s">
        <v>1633</v>
      </c>
      <c r="H258" t="s">
        <v>44</v>
      </c>
      <c r="I258" t="s">
        <v>57</v>
      </c>
      <c r="J258" t="s">
        <v>102</v>
      </c>
      <c r="K258" t="s">
        <v>611</v>
      </c>
      <c r="L258" t="s">
        <v>260</v>
      </c>
      <c r="M258" t="s">
        <v>612</v>
      </c>
      <c r="N258">
        <v>0.41</v>
      </c>
      <c r="O258" t="s">
        <v>50</v>
      </c>
      <c r="P258" t="s">
        <v>70</v>
      </c>
      <c r="Q258" t="s">
        <v>96</v>
      </c>
      <c r="R258" t="s">
        <v>1635</v>
      </c>
      <c r="S258">
        <v>11010</v>
      </c>
      <c r="T258" s="3">
        <v>42011</v>
      </c>
      <c r="U258" s="3">
        <v>42012</v>
      </c>
      <c r="V258">
        <v>-2870.2775999999994</v>
      </c>
      <c r="W258">
        <v>1</v>
      </c>
      <c r="X258">
        <v>706.56</v>
      </c>
      <c r="Y258">
        <v>87993</v>
      </c>
    </row>
    <row r="259" spans="1:25" x14ac:dyDescent="0.3">
      <c r="A259">
        <v>18450</v>
      </c>
      <c r="B259" t="s">
        <v>73</v>
      </c>
      <c r="C259">
        <v>0.05</v>
      </c>
      <c r="D259">
        <v>1.98</v>
      </c>
      <c r="E259">
        <v>4.7699999999999996</v>
      </c>
      <c r="F259">
        <v>1606</v>
      </c>
      <c r="G259" t="s">
        <v>1633</v>
      </c>
      <c r="H259" t="s">
        <v>66</v>
      </c>
      <c r="I259" t="s">
        <v>57</v>
      </c>
      <c r="J259" t="s">
        <v>46</v>
      </c>
      <c r="K259" t="s">
        <v>134</v>
      </c>
      <c r="L259" t="s">
        <v>76</v>
      </c>
      <c r="M259" t="s">
        <v>1634</v>
      </c>
      <c r="N259">
        <v>0.4</v>
      </c>
      <c r="O259" t="s">
        <v>50</v>
      </c>
      <c r="P259" t="s">
        <v>70</v>
      </c>
      <c r="Q259" t="s">
        <v>96</v>
      </c>
      <c r="R259" t="s">
        <v>1635</v>
      </c>
      <c r="S259">
        <v>11010</v>
      </c>
      <c r="T259" s="3">
        <v>42011</v>
      </c>
      <c r="U259" s="3">
        <v>42012</v>
      </c>
      <c r="V259">
        <v>-14.359820000000001</v>
      </c>
      <c r="W259">
        <v>1</v>
      </c>
      <c r="X259">
        <v>3.53</v>
      </c>
      <c r="Y259">
        <v>87993</v>
      </c>
    </row>
    <row r="260" spans="1:25" x14ac:dyDescent="0.3">
      <c r="A260">
        <v>23534</v>
      </c>
      <c r="B260" t="s">
        <v>64</v>
      </c>
      <c r="C260">
        <v>0.05</v>
      </c>
      <c r="D260">
        <v>179.29</v>
      </c>
      <c r="E260">
        <v>29.21</v>
      </c>
      <c r="F260">
        <v>1603</v>
      </c>
      <c r="G260" t="s">
        <v>1630</v>
      </c>
      <c r="H260" t="s">
        <v>56</v>
      </c>
      <c r="I260" t="s">
        <v>75</v>
      </c>
      <c r="J260" t="s">
        <v>58</v>
      </c>
      <c r="K260" t="s">
        <v>176</v>
      </c>
      <c r="L260" t="s">
        <v>146</v>
      </c>
      <c r="M260" t="s">
        <v>653</v>
      </c>
      <c r="N260">
        <v>0.76</v>
      </c>
      <c r="O260" t="s">
        <v>50</v>
      </c>
      <c r="P260" t="s">
        <v>70</v>
      </c>
      <c r="Q260" t="s">
        <v>96</v>
      </c>
      <c r="R260" t="s">
        <v>1632</v>
      </c>
      <c r="S260">
        <v>11598</v>
      </c>
      <c r="T260" s="3">
        <v>42020</v>
      </c>
      <c r="U260" s="3">
        <v>42022</v>
      </c>
      <c r="V260">
        <v>-537.27977732000011</v>
      </c>
      <c r="W260">
        <v>1</v>
      </c>
      <c r="X260">
        <v>186.64</v>
      </c>
      <c r="Y260">
        <v>89679</v>
      </c>
    </row>
    <row r="261" spans="1:25" x14ac:dyDescent="0.3">
      <c r="A261">
        <v>23533</v>
      </c>
      <c r="B261" t="s">
        <v>64</v>
      </c>
      <c r="C261">
        <v>0.09</v>
      </c>
      <c r="D261">
        <v>2.1800000000000002</v>
      </c>
      <c r="E261">
        <v>0.78</v>
      </c>
      <c r="F261">
        <v>1603</v>
      </c>
      <c r="G261" t="s">
        <v>1630</v>
      </c>
      <c r="H261" t="s">
        <v>66</v>
      </c>
      <c r="I261" t="s">
        <v>75</v>
      </c>
      <c r="J261" t="s">
        <v>46</v>
      </c>
      <c r="K261" t="s">
        <v>91</v>
      </c>
      <c r="L261" t="s">
        <v>48</v>
      </c>
      <c r="M261" t="s">
        <v>1631</v>
      </c>
      <c r="N261">
        <v>0.52</v>
      </c>
      <c r="O261" t="s">
        <v>50</v>
      </c>
      <c r="P261" t="s">
        <v>70</v>
      </c>
      <c r="Q261" t="s">
        <v>96</v>
      </c>
      <c r="R261" t="s">
        <v>1632</v>
      </c>
      <c r="S261">
        <v>11598</v>
      </c>
      <c r="T261" s="3">
        <v>42020</v>
      </c>
      <c r="U261" s="3">
        <v>42022</v>
      </c>
      <c r="V261">
        <v>2.4548000000000001</v>
      </c>
      <c r="W261">
        <v>9</v>
      </c>
      <c r="X261">
        <v>19.12</v>
      </c>
      <c r="Y261">
        <v>89679</v>
      </c>
    </row>
    <row r="262" spans="1:25" x14ac:dyDescent="0.3">
      <c r="A262">
        <v>18757</v>
      </c>
      <c r="B262" t="s">
        <v>54</v>
      </c>
      <c r="C262">
        <v>0.02</v>
      </c>
      <c r="D262">
        <v>6.48</v>
      </c>
      <c r="E262">
        <v>6.6</v>
      </c>
      <c r="F262">
        <v>493</v>
      </c>
      <c r="G262" t="s">
        <v>626</v>
      </c>
      <c r="H262" t="s">
        <v>66</v>
      </c>
      <c r="I262" t="s">
        <v>139</v>
      </c>
      <c r="J262" t="s">
        <v>46</v>
      </c>
      <c r="K262" t="s">
        <v>118</v>
      </c>
      <c r="L262" t="s">
        <v>76</v>
      </c>
      <c r="M262" t="s">
        <v>627</v>
      </c>
      <c r="N262">
        <v>0.37</v>
      </c>
      <c r="O262" t="s">
        <v>50</v>
      </c>
      <c r="P262" t="s">
        <v>51</v>
      </c>
      <c r="Q262" t="s">
        <v>52</v>
      </c>
      <c r="R262" t="s">
        <v>628</v>
      </c>
      <c r="S262">
        <v>98158</v>
      </c>
      <c r="T262" s="3">
        <v>42024</v>
      </c>
      <c r="U262" s="3">
        <v>42026</v>
      </c>
      <c r="V262">
        <v>-92.05</v>
      </c>
      <c r="W262">
        <v>10</v>
      </c>
      <c r="X262">
        <v>66.709999999999994</v>
      </c>
      <c r="Y262">
        <v>88906</v>
      </c>
    </row>
    <row r="263" spans="1:25" x14ac:dyDescent="0.3">
      <c r="A263">
        <v>18758</v>
      </c>
      <c r="B263" t="s">
        <v>54</v>
      </c>
      <c r="C263">
        <v>0.04</v>
      </c>
      <c r="D263">
        <v>17.149999999999999</v>
      </c>
      <c r="E263">
        <v>4.96</v>
      </c>
      <c r="F263">
        <v>493</v>
      </c>
      <c r="G263" t="s">
        <v>626</v>
      </c>
      <c r="H263" t="s">
        <v>66</v>
      </c>
      <c r="I263" t="s">
        <v>139</v>
      </c>
      <c r="J263" t="s">
        <v>46</v>
      </c>
      <c r="K263" t="s">
        <v>165</v>
      </c>
      <c r="L263" t="s">
        <v>76</v>
      </c>
      <c r="M263" t="s">
        <v>629</v>
      </c>
      <c r="N263">
        <v>0.57999999999999996</v>
      </c>
      <c r="O263" t="s">
        <v>50</v>
      </c>
      <c r="P263" t="s">
        <v>51</v>
      </c>
      <c r="Q263" t="s">
        <v>52</v>
      </c>
      <c r="R263" t="s">
        <v>628</v>
      </c>
      <c r="S263">
        <v>98158</v>
      </c>
      <c r="T263" s="3">
        <v>42024</v>
      </c>
      <c r="U263" s="3">
        <v>42025</v>
      </c>
      <c r="V263">
        <v>6.11</v>
      </c>
      <c r="W263">
        <v>5</v>
      </c>
      <c r="X263">
        <v>87.16</v>
      </c>
      <c r="Y263">
        <v>88906</v>
      </c>
    </row>
    <row r="264" spans="1:25" x14ac:dyDescent="0.3">
      <c r="A264">
        <v>20993</v>
      </c>
      <c r="B264" t="s">
        <v>64</v>
      </c>
      <c r="C264">
        <v>0.01</v>
      </c>
      <c r="D264">
        <v>348.21</v>
      </c>
      <c r="E264">
        <v>40.19</v>
      </c>
      <c r="F264">
        <v>1552</v>
      </c>
      <c r="G264" t="s">
        <v>1595</v>
      </c>
      <c r="H264" t="s">
        <v>56</v>
      </c>
      <c r="I264" t="s">
        <v>75</v>
      </c>
      <c r="J264" t="s">
        <v>58</v>
      </c>
      <c r="K264" t="s">
        <v>176</v>
      </c>
      <c r="L264" t="s">
        <v>146</v>
      </c>
      <c r="M264" t="s">
        <v>1596</v>
      </c>
      <c r="N264">
        <v>0.62</v>
      </c>
      <c r="O264" t="s">
        <v>50</v>
      </c>
      <c r="P264" t="s">
        <v>87</v>
      </c>
      <c r="Q264" t="s">
        <v>695</v>
      </c>
      <c r="R264" t="s">
        <v>1597</v>
      </c>
      <c r="S264">
        <v>39056</v>
      </c>
      <c r="T264" s="3">
        <v>42005</v>
      </c>
      <c r="U264" s="3">
        <v>42008</v>
      </c>
      <c r="V264">
        <v>-337.09199999999998</v>
      </c>
      <c r="W264">
        <v>2</v>
      </c>
      <c r="X264">
        <v>723.54</v>
      </c>
      <c r="Y264">
        <v>87486</v>
      </c>
    </row>
    <row r="265" spans="1:25" x14ac:dyDescent="0.3">
      <c r="A265">
        <v>21199</v>
      </c>
      <c r="B265" t="s">
        <v>64</v>
      </c>
      <c r="C265">
        <v>7.0000000000000007E-2</v>
      </c>
      <c r="D265">
        <v>4.91</v>
      </c>
      <c r="E265">
        <v>0.5</v>
      </c>
      <c r="F265">
        <v>1531</v>
      </c>
      <c r="G265" t="s">
        <v>1584</v>
      </c>
      <c r="H265" t="s">
        <v>66</v>
      </c>
      <c r="I265" t="s">
        <v>139</v>
      </c>
      <c r="J265" t="s">
        <v>46</v>
      </c>
      <c r="K265" t="s">
        <v>159</v>
      </c>
      <c r="L265" t="s">
        <v>76</v>
      </c>
      <c r="M265" t="s">
        <v>1585</v>
      </c>
      <c r="N265">
        <v>0.36</v>
      </c>
      <c r="O265" t="s">
        <v>50</v>
      </c>
      <c r="P265" t="s">
        <v>87</v>
      </c>
      <c r="Q265" t="s">
        <v>386</v>
      </c>
      <c r="R265" t="s">
        <v>1586</v>
      </c>
      <c r="S265">
        <v>32137</v>
      </c>
      <c r="T265" s="3">
        <v>42021</v>
      </c>
      <c r="U265" s="3">
        <v>42022</v>
      </c>
      <c r="V265">
        <v>-157.696</v>
      </c>
      <c r="W265">
        <v>6</v>
      </c>
      <c r="X265">
        <v>28.22</v>
      </c>
      <c r="Y265">
        <v>88852</v>
      </c>
    </row>
    <row r="266" spans="1:25" x14ac:dyDescent="0.3">
      <c r="A266">
        <v>24975</v>
      </c>
      <c r="B266" t="s">
        <v>64</v>
      </c>
      <c r="C266">
        <v>0.01</v>
      </c>
      <c r="D266">
        <v>525.98</v>
      </c>
      <c r="E266">
        <v>19.989999999999998</v>
      </c>
      <c r="F266">
        <v>1528</v>
      </c>
      <c r="G266" t="s">
        <v>1581</v>
      </c>
      <c r="H266" t="s">
        <v>66</v>
      </c>
      <c r="I266" t="s">
        <v>75</v>
      </c>
      <c r="J266" t="s">
        <v>46</v>
      </c>
      <c r="K266" t="s">
        <v>134</v>
      </c>
      <c r="L266" t="s">
        <v>76</v>
      </c>
      <c r="M266" t="s">
        <v>1582</v>
      </c>
      <c r="N266">
        <v>0.37</v>
      </c>
      <c r="O266" t="s">
        <v>50</v>
      </c>
      <c r="P266" t="s">
        <v>87</v>
      </c>
      <c r="Q266" t="s">
        <v>346</v>
      </c>
      <c r="R266" t="s">
        <v>1583</v>
      </c>
      <c r="S266">
        <v>27288</v>
      </c>
      <c r="T266" s="3">
        <v>42013</v>
      </c>
      <c r="U266" s="3">
        <v>42015</v>
      </c>
      <c r="V266">
        <v>-161.92400000000001</v>
      </c>
      <c r="W266">
        <v>9</v>
      </c>
      <c r="X266">
        <v>4920.8100000000004</v>
      </c>
      <c r="Y266">
        <v>86813</v>
      </c>
    </row>
    <row r="267" spans="1:25" x14ac:dyDescent="0.3">
      <c r="A267">
        <v>24974</v>
      </c>
      <c r="B267" t="s">
        <v>64</v>
      </c>
      <c r="C267">
        <v>0.03</v>
      </c>
      <c r="D267">
        <v>30.98</v>
      </c>
      <c r="E267">
        <v>8.99</v>
      </c>
      <c r="F267">
        <v>1527</v>
      </c>
      <c r="G267" t="s">
        <v>1578</v>
      </c>
      <c r="H267" t="s">
        <v>44</v>
      </c>
      <c r="I267" t="s">
        <v>75</v>
      </c>
      <c r="J267" t="s">
        <v>46</v>
      </c>
      <c r="K267" t="s">
        <v>47</v>
      </c>
      <c r="L267" t="s">
        <v>68</v>
      </c>
      <c r="M267" t="s">
        <v>1579</v>
      </c>
      <c r="N267">
        <v>0.57999999999999996</v>
      </c>
      <c r="O267" t="s">
        <v>50</v>
      </c>
      <c r="P267" t="s">
        <v>87</v>
      </c>
      <c r="Q267" t="s">
        <v>1302</v>
      </c>
      <c r="R267" t="s">
        <v>1580</v>
      </c>
      <c r="S267">
        <v>35601</v>
      </c>
      <c r="T267" s="3">
        <v>42013</v>
      </c>
      <c r="U267" s="3">
        <v>42015</v>
      </c>
      <c r="V267">
        <v>0.50999999999999868</v>
      </c>
      <c r="W267">
        <v>5</v>
      </c>
      <c r="X267">
        <v>162.38999999999999</v>
      </c>
      <c r="Y267">
        <v>86813</v>
      </c>
    </row>
    <row r="268" spans="1:25" x14ac:dyDescent="0.3">
      <c r="A268">
        <v>24937</v>
      </c>
      <c r="B268" t="s">
        <v>64</v>
      </c>
      <c r="C268">
        <v>0.04</v>
      </c>
      <c r="D268">
        <v>9.7799999999999994</v>
      </c>
      <c r="E268">
        <v>1.99</v>
      </c>
      <c r="F268">
        <v>1473</v>
      </c>
      <c r="G268" t="s">
        <v>1539</v>
      </c>
      <c r="H268" t="s">
        <v>44</v>
      </c>
      <c r="I268" t="s">
        <v>57</v>
      </c>
      <c r="J268" t="s">
        <v>102</v>
      </c>
      <c r="K268" t="s">
        <v>204</v>
      </c>
      <c r="L268" t="s">
        <v>68</v>
      </c>
      <c r="M268" t="s">
        <v>1540</v>
      </c>
      <c r="N268">
        <v>0.43</v>
      </c>
      <c r="O268" t="s">
        <v>50</v>
      </c>
      <c r="P268" t="s">
        <v>70</v>
      </c>
      <c r="Q268" t="s">
        <v>178</v>
      </c>
      <c r="R268" t="s">
        <v>1541</v>
      </c>
      <c r="S268">
        <v>44691</v>
      </c>
      <c r="T268" s="3">
        <v>42025</v>
      </c>
      <c r="U268" s="3">
        <v>42026</v>
      </c>
      <c r="V268">
        <v>61.292699999999996</v>
      </c>
      <c r="W268">
        <v>9</v>
      </c>
      <c r="X268">
        <v>88.83</v>
      </c>
      <c r="Y268">
        <v>87076</v>
      </c>
    </row>
    <row r="269" spans="1:25" x14ac:dyDescent="0.3">
      <c r="A269">
        <v>21946</v>
      </c>
      <c r="B269" t="s">
        <v>131</v>
      </c>
      <c r="C269">
        <v>0.09</v>
      </c>
      <c r="D269">
        <v>46.94</v>
      </c>
      <c r="E269">
        <v>6.77</v>
      </c>
      <c r="F269">
        <v>1442</v>
      </c>
      <c r="G269" t="s">
        <v>1519</v>
      </c>
      <c r="H269" t="s">
        <v>44</v>
      </c>
      <c r="I269" t="s">
        <v>45</v>
      </c>
      <c r="J269" t="s">
        <v>58</v>
      </c>
      <c r="K269" t="s">
        <v>67</v>
      </c>
      <c r="L269" t="s">
        <v>76</v>
      </c>
      <c r="M269" t="s">
        <v>1521</v>
      </c>
      <c r="N269">
        <v>0.44</v>
      </c>
      <c r="O269" t="s">
        <v>50</v>
      </c>
      <c r="P269" t="s">
        <v>78</v>
      </c>
      <c r="Q269" t="s">
        <v>530</v>
      </c>
      <c r="R269" t="s">
        <v>1217</v>
      </c>
      <c r="S269">
        <v>65807</v>
      </c>
      <c r="T269" s="3">
        <v>42034</v>
      </c>
      <c r="U269" s="3">
        <v>42034</v>
      </c>
      <c r="V269">
        <v>297.96959999999996</v>
      </c>
      <c r="W269">
        <v>10</v>
      </c>
      <c r="X269">
        <v>431.84</v>
      </c>
      <c r="Y269">
        <v>89077</v>
      </c>
    </row>
    <row r="270" spans="1:25" x14ac:dyDescent="0.3">
      <c r="A270">
        <v>21945</v>
      </c>
      <c r="B270" t="s">
        <v>131</v>
      </c>
      <c r="C270">
        <v>0.02</v>
      </c>
      <c r="D270">
        <v>15.99</v>
      </c>
      <c r="E270">
        <v>13.18</v>
      </c>
      <c r="F270">
        <v>1442</v>
      </c>
      <c r="G270" t="s">
        <v>1519</v>
      </c>
      <c r="H270" t="s">
        <v>44</v>
      </c>
      <c r="I270" t="s">
        <v>45</v>
      </c>
      <c r="J270" t="s">
        <v>46</v>
      </c>
      <c r="K270" t="s">
        <v>134</v>
      </c>
      <c r="L270" t="s">
        <v>76</v>
      </c>
      <c r="M270" t="s">
        <v>662</v>
      </c>
      <c r="N270">
        <v>0.37</v>
      </c>
      <c r="O270" t="s">
        <v>50</v>
      </c>
      <c r="P270" t="s">
        <v>78</v>
      </c>
      <c r="Q270" t="s">
        <v>530</v>
      </c>
      <c r="R270" t="s">
        <v>1217</v>
      </c>
      <c r="S270">
        <v>65807</v>
      </c>
      <c r="T270" s="3">
        <v>42034</v>
      </c>
      <c r="U270" s="3">
        <v>42038</v>
      </c>
      <c r="V270">
        <v>-76.992500000000007</v>
      </c>
      <c r="W270">
        <v>7</v>
      </c>
      <c r="X270">
        <v>123.03</v>
      </c>
      <c r="Y270">
        <v>89077</v>
      </c>
    </row>
    <row r="271" spans="1:25" x14ac:dyDescent="0.3">
      <c r="A271">
        <v>21955</v>
      </c>
      <c r="B271" t="s">
        <v>64</v>
      </c>
      <c r="C271">
        <v>0.01</v>
      </c>
      <c r="D271">
        <v>80.98</v>
      </c>
      <c r="E271">
        <v>35</v>
      </c>
      <c r="F271">
        <v>1438</v>
      </c>
      <c r="G271" t="s">
        <v>1515</v>
      </c>
      <c r="H271" t="s">
        <v>66</v>
      </c>
      <c r="I271" t="s">
        <v>45</v>
      </c>
      <c r="J271" t="s">
        <v>46</v>
      </c>
      <c r="K271" t="s">
        <v>165</v>
      </c>
      <c r="L271" t="s">
        <v>260</v>
      </c>
      <c r="M271" t="s">
        <v>1011</v>
      </c>
      <c r="N271">
        <v>0.83</v>
      </c>
      <c r="O271" t="s">
        <v>50</v>
      </c>
      <c r="P271" t="s">
        <v>70</v>
      </c>
      <c r="Q271" t="s">
        <v>178</v>
      </c>
      <c r="R271" t="s">
        <v>1516</v>
      </c>
      <c r="S271">
        <v>44035</v>
      </c>
      <c r="T271" s="3">
        <v>42026</v>
      </c>
      <c r="U271" s="3">
        <v>42028</v>
      </c>
      <c r="V271">
        <v>-409.37360000000001</v>
      </c>
      <c r="W271">
        <v>3</v>
      </c>
      <c r="X271">
        <v>267.83</v>
      </c>
      <c r="Y271">
        <v>90120</v>
      </c>
    </row>
    <row r="272" spans="1:25" x14ac:dyDescent="0.3">
      <c r="A272">
        <v>22824</v>
      </c>
      <c r="B272" t="s">
        <v>131</v>
      </c>
      <c r="C272">
        <v>0.04</v>
      </c>
      <c r="D272">
        <v>2036.48</v>
      </c>
      <c r="E272">
        <v>14.7</v>
      </c>
      <c r="F272">
        <v>1425</v>
      </c>
      <c r="G272" t="s">
        <v>1507</v>
      </c>
      <c r="H272" t="s">
        <v>56</v>
      </c>
      <c r="I272" t="s">
        <v>75</v>
      </c>
      <c r="J272" t="s">
        <v>102</v>
      </c>
      <c r="K272" t="s">
        <v>110</v>
      </c>
      <c r="L272" t="s">
        <v>60</v>
      </c>
      <c r="M272" t="s">
        <v>657</v>
      </c>
      <c r="N272">
        <v>0.55000000000000004</v>
      </c>
      <c r="O272" t="s">
        <v>50</v>
      </c>
      <c r="P272" t="s">
        <v>51</v>
      </c>
      <c r="Q272" t="s">
        <v>279</v>
      </c>
      <c r="R272" t="s">
        <v>280</v>
      </c>
      <c r="S272">
        <v>80525</v>
      </c>
      <c r="T272" s="3">
        <v>42005</v>
      </c>
      <c r="U272" s="3">
        <v>42010</v>
      </c>
      <c r="V272">
        <v>-4793.0039999999999</v>
      </c>
      <c r="W272">
        <v>1</v>
      </c>
      <c r="X272">
        <v>2013.67</v>
      </c>
      <c r="Y272">
        <v>89450</v>
      </c>
    </row>
    <row r="273" spans="1:25" x14ac:dyDescent="0.3">
      <c r="A273">
        <v>19026</v>
      </c>
      <c r="B273" t="s">
        <v>131</v>
      </c>
      <c r="C273">
        <v>0.02</v>
      </c>
      <c r="D273">
        <v>1.98</v>
      </c>
      <c r="E273">
        <v>0.7</v>
      </c>
      <c r="F273">
        <v>1424</v>
      </c>
      <c r="G273" t="s">
        <v>1504</v>
      </c>
      <c r="H273" t="s">
        <v>66</v>
      </c>
      <c r="I273" t="s">
        <v>57</v>
      </c>
      <c r="J273" t="s">
        <v>46</v>
      </c>
      <c r="K273" t="s">
        <v>91</v>
      </c>
      <c r="L273" t="s">
        <v>48</v>
      </c>
      <c r="M273" t="s">
        <v>419</v>
      </c>
      <c r="N273">
        <v>0.83</v>
      </c>
      <c r="O273" t="s">
        <v>50</v>
      </c>
      <c r="P273" t="s">
        <v>51</v>
      </c>
      <c r="Q273" t="s">
        <v>279</v>
      </c>
      <c r="R273" t="s">
        <v>1505</v>
      </c>
      <c r="S273">
        <v>80112</v>
      </c>
      <c r="T273" s="3">
        <v>42016</v>
      </c>
      <c r="U273" s="3">
        <v>42020</v>
      </c>
      <c r="V273">
        <v>-20.732799999999997</v>
      </c>
      <c r="W273">
        <v>11</v>
      </c>
      <c r="X273">
        <v>22.59</v>
      </c>
      <c r="Y273">
        <v>89448</v>
      </c>
    </row>
    <row r="274" spans="1:25" x14ac:dyDescent="0.3">
      <c r="A274">
        <v>19895</v>
      </c>
      <c r="B274" t="s">
        <v>131</v>
      </c>
      <c r="C274">
        <v>0.02</v>
      </c>
      <c r="D274">
        <v>48.04</v>
      </c>
      <c r="E274">
        <v>5.09</v>
      </c>
      <c r="F274">
        <v>510</v>
      </c>
      <c r="G274" t="s">
        <v>644</v>
      </c>
      <c r="H274" t="s">
        <v>66</v>
      </c>
      <c r="I274" t="s">
        <v>45</v>
      </c>
      <c r="J274" t="s">
        <v>46</v>
      </c>
      <c r="K274" t="s">
        <v>118</v>
      </c>
      <c r="L274" t="s">
        <v>76</v>
      </c>
      <c r="M274" t="s">
        <v>645</v>
      </c>
      <c r="N274">
        <v>0.37</v>
      </c>
      <c r="O274" t="s">
        <v>50</v>
      </c>
      <c r="P274" t="s">
        <v>51</v>
      </c>
      <c r="Q274" t="s">
        <v>62</v>
      </c>
      <c r="R274" t="s">
        <v>646</v>
      </c>
      <c r="S274">
        <v>95336</v>
      </c>
      <c r="T274" s="3">
        <v>42017</v>
      </c>
      <c r="U274" s="3">
        <v>42017</v>
      </c>
      <c r="V274">
        <v>105.25259999999999</v>
      </c>
      <c r="W274">
        <v>3</v>
      </c>
      <c r="X274">
        <v>152.54</v>
      </c>
      <c r="Y274">
        <v>90058</v>
      </c>
    </row>
    <row r="275" spans="1:25" x14ac:dyDescent="0.3">
      <c r="A275">
        <v>19025</v>
      </c>
      <c r="B275" t="s">
        <v>131</v>
      </c>
      <c r="C275">
        <v>0</v>
      </c>
      <c r="D275">
        <v>8.74</v>
      </c>
      <c r="E275">
        <v>1.39</v>
      </c>
      <c r="F275">
        <v>1424</v>
      </c>
      <c r="G275" t="s">
        <v>1504</v>
      </c>
      <c r="H275" t="s">
        <v>66</v>
      </c>
      <c r="I275" t="s">
        <v>57</v>
      </c>
      <c r="J275" t="s">
        <v>46</v>
      </c>
      <c r="K275" t="s">
        <v>94</v>
      </c>
      <c r="L275" t="s">
        <v>76</v>
      </c>
      <c r="M275" t="s">
        <v>1506</v>
      </c>
      <c r="N275">
        <v>0.38</v>
      </c>
      <c r="O275" t="s">
        <v>50</v>
      </c>
      <c r="P275" t="s">
        <v>51</v>
      </c>
      <c r="Q275" t="s">
        <v>279</v>
      </c>
      <c r="R275" t="s">
        <v>1505</v>
      </c>
      <c r="S275">
        <v>80112</v>
      </c>
      <c r="T275" s="3">
        <v>42016</v>
      </c>
      <c r="U275" s="3">
        <v>42020</v>
      </c>
      <c r="V275">
        <v>44.988</v>
      </c>
      <c r="W275">
        <v>7</v>
      </c>
      <c r="X275">
        <v>65.2</v>
      </c>
      <c r="Y275">
        <v>89448</v>
      </c>
    </row>
    <row r="276" spans="1:25" x14ac:dyDescent="0.3">
      <c r="A276">
        <v>19024</v>
      </c>
      <c r="B276" t="s">
        <v>131</v>
      </c>
      <c r="C276">
        <v>0.05</v>
      </c>
      <c r="D276">
        <v>350.99</v>
      </c>
      <c r="E276">
        <v>39</v>
      </c>
      <c r="F276">
        <v>1424</v>
      </c>
      <c r="G276" t="s">
        <v>1504</v>
      </c>
      <c r="H276" t="s">
        <v>56</v>
      </c>
      <c r="I276" t="s">
        <v>57</v>
      </c>
      <c r="J276" t="s">
        <v>58</v>
      </c>
      <c r="K276" t="s">
        <v>59</v>
      </c>
      <c r="L276" t="s">
        <v>60</v>
      </c>
      <c r="M276" t="s">
        <v>1293</v>
      </c>
      <c r="N276">
        <v>0.55000000000000004</v>
      </c>
      <c r="O276" t="s">
        <v>50</v>
      </c>
      <c r="P276" t="s">
        <v>51</v>
      </c>
      <c r="Q276" t="s">
        <v>279</v>
      </c>
      <c r="R276" t="s">
        <v>1505</v>
      </c>
      <c r="S276">
        <v>80112</v>
      </c>
      <c r="T276" s="3">
        <v>42016</v>
      </c>
      <c r="U276" s="3">
        <v>42018</v>
      </c>
      <c r="V276">
        <v>451.28039999999999</v>
      </c>
      <c r="W276">
        <v>3</v>
      </c>
      <c r="X276">
        <v>1020.08</v>
      </c>
      <c r="Y276">
        <v>89448</v>
      </c>
    </row>
    <row r="277" spans="1:25" x14ac:dyDescent="0.3">
      <c r="A277">
        <v>22823</v>
      </c>
      <c r="B277" t="s">
        <v>131</v>
      </c>
      <c r="C277">
        <v>7.0000000000000007E-2</v>
      </c>
      <c r="D277">
        <v>4.84</v>
      </c>
      <c r="E277">
        <v>0.71</v>
      </c>
      <c r="F277">
        <v>1418</v>
      </c>
      <c r="G277" t="s">
        <v>1499</v>
      </c>
      <c r="H277" t="s">
        <v>66</v>
      </c>
      <c r="I277" t="s">
        <v>75</v>
      </c>
      <c r="J277" t="s">
        <v>46</v>
      </c>
      <c r="K277" t="s">
        <v>47</v>
      </c>
      <c r="L277" t="s">
        <v>48</v>
      </c>
      <c r="M277" t="s">
        <v>1500</v>
      </c>
      <c r="N277">
        <v>0.52</v>
      </c>
      <c r="O277" t="s">
        <v>50</v>
      </c>
      <c r="P277" t="s">
        <v>78</v>
      </c>
      <c r="Q277" t="s">
        <v>727</v>
      </c>
      <c r="R277" t="s">
        <v>1501</v>
      </c>
      <c r="S277">
        <v>46901</v>
      </c>
      <c r="T277" s="3">
        <v>42005</v>
      </c>
      <c r="U277" s="3">
        <v>42007</v>
      </c>
      <c r="V277">
        <v>25.240199999999998</v>
      </c>
      <c r="W277">
        <v>8</v>
      </c>
      <c r="X277">
        <v>36.58</v>
      </c>
      <c r="Y277">
        <v>90539</v>
      </c>
    </row>
    <row r="278" spans="1:25" x14ac:dyDescent="0.3">
      <c r="A278">
        <v>24080</v>
      </c>
      <c r="B278" t="s">
        <v>73</v>
      </c>
      <c r="C278">
        <v>0.04</v>
      </c>
      <c r="D278">
        <v>30.73</v>
      </c>
      <c r="E278">
        <v>4</v>
      </c>
      <c r="F278">
        <v>1405</v>
      </c>
      <c r="G278" t="s">
        <v>1487</v>
      </c>
      <c r="H278" t="s">
        <v>66</v>
      </c>
      <c r="I278" t="s">
        <v>57</v>
      </c>
      <c r="J278" t="s">
        <v>102</v>
      </c>
      <c r="K278" t="s">
        <v>204</v>
      </c>
      <c r="L278" t="s">
        <v>76</v>
      </c>
      <c r="M278" t="s">
        <v>312</v>
      </c>
      <c r="N278">
        <v>0.75</v>
      </c>
      <c r="O278" t="s">
        <v>50</v>
      </c>
      <c r="P278" t="s">
        <v>78</v>
      </c>
      <c r="Q278" t="s">
        <v>324</v>
      </c>
      <c r="R278" t="s">
        <v>1488</v>
      </c>
      <c r="S278">
        <v>49017</v>
      </c>
      <c r="T278" s="3">
        <v>42025</v>
      </c>
      <c r="U278" s="3">
        <v>42026</v>
      </c>
      <c r="V278">
        <v>-20.79</v>
      </c>
      <c r="W278">
        <v>12</v>
      </c>
      <c r="X278">
        <v>355.21</v>
      </c>
      <c r="Y278">
        <v>86145</v>
      </c>
    </row>
    <row r="279" spans="1:25" x14ac:dyDescent="0.3">
      <c r="A279">
        <v>23297</v>
      </c>
      <c r="B279" t="s">
        <v>54</v>
      </c>
      <c r="C279">
        <v>0</v>
      </c>
      <c r="D279">
        <v>8.6</v>
      </c>
      <c r="E279">
        <v>6.19</v>
      </c>
      <c r="F279">
        <v>1405</v>
      </c>
      <c r="G279" t="s">
        <v>1487</v>
      </c>
      <c r="H279" t="s">
        <v>66</v>
      </c>
      <c r="I279" t="s">
        <v>45</v>
      </c>
      <c r="J279" t="s">
        <v>46</v>
      </c>
      <c r="K279" t="s">
        <v>134</v>
      </c>
      <c r="L279" t="s">
        <v>76</v>
      </c>
      <c r="M279" t="s">
        <v>948</v>
      </c>
      <c r="N279">
        <v>0.38</v>
      </c>
      <c r="O279" t="s">
        <v>50</v>
      </c>
      <c r="P279" t="s">
        <v>78</v>
      </c>
      <c r="Q279" t="s">
        <v>324</v>
      </c>
      <c r="R279" t="s">
        <v>1488</v>
      </c>
      <c r="S279">
        <v>49017</v>
      </c>
      <c r="T279" s="3">
        <v>42019</v>
      </c>
      <c r="U279" s="3">
        <v>42019</v>
      </c>
      <c r="V279">
        <v>-33.211539999999999</v>
      </c>
      <c r="W279">
        <v>12</v>
      </c>
      <c r="X279">
        <v>111.97</v>
      </c>
      <c r="Y279">
        <v>86144</v>
      </c>
    </row>
    <row r="280" spans="1:25" x14ac:dyDescent="0.3">
      <c r="A280">
        <v>21517</v>
      </c>
      <c r="B280" t="s">
        <v>54</v>
      </c>
      <c r="C280">
        <v>0.03</v>
      </c>
      <c r="D280">
        <v>1270.99</v>
      </c>
      <c r="E280">
        <v>19.989999999999998</v>
      </c>
      <c r="F280">
        <v>524</v>
      </c>
      <c r="G280" t="s">
        <v>654</v>
      </c>
      <c r="H280" t="s">
        <v>66</v>
      </c>
      <c r="I280" t="s">
        <v>139</v>
      </c>
      <c r="J280" t="s">
        <v>46</v>
      </c>
      <c r="K280" t="s">
        <v>134</v>
      </c>
      <c r="L280" t="s">
        <v>76</v>
      </c>
      <c r="M280" t="s">
        <v>655</v>
      </c>
      <c r="N280">
        <v>0.35</v>
      </c>
      <c r="O280" t="s">
        <v>50</v>
      </c>
      <c r="P280" t="s">
        <v>87</v>
      </c>
      <c r="Q280" t="s">
        <v>268</v>
      </c>
      <c r="R280" t="s">
        <v>656</v>
      </c>
      <c r="S280">
        <v>37922</v>
      </c>
      <c r="T280" s="3">
        <v>42024</v>
      </c>
      <c r="U280" s="3">
        <v>42026</v>
      </c>
      <c r="V280">
        <v>363.55199999999996</v>
      </c>
      <c r="W280">
        <v>2</v>
      </c>
      <c r="X280">
        <v>2589.0100000000002</v>
      </c>
      <c r="Y280">
        <v>91127</v>
      </c>
    </row>
    <row r="281" spans="1:25" x14ac:dyDescent="0.3">
      <c r="A281">
        <v>21518</v>
      </c>
      <c r="B281" t="s">
        <v>54</v>
      </c>
      <c r="C281">
        <v>7.0000000000000007E-2</v>
      </c>
      <c r="D281">
        <v>2036.48</v>
      </c>
      <c r="E281">
        <v>14.7</v>
      </c>
      <c r="F281">
        <v>524</v>
      </c>
      <c r="G281" t="s">
        <v>654</v>
      </c>
      <c r="H281" t="s">
        <v>56</v>
      </c>
      <c r="I281" t="s">
        <v>139</v>
      </c>
      <c r="J281" t="s">
        <v>102</v>
      </c>
      <c r="K281" t="s">
        <v>110</v>
      </c>
      <c r="L281" t="s">
        <v>60</v>
      </c>
      <c r="M281" t="s">
        <v>657</v>
      </c>
      <c r="N281">
        <v>0.55000000000000004</v>
      </c>
      <c r="O281" t="s">
        <v>50</v>
      </c>
      <c r="P281" t="s">
        <v>87</v>
      </c>
      <c r="Q281" t="s">
        <v>268</v>
      </c>
      <c r="R281" t="s">
        <v>656</v>
      </c>
      <c r="S281">
        <v>37922</v>
      </c>
      <c r="T281" s="3">
        <v>42024</v>
      </c>
      <c r="U281" s="3">
        <v>42026</v>
      </c>
      <c r="V281">
        <v>-11.536000000000001</v>
      </c>
      <c r="W281">
        <v>1</v>
      </c>
      <c r="X281">
        <v>1893.93</v>
      </c>
      <c r="Y281">
        <v>91127</v>
      </c>
    </row>
    <row r="282" spans="1:25" x14ac:dyDescent="0.3">
      <c r="A282">
        <v>6080</v>
      </c>
      <c r="B282" t="s">
        <v>73</v>
      </c>
      <c r="C282">
        <v>0.04</v>
      </c>
      <c r="D282">
        <v>30.73</v>
      </c>
      <c r="E282">
        <v>4</v>
      </c>
      <c r="F282">
        <v>1402</v>
      </c>
      <c r="G282" t="s">
        <v>1486</v>
      </c>
      <c r="H282" t="s">
        <v>66</v>
      </c>
      <c r="I282" t="s">
        <v>57</v>
      </c>
      <c r="J282" t="s">
        <v>102</v>
      </c>
      <c r="K282" t="s">
        <v>204</v>
      </c>
      <c r="L282" t="s">
        <v>76</v>
      </c>
      <c r="M282" t="s">
        <v>312</v>
      </c>
      <c r="N282">
        <v>0.75</v>
      </c>
      <c r="O282" t="s">
        <v>50</v>
      </c>
      <c r="P282" t="s">
        <v>78</v>
      </c>
      <c r="Q282" t="s">
        <v>202</v>
      </c>
      <c r="R282" t="s">
        <v>203</v>
      </c>
      <c r="S282">
        <v>60653</v>
      </c>
      <c r="T282" s="3">
        <v>42025</v>
      </c>
      <c r="U282" s="3">
        <v>42026</v>
      </c>
      <c r="V282">
        <v>-20.79</v>
      </c>
      <c r="W282">
        <v>48</v>
      </c>
      <c r="X282">
        <v>1420.84</v>
      </c>
      <c r="Y282">
        <v>43079</v>
      </c>
    </row>
    <row r="283" spans="1:25" x14ac:dyDescent="0.3">
      <c r="A283">
        <v>20494</v>
      </c>
      <c r="B283" t="s">
        <v>54</v>
      </c>
      <c r="C283">
        <v>0</v>
      </c>
      <c r="D283">
        <v>1.88</v>
      </c>
      <c r="E283">
        <v>1.49</v>
      </c>
      <c r="F283">
        <v>526</v>
      </c>
      <c r="G283" t="s">
        <v>658</v>
      </c>
      <c r="H283" t="s">
        <v>66</v>
      </c>
      <c r="I283" t="s">
        <v>57</v>
      </c>
      <c r="J283" t="s">
        <v>46</v>
      </c>
      <c r="K283" t="s">
        <v>134</v>
      </c>
      <c r="L283" t="s">
        <v>76</v>
      </c>
      <c r="M283" t="s">
        <v>296</v>
      </c>
      <c r="N283">
        <v>0.37</v>
      </c>
      <c r="O283" t="s">
        <v>50</v>
      </c>
      <c r="P283" t="s">
        <v>51</v>
      </c>
      <c r="Q283" t="s">
        <v>402</v>
      </c>
      <c r="R283" t="s">
        <v>659</v>
      </c>
      <c r="S283">
        <v>85204</v>
      </c>
      <c r="T283" s="3">
        <v>42021</v>
      </c>
      <c r="U283" s="3">
        <v>42022</v>
      </c>
      <c r="V283">
        <v>-15.5595</v>
      </c>
      <c r="W283">
        <v>13</v>
      </c>
      <c r="X283">
        <v>25.39</v>
      </c>
      <c r="Y283">
        <v>90027</v>
      </c>
    </row>
    <row r="284" spans="1:25" x14ac:dyDescent="0.3">
      <c r="A284">
        <v>20495</v>
      </c>
      <c r="B284" t="s">
        <v>54</v>
      </c>
      <c r="C284">
        <v>0.06</v>
      </c>
      <c r="D284">
        <v>5.78</v>
      </c>
      <c r="E284">
        <v>5.67</v>
      </c>
      <c r="F284">
        <v>526</v>
      </c>
      <c r="G284" t="s">
        <v>658</v>
      </c>
      <c r="H284" t="s">
        <v>66</v>
      </c>
      <c r="I284" t="s">
        <v>57</v>
      </c>
      <c r="J284" t="s">
        <v>46</v>
      </c>
      <c r="K284" t="s">
        <v>118</v>
      </c>
      <c r="L284" t="s">
        <v>76</v>
      </c>
      <c r="M284" t="s">
        <v>660</v>
      </c>
      <c r="N284">
        <v>0.36</v>
      </c>
      <c r="O284" t="s">
        <v>50</v>
      </c>
      <c r="P284" t="s">
        <v>51</v>
      </c>
      <c r="Q284" t="s">
        <v>402</v>
      </c>
      <c r="R284" t="s">
        <v>659</v>
      </c>
      <c r="S284">
        <v>85204</v>
      </c>
      <c r="T284" s="3">
        <v>42021</v>
      </c>
      <c r="U284" s="3">
        <v>42022</v>
      </c>
      <c r="V284">
        <v>-108.19</v>
      </c>
      <c r="W284">
        <v>15</v>
      </c>
      <c r="X284">
        <v>87.27</v>
      </c>
      <c r="Y284">
        <v>90027</v>
      </c>
    </row>
    <row r="285" spans="1:25" x14ac:dyDescent="0.3">
      <c r="A285">
        <v>5297</v>
      </c>
      <c r="B285" t="s">
        <v>54</v>
      </c>
      <c r="C285">
        <v>0</v>
      </c>
      <c r="D285">
        <v>8.6</v>
      </c>
      <c r="E285">
        <v>6.19</v>
      </c>
      <c r="F285">
        <v>1402</v>
      </c>
      <c r="G285" t="s">
        <v>1486</v>
      </c>
      <c r="H285" t="s">
        <v>66</v>
      </c>
      <c r="I285" t="s">
        <v>45</v>
      </c>
      <c r="J285" t="s">
        <v>46</v>
      </c>
      <c r="K285" t="s">
        <v>134</v>
      </c>
      <c r="L285" t="s">
        <v>76</v>
      </c>
      <c r="M285" t="s">
        <v>948</v>
      </c>
      <c r="N285">
        <v>0.38</v>
      </c>
      <c r="O285" t="s">
        <v>50</v>
      </c>
      <c r="P285" t="s">
        <v>78</v>
      </c>
      <c r="Q285" t="s">
        <v>202</v>
      </c>
      <c r="R285" t="s">
        <v>203</v>
      </c>
      <c r="S285">
        <v>60653</v>
      </c>
      <c r="T285" s="3">
        <v>42019</v>
      </c>
      <c r="U285" s="3">
        <v>42019</v>
      </c>
      <c r="V285">
        <v>-42.8536</v>
      </c>
      <c r="W285">
        <v>48</v>
      </c>
      <c r="X285">
        <v>447.89</v>
      </c>
      <c r="Y285">
        <v>37729</v>
      </c>
    </row>
    <row r="286" spans="1:25" x14ac:dyDescent="0.3">
      <c r="A286">
        <v>18970</v>
      </c>
      <c r="B286" t="s">
        <v>64</v>
      </c>
      <c r="C286">
        <v>0.06</v>
      </c>
      <c r="D286">
        <v>1.74</v>
      </c>
      <c r="E286">
        <v>4.08</v>
      </c>
      <c r="F286">
        <v>1389</v>
      </c>
      <c r="G286" t="s">
        <v>1479</v>
      </c>
      <c r="H286" t="s">
        <v>66</v>
      </c>
      <c r="I286" t="s">
        <v>45</v>
      </c>
      <c r="J286" t="s">
        <v>58</v>
      </c>
      <c r="K286" t="s">
        <v>67</v>
      </c>
      <c r="L286" t="s">
        <v>68</v>
      </c>
      <c r="M286" t="s">
        <v>243</v>
      </c>
      <c r="N286">
        <v>0.53</v>
      </c>
      <c r="O286" t="s">
        <v>50</v>
      </c>
      <c r="P286" t="s">
        <v>51</v>
      </c>
      <c r="Q286" t="s">
        <v>62</v>
      </c>
      <c r="R286" t="s">
        <v>1480</v>
      </c>
      <c r="S286">
        <v>94025</v>
      </c>
      <c r="T286" s="3">
        <v>42029</v>
      </c>
      <c r="U286" s="3">
        <v>42030</v>
      </c>
      <c r="V286">
        <v>-11.0732</v>
      </c>
      <c r="W286">
        <v>1</v>
      </c>
      <c r="X286">
        <v>2.77</v>
      </c>
      <c r="Y286">
        <v>88726</v>
      </c>
    </row>
    <row r="287" spans="1:25" x14ac:dyDescent="0.3">
      <c r="A287">
        <v>20539</v>
      </c>
      <c r="B287" t="s">
        <v>73</v>
      </c>
      <c r="C287">
        <v>0.03</v>
      </c>
      <c r="D287">
        <v>73.98</v>
      </c>
      <c r="E287">
        <v>14.52</v>
      </c>
      <c r="F287">
        <v>1367</v>
      </c>
      <c r="G287" t="s">
        <v>1462</v>
      </c>
      <c r="H287" t="s">
        <v>66</v>
      </c>
      <c r="I287" t="s">
        <v>139</v>
      </c>
      <c r="J287" t="s">
        <v>102</v>
      </c>
      <c r="K287" t="s">
        <v>204</v>
      </c>
      <c r="L287" t="s">
        <v>76</v>
      </c>
      <c r="M287" t="s">
        <v>1164</v>
      </c>
      <c r="N287">
        <v>0.65</v>
      </c>
      <c r="O287" t="s">
        <v>50</v>
      </c>
      <c r="P287" t="s">
        <v>78</v>
      </c>
      <c r="Q287" t="s">
        <v>155</v>
      </c>
      <c r="R287" t="s">
        <v>1463</v>
      </c>
      <c r="S287">
        <v>79424</v>
      </c>
      <c r="T287" s="3">
        <v>42011</v>
      </c>
      <c r="U287" s="3">
        <v>42014</v>
      </c>
      <c r="V287">
        <v>-326.23159999999996</v>
      </c>
      <c r="W287">
        <v>1</v>
      </c>
      <c r="X287">
        <v>79.02</v>
      </c>
      <c r="Y287">
        <v>90513</v>
      </c>
    </row>
    <row r="288" spans="1:25" x14ac:dyDescent="0.3">
      <c r="A288">
        <v>20829</v>
      </c>
      <c r="B288" t="s">
        <v>42</v>
      </c>
      <c r="C288">
        <v>0.01</v>
      </c>
      <c r="D288">
        <v>2.89</v>
      </c>
      <c r="E288">
        <v>0.5</v>
      </c>
      <c r="F288">
        <v>1361</v>
      </c>
      <c r="G288" t="s">
        <v>1453</v>
      </c>
      <c r="H288" t="s">
        <v>66</v>
      </c>
      <c r="I288" t="s">
        <v>139</v>
      </c>
      <c r="J288" t="s">
        <v>46</v>
      </c>
      <c r="K288" t="s">
        <v>159</v>
      </c>
      <c r="L288" t="s">
        <v>76</v>
      </c>
      <c r="M288" t="s">
        <v>813</v>
      </c>
      <c r="N288">
        <v>0.38</v>
      </c>
      <c r="O288" t="s">
        <v>50</v>
      </c>
      <c r="P288" t="s">
        <v>78</v>
      </c>
      <c r="Q288" t="s">
        <v>324</v>
      </c>
      <c r="R288" t="s">
        <v>1454</v>
      </c>
      <c r="S288">
        <v>48101</v>
      </c>
      <c r="T288" s="3">
        <v>42030</v>
      </c>
      <c r="U288" s="3">
        <v>42032</v>
      </c>
      <c r="V288">
        <v>1.2236</v>
      </c>
      <c r="W288">
        <v>1</v>
      </c>
      <c r="X288">
        <v>3.08</v>
      </c>
      <c r="Y288">
        <v>89595</v>
      </c>
    </row>
    <row r="289" spans="1:25" x14ac:dyDescent="0.3">
      <c r="A289">
        <v>20830</v>
      </c>
      <c r="B289" t="s">
        <v>42</v>
      </c>
      <c r="C289">
        <v>0.03</v>
      </c>
      <c r="D289">
        <v>14.34</v>
      </c>
      <c r="E289">
        <v>5</v>
      </c>
      <c r="F289">
        <v>1360</v>
      </c>
      <c r="G289" t="s">
        <v>1450</v>
      </c>
      <c r="H289" t="s">
        <v>66</v>
      </c>
      <c r="I289" t="s">
        <v>139</v>
      </c>
      <c r="J289" t="s">
        <v>58</v>
      </c>
      <c r="K289" t="s">
        <v>67</v>
      </c>
      <c r="L289" t="s">
        <v>68</v>
      </c>
      <c r="M289" t="s">
        <v>1451</v>
      </c>
      <c r="N289">
        <v>0.49</v>
      </c>
      <c r="O289" t="s">
        <v>50</v>
      </c>
      <c r="P289" t="s">
        <v>78</v>
      </c>
      <c r="Q289" t="s">
        <v>354</v>
      </c>
      <c r="R289" t="s">
        <v>1452</v>
      </c>
      <c r="S289">
        <v>52761</v>
      </c>
      <c r="T289" s="3">
        <v>42030</v>
      </c>
      <c r="U289" s="3">
        <v>42031</v>
      </c>
      <c r="V289">
        <v>82.310099999999991</v>
      </c>
      <c r="W289">
        <v>8</v>
      </c>
      <c r="X289">
        <v>119.29</v>
      </c>
      <c r="Y289">
        <v>89595</v>
      </c>
    </row>
    <row r="290" spans="1:25" x14ac:dyDescent="0.3">
      <c r="A290">
        <v>25806</v>
      </c>
      <c r="B290" t="s">
        <v>54</v>
      </c>
      <c r="C290">
        <v>0.02</v>
      </c>
      <c r="D290">
        <v>7.1</v>
      </c>
      <c r="E290">
        <v>6.05</v>
      </c>
      <c r="F290">
        <v>549</v>
      </c>
      <c r="G290" t="s">
        <v>674</v>
      </c>
      <c r="H290" t="s">
        <v>66</v>
      </c>
      <c r="I290" t="s">
        <v>45</v>
      </c>
      <c r="J290" t="s">
        <v>46</v>
      </c>
      <c r="K290" t="s">
        <v>134</v>
      </c>
      <c r="L290" t="s">
        <v>76</v>
      </c>
      <c r="M290" t="s">
        <v>675</v>
      </c>
      <c r="N290">
        <v>0.39</v>
      </c>
      <c r="O290" t="s">
        <v>50</v>
      </c>
      <c r="P290" t="s">
        <v>51</v>
      </c>
      <c r="Q290" t="s">
        <v>390</v>
      </c>
      <c r="R290" t="s">
        <v>676</v>
      </c>
      <c r="S290">
        <v>88201</v>
      </c>
      <c r="T290" s="3">
        <v>42024</v>
      </c>
      <c r="U290" s="3">
        <v>42024</v>
      </c>
      <c r="V290">
        <v>-66.378</v>
      </c>
      <c r="W290">
        <v>9</v>
      </c>
      <c r="X290">
        <v>66.319999999999993</v>
      </c>
      <c r="Y290">
        <v>90908</v>
      </c>
    </row>
    <row r="291" spans="1:25" x14ac:dyDescent="0.3">
      <c r="A291">
        <v>24132</v>
      </c>
      <c r="B291" t="s">
        <v>42</v>
      </c>
      <c r="C291">
        <v>0.05</v>
      </c>
      <c r="D291">
        <v>1.68</v>
      </c>
      <c r="E291">
        <v>1.57</v>
      </c>
      <c r="F291">
        <v>550</v>
      </c>
      <c r="G291" t="s">
        <v>677</v>
      </c>
      <c r="H291" t="s">
        <v>66</v>
      </c>
      <c r="I291" t="s">
        <v>45</v>
      </c>
      <c r="J291" t="s">
        <v>46</v>
      </c>
      <c r="K291" t="s">
        <v>47</v>
      </c>
      <c r="L291" t="s">
        <v>48</v>
      </c>
      <c r="M291" t="s">
        <v>121</v>
      </c>
      <c r="N291">
        <v>0.59</v>
      </c>
      <c r="O291" t="s">
        <v>50</v>
      </c>
      <c r="P291" t="s">
        <v>78</v>
      </c>
      <c r="Q291" t="s">
        <v>155</v>
      </c>
      <c r="R291" t="s">
        <v>678</v>
      </c>
      <c r="S291">
        <v>78155</v>
      </c>
      <c r="T291" s="3">
        <v>42034</v>
      </c>
      <c r="U291" s="3">
        <v>42035</v>
      </c>
      <c r="V291">
        <v>-33.340000000000003</v>
      </c>
      <c r="W291">
        <v>11</v>
      </c>
      <c r="X291">
        <v>18.75</v>
      </c>
      <c r="Y291">
        <v>90909</v>
      </c>
    </row>
    <row r="292" spans="1:25" x14ac:dyDescent="0.3">
      <c r="A292">
        <v>24133</v>
      </c>
      <c r="B292" t="s">
        <v>42</v>
      </c>
      <c r="C292">
        <v>0.1</v>
      </c>
      <c r="D292">
        <v>218.75</v>
      </c>
      <c r="E292">
        <v>69.64</v>
      </c>
      <c r="F292">
        <v>550</v>
      </c>
      <c r="G292" t="s">
        <v>677</v>
      </c>
      <c r="H292" t="s">
        <v>56</v>
      </c>
      <c r="I292" t="s">
        <v>45</v>
      </c>
      <c r="J292" t="s">
        <v>58</v>
      </c>
      <c r="K292" t="s">
        <v>176</v>
      </c>
      <c r="L292" t="s">
        <v>146</v>
      </c>
      <c r="M292" t="s">
        <v>679</v>
      </c>
      <c r="N292">
        <v>0.77</v>
      </c>
      <c r="O292" t="s">
        <v>50</v>
      </c>
      <c r="P292" t="s">
        <v>78</v>
      </c>
      <c r="Q292" t="s">
        <v>155</v>
      </c>
      <c r="R292" t="s">
        <v>678</v>
      </c>
      <c r="S292">
        <v>78155</v>
      </c>
      <c r="T292" s="3">
        <v>42034</v>
      </c>
      <c r="U292" s="3">
        <v>42036</v>
      </c>
      <c r="V292">
        <v>-201.27599999999998</v>
      </c>
      <c r="W292">
        <v>1</v>
      </c>
      <c r="X292">
        <v>188.51</v>
      </c>
      <c r="Y292">
        <v>90909</v>
      </c>
    </row>
    <row r="293" spans="1:25" x14ac:dyDescent="0.3">
      <c r="A293">
        <v>18499</v>
      </c>
      <c r="B293" t="s">
        <v>54</v>
      </c>
      <c r="C293">
        <v>0.1</v>
      </c>
      <c r="D293">
        <v>110.99</v>
      </c>
      <c r="E293">
        <v>8.99</v>
      </c>
      <c r="F293">
        <v>1351</v>
      </c>
      <c r="G293" t="s">
        <v>1438</v>
      </c>
      <c r="H293" t="s">
        <v>44</v>
      </c>
      <c r="I293" t="s">
        <v>57</v>
      </c>
      <c r="J293" t="s">
        <v>102</v>
      </c>
      <c r="K293" t="s">
        <v>103</v>
      </c>
      <c r="L293" t="s">
        <v>76</v>
      </c>
      <c r="M293" t="s">
        <v>1439</v>
      </c>
      <c r="N293">
        <v>0.56999999999999995</v>
      </c>
      <c r="O293" t="s">
        <v>50</v>
      </c>
      <c r="P293" t="s">
        <v>87</v>
      </c>
      <c r="Q293" t="s">
        <v>386</v>
      </c>
      <c r="R293" t="s">
        <v>1440</v>
      </c>
      <c r="S293">
        <v>33063</v>
      </c>
      <c r="T293" s="3">
        <v>42031</v>
      </c>
      <c r="U293" s="3">
        <v>42033</v>
      </c>
      <c r="V293">
        <v>3285.48</v>
      </c>
      <c r="W293">
        <v>7</v>
      </c>
      <c r="X293">
        <v>627.78</v>
      </c>
      <c r="Y293">
        <v>88232</v>
      </c>
    </row>
    <row r="294" spans="1:25" x14ac:dyDescent="0.3">
      <c r="A294">
        <v>21792</v>
      </c>
      <c r="B294" t="s">
        <v>131</v>
      </c>
      <c r="C294">
        <v>0.05</v>
      </c>
      <c r="D294">
        <v>279.48</v>
      </c>
      <c r="E294">
        <v>35</v>
      </c>
      <c r="F294">
        <v>1316</v>
      </c>
      <c r="G294" t="s">
        <v>1422</v>
      </c>
      <c r="H294" t="s">
        <v>66</v>
      </c>
      <c r="I294" t="s">
        <v>57</v>
      </c>
      <c r="J294" t="s">
        <v>46</v>
      </c>
      <c r="K294" t="s">
        <v>165</v>
      </c>
      <c r="L294" t="s">
        <v>260</v>
      </c>
      <c r="M294" t="s">
        <v>834</v>
      </c>
      <c r="N294">
        <v>0.8</v>
      </c>
      <c r="O294" t="s">
        <v>50</v>
      </c>
      <c r="P294" t="s">
        <v>51</v>
      </c>
      <c r="Q294" t="s">
        <v>279</v>
      </c>
      <c r="R294" t="s">
        <v>1423</v>
      </c>
      <c r="S294">
        <v>80022</v>
      </c>
      <c r="T294" s="3">
        <v>42009</v>
      </c>
      <c r="U294" s="3">
        <v>42009</v>
      </c>
      <c r="V294">
        <v>-274.95</v>
      </c>
      <c r="W294">
        <v>8</v>
      </c>
      <c r="X294">
        <v>2156.06</v>
      </c>
      <c r="Y294">
        <v>87603</v>
      </c>
    </row>
    <row r="295" spans="1:25" x14ac:dyDescent="0.3">
      <c r="A295">
        <v>24134</v>
      </c>
      <c r="B295" t="s">
        <v>42</v>
      </c>
      <c r="C295">
        <v>0</v>
      </c>
      <c r="D295">
        <v>15.04</v>
      </c>
      <c r="E295">
        <v>1.97</v>
      </c>
      <c r="F295">
        <v>551</v>
      </c>
      <c r="G295" t="s">
        <v>682</v>
      </c>
      <c r="H295" t="s">
        <v>66</v>
      </c>
      <c r="I295" t="s">
        <v>45</v>
      </c>
      <c r="J295" t="s">
        <v>46</v>
      </c>
      <c r="K295" t="s">
        <v>118</v>
      </c>
      <c r="L295" t="s">
        <v>48</v>
      </c>
      <c r="M295" t="s">
        <v>683</v>
      </c>
      <c r="N295">
        <v>0.39</v>
      </c>
      <c r="O295" t="s">
        <v>50</v>
      </c>
      <c r="P295" t="s">
        <v>78</v>
      </c>
      <c r="Q295" t="s">
        <v>155</v>
      </c>
      <c r="R295" t="s">
        <v>684</v>
      </c>
      <c r="S295">
        <v>75090</v>
      </c>
      <c r="T295" s="3">
        <v>42034</v>
      </c>
      <c r="U295" s="3">
        <v>42036</v>
      </c>
      <c r="V295">
        <v>21.514199999999999</v>
      </c>
      <c r="W295">
        <v>2</v>
      </c>
      <c r="X295">
        <v>31.18</v>
      </c>
      <c r="Y295">
        <v>90909</v>
      </c>
    </row>
    <row r="296" spans="1:25" x14ac:dyDescent="0.3">
      <c r="A296">
        <v>2368</v>
      </c>
      <c r="B296" t="s">
        <v>73</v>
      </c>
      <c r="C296">
        <v>0</v>
      </c>
      <c r="D296">
        <v>6.88</v>
      </c>
      <c r="E296">
        <v>2</v>
      </c>
      <c r="F296">
        <v>553</v>
      </c>
      <c r="G296" t="s">
        <v>685</v>
      </c>
      <c r="H296" t="s">
        <v>44</v>
      </c>
      <c r="I296" t="s">
        <v>57</v>
      </c>
      <c r="J296" t="s">
        <v>46</v>
      </c>
      <c r="K296" t="s">
        <v>118</v>
      </c>
      <c r="L296" t="s">
        <v>48</v>
      </c>
      <c r="M296" t="s">
        <v>686</v>
      </c>
      <c r="N296">
        <v>0.39</v>
      </c>
      <c r="O296" t="s">
        <v>50</v>
      </c>
      <c r="P296" t="s">
        <v>51</v>
      </c>
      <c r="Q296" t="s">
        <v>62</v>
      </c>
      <c r="R296" t="s">
        <v>687</v>
      </c>
      <c r="S296">
        <v>90008</v>
      </c>
      <c r="T296" s="3">
        <v>42032</v>
      </c>
      <c r="U296" s="3">
        <v>42033</v>
      </c>
      <c r="V296">
        <v>34.068000000000005</v>
      </c>
      <c r="W296">
        <v>36</v>
      </c>
      <c r="X296">
        <v>267.52999999999997</v>
      </c>
      <c r="Y296">
        <v>17155</v>
      </c>
    </row>
    <row r="297" spans="1:25" x14ac:dyDescent="0.3">
      <c r="A297">
        <v>21791</v>
      </c>
      <c r="B297" t="s">
        <v>131</v>
      </c>
      <c r="C297">
        <v>0.05</v>
      </c>
      <c r="D297">
        <v>80.98</v>
      </c>
      <c r="E297">
        <v>35</v>
      </c>
      <c r="F297">
        <v>1316</v>
      </c>
      <c r="G297" t="s">
        <v>1422</v>
      </c>
      <c r="H297" t="s">
        <v>66</v>
      </c>
      <c r="I297" t="s">
        <v>57</v>
      </c>
      <c r="J297" t="s">
        <v>46</v>
      </c>
      <c r="K297" t="s">
        <v>165</v>
      </c>
      <c r="L297" t="s">
        <v>260</v>
      </c>
      <c r="M297" t="s">
        <v>1376</v>
      </c>
      <c r="N297">
        <v>0.81</v>
      </c>
      <c r="O297" t="s">
        <v>50</v>
      </c>
      <c r="P297" t="s">
        <v>51</v>
      </c>
      <c r="Q297" t="s">
        <v>279</v>
      </c>
      <c r="R297" t="s">
        <v>1423</v>
      </c>
      <c r="S297">
        <v>80022</v>
      </c>
      <c r="T297" s="3">
        <v>42009</v>
      </c>
      <c r="U297" s="3">
        <v>42013</v>
      </c>
      <c r="V297">
        <v>-746.44</v>
      </c>
      <c r="W297">
        <v>8</v>
      </c>
      <c r="X297">
        <v>637.76</v>
      </c>
      <c r="Y297">
        <v>87603</v>
      </c>
    </row>
    <row r="298" spans="1:25" x14ac:dyDescent="0.3">
      <c r="A298">
        <v>3792</v>
      </c>
      <c r="B298" t="s">
        <v>131</v>
      </c>
      <c r="C298">
        <v>0.05</v>
      </c>
      <c r="D298">
        <v>279.48</v>
      </c>
      <c r="E298">
        <v>35</v>
      </c>
      <c r="F298">
        <v>1314</v>
      </c>
      <c r="G298" t="s">
        <v>1418</v>
      </c>
      <c r="H298" t="s">
        <v>66</v>
      </c>
      <c r="I298" t="s">
        <v>57</v>
      </c>
      <c r="J298" t="s">
        <v>46</v>
      </c>
      <c r="K298" t="s">
        <v>165</v>
      </c>
      <c r="L298" t="s">
        <v>260</v>
      </c>
      <c r="M298" t="s">
        <v>834</v>
      </c>
      <c r="N298">
        <v>0.8</v>
      </c>
      <c r="O298" t="s">
        <v>50</v>
      </c>
      <c r="P298" t="s">
        <v>51</v>
      </c>
      <c r="Q298" t="s">
        <v>62</v>
      </c>
      <c r="R298" t="s">
        <v>687</v>
      </c>
      <c r="S298">
        <v>90058</v>
      </c>
      <c r="T298" s="3">
        <v>42009</v>
      </c>
      <c r="U298" s="3">
        <v>42009</v>
      </c>
      <c r="V298">
        <v>-274.95</v>
      </c>
      <c r="W298">
        <v>31</v>
      </c>
      <c r="X298">
        <v>8354.73</v>
      </c>
      <c r="Y298">
        <v>27013</v>
      </c>
    </row>
    <row r="299" spans="1:25" x14ac:dyDescent="0.3">
      <c r="A299">
        <v>3791</v>
      </c>
      <c r="B299" t="s">
        <v>131</v>
      </c>
      <c r="C299">
        <v>0.05</v>
      </c>
      <c r="D299">
        <v>80.98</v>
      </c>
      <c r="E299">
        <v>35</v>
      </c>
      <c r="F299">
        <v>1314</v>
      </c>
      <c r="G299" t="s">
        <v>1418</v>
      </c>
      <c r="H299" t="s">
        <v>66</v>
      </c>
      <c r="I299" t="s">
        <v>57</v>
      </c>
      <c r="J299" t="s">
        <v>46</v>
      </c>
      <c r="K299" t="s">
        <v>165</v>
      </c>
      <c r="L299" t="s">
        <v>260</v>
      </c>
      <c r="M299" t="s">
        <v>1376</v>
      </c>
      <c r="N299">
        <v>0.81</v>
      </c>
      <c r="O299" t="s">
        <v>50</v>
      </c>
      <c r="P299" t="s">
        <v>51</v>
      </c>
      <c r="Q299" t="s">
        <v>62</v>
      </c>
      <c r="R299" t="s">
        <v>687</v>
      </c>
      <c r="S299">
        <v>90058</v>
      </c>
      <c r="T299" s="3">
        <v>42009</v>
      </c>
      <c r="U299" s="3">
        <v>42013</v>
      </c>
      <c r="V299">
        <v>-746.44</v>
      </c>
      <c r="W299">
        <v>34</v>
      </c>
      <c r="X299">
        <v>2710.47</v>
      </c>
      <c r="Y299">
        <v>27013</v>
      </c>
    </row>
    <row r="300" spans="1:25" x14ac:dyDescent="0.3">
      <c r="A300">
        <v>4126</v>
      </c>
      <c r="B300" t="s">
        <v>131</v>
      </c>
      <c r="C300">
        <v>0.03</v>
      </c>
      <c r="D300">
        <v>199.99</v>
      </c>
      <c r="E300">
        <v>24.49</v>
      </c>
      <c r="F300">
        <v>1282</v>
      </c>
      <c r="G300" t="s">
        <v>1404</v>
      </c>
      <c r="H300" t="s">
        <v>44</v>
      </c>
      <c r="I300" t="s">
        <v>75</v>
      </c>
      <c r="J300" t="s">
        <v>102</v>
      </c>
      <c r="K300" t="s">
        <v>611</v>
      </c>
      <c r="L300" t="s">
        <v>260</v>
      </c>
      <c r="M300" t="s">
        <v>1403</v>
      </c>
      <c r="N300">
        <v>0.46</v>
      </c>
      <c r="O300" t="s">
        <v>50</v>
      </c>
      <c r="P300" t="s">
        <v>70</v>
      </c>
      <c r="Q300" t="s">
        <v>258</v>
      </c>
      <c r="R300" t="s">
        <v>1343</v>
      </c>
      <c r="S300">
        <v>19134</v>
      </c>
      <c r="T300" s="3">
        <v>42028</v>
      </c>
      <c r="U300" s="3">
        <v>42030</v>
      </c>
      <c r="V300">
        <v>393.41999999999996</v>
      </c>
      <c r="W300">
        <v>21</v>
      </c>
      <c r="X300">
        <v>4429.6899999999996</v>
      </c>
      <c r="Y300">
        <v>29319</v>
      </c>
    </row>
    <row r="301" spans="1:25" x14ac:dyDescent="0.3">
      <c r="A301">
        <v>4125</v>
      </c>
      <c r="B301" t="s">
        <v>131</v>
      </c>
      <c r="C301">
        <v>0.1</v>
      </c>
      <c r="D301">
        <v>238.4</v>
      </c>
      <c r="E301">
        <v>24.49</v>
      </c>
      <c r="F301">
        <v>1282</v>
      </c>
      <c r="G301" t="s">
        <v>1404</v>
      </c>
      <c r="H301" t="s">
        <v>66</v>
      </c>
      <c r="I301" t="s">
        <v>75</v>
      </c>
      <c r="J301" t="s">
        <v>58</v>
      </c>
      <c r="K301" t="s">
        <v>59</v>
      </c>
      <c r="L301" t="s">
        <v>260</v>
      </c>
      <c r="M301" t="s">
        <v>1401</v>
      </c>
      <c r="O301" t="s">
        <v>50</v>
      </c>
      <c r="P301" t="s">
        <v>70</v>
      </c>
      <c r="Q301" t="s">
        <v>258</v>
      </c>
      <c r="R301" t="s">
        <v>1343</v>
      </c>
      <c r="S301">
        <v>19134</v>
      </c>
      <c r="T301" s="3">
        <v>42028</v>
      </c>
      <c r="U301" s="3">
        <v>42030</v>
      </c>
      <c r="V301">
        <v>460.67600000000004</v>
      </c>
      <c r="W301">
        <v>30</v>
      </c>
      <c r="X301">
        <v>6654.39</v>
      </c>
      <c r="Y301">
        <v>29319</v>
      </c>
    </row>
    <row r="302" spans="1:25" x14ac:dyDescent="0.3">
      <c r="A302">
        <v>22126</v>
      </c>
      <c r="B302" t="s">
        <v>131</v>
      </c>
      <c r="C302">
        <v>0.03</v>
      </c>
      <c r="D302">
        <v>199.99</v>
      </c>
      <c r="E302">
        <v>24.49</v>
      </c>
      <c r="F302">
        <v>1281</v>
      </c>
      <c r="G302" t="s">
        <v>1400</v>
      </c>
      <c r="H302" t="s">
        <v>44</v>
      </c>
      <c r="I302" t="s">
        <v>75</v>
      </c>
      <c r="J302" t="s">
        <v>102</v>
      </c>
      <c r="K302" t="s">
        <v>611</v>
      </c>
      <c r="L302" t="s">
        <v>260</v>
      </c>
      <c r="M302" t="s">
        <v>1403</v>
      </c>
      <c r="N302">
        <v>0.46</v>
      </c>
      <c r="O302" t="s">
        <v>50</v>
      </c>
      <c r="P302" t="s">
        <v>78</v>
      </c>
      <c r="Q302" t="s">
        <v>727</v>
      </c>
      <c r="R302" t="s">
        <v>1402</v>
      </c>
      <c r="S302">
        <v>47591</v>
      </c>
      <c r="T302" s="3">
        <v>42028</v>
      </c>
      <c r="U302" s="3">
        <v>42030</v>
      </c>
      <c r="V302">
        <v>727.73609999999996</v>
      </c>
      <c r="W302">
        <v>5</v>
      </c>
      <c r="X302">
        <v>1054.69</v>
      </c>
      <c r="Y302">
        <v>89112</v>
      </c>
    </row>
    <row r="303" spans="1:25" x14ac:dyDescent="0.3">
      <c r="A303">
        <v>20368</v>
      </c>
      <c r="B303" t="s">
        <v>73</v>
      </c>
      <c r="C303">
        <v>0</v>
      </c>
      <c r="D303">
        <v>6.88</v>
      </c>
      <c r="E303">
        <v>2</v>
      </c>
      <c r="F303">
        <v>556</v>
      </c>
      <c r="G303" t="s">
        <v>690</v>
      </c>
      <c r="H303" t="s">
        <v>44</v>
      </c>
      <c r="I303" t="s">
        <v>57</v>
      </c>
      <c r="J303" t="s">
        <v>46</v>
      </c>
      <c r="K303" t="s">
        <v>118</v>
      </c>
      <c r="L303" t="s">
        <v>48</v>
      </c>
      <c r="M303" t="s">
        <v>686</v>
      </c>
      <c r="N303">
        <v>0.39</v>
      </c>
      <c r="O303" t="s">
        <v>50</v>
      </c>
      <c r="P303" t="s">
        <v>51</v>
      </c>
      <c r="Q303" t="s">
        <v>236</v>
      </c>
      <c r="R303" t="s">
        <v>691</v>
      </c>
      <c r="S303">
        <v>84604</v>
      </c>
      <c r="T303" s="3">
        <v>42032</v>
      </c>
      <c r="U303" s="3">
        <v>42033</v>
      </c>
      <c r="V303">
        <v>46.147199999999991</v>
      </c>
      <c r="W303">
        <v>9</v>
      </c>
      <c r="X303">
        <v>66.88</v>
      </c>
      <c r="Y303">
        <v>86189</v>
      </c>
    </row>
    <row r="304" spans="1:25" x14ac:dyDescent="0.3">
      <c r="A304">
        <v>20369</v>
      </c>
      <c r="B304" t="s">
        <v>73</v>
      </c>
      <c r="C304">
        <v>0.03</v>
      </c>
      <c r="D304">
        <v>32.479999999999997</v>
      </c>
      <c r="E304">
        <v>35</v>
      </c>
      <c r="F304">
        <v>556</v>
      </c>
      <c r="G304" t="s">
        <v>690</v>
      </c>
      <c r="H304" t="s">
        <v>44</v>
      </c>
      <c r="I304" t="s">
        <v>57</v>
      </c>
      <c r="J304" t="s">
        <v>46</v>
      </c>
      <c r="K304" t="s">
        <v>165</v>
      </c>
      <c r="L304" t="s">
        <v>260</v>
      </c>
      <c r="M304" t="s">
        <v>692</v>
      </c>
      <c r="N304">
        <v>0.81</v>
      </c>
      <c r="O304" t="s">
        <v>50</v>
      </c>
      <c r="P304" t="s">
        <v>51</v>
      </c>
      <c r="Q304" t="s">
        <v>236</v>
      </c>
      <c r="R304" t="s">
        <v>691</v>
      </c>
      <c r="S304">
        <v>84604</v>
      </c>
      <c r="T304" s="3">
        <v>42032</v>
      </c>
      <c r="U304" s="3">
        <v>42032</v>
      </c>
      <c r="V304">
        <v>-1116.3348000000001</v>
      </c>
      <c r="W304">
        <v>8</v>
      </c>
      <c r="X304">
        <v>274.91000000000003</v>
      </c>
      <c r="Y304">
        <v>86189</v>
      </c>
    </row>
    <row r="305" spans="1:25" x14ac:dyDescent="0.3">
      <c r="A305">
        <v>22125</v>
      </c>
      <c r="B305" t="s">
        <v>131</v>
      </c>
      <c r="C305">
        <v>0.1</v>
      </c>
      <c r="D305">
        <v>238.4</v>
      </c>
      <c r="E305">
        <v>24.49</v>
      </c>
      <c r="F305">
        <v>1281</v>
      </c>
      <c r="G305" t="s">
        <v>1400</v>
      </c>
      <c r="H305" t="s">
        <v>66</v>
      </c>
      <c r="I305" t="s">
        <v>75</v>
      </c>
      <c r="J305" t="s">
        <v>58</v>
      </c>
      <c r="K305" t="s">
        <v>59</v>
      </c>
      <c r="L305" t="s">
        <v>260</v>
      </c>
      <c r="M305" t="s">
        <v>1401</v>
      </c>
      <c r="O305" t="s">
        <v>50</v>
      </c>
      <c r="P305" t="s">
        <v>78</v>
      </c>
      <c r="Q305" t="s">
        <v>727</v>
      </c>
      <c r="R305" t="s">
        <v>1402</v>
      </c>
      <c r="S305">
        <v>47591</v>
      </c>
      <c r="T305" s="3">
        <v>42028</v>
      </c>
      <c r="U305" s="3">
        <v>42030</v>
      </c>
      <c r="V305">
        <v>875.28440000000001</v>
      </c>
      <c r="W305">
        <v>8</v>
      </c>
      <c r="X305">
        <v>1774.5</v>
      </c>
      <c r="Y305">
        <v>89112</v>
      </c>
    </row>
    <row r="306" spans="1:25" x14ac:dyDescent="0.3">
      <c r="A306">
        <v>20593</v>
      </c>
      <c r="B306" t="s">
        <v>73</v>
      </c>
      <c r="C306">
        <v>0.01</v>
      </c>
      <c r="D306">
        <v>160.97999999999999</v>
      </c>
      <c r="E306">
        <v>30</v>
      </c>
      <c r="F306">
        <v>1238</v>
      </c>
      <c r="G306" t="s">
        <v>1353</v>
      </c>
      <c r="H306" t="s">
        <v>56</v>
      </c>
      <c r="I306" t="s">
        <v>45</v>
      </c>
      <c r="J306" t="s">
        <v>58</v>
      </c>
      <c r="K306" t="s">
        <v>59</v>
      </c>
      <c r="L306" t="s">
        <v>60</v>
      </c>
      <c r="M306" t="s">
        <v>201</v>
      </c>
      <c r="N306">
        <v>0.62</v>
      </c>
      <c r="O306" t="s">
        <v>50</v>
      </c>
      <c r="P306" t="s">
        <v>78</v>
      </c>
      <c r="Q306" t="s">
        <v>155</v>
      </c>
      <c r="R306" t="s">
        <v>1354</v>
      </c>
      <c r="S306">
        <v>75104</v>
      </c>
      <c r="T306" s="3">
        <v>42035</v>
      </c>
      <c r="U306" s="3">
        <v>42037</v>
      </c>
      <c r="V306">
        <v>788.79</v>
      </c>
      <c r="W306">
        <v>10</v>
      </c>
      <c r="X306">
        <v>1634.67</v>
      </c>
      <c r="Y306">
        <v>86075</v>
      </c>
    </row>
    <row r="307" spans="1:25" x14ac:dyDescent="0.3">
      <c r="A307">
        <v>20592</v>
      </c>
      <c r="B307" t="s">
        <v>73</v>
      </c>
      <c r="C307">
        <v>0.03</v>
      </c>
      <c r="D307">
        <v>128.24</v>
      </c>
      <c r="E307">
        <v>12.65</v>
      </c>
      <c r="F307">
        <v>1237</v>
      </c>
      <c r="G307" t="s">
        <v>1349</v>
      </c>
      <c r="H307" t="s">
        <v>66</v>
      </c>
      <c r="I307" t="s">
        <v>45</v>
      </c>
      <c r="J307" t="s">
        <v>58</v>
      </c>
      <c r="K307" t="s">
        <v>59</v>
      </c>
      <c r="L307" t="s">
        <v>111</v>
      </c>
      <c r="M307" t="s">
        <v>643</v>
      </c>
      <c r="O307" t="s">
        <v>50</v>
      </c>
      <c r="P307" t="s">
        <v>78</v>
      </c>
      <c r="Q307" t="s">
        <v>155</v>
      </c>
      <c r="R307" t="s">
        <v>1350</v>
      </c>
      <c r="S307">
        <v>75007</v>
      </c>
      <c r="T307" s="3">
        <v>42035</v>
      </c>
      <c r="U307" s="3">
        <v>42037</v>
      </c>
      <c r="V307">
        <v>790.46399999999983</v>
      </c>
      <c r="W307">
        <v>9</v>
      </c>
      <c r="X307">
        <v>1145.5999999999999</v>
      </c>
      <c r="Y307">
        <v>86075</v>
      </c>
    </row>
    <row r="308" spans="1:25" x14ac:dyDescent="0.3">
      <c r="A308">
        <v>26038</v>
      </c>
      <c r="B308" t="s">
        <v>131</v>
      </c>
      <c r="C308">
        <v>0.06</v>
      </c>
      <c r="D308">
        <v>7.99</v>
      </c>
      <c r="E308">
        <v>5.03</v>
      </c>
      <c r="F308">
        <v>570</v>
      </c>
      <c r="G308" t="s">
        <v>698</v>
      </c>
      <c r="H308" t="s">
        <v>66</v>
      </c>
      <c r="I308" t="s">
        <v>139</v>
      </c>
      <c r="J308" t="s">
        <v>102</v>
      </c>
      <c r="K308" t="s">
        <v>103</v>
      </c>
      <c r="L308" t="s">
        <v>111</v>
      </c>
      <c r="M308" t="s">
        <v>454</v>
      </c>
      <c r="N308">
        <v>0.6</v>
      </c>
      <c r="O308" t="s">
        <v>50</v>
      </c>
      <c r="P308" t="s">
        <v>51</v>
      </c>
      <c r="Q308" t="s">
        <v>557</v>
      </c>
      <c r="R308" t="s">
        <v>699</v>
      </c>
      <c r="S308">
        <v>89015</v>
      </c>
      <c r="T308" s="3">
        <v>42017</v>
      </c>
      <c r="U308" s="3">
        <v>42017</v>
      </c>
      <c r="V308">
        <v>-122.13300000000001</v>
      </c>
      <c r="W308">
        <v>10</v>
      </c>
      <c r="X308">
        <v>65.739999999999995</v>
      </c>
      <c r="Y308">
        <v>88881</v>
      </c>
    </row>
    <row r="309" spans="1:25" x14ac:dyDescent="0.3">
      <c r="A309">
        <v>22530</v>
      </c>
      <c r="B309" t="s">
        <v>42</v>
      </c>
      <c r="C309">
        <v>0.03</v>
      </c>
      <c r="D309">
        <v>5.84</v>
      </c>
      <c r="E309">
        <v>1.2</v>
      </c>
      <c r="F309">
        <v>1213</v>
      </c>
      <c r="G309" t="s">
        <v>1334</v>
      </c>
      <c r="H309" t="s">
        <v>66</v>
      </c>
      <c r="I309" t="s">
        <v>45</v>
      </c>
      <c r="J309" t="s">
        <v>46</v>
      </c>
      <c r="K309" t="s">
        <v>47</v>
      </c>
      <c r="L309" t="s">
        <v>48</v>
      </c>
      <c r="M309" t="s">
        <v>1337</v>
      </c>
      <c r="N309">
        <v>0.55000000000000004</v>
      </c>
      <c r="O309" t="s">
        <v>50</v>
      </c>
      <c r="P309" t="s">
        <v>78</v>
      </c>
      <c r="Q309" t="s">
        <v>727</v>
      </c>
      <c r="R309" t="s">
        <v>1336</v>
      </c>
      <c r="S309">
        <v>46530</v>
      </c>
      <c r="T309" s="3">
        <v>42019</v>
      </c>
      <c r="U309" s="3">
        <v>42021</v>
      </c>
      <c r="V309">
        <v>-9.9999999999997868E-3</v>
      </c>
      <c r="W309">
        <v>2</v>
      </c>
      <c r="X309">
        <v>11.74</v>
      </c>
      <c r="Y309">
        <v>88600</v>
      </c>
    </row>
    <row r="310" spans="1:25" x14ac:dyDescent="0.3">
      <c r="A310">
        <v>22529</v>
      </c>
      <c r="B310" t="s">
        <v>42</v>
      </c>
      <c r="C310">
        <v>0.01</v>
      </c>
      <c r="D310">
        <v>3499.99</v>
      </c>
      <c r="E310">
        <v>24.49</v>
      </c>
      <c r="F310">
        <v>1212</v>
      </c>
      <c r="G310" t="s">
        <v>1330</v>
      </c>
      <c r="H310" t="s">
        <v>66</v>
      </c>
      <c r="I310" t="s">
        <v>45</v>
      </c>
      <c r="J310" t="s">
        <v>102</v>
      </c>
      <c r="K310" t="s">
        <v>611</v>
      </c>
      <c r="L310" t="s">
        <v>260</v>
      </c>
      <c r="M310" t="s">
        <v>1333</v>
      </c>
      <c r="N310">
        <v>0.37</v>
      </c>
      <c r="O310" t="s">
        <v>50</v>
      </c>
      <c r="P310" t="s">
        <v>78</v>
      </c>
      <c r="Q310" t="s">
        <v>727</v>
      </c>
      <c r="R310" t="s">
        <v>1332</v>
      </c>
      <c r="S310">
        <v>46404</v>
      </c>
      <c r="T310" s="3">
        <v>42019</v>
      </c>
      <c r="U310" s="3">
        <v>42020</v>
      </c>
      <c r="V310">
        <v>-3061.82</v>
      </c>
      <c r="W310">
        <v>1</v>
      </c>
      <c r="X310">
        <v>3672.89</v>
      </c>
      <c r="Y310">
        <v>88600</v>
      </c>
    </row>
    <row r="311" spans="1:25" x14ac:dyDescent="0.3">
      <c r="A311">
        <v>21325</v>
      </c>
      <c r="B311" t="s">
        <v>131</v>
      </c>
      <c r="C311">
        <v>0.06</v>
      </c>
      <c r="D311">
        <v>4.4800000000000004</v>
      </c>
      <c r="E311">
        <v>49</v>
      </c>
      <c r="F311">
        <v>576</v>
      </c>
      <c r="G311" t="s">
        <v>703</v>
      </c>
      <c r="H311" t="s">
        <v>66</v>
      </c>
      <c r="I311" t="s">
        <v>45</v>
      </c>
      <c r="J311" t="s">
        <v>46</v>
      </c>
      <c r="K311" t="s">
        <v>281</v>
      </c>
      <c r="L311" t="s">
        <v>260</v>
      </c>
      <c r="M311" t="s">
        <v>704</v>
      </c>
      <c r="N311">
        <v>0.6</v>
      </c>
      <c r="O311" t="s">
        <v>50</v>
      </c>
      <c r="P311" t="s">
        <v>51</v>
      </c>
      <c r="Q311" t="s">
        <v>62</v>
      </c>
      <c r="R311" t="s">
        <v>705</v>
      </c>
      <c r="S311">
        <v>91767</v>
      </c>
      <c r="T311" s="3">
        <v>42017</v>
      </c>
      <c r="U311" s="3">
        <v>42021</v>
      </c>
      <c r="V311">
        <v>-566</v>
      </c>
      <c r="W311">
        <v>4</v>
      </c>
      <c r="X311">
        <v>32.6</v>
      </c>
      <c r="Y311">
        <v>88645</v>
      </c>
    </row>
    <row r="312" spans="1:25" x14ac:dyDescent="0.3">
      <c r="A312">
        <v>22528</v>
      </c>
      <c r="B312" t="s">
        <v>42</v>
      </c>
      <c r="C312">
        <v>0.08</v>
      </c>
      <c r="D312">
        <v>4.91</v>
      </c>
      <c r="E312">
        <v>4.97</v>
      </c>
      <c r="F312">
        <v>1212</v>
      </c>
      <c r="G312" t="s">
        <v>1330</v>
      </c>
      <c r="H312" t="s">
        <v>66</v>
      </c>
      <c r="I312" t="s">
        <v>45</v>
      </c>
      <c r="J312" t="s">
        <v>46</v>
      </c>
      <c r="K312" t="s">
        <v>134</v>
      </c>
      <c r="L312" t="s">
        <v>76</v>
      </c>
      <c r="M312" t="s">
        <v>1331</v>
      </c>
      <c r="N312">
        <v>0.38</v>
      </c>
      <c r="O312" t="s">
        <v>50</v>
      </c>
      <c r="P312" t="s">
        <v>78</v>
      </c>
      <c r="Q312" t="s">
        <v>727</v>
      </c>
      <c r="R312" t="s">
        <v>1332</v>
      </c>
      <c r="S312">
        <v>46404</v>
      </c>
      <c r="T312" s="3">
        <v>42019</v>
      </c>
      <c r="U312" s="3">
        <v>42020</v>
      </c>
      <c r="V312">
        <v>-99.762500000000003</v>
      </c>
      <c r="W312">
        <v>12</v>
      </c>
      <c r="X312">
        <v>58.95</v>
      </c>
      <c r="Y312">
        <v>88600</v>
      </c>
    </row>
    <row r="313" spans="1:25" x14ac:dyDescent="0.3">
      <c r="A313">
        <v>24225</v>
      </c>
      <c r="B313" t="s">
        <v>64</v>
      </c>
      <c r="C313">
        <v>0.08</v>
      </c>
      <c r="D313">
        <v>15.04</v>
      </c>
      <c r="E313">
        <v>1.97</v>
      </c>
      <c r="F313">
        <v>1155</v>
      </c>
      <c r="G313" t="s">
        <v>1281</v>
      </c>
      <c r="H313" t="s">
        <v>66</v>
      </c>
      <c r="I313" t="s">
        <v>139</v>
      </c>
      <c r="J313" t="s">
        <v>46</v>
      </c>
      <c r="K313" t="s">
        <v>118</v>
      </c>
      <c r="L313" t="s">
        <v>48</v>
      </c>
      <c r="M313" t="s">
        <v>683</v>
      </c>
      <c r="N313">
        <v>0.39</v>
      </c>
      <c r="O313" t="s">
        <v>50</v>
      </c>
      <c r="P313" t="s">
        <v>51</v>
      </c>
      <c r="Q313" t="s">
        <v>62</v>
      </c>
      <c r="R313" t="s">
        <v>1283</v>
      </c>
      <c r="S313">
        <v>90640</v>
      </c>
      <c r="T313" s="3">
        <v>42006</v>
      </c>
      <c r="U313" s="3">
        <v>42006</v>
      </c>
      <c r="V313">
        <v>108.5163</v>
      </c>
      <c r="W313">
        <v>11</v>
      </c>
      <c r="X313">
        <v>157.27000000000001</v>
      </c>
      <c r="Y313">
        <v>90853</v>
      </c>
    </row>
    <row r="314" spans="1:25" x14ac:dyDescent="0.3">
      <c r="A314">
        <v>24224</v>
      </c>
      <c r="B314" t="s">
        <v>64</v>
      </c>
      <c r="C314">
        <v>0.09</v>
      </c>
      <c r="D314">
        <v>9.11</v>
      </c>
      <c r="E314">
        <v>2.15</v>
      </c>
      <c r="F314">
        <v>1155</v>
      </c>
      <c r="G314" t="s">
        <v>1281</v>
      </c>
      <c r="H314" t="s">
        <v>44</v>
      </c>
      <c r="I314" t="s">
        <v>139</v>
      </c>
      <c r="J314" t="s">
        <v>46</v>
      </c>
      <c r="K314" t="s">
        <v>118</v>
      </c>
      <c r="L314" t="s">
        <v>48</v>
      </c>
      <c r="M314" t="s">
        <v>1282</v>
      </c>
      <c r="N314">
        <v>0.4</v>
      </c>
      <c r="O314" t="s">
        <v>50</v>
      </c>
      <c r="P314" t="s">
        <v>51</v>
      </c>
      <c r="Q314" t="s">
        <v>62</v>
      </c>
      <c r="R314" t="s">
        <v>1283</v>
      </c>
      <c r="S314">
        <v>90640</v>
      </c>
      <c r="T314" s="3">
        <v>42006</v>
      </c>
      <c r="U314" s="3">
        <v>42008</v>
      </c>
      <c r="V314">
        <v>20.299600000000002</v>
      </c>
      <c r="W314">
        <v>4</v>
      </c>
      <c r="X314">
        <v>34.409999999999997</v>
      </c>
      <c r="Y314">
        <v>90853</v>
      </c>
    </row>
    <row r="315" spans="1:25" x14ac:dyDescent="0.3">
      <c r="A315">
        <v>24180</v>
      </c>
      <c r="B315" t="s">
        <v>54</v>
      </c>
      <c r="C315">
        <v>0.04</v>
      </c>
      <c r="D315">
        <v>15.51</v>
      </c>
      <c r="E315">
        <v>17.78</v>
      </c>
      <c r="F315">
        <v>584</v>
      </c>
      <c r="G315" t="s">
        <v>714</v>
      </c>
      <c r="H315" t="s">
        <v>66</v>
      </c>
      <c r="I315" t="s">
        <v>45</v>
      </c>
      <c r="J315" t="s">
        <v>46</v>
      </c>
      <c r="K315" t="s">
        <v>165</v>
      </c>
      <c r="L315" t="s">
        <v>76</v>
      </c>
      <c r="M315" t="s">
        <v>715</v>
      </c>
      <c r="N315">
        <v>0.59</v>
      </c>
      <c r="O315" t="s">
        <v>50</v>
      </c>
      <c r="P315" t="s">
        <v>70</v>
      </c>
      <c r="Q315" t="s">
        <v>217</v>
      </c>
      <c r="R315" t="s">
        <v>716</v>
      </c>
      <c r="S315">
        <v>1801</v>
      </c>
      <c r="T315" s="3">
        <v>42025</v>
      </c>
      <c r="U315" s="3">
        <v>42027</v>
      </c>
      <c r="V315">
        <v>-266.22000000000003</v>
      </c>
      <c r="W315">
        <v>7</v>
      </c>
      <c r="X315">
        <v>116.93</v>
      </c>
      <c r="Y315">
        <v>88646</v>
      </c>
    </row>
    <row r="316" spans="1:25" x14ac:dyDescent="0.3">
      <c r="A316">
        <v>25467</v>
      </c>
      <c r="B316" t="s">
        <v>73</v>
      </c>
      <c r="C316">
        <v>0.05</v>
      </c>
      <c r="D316">
        <v>363.25</v>
      </c>
      <c r="E316">
        <v>19.989999999999998</v>
      </c>
      <c r="F316">
        <v>1142</v>
      </c>
      <c r="G316" t="s">
        <v>1276</v>
      </c>
      <c r="H316" t="s">
        <v>66</v>
      </c>
      <c r="I316" t="s">
        <v>57</v>
      </c>
      <c r="J316" t="s">
        <v>46</v>
      </c>
      <c r="K316" t="s">
        <v>281</v>
      </c>
      <c r="L316" t="s">
        <v>76</v>
      </c>
      <c r="M316" t="s">
        <v>1277</v>
      </c>
      <c r="N316">
        <v>0.56999999999999995</v>
      </c>
      <c r="O316" t="s">
        <v>50</v>
      </c>
      <c r="P316" t="s">
        <v>78</v>
      </c>
      <c r="Q316" t="s">
        <v>155</v>
      </c>
      <c r="R316" t="s">
        <v>1278</v>
      </c>
      <c r="S316">
        <v>76706</v>
      </c>
      <c r="T316" s="3">
        <v>42008</v>
      </c>
      <c r="U316" s="3">
        <v>42010</v>
      </c>
      <c r="V316">
        <v>1766.7795000000001</v>
      </c>
      <c r="W316">
        <v>7</v>
      </c>
      <c r="X316">
        <v>2560.5500000000002</v>
      </c>
      <c r="Y316">
        <v>86573</v>
      </c>
    </row>
    <row r="317" spans="1:25" x14ac:dyDescent="0.3">
      <c r="A317">
        <v>19781</v>
      </c>
      <c r="B317" t="s">
        <v>64</v>
      </c>
      <c r="C317">
        <v>0.08</v>
      </c>
      <c r="D317">
        <v>30.53</v>
      </c>
      <c r="E317">
        <v>19.989999999999998</v>
      </c>
      <c r="F317">
        <v>592</v>
      </c>
      <c r="G317" t="s">
        <v>720</v>
      </c>
      <c r="H317" t="s">
        <v>66</v>
      </c>
      <c r="I317" t="s">
        <v>75</v>
      </c>
      <c r="J317" t="s">
        <v>46</v>
      </c>
      <c r="K317" t="s">
        <v>159</v>
      </c>
      <c r="L317" t="s">
        <v>76</v>
      </c>
      <c r="M317" t="s">
        <v>721</v>
      </c>
      <c r="N317">
        <v>0.39</v>
      </c>
      <c r="O317" t="s">
        <v>50</v>
      </c>
      <c r="P317" t="s">
        <v>78</v>
      </c>
      <c r="Q317" t="s">
        <v>202</v>
      </c>
      <c r="R317" t="s">
        <v>722</v>
      </c>
      <c r="S317">
        <v>60091</v>
      </c>
      <c r="T317" s="3">
        <v>42021</v>
      </c>
      <c r="U317" s="3">
        <v>42021</v>
      </c>
      <c r="V317">
        <v>-239.8656</v>
      </c>
      <c r="W317">
        <v>10</v>
      </c>
      <c r="X317">
        <v>285.87</v>
      </c>
      <c r="Y317">
        <v>86307</v>
      </c>
    </row>
    <row r="318" spans="1:25" x14ac:dyDescent="0.3">
      <c r="A318">
        <v>19782</v>
      </c>
      <c r="B318" t="s">
        <v>64</v>
      </c>
      <c r="C318">
        <v>0.01</v>
      </c>
      <c r="D318">
        <v>1.68</v>
      </c>
      <c r="E318">
        <v>1.57</v>
      </c>
      <c r="F318">
        <v>593</v>
      </c>
      <c r="G318" t="s">
        <v>723</v>
      </c>
      <c r="H318" t="s">
        <v>66</v>
      </c>
      <c r="I318" t="s">
        <v>75</v>
      </c>
      <c r="J318" t="s">
        <v>46</v>
      </c>
      <c r="K318" t="s">
        <v>47</v>
      </c>
      <c r="L318" t="s">
        <v>48</v>
      </c>
      <c r="M318" t="s">
        <v>121</v>
      </c>
      <c r="N318">
        <v>0.59</v>
      </c>
      <c r="O318" t="s">
        <v>50</v>
      </c>
      <c r="P318" t="s">
        <v>78</v>
      </c>
      <c r="Q318" t="s">
        <v>202</v>
      </c>
      <c r="R318" t="s">
        <v>724</v>
      </c>
      <c r="S318">
        <v>60517</v>
      </c>
      <c r="T318" s="3">
        <v>42021</v>
      </c>
      <c r="U318" s="3">
        <v>42023</v>
      </c>
      <c r="V318">
        <v>-53.444000000000003</v>
      </c>
      <c r="W318">
        <v>12</v>
      </c>
      <c r="X318">
        <v>20.37</v>
      </c>
      <c r="Y318">
        <v>86307</v>
      </c>
    </row>
    <row r="319" spans="1:25" x14ac:dyDescent="0.3">
      <c r="A319">
        <v>22119</v>
      </c>
      <c r="B319" t="s">
        <v>42</v>
      </c>
      <c r="C319">
        <v>0.09</v>
      </c>
      <c r="D319">
        <v>270.97000000000003</v>
      </c>
      <c r="E319">
        <v>28.06</v>
      </c>
      <c r="F319">
        <v>1136</v>
      </c>
      <c r="G319" t="s">
        <v>1271</v>
      </c>
      <c r="H319" t="s">
        <v>56</v>
      </c>
      <c r="I319" t="s">
        <v>139</v>
      </c>
      <c r="J319" t="s">
        <v>102</v>
      </c>
      <c r="K319" t="s">
        <v>110</v>
      </c>
      <c r="L319" t="s">
        <v>60</v>
      </c>
      <c r="M319" t="s">
        <v>1272</v>
      </c>
      <c r="N319">
        <v>0.56000000000000005</v>
      </c>
      <c r="O319" t="s">
        <v>50</v>
      </c>
      <c r="P319" t="s">
        <v>78</v>
      </c>
      <c r="Q319" t="s">
        <v>202</v>
      </c>
      <c r="R319" t="s">
        <v>1273</v>
      </c>
      <c r="S319">
        <v>60188</v>
      </c>
      <c r="T319" s="3">
        <v>42006</v>
      </c>
      <c r="U319" s="3">
        <v>42008</v>
      </c>
      <c r="V319">
        <v>2660.1432</v>
      </c>
      <c r="W319">
        <v>15</v>
      </c>
      <c r="X319">
        <v>3855.28</v>
      </c>
      <c r="Y319">
        <v>87940</v>
      </c>
    </row>
    <row r="320" spans="1:25" x14ac:dyDescent="0.3">
      <c r="A320">
        <v>26099</v>
      </c>
      <c r="B320" t="s">
        <v>131</v>
      </c>
      <c r="C320">
        <v>0.02</v>
      </c>
      <c r="D320">
        <v>4.9800000000000004</v>
      </c>
      <c r="E320">
        <v>6.07</v>
      </c>
      <c r="F320">
        <v>1133</v>
      </c>
      <c r="G320" t="s">
        <v>1269</v>
      </c>
      <c r="H320" t="s">
        <v>66</v>
      </c>
      <c r="I320" t="s">
        <v>57</v>
      </c>
      <c r="J320" t="s">
        <v>46</v>
      </c>
      <c r="K320" t="s">
        <v>118</v>
      </c>
      <c r="L320" t="s">
        <v>76</v>
      </c>
      <c r="M320" t="s">
        <v>197</v>
      </c>
      <c r="N320">
        <v>0.36</v>
      </c>
      <c r="O320" t="s">
        <v>50</v>
      </c>
      <c r="P320" t="s">
        <v>78</v>
      </c>
      <c r="Q320" t="s">
        <v>155</v>
      </c>
      <c r="R320" t="s">
        <v>1270</v>
      </c>
      <c r="S320">
        <v>75234</v>
      </c>
      <c r="T320" s="3">
        <v>42030</v>
      </c>
      <c r="U320" s="3">
        <v>42032</v>
      </c>
      <c r="V320">
        <v>-46.92</v>
      </c>
      <c r="W320">
        <v>5</v>
      </c>
      <c r="X320">
        <v>27.76</v>
      </c>
      <c r="Y320">
        <v>88105</v>
      </c>
    </row>
    <row r="321" spans="1:25" x14ac:dyDescent="0.3">
      <c r="A321">
        <v>8099</v>
      </c>
      <c r="B321" t="s">
        <v>131</v>
      </c>
      <c r="C321">
        <v>0.02</v>
      </c>
      <c r="D321">
        <v>4.9800000000000004</v>
      </c>
      <c r="E321">
        <v>6.07</v>
      </c>
      <c r="F321">
        <v>1129</v>
      </c>
      <c r="G321" t="s">
        <v>1260</v>
      </c>
      <c r="H321" t="s">
        <v>66</v>
      </c>
      <c r="I321" t="s">
        <v>57</v>
      </c>
      <c r="J321" t="s">
        <v>46</v>
      </c>
      <c r="K321" t="s">
        <v>118</v>
      </c>
      <c r="L321" t="s">
        <v>76</v>
      </c>
      <c r="M321" t="s">
        <v>197</v>
      </c>
      <c r="N321">
        <v>0.36</v>
      </c>
      <c r="O321" t="s">
        <v>50</v>
      </c>
      <c r="P321" t="s">
        <v>70</v>
      </c>
      <c r="Q321" t="s">
        <v>217</v>
      </c>
      <c r="R321" t="s">
        <v>218</v>
      </c>
      <c r="S321">
        <v>2118</v>
      </c>
      <c r="T321" s="3">
        <v>42030</v>
      </c>
      <c r="U321" s="3">
        <v>42032</v>
      </c>
      <c r="V321">
        <v>-46.92</v>
      </c>
      <c r="W321">
        <v>19</v>
      </c>
      <c r="X321">
        <v>105.5</v>
      </c>
      <c r="Y321">
        <v>57794</v>
      </c>
    </row>
    <row r="322" spans="1:25" x14ac:dyDescent="0.3">
      <c r="A322">
        <v>18047</v>
      </c>
      <c r="B322" t="s">
        <v>54</v>
      </c>
      <c r="C322">
        <v>0.05</v>
      </c>
      <c r="D322">
        <v>7.64</v>
      </c>
      <c r="E322">
        <v>5.83</v>
      </c>
      <c r="F322">
        <v>1085</v>
      </c>
      <c r="G322" t="s">
        <v>1218</v>
      </c>
      <c r="H322" t="s">
        <v>66</v>
      </c>
      <c r="I322" t="s">
        <v>57</v>
      </c>
      <c r="J322" t="s">
        <v>46</v>
      </c>
      <c r="K322" t="s">
        <v>118</v>
      </c>
      <c r="L322" t="s">
        <v>48</v>
      </c>
      <c r="M322" t="s">
        <v>1050</v>
      </c>
      <c r="N322">
        <v>0.36</v>
      </c>
      <c r="O322" t="s">
        <v>50</v>
      </c>
      <c r="P322" t="s">
        <v>70</v>
      </c>
      <c r="Q322" t="s">
        <v>96</v>
      </c>
      <c r="R322" t="s">
        <v>1219</v>
      </c>
      <c r="S322">
        <v>11729</v>
      </c>
      <c r="T322" s="3">
        <v>42009</v>
      </c>
      <c r="U322" s="3">
        <v>42010</v>
      </c>
      <c r="V322">
        <v>-40.275199999999998</v>
      </c>
      <c r="W322">
        <v>6</v>
      </c>
      <c r="X322">
        <v>47.18</v>
      </c>
      <c r="Y322">
        <v>86122</v>
      </c>
    </row>
    <row r="323" spans="1:25" x14ac:dyDescent="0.3">
      <c r="A323">
        <v>22639</v>
      </c>
      <c r="B323" t="s">
        <v>131</v>
      </c>
      <c r="C323">
        <v>0.08</v>
      </c>
      <c r="D323">
        <v>67.84</v>
      </c>
      <c r="E323">
        <v>0.99</v>
      </c>
      <c r="F323">
        <v>997</v>
      </c>
      <c r="G323" t="s">
        <v>1121</v>
      </c>
      <c r="H323" t="s">
        <v>66</v>
      </c>
      <c r="I323" t="s">
        <v>75</v>
      </c>
      <c r="J323" t="s">
        <v>46</v>
      </c>
      <c r="K323" t="s">
        <v>281</v>
      </c>
      <c r="L323" t="s">
        <v>76</v>
      </c>
      <c r="M323" t="s">
        <v>1122</v>
      </c>
      <c r="N323">
        <v>0.57999999999999996</v>
      </c>
      <c r="O323" t="s">
        <v>50</v>
      </c>
      <c r="P323" t="s">
        <v>70</v>
      </c>
      <c r="Q323" t="s">
        <v>71</v>
      </c>
      <c r="R323" t="s">
        <v>1087</v>
      </c>
      <c r="S323">
        <v>7002</v>
      </c>
      <c r="T323" s="3">
        <v>42028</v>
      </c>
      <c r="U323" s="3">
        <v>42033</v>
      </c>
      <c r="V323">
        <v>-23.634399999999999</v>
      </c>
      <c r="W323">
        <v>1</v>
      </c>
      <c r="X323">
        <v>63.66</v>
      </c>
      <c r="Y323">
        <v>89431</v>
      </c>
    </row>
    <row r="324" spans="1:25" x14ac:dyDescent="0.3">
      <c r="A324">
        <v>19279</v>
      </c>
      <c r="B324" t="s">
        <v>64</v>
      </c>
      <c r="C324">
        <v>0.06</v>
      </c>
      <c r="D324">
        <v>40.98</v>
      </c>
      <c r="E324">
        <v>2.99</v>
      </c>
      <c r="F324">
        <v>950</v>
      </c>
      <c r="G324" t="s">
        <v>1091</v>
      </c>
      <c r="H324" t="s">
        <v>66</v>
      </c>
      <c r="I324" t="s">
        <v>139</v>
      </c>
      <c r="J324" t="s">
        <v>46</v>
      </c>
      <c r="K324" t="s">
        <v>134</v>
      </c>
      <c r="L324" t="s">
        <v>76</v>
      </c>
      <c r="M324" t="s">
        <v>1090</v>
      </c>
      <c r="N324">
        <v>0.36</v>
      </c>
      <c r="O324" t="s">
        <v>50</v>
      </c>
      <c r="P324" t="s">
        <v>78</v>
      </c>
      <c r="Q324" t="s">
        <v>79</v>
      </c>
      <c r="R324" t="s">
        <v>80</v>
      </c>
      <c r="S324">
        <v>55372</v>
      </c>
      <c r="T324" s="3">
        <v>42006</v>
      </c>
      <c r="U324" s="3">
        <v>42008</v>
      </c>
      <c r="V324">
        <v>-14.801880000000001</v>
      </c>
      <c r="W324">
        <v>1</v>
      </c>
      <c r="X324">
        <v>41.6</v>
      </c>
      <c r="Y324">
        <v>89083</v>
      </c>
    </row>
    <row r="325" spans="1:25" x14ac:dyDescent="0.3">
      <c r="A325">
        <v>1279</v>
      </c>
      <c r="B325" t="s">
        <v>1088</v>
      </c>
      <c r="C325">
        <v>0.06</v>
      </c>
      <c r="D325">
        <v>40.98</v>
      </c>
      <c r="E325">
        <v>2.99</v>
      </c>
      <c r="F325">
        <v>949</v>
      </c>
      <c r="G325" t="s">
        <v>1089</v>
      </c>
      <c r="H325" t="s">
        <v>66</v>
      </c>
      <c r="I325" t="s">
        <v>139</v>
      </c>
      <c r="J325" t="s">
        <v>46</v>
      </c>
      <c r="K325" t="s">
        <v>134</v>
      </c>
      <c r="L325" t="s">
        <v>76</v>
      </c>
      <c r="M325" t="s">
        <v>1090</v>
      </c>
      <c r="N325">
        <v>0.36</v>
      </c>
      <c r="O325" t="s">
        <v>50</v>
      </c>
      <c r="P325" t="s">
        <v>51</v>
      </c>
      <c r="Q325" t="s">
        <v>62</v>
      </c>
      <c r="R325" t="s">
        <v>687</v>
      </c>
      <c r="S325">
        <v>90049</v>
      </c>
      <c r="T325" s="3">
        <v>42006</v>
      </c>
      <c r="U325" s="3">
        <v>42008</v>
      </c>
      <c r="V325">
        <v>-19.099200000000003</v>
      </c>
      <c r="W325">
        <v>3</v>
      </c>
      <c r="X325">
        <v>124.81</v>
      </c>
      <c r="Y325">
        <v>9285</v>
      </c>
    </row>
    <row r="326" spans="1:25" x14ac:dyDescent="0.3">
      <c r="A326">
        <v>24693</v>
      </c>
      <c r="B326" t="s">
        <v>64</v>
      </c>
      <c r="C326">
        <v>0.08</v>
      </c>
      <c r="D326">
        <v>14.2</v>
      </c>
      <c r="E326">
        <v>5.3</v>
      </c>
      <c r="F326">
        <v>947</v>
      </c>
      <c r="G326" t="s">
        <v>1086</v>
      </c>
      <c r="H326" t="s">
        <v>44</v>
      </c>
      <c r="I326" t="s">
        <v>57</v>
      </c>
      <c r="J326" t="s">
        <v>58</v>
      </c>
      <c r="K326" t="s">
        <v>67</v>
      </c>
      <c r="L326" t="s">
        <v>48</v>
      </c>
      <c r="M326" t="s">
        <v>754</v>
      </c>
      <c r="N326">
        <v>0.46</v>
      </c>
      <c r="O326" t="s">
        <v>50</v>
      </c>
      <c r="P326" t="s">
        <v>70</v>
      </c>
      <c r="Q326" t="s">
        <v>71</v>
      </c>
      <c r="R326" t="s">
        <v>1087</v>
      </c>
      <c r="S326">
        <v>7002</v>
      </c>
      <c r="T326" s="3">
        <v>42015</v>
      </c>
      <c r="U326" s="3">
        <v>42017</v>
      </c>
      <c r="V326">
        <v>27.23</v>
      </c>
      <c r="W326">
        <v>5</v>
      </c>
      <c r="X326">
        <v>72.11</v>
      </c>
      <c r="Y326">
        <v>86565</v>
      </c>
    </row>
    <row r="327" spans="1:25" x14ac:dyDescent="0.3">
      <c r="A327">
        <v>25833</v>
      </c>
      <c r="B327" t="s">
        <v>131</v>
      </c>
      <c r="C327">
        <v>0.05</v>
      </c>
      <c r="D327">
        <v>161.55000000000001</v>
      </c>
      <c r="E327">
        <v>19.989999999999998</v>
      </c>
      <c r="F327">
        <v>916</v>
      </c>
      <c r="G327" t="s">
        <v>1055</v>
      </c>
      <c r="H327" t="s">
        <v>66</v>
      </c>
      <c r="I327" t="s">
        <v>45</v>
      </c>
      <c r="J327" t="s">
        <v>46</v>
      </c>
      <c r="K327" t="s">
        <v>165</v>
      </c>
      <c r="L327" t="s">
        <v>76</v>
      </c>
      <c r="M327" t="s">
        <v>185</v>
      </c>
      <c r="N327">
        <v>0.66</v>
      </c>
      <c r="O327" t="s">
        <v>50</v>
      </c>
      <c r="P327" t="s">
        <v>78</v>
      </c>
      <c r="Q327" t="s">
        <v>155</v>
      </c>
      <c r="R327" t="s">
        <v>1056</v>
      </c>
      <c r="S327">
        <v>76028</v>
      </c>
      <c r="T327" s="3">
        <v>42008</v>
      </c>
      <c r="U327" s="3">
        <v>42015</v>
      </c>
      <c r="V327">
        <v>35.31</v>
      </c>
      <c r="W327">
        <v>3</v>
      </c>
      <c r="X327">
        <v>499.31</v>
      </c>
      <c r="Y327">
        <v>86357</v>
      </c>
    </row>
    <row r="328" spans="1:25" x14ac:dyDescent="0.3">
      <c r="A328">
        <v>24953</v>
      </c>
      <c r="B328" t="s">
        <v>42</v>
      </c>
      <c r="C328">
        <v>0.06</v>
      </c>
      <c r="D328">
        <v>350.98</v>
      </c>
      <c r="E328">
        <v>30</v>
      </c>
      <c r="F328">
        <v>915</v>
      </c>
      <c r="G328" t="s">
        <v>1053</v>
      </c>
      <c r="H328" t="s">
        <v>56</v>
      </c>
      <c r="I328" t="s">
        <v>57</v>
      </c>
      <c r="J328" t="s">
        <v>58</v>
      </c>
      <c r="K328" t="s">
        <v>59</v>
      </c>
      <c r="L328" t="s">
        <v>60</v>
      </c>
      <c r="M328" t="s">
        <v>886</v>
      </c>
      <c r="N328">
        <v>0.61</v>
      </c>
      <c r="O328" t="s">
        <v>50</v>
      </c>
      <c r="P328" t="s">
        <v>78</v>
      </c>
      <c r="Q328" t="s">
        <v>155</v>
      </c>
      <c r="R328" t="s">
        <v>1054</v>
      </c>
      <c r="S328">
        <v>77803</v>
      </c>
      <c r="T328" s="3">
        <v>42008</v>
      </c>
      <c r="U328" s="3">
        <v>42009</v>
      </c>
      <c r="V328">
        <v>-489.41559999999998</v>
      </c>
      <c r="W328">
        <v>1</v>
      </c>
      <c r="X328">
        <v>346.52</v>
      </c>
      <c r="Y328">
        <v>86356</v>
      </c>
    </row>
    <row r="329" spans="1:25" x14ac:dyDescent="0.3">
      <c r="A329">
        <v>4903</v>
      </c>
      <c r="B329" t="s">
        <v>64</v>
      </c>
      <c r="C329">
        <v>0.03</v>
      </c>
      <c r="D329">
        <v>1.88</v>
      </c>
      <c r="E329">
        <v>1.49</v>
      </c>
      <c r="F329">
        <v>604</v>
      </c>
      <c r="G329" t="s">
        <v>743</v>
      </c>
      <c r="H329" t="s">
        <v>66</v>
      </c>
      <c r="I329" t="s">
        <v>57</v>
      </c>
      <c r="J329" t="s">
        <v>46</v>
      </c>
      <c r="K329" t="s">
        <v>134</v>
      </c>
      <c r="L329" t="s">
        <v>76</v>
      </c>
      <c r="M329" t="s">
        <v>296</v>
      </c>
      <c r="N329">
        <v>0.37</v>
      </c>
      <c r="O329" t="s">
        <v>50</v>
      </c>
      <c r="P329" t="s">
        <v>51</v>
      </c>
      <c r="Q329" t="s">
        <v>62</v>
      </c>
      <c r="R329" t="s">
        <v>687</v>
      </c>
      <c r="S329">
        <v>90045</v>
      </c>
      <c r="T329" s="3">
        <v>42028</v>
      </c>
      <c r="U329" s="3">
        <v>42029</v>
      </c>
      <c r="V329">
        <v>-15.099500000000001</v>
      </c>
      <c r="W329">
        <v>52</v>
      </c>
      <c r="X329">
        <v>102.32</v>
      </c>
      <c r="Y329">
        <v>34882</v>
      </c>
    </row>
    <row r="330" spans="1:25" x14ac:dyDescent="0.3">
      <c r="A330">
        <v>25357</v>
      </c>
      <c r="B330" t="s">
        <v>54</v>
      </c>
      <c r="C330">
        <v>0.04</v>
      </c>
      <c r="D330">
        <v>218.75</v>
      </c>
      <c r="E330">
        <v>69.64</v>
      </c>
      <c r="F330">
        <v>911</v>
      </c>
      <c r="G330" t="s">
        <v>1049</v>
      </c>
      <c r="H330" t="s">
        <v>56</v>
      </c>
      <c r="I330" t="s">
        <v>45</v>
      </c>
      <c r="J330" t="s">
        <v>58</v>
      </c>
      <c r="K330" t="s">
        <v>176</v>
      </c>
      <c r="L330" t="s">
        <v>146</v>
      </c>
      <c r="M330" t="s">
        <v>679</v>
      </c>
      <c r="N330">
        <v>0.72</v>
      </c>
      <c r="O330" t="s">
        <v>50</v>
      </c>
      <c r="P330" t="s">
        <v>70</v>
      </c>
      <c r="Q330" t="s">
        <v>672</v>
      </c>
      <c r="R330" t="s">
        <v>1051</v>
      </c>
      <c r="S330">
        <v>26003</v>
      </c>
      <c r="T330" s="3">
        <v>42035</v>
      </c>
      <c r="U330" s="3">
        <v>42036</v>
      </c>
      <c r="V330">
        <v>-655.52987500000006</v>
      </c>
      <c r="W330">
        <v>10</v>
      </c>
      <c r="X330">
        <v>2285.41</v>
      </c>
      <c r="Y330">
        <v>90185</v>
      </c>
    </row>
    <row r="331" spans="1:25" x14ac:dyDescent="0.3">
      <c r="A331">
        <v>25356</v>
      </c>
      <c r="B331" t="s">
        <v>54</v>
      </c>
      <c r="C331">
        <v>0.05</v>
      </c>
      <c r="D331">
        <v>7.64</v>
      </c>
      <c r="E331">
        <v>5.83</v>
      </c>
      <c r="F331">
        <v>911</v>
      </c>
      <c r="G331" t="s">
        <v>1049</v>
      </c>
      <c r="H331" t="s">
        <v>66</v>
      </c>
      <c r="I331" t="s">
        <v>45</v>
      </c>
      <c r="J331" t="s">
        <v>46</v>
      </c>
      <c r="K331" t="s">
        <v>118</v>
      </c>
      <c r="L331" t="s">
        <v>48</v>
      </c>
      <c r="M331" t="s">
        <v>1050</v>
      </c>
      <c r="N331">
        <v>0.36</v>
      </c>
      <c r="O331" t="s">
        <v>50</v>
      </c>
      <c r="P331" t="s">
        <v>70</v>
      </c>
      <c r="Q331" t="s">
        <v>672</v>
      </c>
      <c r="R331" t="s">
        <v>1051</v>
      </c>
      <c r="S331">
        <v>26003</v>
      </c>
      <c r="T331" s="3">
        <v>42035</v>
      </c>
      <c r="U331" s="3">
        <v>42037</v>
      </c>
      <c r="V331">
        <v>-21.018000000000001</v>
      </c>
      <c r="W331">
        <v>2</v>
      </c>
      <c r="X331">
        <v>16.600000000000001</v>
      </c>
      <c r="Y331">
        <v>90185</v>
      </c>
    </row>
    <row r="332" spans="1:25" x14ac:dyDescent="0.3">
      <c r="A332">
        <v>19312</v>
      </c>
      <c r="B332" t="s">
        <v>54</v>
      </c>
      <c r="C332">
        <v>7.0000000000000007E-2</v>
      </c>
      <c r="D332">
        <v>5.18</v>
      </c>
      <c r="E332">
        <v>2.04</v>
      </c>
      <c r="F332">
        <v>899</v>
      </c>
      <c r="G332" t="s">
        <v>1041</v>
      </c>
      <c r="H332" t="s">
        <v>44</v>
      </c>
      <c r="I332" t="s">
        <v>75</v>
      </c>
      <c r="J332" t="s">
        <v>46</v>
      </c>
      <c r="K332" t="s">
        <v>118</v>
      </c>
      <c r="L332" t="s">
        <v>48</v>
      </c>
      <c r="M332" t="s">
        <v>191</v>
      </c>
      <c r="N332">
        <v>0.36</v>
      </c>
      <c r="O332" t="s">
        <v>50</v>
      </c>
      <c r="P332" t="s">
        <v>70</v>
      </c>
      <c r="Q332" t="s">
        <v>258</v>
      </c>
      <c r="R332" t="s">
        <v>1042</v>
      </c>
      <c r="S332">
        <v>16602</v>
      </c>
      <c r="T332" s="3">
        <v>42031</v>
      </c>
      <c r="U332" s="3">
        <v>42033</v>
      </c>
      <c r="V332">
        <v>37.31</v>
      </c>
      <c r="W332">
        <v>11</v>
      </c>
      <c r="X332">
        <v>57.13</v>
      </c>
      <c r="Y332">
        <v>86264</v>
      </c>
    </row>
    <row r="333" spans="1:25" x14ac:dyDescent="0.3">
      <c r="A333">
        <v>19311</v>
      </c>
      <c r="B333" t="s">
        <v>54</v>
      </c>
      <c r="C333">
        <v>0.02</v>
      </c>
      <c r="D333">
        <v>12.53</v>
      </c>
      <c r="E333">
        <v>0.49</v>
      </c>
      <c r="F333">
        <v>899</v>
      </c>
      <c r="G333" t="s">
        <v>1041</v>
      </c>
      <c r="H333" t="s">
        <v>66</v>
      </c>
      <c r="I333" t="s">
        <v>75</v>
      </c>
      <c r="J333" t="s">
        <v>46</v>
      </c>
      <c r="K333" t="s">
        <v>159</v>
      </c>
      <c r="L333" t="s">
        <v>76</v>
      </c>
      <c r="M333" t="s">
        <v>1040</v>
      </c>
      <c r="N333">
        <v>0.38</v>
      </c>
      <c r="O333" t="s">
        <v>50</v>
      </c>
      <c r="P333" t="s">
        <v>70</v>
      </c>
      <c r="Q333" t="s">
        <v>258</v>
      </c>
      <c r="R333" t="s">
        <v>1042</v>
      </c>
      <c r="S333">
        <v>16602</v>
      </c>
      <c r="T333" s="3">
        <v>42031</v>
      </c>
      <c r="U333" s="3">
        <v>42031</v>
      </c>
      <c r="V333">
        <v>104.7213</v>
      </c>
      <c r="W333">
        <v>12</v>
      </c>
      <c r="X333">
        <v>151.77000000000001</v>
      </c>
      <c r="Y333">
        <v>86264</v>
      </c>
    </row>
    <row r="334" spans="1:25" x14ac:dyDescent="0.3">
      <c r="A334">
        <v>22725</v>
      </c>
      <c r="B334" t="s">
        <v>42</v>
      </c>
      <c r="C334">
        <v>7.0000000000000007E-2</v>
      </c>
      <c r="D334">
        <v>20.34</v>
      </c>
      <c r="E334">
        <v>35</v>
      </c>
      <c r="F334">
        <v>899</v>
      </c>
      <c r="G334" t="s">
        <v>1041</v>
      </c>
      <c r="H334" t="s">
        <v>66</v>
      </c>
      <c r="I334" t="s">
        <v>75</v>
      </c>
      <c r="J334" t="s">
        <v>46</v>
      </c>
      <c r="K334" t="s">
        <v>165</v>
      </c>
      <c r="L334" t="s">
        <v>260</v>
      </c>
      <c r="M334" t="s">
        <v>399</v>
      </c>
      <c r="N334">
        <v>0.84</v>
      </c>
      <c r="O334" t="s">
        <v>50</v>
      </c>
      <c r="P334" t="s">
        <v>70</v>
      </c>
      <c r="Q334" t="s">
        <v>258</v>
      </c>
      <c r="R334" t="s">
        <v>1042</v>
      </c>
      <c r="S334">
        <v>16602</v>
      </c>
      <c r="T334" s="3">
        <v>42016</v>
      </c>
      <c r="U334" s="3">
        <v>42017</v>
      </c>
      <c r="V334">
        <v>-96.16</v>
      </c>
      <c r="W334">
        <v>1</v>
      </c>
      <c r="X334">
        <v>28.05</v>
      </c>
      <c r="Y334">
        <v>86263</v>
      </c>
    </row>
    <row r="335" spans="1:25" x14ac:dyDescent="0.3">
      <c r="A335">
        <v>22724</v>
      </c>
      <c r="B335" t="s">
        <v>42</v>
      </c>
      <c r="C335">
        <v>0.04</v>
      </c>
      <c r="D335">
        <v>90.97</v>
      </c>
      <c r="E335">
        <v>28</v>
      </c>
      <c r="F335">
        <v>899</v>
      </c>
      <c r="G335" t="s">
        <v>1041</v>
      </c>
      <c r="H335" t="s">
        <v>56</v>
      </c>
      <c r="I335" t="s">
        <v>75</v>
      </c>
      <c r="J335" t="s">
        <v>102</v>
      </c>
      <c r="K335" t="s">
        <v>110</v>
      </c>
      <c r="L335" t="s">
        <v>60</v>
      </c>
      <c r="M335" t="s">
        <v>1039</v>
      </c>
      <c r="N335">
        <v>0.38</v>
      </c>
      <c r="O335" t="s">
        <v>50</v>
      </c>
      <c r="P335" t="s">
        <v>70</v>
      </c>
      <c r="Q335" t="s">
        <v>258</v>
      </c>
      <c r="R335" t="s">
        <v>1042</v>
      </c>
      <c r="S335">
        <v>16602</v>
      </c>
      <c r="T335" s="3">
        <v>42016</v>
      </c>
      <c r="U335" s="3">
        <v>42017</v>
      </c>
      <c r="V335">
        <v>-173.09520000000001</v>
      </c>
      <c r="W335">
        <v>2</v>
      </c>
      <c r="X335">
        <v>191.1</v>
      </c>
      <c r="Y335">
        <v>86263</v>
      </c>
    </row>
    <row r="336" spans="1:25" x14ac:dyDescent="0.3">
      <c r="A336">
        <v>25539</v>
      </c>
      <c r="B336" t="s">
        <v>64</v>
      </c>
      <c r="C336">
        <v>0.03</v>
      </c>
      <c r="D336">
        <v>14.2</v>
      </c>
      <c r="E336">
        <v>5.3</v>
      </c>
      <c r="F336">
        <v>619</v>
      </c>
      <c r="G336" t="s">
        <v>753</v>
      </c>
      <c r="H336" t="s">
        <v>66</v>
      </c>
      <c r="I336" t="s">
        <v>139</v>
      </c>
      <c r="J336" t="s">
        <v>58</v>
      </c>
      <c r="K336" t="s">
        <v>67</v>
      </c>
      <c r="L336" t="s">
        <v>48</v>
      </c>
      <c r="M336" t="s">
        <v>754</v>
      </c>
      <c r="N336">
        <v>0.46</v>
      </c>
      <c r="O336" t="s">
        <v>50</v>
      </c>
      <c r="P336" t="s">
        <v>78</v>
      </c>
      <c r="Q336" t="s">
        <v>324</v>
      </c>
      <c r="R336" t="s">
        <v>755</v>
      </c>
      <c r="S336">
        <v>48195</v>
      </c>
      <c r="T336" s="3">
        <v>42011</v>
      </c>
      <c r="U336" s="3">
        <v>42012</v>
      </c>
      <c r="V336">
        <v>107.02</v>
      </c>
      <c r="W336">
        <v>14</v>
      </c>
      <c r="X336">
        <v>205.98</v>
      </c>
      <c r="Y336">
        <v>88196</v>
      </c>
    </row>
    <row r="337" spans="1:25" x14ac:dyDescent="0.3">
      <c r="A337">
        <v>1312</v>
      </c>
      <c r="B337" t="s">
        <v>54</v>
      </c>
      <c r="C337">
        <v>7.0000000000000007E-2</v>
      </c>
      <c r="D337">
        <v>5.18</v>
      </c>
      <c r="E337">
        <v>2.04</v>
      </c>
      <c r="F337">
        <v>898</v>
      </c>
      <c r="G337" t="s">
        <v>1038</v>
      </c>
      <c r="H337" t="s">
        <v>44</v>
      </c>
      <c r="I337" t="s">
        <v>75</v>
      </c>
      <c r="J337" t="s">
        <v>46</v>
      </c>
      <c r="K337" t="s">
        <v>118</v>
      </c>
      <c r="L337" t="s">
        <v>48</v>
      </c>
      <c r="M337" t="s">
        <v>191</v>
      </c>
      <c r="N337">
        <v>0.36</v>
      </c>
      <c r="O337" t="s">
        <v>50</v>
      </c>
      <c r="P337" t="s">
        <v>70</v>
      </c>
      <c r="Q337" t="s">
        <v>96</v>
      </c>
      <c r="R337" t="s">
        <v>115</v>
      </c>
      <c r="S337">
        <v>10039</v>
      </c>
      <c r="T337" s="3">
        <v>42031</v>
      </c>
      <c r="U337" s="3">
        <v>42033</v>
      </c>
      <c r="V337">
        <v>37.31</v>
      </c>
      <c r="W337">
        <v>44</v>
      </c>
      <c r="X337">
        <v>228.5</v>
      </c>
      <c r="Y337">
        <v>9606</v>
      </c>
    </row>
    <row r="338" spans="1:25" x14ac:dyDescent="0.3">
      <c r="A338">
        <v>1311</v>
      </c>
      <c r="B338" t="s">
        <v>54</v>
      </c>
      <c r="C338">
        <v>0.02</v>
      </c>
      <c r="D338">
        <v>12.53</v>
      </c>
      <c r="E338">
        <v>0.49</v>
      </c>
      <c r="F338">
        <v>898</v>
      </c>
      <c r="G338" t="s">
        <v>1038</v>
      </c>
      <c r="H338" t="s">
        <v>66</v>
      </c>
      <c r="I338" t="s">
        <v>75</v>
      </c>
      <c r="J338" t="s">
        <v>46</v>
      </c>
      <c r="K338" t="s">
        <v>159</v>
      </c>
      <c r="L338" t="s">
        <v>76</v>
      </c>
      <c r="M338" t="s">
        <v>1040</v>
      </c>
      <c r="N338">
        <v>0.38</v>
      </c>
      <c r="O338" t="s">
        <v>50</v>
      </c>
      <c r="P338" t="s">
        <v>70</v>
      </c>
      <c r="Q338" t="s">
        <v>96</v>
      </c>
      <c r="R338" t="s">
        <v>115</v>
      </c>
      <c r="S338">
        <v>10039</v>
      </c>
      <c r="T338" s="3">
        <v>42031</v>
      </c>
      <c r="U338" s="3">
        <v>42031</v>
      </c>
      <c r="V338">
        <v>263.39999999999998</v>
      </c>
      <c r="W338">
        <v>47</v>
      </c>
      <c r="X338">
        <v>594.44000000000005</v>
      </c>
      <c r="Y338">
        <v>9606</v>
      </c>
    </row>
    <row r="339" spans="1:25" x14ac:dyDescent="0.3">
      <c r="A339">
        <v>4725</v>
      </c>
      <c r="B339" t="s">
        <v>42</v>
      </c>
      <c r="C339">
        <v>7.0000000000000007E-2</v>
      </c>
      <c r="D339">
        <v>20.34</v>
      </c>
      <c r="E339">
        <v>35</v>
      </c>
      <c r="F339">
        <v>898</v>
      </c>
      <c r="G339" t="s">
        <v>1038</v>
      </c>
      <c r="H339" t="s">
        <v>66</v>
      </c>
      <c r="I339" t="s">
        <v>75</v>
      </c>
      <c r="J339" t="s">
        <v>46</v>
      </c>
      <c r="K339" t="s">
        <v>165</v>
      </c>
      <c r="L339" t="s">
        <v>260</v>
      </c>
      <c r="M339" t="s">
        <v>399</v>
      </c>
      <c r="N339">
        <v>0.84</v>
      </c>
      <c r="O339" t="s">
        <v>50</v>
      </c>
      <c r="P339" t="s">
        <v>70</v>
      </c>
      <c r="Q339" t="s">
        <v>96</v>
      </c>
      <c r="R339" t="s">
        <v>115</v>
      </c>
      <c r="S339">
        <v>10039</v>
      </c>
      <c r="T339" s="3">
        <v>42016</v>
      </c>
      <c r="U339" s="3">
        <v>42017</v>
      </c>
      <c r="V339">
        <v>-96.16</v>
      </c>
      <c r="W339">
        <v>5</v>
      </c>
      <c r="X339">
        <v>140.22999999999999</v>
      </c>
      <c r="Y339">
        <v>33635</v>
      </c>
    </row>
    <row r="340" spans="1:25" x14ac:dyDescent="0.3">
      <c r="A340">
        <v>4724</v>
      </c>
      <c r="B340" t="s">
        <v>42</v>
      </c>
      <c r="C340">
        <v>0.04</v>
      </c>
      <c r="D340">
        <v>90.97</v>
      </c>
      <c r="E340">
        <v>28</v>
      </c>
      <c r="F340">
        <v>898</v>
      </c>
      <c r="G340" t="s">
        <v>1038</v>
      </c>
      <c r="H340" t="s">
        <v>56</v>
      </c>
      <c r="I340" t="s">
        <v>75</v>
      </c>
      <c r="J340" t="s">
        <v>102</v>
      </c>
      <c r="K340" t="s">
        <v>110</v>
      </c>
      <c r="L340" t="s">
        <v>60</v>
      </c>
      <c r="M340" t="s">
        <v>1039</v>
      </c>
      <c r="N340">
        <v>0.38</v>
      </c>
      <c r="O340" t="s">
        <v>50</v>
      </c>
      <c r="P340" t="s">
        <v>70</v>
      </c>
      <c r="Q340" t="s">
        <v>96</v>
      </c>
      <c r="R340" t="s">
        <v>115</v>
      </c>
      <c r="S340">
        <v>10039</v>
      </c>
      <c r="T340" s="3">
        <v>42016</v>
      </c>
      <c r="U340" s="3">
        <v>42017</v>
      </c>
      <c r="V340">
        <v>-173.09520000000001</v>
      </c>
      <c r="W340">
        <v>6</v>
      </c>
      <c r="X340">
        <v>573.30999999999995</v>
      </c>
      <c r="Y340">
        <v>33635</v>
      </c>
    </row>
    <row r="341" spans="1:25" x14ac:dyDescent="0.3">
      <c r="A341">
        <v>20046</v>
      </c>
      <c r="B341" t="s">
        <v>64</v>
      </c>
      <c r="C341">
        <v>0.06</v>
      </c>
      <c r="D341">
        <v>3.28</v>
      </c>
      <c r="E341">
        <v>3.97</v>
      </c>
      <c r="F341">
        <v>896</v>
      </c>
      <c r="G341" t="s">
        <v>1035</v>
      </c>
      <c r="H341" t="s">
        <v>66</v>
      </c>
      <c r="I341" t="s">
        <v>45</v>
      </c>
      <c r="J341" t="s">
        <v>46</v>
      </c>
      <c r="K341" t="s">
        <v>47</v>
      </c>
      <c r="L341" t="s">
        <v>48</v>
      </c>
      <c r="M341" t="s">
        <v>1033</v>
      </c>
      <c r="N341">
        <v>0.56000000000000005</v>
      </c>
      <c r="O341" t="s">
        <v>50</v>
      </c>
      <c r="P341" t="s">
        <v>78</v>
      </c>
      <c r="Q341" t="s">
        <v>155</v>
      </c>
      <c r="R341" t="s">
        <v>1036</v>
      </c>
      <c r="S341">
        <v>76201</v>
      </c>
      <c r="T341" s="3">
        <v>42014</v>
      </c>
      <c r="U341" s="3">
        <v>42015</v>
      </c>
      <c r="V341">
        <v>-66.650000000000006</v>
      </c>
      <c r="W341">
        <v>5</v>
      </c>
      <c r="X341">
        <v>16.62</v>
      </c>
      <c r="Y341">
        <v>90166</v>
      </c>
    </row>
    <row r="342" spans="1:25" x14ac:dyDescent="0.3">
      <c r="A342">
        <v>20045</v>
      </c>
      <c r="B342" t="s">
        <v>64</v>
      </c>
      <c r="C342">
        <v>0.01</v>
      </c>
      <c r="D342">
        <v>8.34</v>
      </c>
      <c r="E342">
        <v>0.96</v>
      </c>
      <c r="F342">
        <v>896</v>
      </c>
      <c r="G342" t="s">
        <v>1035</v>
      </c>
      <c r="H342" t="s">
        <v>66</v>
      </c>
      <c r="I342" t="s">
        <v>45</v>
      </c>
      <c r="J342" t="s">
        <v>58</v>
      </c>
      <c r="K342" t="s">
        <v>67</v>
      </c>
      <c r="L342" t="s">
        <v>48</v>
      </c>
      <c r="M342" t="s">
        <v>1031</v>
      </c>
      <c r="N342">
        <v>0.43</v>
      </c>
      <c r="O342" t="s">
        <v>50</v>
      </c>
      <c r="P342" t="s">
        <v>78</v>
      </c>
      <c r="Q342" t="s">
        <v>155</v>
      </c>
      <c r="R342" t="s">
        <v>1036</v>
      </c>
      <c r="S342">
        <v>76201</v>
      </c>
      <c r="T342" s="3">
        <v>42014</v>
      </c>
      <c r="U342" s="3">
        <v>42016</v>
      </c>
      <c r="V342">
        <v>34.348199999999999</v>
      </c>
      <c r="W342">
        <v>6</v>
      </c>
      <c r="X342">
        <v>49.78</v>
      </c>
      <c r="Y342">
        <v>90166</v>
      </c>
    </row>
    <row r="343" spans="1:25" x14ac:dyDescent="0.3">
      <c r="A343">
        <v>2046</v>
      </c>
      <c r="B343" t="s">
        <v>64</v>
      </c>
      <c r="C343">
        <v>0.06</v>
      </c>
      <c r="D343">
        <v>3.28</v>
      </c>
      <c r="E343">
        <v>3.97</v>
      </c>
      <c r="F343">
        <v>894</v>
      </c>
      <c r="G343" t="s">
        <v>1030</v>
      </c>
      <c r="H343" t="s">
        <v>66</v>
      </c>
      <c r="I343" t="s">
        <v>45</v>
      </c>
      <c r="J343" t="s">
        <v>46</v>
      </c>
      <c r="K343" t="s">
        <v>47</v>
      </c>
      <c r="L343" t="s">
        <v>48</v>
      </c>
      <c r="M343" t="s">
        <v>1033</v>
      </c>
      <c r="N343">
        <v>0.56000000000000005</v>
      </c>
      <c r="O343" t="s">
        <v>50</v>
      </c>
      <c r="P343" t="s">
        <v>70</v>
      </c>
      <c r="Q343" t="s">
        <v>1032</v>
      </c>
      <c r="R343" t="s">
        <v>52</v>
      </c>
      <c r="S343">
        <v>20024</v>
      </c>
      <c r="T343" s="3">
        <v>42014</v>
      </c>
      <c r="U343" s="3">
        <v>42015</v>
      </c>
      <c r="V343">
        <v>-86</v>
      </c>
      <c r="W343">
        <v>19</v>
      </c>
      <c r="X343">
        <v>63.14</v>
      </c>
      <c r="Y343">
        <v>14596</v>
      </c>
    </row>
    <row r="344" spans="1:25" x14ac:dyDescent="0.3">
      <c r="A344">
        <v>2045</v>
      </c>
      <c r="B344" t="s">
        <v>64</v>
      </c>
      <c r="C344">
        <v>0.01</v>
      </c>
      <c r="D344">
        <v>8.34</v>
      </c>
      <c r="E344">
        <v>0.96</v>
      </c>
      <c r="F344">
        <v>894</v>
      </c>
      <c r="G344" t="s">
        <v>1030</v>
      </c>
      <c r="H344" t="s">
        <v>66</v>
      </c>
      <c r="I344" t="s">
        <v>45</v>
      </c>
      <c r="J344" t="s">
        <v>58</v>
      </c>
      <c r="K344" t="s">
        <v>67</v>
      </c>
      <c r="L344" t="s">
        <v>48</v>
      </c>
      <c r="M344" t="s">
        <v>1031</v>
      </c>
      <c r="N344">
        <v>0.43</v>
      </c>
      <c r="O344" t="s">
        <v>50</v>
      </c>
      <c r="P344" t="s">
        <v>70</v>
      </c>
      <c r="Q344" t="s">
        <v>1032</v>
      </c>
      <c r="R344" t="s">
        <v>52</v>
      </c>
      <c r="S344">
        <v>20024</v>
      </c>
      <c r="T344" s="3">
        <v>42014</v>
      </c>
      <c r="U344" s="3">
        <v>42016</v>
      </c>
      <c r="V344">
        <v>29.332000000000001</v>
      </c>
      <c r="W344">
        <v>24</v>
      </c>
      <c r="X344">
        <v>199.12</v>
      </c>
      <c r="Y344">
        <v>14596</v>
      </c>
    </row>
    <row r="345" spans="1:25" x14ac:dyDescent="0.3">
      <c r="A345">
        <v>26015</v>
      </c>
      <c r="B345" t="s">
        <v>64</v>
      </c>
      <c r="C345">
        <v>0.04</v>
      </c>
      <c r="D345">
        <v>125.99</v>
      </c>
      <c r="E345">
        <v>5.26</v>
      </c>
      <c r="F345">
        <v>890</v>
      </c>
      <c r="G345" t="s">
        <v>1026</v>
      </c>
      <c r="H345" t="s">
        <v>66</v>
      </c>
      <c r="I345" t="s">
        <v>139</v>
      </c>
      <c r="J345" t="s">
        <v>102</v>
      </c>
      <c r="K345" t="s">
        <v>103</v>
      </c>
      <c r="L345" t="s">
        <v>76</v>
      </c>
      <c r="M345" t="s">
        <v>1029</v>
      </c>
      <c r="N345">
        <v>0.55000000000000004</v>
      </c>
      <c r="O345" t="s">
        <v>50</v>
      </c>
      <c r="P345" t="s">
        <v>78</v>
      </c>
      <c r="Q345" t="s">
        <v>155</v>
      </c>
      <c r="R345" t="s">
        <v>1028</v>
      </c>
      <c r="S345">
        <v>76021</v>
      </c>
      <c r="T345" s="3">
        <v>42009</v>
      </c>
      <c r="U345" s="3">
        <v>42009</v>
      </c>
      <c r="V345">
        <v>455.42069999999995</v>
      </c>
      <c r="W345">
        <v>6</v>
      </c>
      <c r="X345">
        <v>660.03</v>
      </c>
      <c r="Y345">
        <v>89536</v>
      </c>
    </row>
    <row r="346" spans="1:25" x14ac:dyDescent="0.3">
      <c r="A346">
        <v>26011</v>
      </c>
      <c r="B346" t="s">
        <v>64</v>
      </c>
      <c r="C346">
        <v>0.08</v>
      </c>
      <c r="D346">
        <v>1.81</v>
      </c>
      <c r="E346">
        <v>0.75</v>
      </c>
      <c r="F346">
        <v>890</v>
      </c>
      <c r="G346" t="s">
        <v>1026</v>
      </c>
      <c r="H346" t="s">
        <v>66</v>
      </c>
      <c r="I346" t="s">
        <v>139</v>
      </c>
      <c r="J346" t="s">
        <v>58</v>
      </c>
      <c r="K346" t="s">
        <v>59</v>
      </c>
      <c r="L346" t="s">
        <v>60</v>
      </c>
      <c r="M346" t="s">
        <v>1027</v>
      </c>
      <c r="N346">
        <v>0.57999999999999996</v>
      </c>
      <c r="O346" t="s">
        <v>50</v>
      </c>
      <c r="P346" t="s">
        <v>78</v>
      </c>
      <c r="Q346" t="s">
        <v>155</v>
      </c>
      <c r="R346" t="s">
        <v>1028</v>
      </c>
      <c r="S346">
        <v>76021</v>
      </c>
      <c r="T346" s="3">
        <v>42009</v>
      </c>
      <c r="U346" s="3">
        <v>42010</v>
      </c>
      <c r="V346">
        <v>1.3224</v>
      </c>
      <c r="W346">
        <v>11</v>
      </c>
      <c r="X346">
        <v>19.97</v>
      </c>
      <c r="Y346">
        <v>89536</v>
      </c>
    </row>
    <row r="347" spans="1:25" x14ac:dyDescent="0.3">
      <c r="A347">
        <v>19173</v>
      </c>
      <c r="B347" t="s">
        <v>42</v>
      </c>
      <c r="C347">
        <v>0</v>
      </c>
      <c r="D347">
        <v>11.66</v>
      </c>
      <c r="E347">
        <v>8.99</v>
      </c>
      <c r="F347">
        <v>833</v>
      </c>
      <c r="G347" t="s">
        <v>986</v>
      </c>
      <c r="H347" t="s">
        <v>44</v>
      </c>
      <c r="I347" t="s">
        <v>45</v>
      </c>
      <c r="J347" t="s">
        <v>46</v>
      </c>
      <c r="K347" t="s">
        <v>47</v>
      </c>
      <c r="L347" t="s">
        <v>68</v>
      </c>
      <c r="M347" t="s">
        <v>987</v>
      </c>
      <c r="N347">
        <v>0.59</v>
      </c>
      <c r="O347" t="s">
        <v>50</v>
      </c>
      <c r="P347" t="s">
        <v>51</v>
      </c>
      <c r="Q347" t="s">
        <v>62</v>
      </c>
      <c r="R347" t="s">
        <v>988</v>
      </c>
      <c r="S347">
        <v>95020</v>
      </c>
      <c r="T347" s="3">
        <v>42013</v>
      </c>
      <c r="U347" s="3">
        <v>42015</v>
      </c>
      <c r="V347">
        <v>-203.67000000000002</v>
      </c>
      <c r="W347">
        <v>11</v>
      </c>
      <c r="X347">
        <v>138.51</v>
      </c>
      <c r="Y347">
        <v>89770</v>
      </c>
    </row>
    <row r="348" spans="1:25" x14ac:dyDescent="0.3">
      <c r="A348">
        <v>20664</v>
      </c>
      <c r="B348" t="s">
        <v>42</v>
      </c>
      <c r="C348">
        <v>0.01</v>
      </c>
      <c r="D348">
        <v>14.42</v>
      </c>
      <c r="E348">
        <v>6.75</v>
      </c>
      <c r="F348">
        <v>830</v>
      </c>
      <c r="G348" t="s">
        <v>984</v>
      </c>
      <c r="H348" t="s">
        <v>66</v>
      </c>
      <c r="I348" t="s">
        <v>45</v>
      </c>
      <c r="J348" t="s">
        <v>46</v>
      </c>
      <c r="K348" t="s">
        <v>281</v>
      </c>
      <c r="L348" t="s">
        <v>111</v>
      </c>
      <c r="M348" t="s">
        <v>595</v>
      </c>
      <c r="N348">
        <v>0.52</v>
      </c>
      <c r="O348" t="s">
        <v>50</v>
      </c>
      <c r="P348" t="s">
        <v>51</v>
      </c>
      <c r="Q348" t="s">
        <v>279</v>
      </c>
      <c r="R348" t="s">
        <v>985</v>
      </c>
      <c r="S348">
        <v>80033</v>
      </c>
      <c r="T348" s="3">
        <v>42028</v>
      </c>
      <c r="U348" s="3">
        <v>42028</v>
      </c>
      <c r="V348">
        <v>-13.826000000000001</v>
      </c>
      <c r="W348">
        <v>6</v>
      </c>
      <c r="X348">
        <v>89.91</v>
      </c>
      <c r="Y348">
        <v>90270</v>
      </c>
    </row>
    <row r="349" spans="1:25" x14ac:dyDescent="0.3">
      <c r="A349">
        <v>20663</v>
      </c>
      <c r="B349" t="s">
        <v>131</v>
      </c>
      <c r="C349">
        <v>0.09</v>
      </c>
      <c r="D349">
        <v>260.98</v>
      </c>
      <c r="E349">
        <v>41.91</v>
      </c>
      <c r="F349">
        <v>824</v>
      </c>
      <c r="G349" t="s">
        <v>973</v>
      </c>
      <c r="H349" t="s">
        <v>56</v>
      </c>
      <c r="I349" t="s">
        <v>75</v>
      </c>
      <c r="J349" t="s">
        <v>58</v>
      </c>
      <c r="K349" t="s">
        <v>215</v>
      </c>
      <c r="L349" t="s">
        <v>146</v>
      </c>
      <c r="M349" t="s">
        <v>974</v>
      </c>
      <c r="N349">
        <v>0.59</v>
      </c>
      <c r="O349" t="s">
        <v>50</v>
      </c>
      <c r="P349" t="s">
        <v>87</v>
      </c>
      <c r="Q349" t="s">
        <v>268</v>
      </c>
      <c r="R349" t="s">
        <v>975</v>
      </c>
      <c r="S349">
        <v>37174</v>
      </c>
      <c r="T349" s="3">
        <v>42016</v>
      </c>
      <c r="U349" s="3">
        <v>42023</v>
      </c>
      <c r="V349">
        <v>-100.744</v>
      </c>
      <c r="W349">
        <v>8</v>
      </c>
      <c r="X349">
        <v>2044.9</v>
      </c>
      <c r="Y349">
        <v>89257</v>
      </c>
    </row>
    <row r="350" spans="1:25" x14ac:dyDescent="0.3">
      <c r="A350">
        <v>20661</v>
      </c>
      <c r="B350" t="s">
        <v>131</v>
      </c>
      <c r="C350">
        <v>0.04</v>
      </c>
      <c r="D350">
        <v>6.24</v>
      </c>
      <c r="E350">
        <v>5.22</v>
      </c>
      <c r="F350">
        <v>823</v>
      </c>
      <c r="G350" t="s">
        <v>970</v>
      </c>
      <c r="H350" t="s">
        <v>66</v>
      </c>
      <c r="I350" t="s">
        <v>75</v>
      </c>
      <c r="J350" t="s">
        <v>58</v>
      </c>
      <c r="K350" t="s">
        <v>67</v>
      </c>
      <c r="L350" t="s">
        <v>76</v>
      </c>
      <c r="M350" t="s">
        <v>971</v>
      </c>
      <c r="N350">
        <v>0.6</v>
      </c>
      <c r="O350" t="s">
        <v>50</v>
      </c>
      <c r="P350" t="s">
        <v>87</v>
      </c>
      <c r="Q350" t="s">
        <v>268</v>
      </c>
      <c r="R350" t="s">
        <v>972</v>
      </c>
      <c r="S350">
        <v>37167</v>
      </c>
      <c r="T350" s="3">
        <v>42016</v>
      </c>
      <c r="U350" s="3">
        <v>42021</v>
      </c>
      <c r="V350">
        <v>4.3808999999999996</v>
      </c>
      <c r="W350">
        <v>13</v>
      </c>
      <c r="X350">
        <v>80.23</v>
      </c>
      <c r="Y350">
        <v>89257</v>
      </c>
    </row>
    <row r="351" spans="1:25" x14ac:dyDescent="0.3">
      <c r="A351">
        <v>5722</v>
      </c>
      <c r="B351" t="s">
        <v>64</v>
      </c>
      <c r="C351">
        <v>0.06</v>
      </c>
      <c r="D351">
        <v>179.99</v>
      </c>
      <c r="E351">
        <v>13.99</v>
      </c>
      <c r="F351">
        <v>806</v>
      </c>
      <c r="G351" t="s">
        <v>965</v>
      </c>
      <c r="H351" t="s">
        <v>44</v>
      </c>
      <c r="I351" t="s">
        <v>75</v>
      </c>
      <c r="J351" t="s">
        <v>102</v>
      </c>
      <c r="K351" t="s">
        <v>103</v>
      </c>
      <c r="L351" t="s">
        <v>111</v>
      </c>
      <c r="M351" t="s">
        <v>966</v>
      </c>
      <c r="N351">
        <v>0.56999999999999995</v>
      </c>
      <c r="O351" t="s">
        <v>50</v>
      </c>
      <c r="P351" t="s">
        <v>87</v>
      </c>
      <c r="Q351" t="s">
        <v>386</v>
      </c>
      <c r="R351" t="s">
        <v>471</v>
      </c>
      <c r="S351">
        <v>33132</v>
      </c>
      <c r="T351" s="3">
        <v>42013</v>
      </c>
      <c r="U351" s="3">
        <v>42015</v>
      </c>
      <c r="V351">
        <v>1220.03784</v>
      </c>
      <c r="W351">
        <v>54</v>
      </c>
      <c r="X351">
        <v>8332.91</v>
      </c>
      <c r="Y351">
        <v>40547</v>
      </c>
    </row>
    <row r="352" spans="1:25" x14ac:dyDescent="0.3">
      <c r="A352">
        <v>20003</v>
      </c>
      <c r="B352" t="s">
        <v>54</v>
      </c>
      <c r="C352">
        <v>0.03</v>
      </c>
      <c r="D352">
        <v>35.99</v>
      </c>
      <c r="E352">
        <v>1.1000000000000001</v>
      </c>
      <c r="F352">
        <v>799</v>
      </c>
      <c r="G352" t="s">
        <v>954</v>
      </c>
      <c r="H352" t="s">
        <v>66</v>
      </c>
      <c r="I352" t="s">
        <v>139</v>
      </c>
      <c r="J352" t="s">
        <v>102</v>
      </c>
      <c r="K352" t="s">
        <v>103</v>
      </c>
      <c r="L352" t="s">
        <v>76</v>
      </c>
      <c r="M352" t="s">
        <v>959</v>
      </c>
      <c r="N352">
        <v>0.55000000000000004</v>
      </c>
      <c r="O352" t="s">
        <v>50</v>
      </c>
      <c r="P352" t="s">
        <v>87</v>
      </c>
      <c r="Q352" t="s">
        <v>956</v>
      </c>
      <c r="R352" t="s">
        <v>957</v>
      </c>
      <c r="S352">
        <v>29915</v>
      </c>
      <c r="T352" s="3">
        <v>42010</v>
      </c>
      <c r="U352" s="3">
        <v>42011</v>
      </c>
      <c r="V352">
        <v>-211.036</v>
      </c>
      <c r="W352">
        <v>1</v>
      </c>
      <c r="X352">
        <v>30.86</v>
      </c>
      <c r="Y352">
        <v>89909</v>
      </c>
    </row>
    <row r="353" spans="1:25" x14ac:dyDescent="0.3">
      <c r="A353">
        <v>20002</v>
      </c>
      <c r="B353" t="s">
        <v>54</v>
      </c>
      <c r="C353">
        <v>0.01</v>
      </c>
      <c r="D353">
        <v>28.28</v>
      </c>
      <c r="E353">
        <v>13.99</v>
      </c>
      <c r="F353">
        <v>799</v>
      </c>
      <c r="G353" t="s">
        <v>954</v>
      </c>
      <c r="H353" t="s">
        <v>44</v>
      </c>
      <c r="I353" t="s">
        <v>139</v>
      </c>
      <c r="J353" t="s">
        <v>46</v>
      </c>
      <c r="K353" t="s">
        <v>165</v>
      </c>
      <c r="L353" t="s">
        <v>111</v>
      </c>
      <c r="M353" t="s">
        <v>958</v>
      </c>
      <c r="N353">
        <v>0.57999999999999996</v>
      </c>
      <c r="O353" t="s">
        <v>50</v>
      </c>
      <c r="P353" t="s">
        <v>87</v>
      </c>
      <c r="Q353" t="s">
        <v>956</v>
      </c>
      <c r="R353" t="s">
        <v>957</v>
      </c>
      <c r="S353">
        <v>29915</v>
      </c>
      <c r="T353" s="3">
        <v>42010</v>
      </c>
      <c r="U353" s="3">
        <v>42012</v>
      </c>
      <c r="V353">
        <v>-89.292000000000002</v>
      </c>
      <c r="W353">
        <v>12</v>
      </c>
      <c r="X353">
        <v>368.84</v>
      </c>
      <c r="Y353">
        <v>89909</v>
      </c>
    </row>
    <row r="354" spans="1:25" x14ac:dyDescent="0.3">
      <c r="A354">
        <v>20001</v>
      </c>
      <c r="B354" t="s">
        <v>54</v>
      </c>
      <c r="C354">
        <v>0.01</v>
      </c>
      <c r="D354">
        <v>150.97999999999999</v>
      </c>
      <c r="E354">
        <v>30</v>
      </c>
      <c r="F354">
        <v>799</v>
      </c>
      <c r="G354" t="s">
        <v>954</v>
      </c>
      <c r="H354" t="s">
        <v>56</v>
      </c>
      <c r="I354" t="s">
        <v>139</v>
      </c>
      <c r="J354" t="s">
        <v>58</v>
      </c>
      <c r="K354" t="s">
        <v>59</v>
      </c>
      <c r="L354" t="s">
        <v>60</v>
      </c>
      <c r="M354" t="s">
        <v>955</v>
      </c>
      <c r="N354">
        <v>0.74</v>
      </c>
      <c r="O354" t="s">
        <v>50</v>
      </c>
      <c r="P354" t="s">
        <v>87</v>
      </c>
      <c r="Q354" t="s">
        <v>956</v>
      </c>
      <c r="R354" t="s">
        <v>957</v>
      </c>
      <c r="S354">
        <v>29915</v>
      </c>
      <c r="T354" s="3">
        <v>42010</v>
      </c>
      <c r="U354" s="3">
        <v>42012</v>
      </c>
      <c r="V354">
        <v>131.38200000000001</v>
      </c>
      <c r="W354">
        <v>6</v>
      </c>
      <c r="X354">
        <v>958.46</v>
      </c>
      <c r="Y354">
        <v>89909</v>
      </c>
    </row>
    <row r="355" spans="1:25" x14ac:dyDescent="0.3">
      <c r="A355">
        <v>24199</v>
      </c>
      <c r="B355" t="s">
        <v>42</v>
      </c>
      <c r="C355">
        <v>0.08</v>
      </c>
      <c r="D355">
        <v>15.99</v>
      </c>
      <c r="E355">
        <v>13.18</v>
      </c>
      <c r="F355">
        <v>651</v>
      </c>
      <c r="G355" t="s">
        <v>791</v>
      </c>
      <c r="H355" t="s">
        <v>66</v>
      </c>
      <c r="I355" t="s">
        <v>139</v>
      </c>
      <c r="J355" t="s">
        <v>46</v>
      </c>
      <c r="K355" t="s">
        <v>134</v>
      </c>
      <c r="L355" t="s">
        <v>76</v>
      </c>
      <c r="M355" t="s">
        <v>662</v>
      </c>
      <c r="N355">
        <v>0.37</v>
      </c>
      <c r="O355" t="s">
        <v>50</v>
      </c>
      <c r="P355" t="s">
        <v>51</v>
      </c>
      <c r="Q355" t="s">
        <v>557</v>
      </c>
      <c r="R355" t="s">
        <v>792</v>
      </c>
      <c r="S355">
        <v>89115</v>
      </c>
      <c r="T355" s="3">
        <v>42011</v>
      </c>
      <c r="U355" s="3">
        <v>42012</v>
      </c>
      <c r="V355">
        <v>-246.92615999999998</v>
      </c>
      <c r="W355">
        <v>12</v>
      </c>
      <c r="X355">
        <v>192.33</v>
      </c>
      <c r="Y355">
        <v>91575</v>
      </c>
    </row>
    <row r="356" spans="1:25" x14ac:dyDescent="0.3">
      <c r="A356">
        <v>24773</v>
      </c>
      <c r="B356" t="s">
        <v>131</v>
      </c>
      <c r="C356">
        <v>0.02</v>
      </c>
      <c r="D356">
        <v>100.98</v>
      </c>
      <c r="E356">
        <v>35.840000000000003</v>
      </c>
      <c r="F356">
        <v>783</v>
      </c>
      <c r="G356" t="s">
        <v>939</v>
      </c>
      <c r="H356" t="s">
        <v>56</v>
      </c>
      <c r="I356" t="s">
        <v>75</v>
      </c>
      <c r="J356" t="s">
        <v>58</v>
      </c>
      <c r="K356" t="s">
        <v>215</v>
      </c>
      <c r="L356" t="s">
        <v>146</v>
      </c>
      <c r="M356" t="s">
        <v>284</v>
      </c>
      <c r="N356">
        <v>0.62</v>
      </c>
      <c r="O356" t="s">
        <v>50</v>
      </c>
      <c r="P356" t="s">
        <v>70</v>
      </c>
      <c r="Q356" t="s">
        <v>252</v>
      </c>
      <c r="R356" t="s">
        <v>940</v>
      </c>
      <c r="S356">
        <v>6010</v>
      </c>
      <c r="T356" s="3">
        <v>42010</v>
      </c>
      <c r="U356" s="3">
        <v>42010</v>
      </c>
      <c r="V356">
        <v>-134.91200000000001</v>
      </c>
      <c r="W356">
        <v>6</v>
      </c>
      <c r="X356">
        <v>614.99</v>
      </c>
      <c r="Y356">
        <v>90961</v>
      </c>
    </row>
    <row r="357" spans="1:25" x14ac:dyDescent="0.3">
      <c r="A357">
        <v>22877</v>
      </c>
      <c r="B357" t="s">
        <v>64</v>
      </c>
      <c r="C357">
        <v>0.1</v>
      </c>
      <c r="D357">
        <v>18.97</v>
      </c>
      <c r="E357">
        <v>9.5399999999999991</v>
      </c>
      <c r="F357">
        <v>772</v>
      </c>
      <c r="G357" t="s">
        <v>932</v>
      </c>
      <c r="H357" t="s">
        <v>44</v>
      </c>
      <c r="I357" t="s">
        <v>75</v>
      </c>
      <c r="J357" t="s">
        <v>46</v>
      </c>
      <c r="K357" t="s">
        <v>118</v>
      </c>
      <c r="L357" t="s">
        <v>76</v>
      </c>
      <c r="M357" t="s">
        <v>247</v>
      </c>
      <c r="N357">
        <v>0.37</v>
      </c>
      <c r="O357" t="s">
        <v>50</v>
      </c>
      <c r="P357" t="s">
        <v>70</v>
      </c>
      <c r="Q357" t="s">
        <v>258</v>
      </c>
      <c r="R357" t="s">
        <v>933</v>
      </c>
      <c r="S357">
        <v>18103</v>
      </c>
      <c r="T357" s="3">
        <v>42018</v>
      </c>
      <c r="U357" s="3">
        <v>42020</v>
      </c>
      <c r="V357">
        <v>-9.1635999999999989</v>
      </c>
      <c r="W357">
        <v>3</v>
      </c>
      <c r="X357">
        <v>56.73</v>
      </c>
      <c r="Y357">
        <v>88666</v>
      </c>
    </row>
    <row r="358" spans="1:25" x14ac:dyDescent="0.3">
      <c r="A358">
        <v>22875</v>
      </c>
      <c r="B358" t="s">
        <v>64</v>
      </c>
      <c r="C358">
        <v>0.08</v>
      </c>
      <c r="D358">
        <v>7.77</v>
      </c>
      <c r="E358">
        <v>9.23</v>
      </c>
      <c r="F358">
        <v>772</v>
      </c>
      <c r="G358" t="s">
        <v>932</v>
      </c>
      <c r="H358" t="s">
        <v>66</v>
      </c>
      <c r="I358" t="s">
        <v>75</v>
      </c>
      <c r="J358" t="s">
        <v>46</v>
      </c>
      <c r="K358" t="s">
        <v>281</v>
      </c>
      <c r="L358" t="s">
        <v>76</v>
      </c>
      <c r="M358" t="s">
        <v>466</v>
      </c>
      <c r="N358">
        <v>0.57999999999999996</v>
      </c>
      <c r="O358" t="s">
        <v>50</v>
      </c>
      <c r="P358" t="s">
        <v>70</v>
      </c>
      <c r="Q358" t="s">
        <v>258</v>
      </c>
      <c r="R358" t="s">
        <v>933</v>
      </c>
      <c r="S358">
        <v>18103</v>
      </c>
      <c r="T358" s="3">
        <v>42018</v>
      </c>
      <c r="U358" s="3">
        <v>42020</v>
      </c>
      <c r="V358">
        <v>-209.25</v>
      </c>
      <c r="W358">
        <v>7</v>
      </c>
      <c r="X358">
        <v>56.44</v>
      </c>
      <c r="Y358">
        <v>88666</v>
      </c>
    </row>
    <row r="359" spans="1:25" x14ac:dyDescent="0.3">
      <c r="A359">
        <v>18735</v>
      </c>
      <c r="B359" t="s">
        <v>64</v>
      </c>
      <c r="C359">
        <v>0.1</v>
      </c>
      <c r="D359">
        <v>31.78</v>
      </c>
      <c r="E359">
        <v>1.99</v>
      </c>
      <c r="F359">
        <v>767</v>
      </c>
      <c r="G359" t="s">
        <v>924</v>
      </c>
      <c r="H359" t="s">
        <v>66</v>
      </c>
      <c r="I359" t="s">
        <v>45</v>
      </c>
      <c r="J359" t="s">
        <v>102</v>
      </c>
      <c r="K359" t="s">
        <v>204</v>
      </c>
      <c r="L359" t="s">
        <v>68</v>
      </c>
      <c r="M359" t="s">
        <v>925</v>
      </c>
      <c r="N359">
        <v>0.42</v>
      </c>
      <c r="O359" t="s">
        <v>50</v>
      </c>
      <c r="P359" t="s">
        <v>78</v>
      </c>
      <c r="Q359" t="s">
        <v>202</v>
      </c>
      <c r="R359" t="s">
        <v>926</v>
      </c>
      <c r="S359">
        <v>61201</v>
      </c>
      <c r="T359" s="3">
        <v>42034</v>
      </c>
      <c r="U359" s="3">
        <v>42036</v>
      </c>
      <c r="V359">
        <v>232.28159999999997</v>
      </c>
      <c r="W359">
        <v>11</v>
      </c>
      <c r="X359">
        <v>336.64</v>
      </c>
      <c r="Y359">
        <v>86279</v>
      </c>
    </row>
    <row r="360" spans="1:25" x14ac:dyDescent="0.3">
      <c r="A360">
        <v>20874</v>
      </c>
      <c r="B360" t="s">
        <v>64</v>
      </c>
      <c r="C360">
        <v>0.1</v>
      </c>
      <c r="D360">
        <v>18.97</v>
      </c>
      <c r="E360">
        <v>9.0299999999999994</v>
      </c>
      <c r="F360">
        <v>657</v>
      </c>
      <c r="G360" t="s">
        <v>798</v>
      </c>
      <c r="H360" t="s">
        <v>66</v>
      </c>
      <c r="I360" t="s">
        <v>139</v>
      </c>
      <c r="J360" t="s">
        <v>46</v>
      </c>
      <c r="K360" t="s">
        <v>118</v>
      </c>
      <c r="L360" t="s">
        <v>76</v>
      </c>
      <c r="M360" t="s">
        <v>799</v>
      </c>
      <c r="N360">
        <v>0.37</v>
      </c>
      <c r="O360" t="s">
        <v>50</v>
      </c>
      <c r="P360" t="s">
        <v>70</v>
      </c>
      <c r="Q360" t="s">
        <v>217</v>
      </c>
      <c r="R360" t="s">
        <v>800</v>
      </c>
      <c r="S360">
        <v>1540</v>
      </c>
      <c r="T360" s="3">
        <v>42023</v>
      </c>
      <c r="U360" s="3">
        <v>42025</v>
      </c>
      <c r="V360">
        <v>-24.204799999999999</v>
      </c>
      <c r="W360">
        <v>1</v>
      </c>
      <c r="X360">
        <v>19.73</v>
      </c>
      <c r="Y360">
        <v>91212</v>
      </c>
    </row>
    <row r="361" spans="1:25" x14ac:dyDescent="0.3">
      <c r="A361">
        <v>20875</v>
      </c>
      <c r="B361" t="s">
        <v>64</v>
      </c>
      <c r="C361">
        <v>0</v>
      </c>
      <c r="D361">
        <v>119.99</v>
      </c>
      <c r="E361">
        <v>56.14</v>
      </c>
      <c r="F361">
        <v>659</v>
      </c>
      <c r="G361" t="s">
        <v>801</v>
      </c>
      <c r="H361" t="s">
        <v>56</v>
      </c>
      <c r="I361" t="s">
        <v>139</v>
      </c>
      <c r="J361" t="s">
        <v>102</v>
      </c>
      <c r="K361" t="s">
        <v>110</v>
      </c>
      <c r="L361" t="s">
        <v>146</v>
      </c>
      <c r="M361" t="s">
        <v>342</v>
      </c>
      <c r="N361">
        <v>0.39</v>
      </c>
      <c r="O361" t="s">
        <v>50</v>
      </c>
      <c r="P361" t="s">
        <v>70</v>
      </c>
      <c r="Q361" t="s">
        <v>173</v>
      </c>
      <c r="R361" t="s">
        <v>802</v>
      </c>
      <c r="S361">
        <v>5403</v>
      </c>
      <c r="T361" s="3">
        <v>42023</v>
      </c>
      <c r="U361" s="3">
        <v>42024</v>
      </c>
      <c r="V361">
        <v>-126.05777999999999</v>
      </c>
      <c r="W361">
        <v>5</v>
      </c>
      <c r="X361">
        <v>615.54</v>
      </c>
      <c r="Y361">
        <v>91212</v>
      </c>
    </row>
    <row r="362" spans="1:25" x14ac:dyDescent="0.3">
      <c r="A362">
        <v>20855</v>
      </c>
      <c r="B362" t="s">
        <v>54</v>
      </c>
      <c r="C362">
        <v>0.09</v>
      </c>
      <c r="D362">
        <v>27.75</v>
      </c>
      <c r="E362">
        <v>19.989999999999998</v>
      </c>
      <c r="F362">
        <v>750</v>
      </c>
      <c r="G362" t="s">
        <v>903</v>
      </c>
      <c r="H362" t="s">
        <v>66</v>
      </c>
      <c r="I362" t="s">
        <v>45</v>
      </c>
      <c r="J362" t="s">
        <v>46</v>
      </c>
      <c r="K362" t="s">
        <v>165</v>
      </c>
      <c r="L362" t="s">
        <v>76</v>
      </c>
      <c r="M362" t="s">
        <v>904</v>
      </c>
      <c r="N362">
        <v>0.67</v>
      </c>
      <c r="O362" t="s">
        <v>50</v>
      </c>
      <c r="P362" t="s">
        <v>87</v>
      </c>
      <c r="Q362" t="s">
        <v>637</v>
      </c>
      <c r="R362" t="s">
        <v>905</v>
      </c>
      <c r="S362">
        <v>41042</v>
      </c>
      <c r="T362" s="3">
        <v>42016</v>
      </c>
      <c r="U362" s="3">
        <v>42017</v>
      </c>
      <c r="V362">
        <v>-224.64400000000001</v>
      </c>
      <c r="W362">
        <v>10</v>
      </c>
      <c r="X362">
        <v>257.52</v>
      </c>
      <c r="Y362">
        <v>91200</v>
      </c>
    </row>
    <row r="363" spans="1:25" x14ac:dyDescent="0.3">
      <c r="A363">
        <v>21086</v>
      </c>
      <c r="B363" t="s">
        <v>131</v>
      </c>
      <c r="C363">
        <v>0.04</v>
      </c>
      <c r="D363">
        <v>22.72</v>
      </c>
      <c r="E363">
        <v>8.99</v>
      </c>
      <c r="F363">
        <v>665</v>
      </c>
      <c r="G363" t="s">
        <v>805</v>
      </c>
      <c r="H363" t="s">
        <v>66</v>
      </c>
      <c r="I363" t="s">
        <v>45</v>
      </c>
      <c r="J363" t="s">
        <v>58</v>
      </c>
      <c r="K363" t="s">
        <v>67</v>
      </c>
      <c r="L363" t="s">
        <v>68</v>
      </c>
      <c r="M363" t="s">
        <v>806</v>
      </c>
      <c r="N363">
        <v>0.44</v>
      </c>
      <c r="O363" t="s">
        <v>50</v>
      </c>
      <c r="P363" t="s">
        <v>87</v>
      </c>
      <c r="Q363" t="s">
        <v>268</v>
      </c>
      <c r="R363" t="s">
        <v>634</v>
      </c>
      <c r="S363">
        <v>37130</v>
      </c>
      <c r="T363" s="3">
        <v>42020</v>
      </c>
      <c r="U363" s="3">
        <v>42024</v>
      </c>
      <c r="V363">
        <v>-678.49599999999998</v>
      </c>
      <c r="W363">
        <v>9</v>
      </c>
      <c r="X363">
        <v>202.41</v>
      </c>
      <c r="Y363">
        <v>88677</v>
      </c>
    </row>
    <row r="364" spans="1:25" x14ac:dyDescent="0.3">
      <c r="A364">
        <v>19639</v>
      </c>
      <c r="B364" t="s">
        <v>73</v>
      </c>
      <c r="C364">
        <v>0.05</v>
      </c>
      <c r="D364">
        <v>115.79</v>
      </c>
      <c r="E364">
        <v>1.99</v>
      </c>
      <c r="F364">
        <v>745</v>
      </c>
      <c r="G364" t="s">
        <v>900</v>
      </c>
      <c r="H364" t="s">
        <v>66</v>
      </c>
      <c r="I364" t="s">
        <v>139</v>
      </c>
      <c r="J364" t="s">
        <v>102</v>
      </c>
      <c r="K364" t="s">
        <v>204</v>
      </c>
      <c r="L364" t="s">
        <v>68</v>
      </c>
      <c r="M364" t="s">
        <v>901</v>
      </c>
      <c r="N364">
        <v>0.49</v>
      </c>
      <c r="O364" t="s">
        <v>50</v>
      </c>
      <c r="P364" t="s">
        <v>51</v>
      </c>
      <c r="Q364" t="s">
        <v>402</v>
      </c>
      <c r="R364" t="s">
        <v>902</v>
      </c>
      <c r="S364">
        <v>85345</v>
      </c>
      <c r="T364" s="3">
        <v>42021</v>
      </c>
      <c r="U364" s="3">
        <v>42023</v>
      </c>
      <c r="V364">
        <v>67.599999999999923</v>
      </c>
      <c r="W364">
        <v>3</v>
      </c>
      <c r="X364">
        <v>353.1</v>
      </c>
      <c r="Y364">
        <v>87726</v>
      </c>
    </row>
    <row r="365" spans="1:25" x14ac:dyDescent="0.3">
      <c r="A365">
        <v>19638</v>
      </c>
      <c r="B365" t="s">
        <v>73</v>
      </c>
      <c r="C365">
        <v>0.03</v>
      </c>
      <c r="D365">
        <v>119.99</v>
      </c>
      <c r="E365">
        <v>56.14</v>
      </c>
      <c r="F365">
        <v>744</v>
      </c>
      <c r="G365" t="s">
        <v>896</v>
      </c>
      <c r="H365" t="s">
        <v>56</v>
      </c>
      <c r="I365" t="s">
        <v>139</v>
      </c>
      <c r="J365" t="s">
        <v>102</v>
      </c>
      <c r="K365" t="s">
        <v>110</v>
      </c>
      <c r="L365" t="s">
        <v>146</v>
      </c>
      <c r="M365" t="s">
        <v>342</v>
      </c>
      <c r="N365">
        <v>0.39</v>
      </c>
      <c r="O365" t="s">
        <v>50</v>
      </c>
      <c r="P365" t="s">
        <v>51</v>
      </c>
      <c r="Q365" t="s">
        <v>402</v>
      </c>
      <c r="R365" t="s">
        <v>898</v>
      </c>
      <c r="S365">
        <v>85737</v>
      </c>
      <c r="T365" s="3">
        <v>42021</v>
      </c>
      <c r="U365" s="3">
        <v>42023</v>
      </c>
      <c r="V365">
        <v>1400.1</v>
      </c>
      <c r="W365">
        <v>13</v>
      </c>
      <c r="X365">
        <v>1545.58</v>
      </c>
      <c r="Y365">
        <v>87726</v>
      </c>
    </row>
    <row r="366" spans="1:25" x14ac:dyDescent="0.3">
      <c r="A366">
        <v>3086</v>
      </c>
      <c r="B366" t="s">
        <v>131</v>
      </c>
      <c r="C366">
        <v>0.04</v>
      </c>
      <c r="D366">
        <v>22.72</v>
      </c>
      <c r="E366">
        <v>8.99</v>
      </c>
      <c r="F366">
        <v>667</v>
      </c>
      <c r="G366" t="s">
        <v>810</v>
      </c>
      <c r="H366" t="s">
        <v>66</v>
      </c>
      <c r="I366" t="s">
        <v>45</v>
      </c>
      <c r="J366" t="s">
        <v>58</v>
      </c>
      <c r="K366" t="s">
        <v>67</v>
      </c>
      <c r="L366" t="s">
        <v>68</v>
      </c>
      <c r="M366" t="s">
        <v>806</v>
      </c>
      <c r="N366">
        <v>0.44</v>
      </c>
      <c r="O366" t="s">
        <v>50</v>
      </c>
      <c r="P366" t="s">
        <v>78</v>
      </c>
      <c r="Q366" t="s">
        <v>155</v>
      </c>
      <c r="R366" t="s">
        <v>811</v>
      </c>
      <c r="S366">
        <v>75203</v>
      </c>
      <c r="T366" s="3">
        <v>42020</v>
      </c>
      <c r="U366" s="3">
        <v>42024</v>
      </c>
      <c r="V366">
        <v>70.028000000000006</v>
      </c>
      <c r="W366">
        <v>37</v>
      </c>
      <c r="X366">
        <v>832.14</v>
      </c>
      <c r="Y366">
        <v>22147</v>
      </c>
    </row>
    <row r="367" spans="1:25" x14ac:dyDescent="0.3">
      <c r="A367">
        <v>19210</v>
      </c>
      <c r="B367" t="s">
        <v>131</v>
      </c>
      <c r="C367">
        <v>0.03</v>
      </c>
      <c r="D367">
        <v>5.18</v>
      </c>
      <c r="E367">
        <v>5.74</v>
      </c>
      <c r="F367">
        <v>744</v>
      </c>
      <c r="G367" t="s">
        <v>896</v>
      </c>
      <c r="H367" t="s">
        <v>66</v>
      </c>
      <c r="I367" t="s">
        <v>45</v>
      </c>
      <c r="J367" t="s">
        <v>46</v>
      </c>
      <c r="K367" t="s">
        <v>134</v>
      </c>
      <c r="L367" t="s">
        <v>76</v>
      </c>
      <c r="M367" t="s">
        <v>899</v>
      </c>
      <c r="N367">
        <v>0.36</v>
      </c>
      <c r="O367" t="s">
        <v>50</v>
      </c>
      <c r="P367" t="s">
        <v>51</v>
      </c>
      <c r="Q367" t="s">
        <v>402</v>
      </c>
      <c r="R367" t="s">
        <v>898</v>
      </c>
      <c r="S367">
        <v>85737</v>
      </c>
      <c r="T367" s="3">
        <v>42032</v>
      </c>
      <c r="U367" s="3">
        <v>42036</v>
      </c>
      <c r="V367">
        <v>-126.81418000000001</v>
      </c>
      <c r="W367">
        <v>9</v>
      </c>
      <c r="X367">
        <v>47.64</v>
      </c>
      <c r="Y367">
        <v>87725</v>
      </c>
    </row>
    <row r="368" spans="1:25" x14ac:dyDescent="0.3">
      <c r="A368">
        <v>19209</v>
      </c>
      <c r="B368" t="s">
        <v>131</v>
      </c>
      <c r="C368">
        <v>0.02</v>
      </c>
      <c r="D368">
        <v>59.98</v>
      </c>
      <c r="E368">
        <v>3.99</v>
      </c>
      <c r="F368">
        <v>744</v>
      </c>
      <c r="G368" t="s">
        <v>896</v>
      </c>
      <c r="H368" t="s">
        <v>66</v>
      </c>
      <c r="I368" t="s">
        <v>45</v>
      </c>
      <c r="J368" t="s">
        <v>46</v>
      </c>
      <c r="K368" t="s">
        <v>281</v>
      </c>
      <c r="L368" t="s">
        <v>76</v>
      </c>
      <c r="M368" t="s">
        <v>897</v>
      </c>
      <c r="N368">
        <v>0.56999999999999995</v>
      </c>
      <c r="O368" t="s">
        <v>50</v>
      </c>
      <c r="P368" t="s">
        <v>51</v>
      </c>
      <c r="Q368" t="s">
        <v>402</v>
      </c>
      <c r="R368" t="s">
        <v>898</v>
      </c>
      <c r="S368">
        <v>85737</v>
      </c>
      <c r="T368" s="3">
        <v>42032</v>
      </c>
      <c r="U368" s="3">
        <v>42041</v>
      </c>
      <c r="V368">
        <v>-54.622</v>
      </c>
      <c r="W368">
        <v>1</v>
      </c>
      <c r="X368">
        <v>63.48</v>
      </c>
      <c r="Y368">
        <v>87725</v>
      </c>
    </row>
    <row r="369" spans="1:25" x14ac:dyDescent="0.3">
      <c r="A369">
        <v>4557</v>
      </c>
      <c r="B369" t="s">
        <v>73</v>
      </c>
      <c r="C369">
        <v>7.0000000000000007E-2</v>
      </c>
      <c r="D369">
        <v>280.98</v>
      </c>
      <c r="E369">
        <v>57</v>
      </c>
      <c r="F369">
        <v>699</v>
      </c>
      <c r="G369" t="s">
        <v>859</v>
      </c>
      <c r="H369" t="s">
        <v>56</v>
      </c>
      <c r="I369" t="s">
        <v>139</v>
      </c>
      <c r="J369" t="s">
        <v>58</v>
      </c>
      <c r="K369" t="s">
        <v>59</v>
      </c>
      <c r="L369" t="s">
        <v>60</v>
      </c>
      <c r="M369" t="s">
        <v>694</v>
      </c>
      <c r="N369">
        <v>0.78</v>
      </c>
      <c r="O369" t="s">
        <v>50</v>
      </c>
      <c r="P369" t="s">
        <v>51</v>
      </c>
      <c r="Q369" t="s">
        <v>62</v>
      </c>
      <c r="R369" t="s">
        <v>687</v>
      </c>
      <c r="S369">
        <v>90041</v>
      </c>
      <c r="T369" s="3">
        <v>42033</v>
      </c>
      <c r="U369" s="3">
        <v>42035</v>
      </c>
      <c r="V369">
        <v>-439.62</v>
      </c>
      <c r="W369">
        <v>23</v>
      </c>
      <c r="X369">
        <v>6499.87</v>
      </c>
      <c r="Y369">
        <v>32420</v>
      </c>
    </row>
    <row r="370" spans="1:25" x14ac:dyDescent="0.3">
      <c r="A370">
        <v>4556</v>
      </c>
      <c r="B370" t="s">
        <v>73</v>
      </c>
      <c r="C370">
        <v>7.0000000000000007E-2</v>
      </c>
      <c r="D370">
        <v>5.0199999999999996</v>
      </c>
      <c r="E370">
        <v>5.14</v>
      </c>
      <c r="F370">
        <v>699</v>
      </c>
      <c r="G370" t="s">
        <v>859</v>
      </c>
      <c r="H370" t="s">
        <v>66</v>
      </c>
      <c r="I370" t="s">
        <v>139</v>
      </c>
      <c r="J370" t="s">
        <v>102</v>
      </c>
      <c r="K370" t="s">
        <v>204</v>
      </c>
      <c r="L370" t="s">
        <v>68</v>
      </c>
      <c r="M370" t="s">
        <v>864</v>
      </c>
      <c r="N370">
        <v>0.79</v>
      </c>
      <c r="O370" t="s">
        <v>50</v>
      </c>
      <c r="P370" t="s">
        <v>51</v>
      </c>
      <c r="Q370" t="s">
        <v>62</v>
      </c>
      <c r="R370" t="s">
        <v>687</v>
      </c>
      <c r="S370">
        <v>90041</v>
      </c>
      <c r="T370" s="3">
        <v>42033</v>
      </c>
      <c r="U370" s="3">
        <v>42035</v>
      </c>
      <c r="V370">
        <v>-168.72</v>
      </c>
      <c r="W370">
        <v>42</v>
      </c>
      <c r="X370">
        <v>210.1</v>
      </c>
      <c r="Y370">
        <v>32420</v>
      </c>
    </row>
    <row r="371" spans="1:25" x14ac:dyDescent="0.3">
      <c r="A371">
        <v>25059</v>
      </c>
      <c r="B371" t="s">
        <v>64</v>
      </c>
      <c r="C371">
        <v>0.06</v>
      </c>
      <c r="D371">
        <v>161.55000000000001</v>
      </c>
      <c r="E371">
        <v>19.989999999999998</v>
      </c>
      <c r="F371">
        <v>674</v>
      </c>
      <c r="G371" t="s">
        <v>820</v>
      </c>
      <c r="H371" t="s">
        <v>66</v>
      </c>
      <c r="I371" t="s">
        <v>75</v>
      </c>
      <c r="J371" t="s">
        <v>46</v>
      </c>
      <c r="K371" t="s">
        <v>165</v>
      </c>
      <c r="L371" t="s">
        <v>76</v>
      </c>
      <c r="M371" t="s">
        <v>185</v>
      </c>
      <c r="N371">
        <v>0.66</v>
      </c>
      <c r="O371" t="s">
        <v>50</v>
      </c>
      <c r="P371" t="s">
        <v>78</v>
      </c>
      <c r="Q371" t="s">
        <v>530</v>
      </c>
      <c r="R371" t="s">
        <v>821</v>
      </c>
      <c r="S371">
        <v>64133</v>
      </c>
      <c r="T371" s="3">
        <v>42006</v>
      </c>
      <c r="U371" s="3">
        <v>42007</v>
      </c>
      <c r="V371">
        <v>-7.5800000000000409</v>
      </c>
      <c r="W371">
        <v>3</v>
      </c>
      <c r="X371">
        <v>485.01</v>
      </c>
      <c r="Y371">
        <v>88174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66404-A7DE-4211-8342-870E9B63A01E}">
  <dimension ref="A1:N901"/>
  <sheetViews>
    <sheetView showGridLines="0" topLeftCell="A3" zoomScale="91" zoomScaleNormal="91" workbookViewId="0">
      <selection activeCell="K22" sqref="K22:M22"/>
      <pivotSelection pane="bottomRight" showHeader="1" extendable="1" axis="axisRow" start="5" max="7" activeRow="21" activeCol="10" previousRow="21" previousCol="10" click="1" r:id="rId1">
        <pivotArea dataOnly="0" fieldPosition="0">
          <references count="1">
            <reference field="11" count="1">
              <x v="5"/>
            </reference>
          </references>
        </pivotArea>
      </pivotSelection>
    </sheetView>
  </sheetViews>
  <sheetFormatPr defaultRowHeight="14.4" x14ac:dyDescent="0.3"/>
  <cols>
    <col min="1" max="1" width="18.109375" bestFit="1" customWidth="1"/>
    <col min="2" max="2" width="13.77734375" bestFit="1" customWidth="1"/>
    <col min="3" max="3" width="9.77734375" bestFit="1" customWidth="1"/>
    <col min="4" max="4" width="9.109375" bestFit="1" customWidth="1"/>
    <col min="5" max="5" width="8.21875" bestFit="1" customWidth="1"/>
    <col min="6" max="6" width="13.77734375" bestFit="1" customWidth="1"/>
    <col min="7" max="7" width="13.33203125" bestFit="1" customWidth="1"/>
    <col min="8" max="8" width="12.109375" bestFit="1" customWidth="1"/>
    <col min="9" max="9" width="13.77734375" bestFit="1" customWidth="1"/>
    <col min="10" max="10" width="27.6640625" bestFit="1" customWidth="1"/>
    <col min="11" max="11" width="15.21875" bestFit="1" customWidth="1"/>
    <col min="12" max="12" width="13.77734375" bestFit="1" customWidth="1"/>
    <col min="13" max="13" width="11" bestFit="1" customWidth="1"/>
    <col min="14" max="14" width="5" bestFit="1" customWidth="1"/>
    <col min="15" max="15" width="2" bestFit="1" customWidth="1"/>
    <col min="16" max="19" width="5" bestFit="1" customWidth="1"/>
    <col min="20" max="20" width="11" bestFit="1" customWidth="1"/>
    <col min="21" max="21" width="5" bestFit="1" customWidth="1"/>
    <col min="22" max="22" width="4" bestFit="1" customWidth="1"/>
    <col min="23" max="24" width="5" bestFit="1" customWidth="1"/>
    <col min="25" max="26" width="4" bestFit="1" customWidth="1"/>
    <col min="27" max="29" width="5" bestFit="1" customWidth="1"/>
    <col min="30" max="30" width="4" bestFit="1" customWidth="1"/>
    <col min="31" max="34" width="5" bestFit="1" customWidth="1"/>
    <col min="35" max="35" width="4" bestFit="1" customWidth="1"/>
    <col min="36" max="46" width="5" bestFit="1" customWidth="1"/>
    <col min="47" max="47" width="4" bestFit="1" customWidth="1"/>
    <col min="48" max="51" width="5" bestFit="1" customWidth="1"/>
    <col min="52" max="72" width="6" bestFit="1" customWidth="1"/>
    <col min="73" max="73" width="5" bestFit="1" customWidth="1"/>
    <col min="74" max="81" width="6" bestFit="1" customWidth="1"/>
    <col min="82" max="82" width="5" bestFit="1" customWidth="1"/>
    <col min="83" max="91" width="6" bestFit="1" customWidth="1"/>
    <col min="92" max="92" width="5" bestFit="1" customWidth="1"/>
    <col min="93" max="95" width="6" bestFit="1" customWidth="1"/>
    <col min="96" max="96" width="5" bestFit="1" customWidth="1"/>
    <col min="97" max="102" width="6" bestFit="1" customWidth="1"/>
    <col min="103" max="104" width="5" bestFit="1" customWidth="1"/>
    <col min="105" max="108" width="6" bestFit="1" customWidth="1"/>
    <col min="109" max="109" width="5" bestFit="1" customWidth="1"/>
    <col min="110" max="126" width="6" bestFit="1" customWidth="1"/>
    <col min="127" max="127" width="5" bestFit="1" customWidth="1"/>
    <col min="128" max="152" width="6" bestFit="1" customWidth="1"/>
    <col min="153" max="153" width="5" bestFit="1" customWidth="1"/>
    <col min="154" max="188" width="6" bestFit="1" customWidth="1"/>
    <col min="189" max="189" width="5" bestFit="1" customWidth="1"/>
    <col min="190" max="199" width="6" bestFit="1" customWidth="1"/>
    <col min="200" max="200" width="5" bestFit="1" customWidth="1"/>
    <col min="201" max="209" width="6" bestFit="1" customWidth="1"/>
    <col min="210" max="210" width="3" bestFit="1" customWidth="1"/>
    <col min="211" max="214" width="6" bestFit="1" customWidth="1"/>
    <col min="215" max="215" width="5" bestFit="1" customWidth="1"/>
    <col min="216" max="224" width="6" bestFit="1" customWidth="1"/>
    <col min="225" max="225" width="5" bestFit="1" customWidth="1"/>
    <col min="226" max="233" width="6" bestFit="1" customWidth="1"/>
    <col min="234" max="234" width="5" bestFit="1" customWidth="1"/>
    <col min="235" max="238" width="6" bestFit="1" customWidth="1"/>
    <col min="239" max="239" width="5" bestFit="1" customWidth="1"/>
    <col min="240" max="255" width="6" bestFit="1" customWidth="1"/>
    <col min="256" max="258" width="5" bestFit="1" customWidth="1"/>
    <col min="259" max="290" width="6" bestFit="1" customWidth="1"/>
    <col min="291" max="291" width="3" bestFit="1" customWidth="1"/>
    <col min="292" max="292" width="6" bestFit="1" customWidth="1"/>
    <col min="293" max="293" width="5" bestFit="1" customWidth="1"/>
    <col min="294" max="300" width="6" bestFit="1" customWidth="1"/>
    <col min="301" max="301" width="5" bestFit="1" customWidth="1"/>
    <col min="302" max="327" width="6" bestFit="1" customWidth="1"/>
    <col min="328" max="328" width="5" bestFit="1" customWidth="1"/>
    <col min="329" max="330" width="6" bestFit="1" customWidth="1"/>
    <col min="331" max="331" width="5" bestFit="1" customWidth="1"/>
    <col min="332" max="335" width="6" bestFit="1" customWidth="1"/>
    <col min="336" max="337" width="5" bestFit="1" customWidth="1"/>
    <col min="338" max="363" width="6" bestFit="1" customWidth="1"/>
    <col min="364" max="364" width="5" bestFit="1" customWidth="1"/>
    <col min="365" max="365" width="6" bestFit="1" customWidth="1"/>
    <col min="366" max="366" width="3" bestFit="1" customWidth="1"/>
    <col min="367" max="377" width="6" bestFit="1" customWidth="1"/>
    <col min="378" max="378" width="5" bestFit="1" customWidth="1"/>
    <col min="379" max="388" width="6" bestFit="1" customWidth="1"/>
    <col min="389" max="389" width="5" bestFit="1" customWidth="1"/>
    <col min="390" max="391" width="6" bestFit="1" customWidth="1"/>
    <col min="392" max="392" width="5" bestFit="1" customWidth="1"/>
    <col min="393" max="393" width="6" bestFit="1" customWidth="1"/>
    <col min="394" max="394" width="5" bestFit="1" customWidth="1"/>
    <col min="395" max="399" width="6" bestFit="1" customWidth="1"/>
    <col min="400" max="400" width="5" bestFit="1" customWidth="1"/>
    <col min="401" max="412" width="6" bestFit="1" customWidth="1"/>
    <col min="413" max="413" width="5" bestFit="1" customWidth="1"/>
    <col min="414" max="419" width="6" bestFit="1" customWidth="1"/>
    <col min="420" max="420" width="5" bestFit="1" customWidth="1"/>
    <col min="421" max="426" width="6" bestFit="1" customWidth="1"/>
    <col min="427" max="427" width="5" bestFit="1" customWidth="1"/>
    <col min="428" max="429" width="6" bestFit="1" customWidth="1"/>
    <col min="430" max="430" width="5" bestFit="1" customWidth="1"/>
    <col min="431" max="445" width="6" bestFit="1" customWidth="1"/>
    <col min="446" max="446" width="5" bestFit="1" customWidth="1"/>
    <col min="447" max="452" width="6" bestFit="1" customWidth="1"/>
    <col min="453" max="453" width="5" bestFit="1" customWidth="1"/>
    <col min="454" max="464" width="6" bestFit="1" customWidth="1"/>
    <col min="465" max="465" width="5" bestFit="1" customWidth="1"/>
    <col min="466" max="469" width="6" bestFit="1" customWidth="1"/>
    <col min="470" max="470" width="5" bestFit="1" customWidth="1"/>
    <col min="471" max="473" width="6" bestFit="1" customWidth="1"/>
    <col min="474" max="474" width="5" bestFit="1" customWidth="1"/>
    <col min="475" max="478" width="6" bestFit="1" customWidth="1"/>
    <col min="479" max="479" width="5" bestFit="1" customWidth="1"/>
    <col min="480" max="483" width="6" bestFit="1" customWidth="1"/>
    <col min="484" max="484" width="5" bestFit="1" customWidth="1"/>
    <col min="485" max="488" width="6" bestFit="1" customWidth="1"/>
    <col min="489" max="489" width="5" bestFit="1" customWidth="1"/>
    <col min="490" max="491" width="6" bestFit="1" customWidth="1"/>
    <col min="492" max="492" width="5" bestFit="1" customWidth="1"/>
    <col min="493" max="504" width="6" bestFit="1" customWidth="1"/>
    <col min="505" max="505" width="5" bestFit="1" customWidth="1"/>
    <col min="506" max="513" width="6" bestFit="1" customWidth="1"/>
    <col min="514" max="514" width="5" bestFit="1" customWidth="1"/>
    <col min="515" max="523" width="6" bestFit="1" customWidth="1"/>
    <col min="524" max="524" width="5" bestFit="1" customWidth="1"/>
    <col min="525" max="528" width="6" bestFit="1" customWidth="1"/>
    <col min="529" max="529" width="5" bestFit="1" customWidth="1"/>
    <col min="530" max="560" width="6" bestFit="1" customWidth="1"/>
    <col min="561" max="561" width="5" bestFit="1" customWidth="1"/>
    <col min="562" max="582" width="6" bestFit="1" customWidth="1"/>
    <col min="583" max="583" width="5" bestFit="1" customWidth="1"/>
    <col min="584" max="595" width="6" bestFit="1" customWidth="1"/>
    <col min="596" max="596" width="5" bestFit="1" customWidth="1"/>
    <col min="597" max="602" width="6" bestFit="1" customWidth="1"/>
    <col min="603" max="603" width="5" bestFit="1" customWidth="1"/>
    <col min="604" max="610" width="6" bestFit="1" customWidth="1"/>
    <col min="611" max="611" width="5" bestFit="1" customWidth="1"/>
    <col min="612" max="613" width="6" bestFit="1" customWidth="1"/>
    <col min="614" max="614" width="5" bestFit="1" customWidth="1"/>
    <col min="615" max="625" width="6" bestFit="1" customWidth="1"/>
    <col min="626" max="626" width="5" bestFit="1" customWidth="1"/>
    <col min="627" max="632" width="6" bestFit="1" customWidth="1"/>
    <col min="633" max="634" width="5" bestFit="1" customWidth="1"/>
    <col min="635" max="641" width="6" bestFit="1" customWidth="1"/>
    <col min="642" max="642" width="5" bestFit="1" customWidth="1"/>
    <col min="643" max="670" width="6" bestFit="1" customWidth="1"/>
    <col min="671" max="671" width="5" bestFit="1" customWidth="1"/>
    <col min="672" max="672" width="6" bestFit="1" customWidth="1"/>
    <col min="673" max="673" width="5" bestFit="1" customWidth="1"/>
    <col min="674" max="674" width="6" bestFit="1" customWidth="1"/>
    <col min="675" max="675" width="3" bestFit="1" customWidth="1"/>
    <col min="676" max="676" width="5" bestFit="1" customWidth="1"/>
    <col min="677" max="678" width="6" bestFit="1" customWidth="1"/>
    <col min="679" max="679" width="5" bestFit="1" customWidth="1"/>
    <col min="680" max="687" width="6" bestFit="1" customWidth="1"/>
    <col min="688" max="688" width="5" bestFit="1" customWidth="1"/>
    <col min="689" max="697" width="6" bestFit="1" customWidth="1"/>
    <col min="698" max="720" width="7" bestFit="1" customWidth="1"/>
    <col min="721" max="721" width="6" bestFit="1" customWidth="1"/>
    <col min="722" max="752" width="7" bestFit="1" customWidth="1"/>
    <col min="753" max="753" width="6" bestFit="1" customWidth="1"/>
    <col min="754" max="761" width="7" bestFit="1" customWidth="1"/>
    <col min="762" max="762" width="6" bestFit="1" customWidth="1"/>
    <col min="763" max="774" width="7" bestFit="1" customWidth="1"/>
    <col min="775" max="775" width="6" bestFit="1" customWidth="1"/>
    <col min="776" max="776" width="7" bestFit="1" customWidth="1"/>
    <col min="777" max="777" width="4" bestFit="1" customWidth="1"/>
    <col min="778" max="784" width="7" bestFit="1" customWidth="1"/>
    <col min="785" max="785" width="6" bestFit="1" customWidth="1"/>
    <col min="786" max="786" width="7" bestFit="1" customWidth="1"/>
    <col min="787" max="787" width="6" bestFit="1" customWidth="1"/>
    <col min="788" max="823" width="7" bestFit="1" customWidth="1"/>
    <col min="824" max="825" width="6" bestFit="1" customWidth="1"/>
    <col min="826" max="838" width="7" bestFit="1" customWidth="1"/>
    <col min="839" max="839" width="6" bestFit="1" customWidth="1"/>
    <col min="840" max="847" width="7" bestFit="1" customWidth="1"/>
    <col min="848" max="848" width="6" bestFit="1" customWidth="1"/>
    <col min="849" max="853" width="7" bestFit="1" customWidth="1"/>
    <col min="854" max="854" width="6" bestFit="1" customWidth="1"/>
    <col min="855" max="871" width="7" bestFit="1" customWidth="1"/>
    <col min="872" max="872" width="6" bestFit="1" customWidth="1"/>
    <col min="873" max="894" width="7" bestFit="1" customWidth="1"/>
    <col min="895" max="895" width="6" bestFit="1" customWidth="1"/>
    <col min="896" max="900" width="7" bestFit="1" customWidth="1"/>
    <col min="901" max="901" width="6" bestFit="1" customWidth="1"/>
    <col min="902" max="912" width="7" bestFit="1" customWidth="1"/>
    <col min="913" max="913" width="6" bestFit="1" customWidth="1"/>
    <col min="914" max="921" width="7" bestFit="1" customWidth="1"/>
    <col min="922" max="922" width="6" bestFit="1" customWidth="1"/>
    <col min="923" max="924" width="7" bestFit="1" customWidth="1"/>
    <col min="925" max="925" width="6" bestFit="1" customWidth="1"/>
    <col min="926" max="969" width="7" bestFit="1" customWidth="1"/>
    <col min="970" max="970" width="6" bestFit="1" customWidth="1"/>
    <col min="971" max="980" width="7" bestFit="1" customWidth="1"/>
    <col min="981" max="981" width="4" bestFit="1" customWidth="1"/>
    <col min="982" max="997" width="7" bestFit="1" customWidth="1"/>
    <col min="998" max="998" width="6" bestFit="1" customWidth="1"/>
    <col min="999" max="999" width="7" bestFit="1" customWidth="1"/>
    <col min="1000" max="1000" width="6" bestFit="1" customWidth="1"/>
    <col min="1001" max="1003" width="7" bestFit="1" customWidth="1"/>
    <col min="1004" max="1004" width="6" bestFit="1" customWidth="1"/>
    <col min="1005" max="1011" width="7" bestFit="1" customWidth="1"/>
    <col min="1012" max="1012" width="6" bestFit="1" customWidth="1"/>
    <col min="1013" max="1018" width="7" bestFit="1" customWidth="1"/>
    <col min="1019" max="1019" width="6" bestFit="1" customWidth="1"/>
    <col min="1020" max="1020" width="7" bestFit="1" customWidth="1"/>
    <col min="1021" max="1021" width="6" bestFit="1" customWidth="1"/>
    <col min="1022" max="1033" width="7" bestFit="1" customWidth="1"/>
    <col min="1034" max="1034" width="6" bestFit="1" customWidth="1"/>
    <col min="1035" max="1047" width="7" bestFit="1" customWidth="1"/>
    <col min="1048" max="1048" width="4" bestFit="1" customWidth="1"/>
    <col min="1049" max="1058" width="7" bestFit="1" customWidth="1"/>
    <col min="1059" max="1059" width="6" bestFit="1" customWidth="1"/>
    <col min="1060" max="1076" width="7" bestFit="1" customWidth="1"/>
    <col min="1077" max="1077" width="6" bestFit="1" customWidth="1"/>
    <col min="1078" max="1092" width="7" bestFit="1" customWidth="1"/>
    <col min="1093" max="1093" width="6" bestFit="1" customWidth="1"/>
    <col min="1094" max="1100" width="7" bestFit="1" customWidth="1"/>
    <col min="1101" max="1101" width="6" bestFit="1" customWidth="1"/>
    <col min="1102" max="1109" width="7" bestFit="1" customWidth="1"/>
    <col min="1110" max="1110" width="6" bestFit="1" customWidth="1"/>
    <col min="1111" max="1160" width="7" bestFit="1" customWidth="1"/>
    <col min="1161" max="1161" width="6" bestFit="1" customWidth="1"/>
    <col min="1162" max="1162" width="7" bestFit="1" customWidth="1"/>
    <col min="1163" max="1163" width="6" bestFit="1" customWidth="1"/>
    <col min="1164" max="1185" width="7" bestFit="1" customWidth="1"/>
    <col min="1186" max="1186" width="6" bestFit="1" customWidth="1"/>
    <col min="1187" max="1188" width="7" bestFit="1" customWidth="1"/>
    <col min="1189" max="1189" width="4" bestFit="1" customWidth="1"/>
    <col min="1190" max="1194" width="7" bestFit="1" customWidth="1"/>
    <col min="1195" max="1195" width="4" bestFit="1" customWidth="1"/>
    <col min="1196" max="1204" width="7" bestFit="1" customWidth="1"/>
    <col min="1205" max="1205" width="6" bestFit="1" customWidth="1"/>
    <col min="1206" max="1207" width="7" bestFit="1" customWidth="1"/>
    <col min="1208" max="1208" width="6" bestFit="1" customWidth="1"/>
    <col min="1209" max="1252" width="7" bestFit="1" customWidth="1"/>
    <col min="1253" max="1253" width="6" bestFit="1" customWidth="1"/>
    <col min="1254" max="1272" width="7" bestFit="1" customWidth="1"/>
    <col min="1273" max="1273" width="6" bestFit="1" customWidth="1"/>
    <col min="1274" max="1279" width="7" bestFit="1" customWidth="1"/>
    <col min="1280" max="1280" width="6" bestFit="1" customWidth="1"/>
    <col min="1281" max="1287" width="7" bestFit="1" customWidth="1"/>
    <col min="1288" max="1288" width="6" bestFit="1" customWidth="1"/>
    <col min="1289" max="1305" width="7" bestFit="1" customWidth="1"/>
    <col min="1306" max="1307" width="6" bestFit="1" customWidth="1"/>
    <col min="1308" max="1332" width="7" bestFit="1" customWidth="1"/>
    <col min="1333" max="1333" width="6" bestFit="1" customWidth="1"/>
    <col min="1334" max="1335" width="7" bestFit="1" customWidth="1"/>
    <col min="1336" max="1336" width="6" bestFit="1" customWidth="1"/>
    <col min="1337" max="1340" width="7" bestFit="1" customWidth="1"/>
    <col min="1341" max="1341" width="6" bestFit="1" customWidth="1"/>
    <col min="1342" max="1342" width="7" bestFit="1" customWidth="1"/>
    <col min="1343" max="1343" width="6" bestFit="1" customWidth="1"/>
    <col min="1344" max="1352" width="7" bestFit="1" customWidth="1"/>
    <col min="1353" max="1353" width="6" bestFit="1" customWidth="1"/>
    <col min="1354" max="1375" width="7" bestFit="1" customWidth="1"/>
    <col min="1376" max="1376" width="6" bestFit="1" customWidth="1"/>
    <col min="1377" max="1380" width="7" bestFit="1" customWidth="1"/>
    <col min="1381" max="1381" width="6" bestFit="1" customWidth="1"/>
    <col min="1382" max="1382" width="7" bestFit="1" customWidth="1"/>
    <col min="1383" max="1383" width="6" bestFit="1" customWidth="1"/>
    <col min="1384" max="1386" width="7" bestFit="1" customWidth="1"/>
    <col min="1387" max="1387" width="6" bestFit="1" customWidth="1"/>
    <col min="1388" max="1401" width="7" bestFit="1" customWidth="1"/>
    <col min="1402" max="1402" width="6" bestFit="1" customWidth="1"/>
    <col min="1403" max="1406" width="7" bestFit="1" customWidth="1"/>
    <col min="1407" max="1407" width="6" bestFit="1" customWidth="1"/>
    <col min="1408" max="1409" width="7" bestFit="1" customWidth="1"/>
    <col min="1410" max="1410" width="6" bestFit="1" customWidth="1"/>
    <col min="1411" max="1413" width="7" bestFit="1" customWidth="1"/>
    <col min="1414" max="1414" width="6" bestFit="1" customWidth="1"/>
    <col min="1415" max="1421" width="7" bestFit="1" customWidth="1"/>
    <col min="1422" max="1422" width="6" bestFit="1" customWidth="1"/>
    <col min="1423" max="1431" width="7" bestFit="1" customWidth="1"/>
    <col min="1432" max="1432" width="4" bestFit="1" customWidth="1"/>
    <col min="1433" max="1440" width="7" bestFit="1" customWidth="1"/>
    <col min="1441" max="1441" width="4" bestFit="1" customWidth="1"/>
    <col min="1442" max="1448" width="7" bestFit="1" customWidth="1"/>
    <col min="1449" max="1449" width="6" bestFit="1" customWidth="1"/>
    <col min="1450" max="1450" width="7" bestFit="1" customWidth="1"/>
    <col min="1451" max="1451" width="4" bestFit="1" customWidth="1"/>
    <col min="1452" max="1452" width="6" bestFit="1" customWidth="1"/>
    <col min="1453" max="1460" width="7" bestFit="1" customWidth="1"/>
    <col min="1461" max="1461" width="6" bestFit="1" customWidth="1"/>
    <col min="1462" max="1479" width="7" bestFit="1" customWidth="1"/>
    <col min="1480" max="1480" width="6" bestFit="1" customWidth="1"/>
    <col min="1481" max="1482" width="7" bestFit="1" customWidth="1"/>
    <col min="1483" max="1483" width="6" bestFit="1" customWidth="1"/>
    <col min="1484" max="1484" width="7" bestFit="1" customWidth="1"/>
    <col min="1485" max="1485" width="6" bestFit="1" customWidth="1"/>
    <col min="1486" max="1489" width="7" bestFit="1" customWidth="1"/>
    <col min="1490" max="1490" width="6" bestFit="1" customWidth="1"/>
    <col min="1491" max="1499" width="7" bestFit="1" customWidth="1"/>
    <col min="1500" max="1500" width="6" bestFit="1" customWidth="1"/>
    <col min="1501" max="1504" width="7" bestFit="1" customWidth="1"/>
    <col min="1505" max="1526" width="8" bestFit="1" customWidth="1"/>
    <col min="1527" max="1528" width="7" bestFit="1" customWidth="1"/>
    <col min="1529" max="1539" width="8" bestFit="1" customWidth="1"/>
    <col min="1540" max="1540" width="7" bestFit="1" customWidth="1"/>
    <col min="1541" max="1541" width="8" bestFit="1" customWidth="1"/>
    <col min="1542" max="1542" width="7" bestFit="1" customWidth="1"/>
    <col min="1543" max="1555" width="8" bestFit="1" customWidth="1"/>
    <col min="1556" max="1556" width="7" bestFit="1" customWidth="1"/>
    <col min="1557" max="1562" width="8" bestFit="1" customWidth="1"/>
    <col min="1563" max="1563" width="7" bestFit="1" customWidth="1"/>
    <col min="1564" max="1566" width="8" bestFit="1" customWidth="1"/>
    <col min="1567" max="1567" width="7" bestFit="1" customWidth="1"/>
    <col min="1568" max="1570" width="8" bestFit="1" customWidth="1"/>
    <col min="1571" max="1571" width="7" bestFit="1" customWidth="1"/>
    <col min="1572" max="1590" width="8" bestFit="1" customWidth="1"/>
    <col min="1591" max="1591" width="7" bestFit="1" customWidth="1"/>
    <col min="1592" max="1611" width="8" bestFit="1" customWidth="1"/>
    <col min="1612" max="1612" width="7" bestFit="1" customWidth="1"/>
    <col min="1613" max="1624" width="8" bestFit="1" customWidth="1"/>
    <col min="1625" max="1625" width="7" bestFit="1" customWidth="1"/>
    <col min="1626" max="1626" width="8" bestFit="1" customWidth="1"/>
    <col min="1627" max="1627" width="5" bestFit="1" customWidth="1"/>
    <col min="1628" max="1648" width="8" bestFit="1" customWidth="1"/>
    <col min="1649" max="1649" width="7" bestFit="1" customWidth="1"/>
    <col min="1650" max="1653" width="8" bestFit="1" customWidth="1"/>
    <col min="1654" max="1654" width="7" bestFit="1" customWidth="1"/>
    <col min="1655" max="1656" width="8" bestFit="1" customWidth="1"/>
    <col min="1657" max="1657" width="7" bestFit="1" customWidth="1"/>
    <col min="1658" max="1690" width="8" bestFit="1" customWidth="1"/>
    <col min="1691" max="1691" width="7" bestFit="1" customWidth="1"/>
    <col min="1692" max="1692" width="8" bestFit="1" customWidth="1"/>
    <col min="1693" max="1693" width="7" bestFit="1" customWidth="1"/>
    <col min="1694" max="1709" width="8" bestFit="1" customWidth="1"/>
    <col min="1710" max="1710" width="7" bestFit="1" customWidth="1"/>
    <col min="1711" max="1715" width="8" bestFit="1" customWidth="1"/>
    <col min="1716" max="1716" width="7" bestFit="1" customWidth="1"/>
    <col min="1717" max="1746" width="8" bestFit="1" customWidth="1"/>
    <col min="1747" max="1747" width="5" bestFit="1" customWidth="1"/>
    <col min="1748" max="1750" width="8" bestFit="1" customWidth="1"/>
    <col min="1751" max="1751" width="7" bestFit="1" customWidth="1"/>
    <col min="1752" max="1812" width="8" bestFit="1" customWidth="1"/>
    <col min="1813" max="1813" width="7" bestFit="1" customWidth="1"/>
    <col min="1814" max="1844" width="8" bestFit="1" customWidth="1"/>
    <col min="1845" max="1845" width="7" bestFit="1" customWidth="1"/>
    <col min="1846" max="1859" width="8" bestFit="1" customWidth="1"/>
    <col min="1860" max="1860" width="5" bestFit="1" customWidth="1"/>
    <col min="1861" max="1876" width="8" bestFit="1" customWidth="1"/>
    <col min="1877" max="1878" width="7" bestFit="1" customWidth="1"/>
    <col min="1879" max="1881" width="8" bestFit="1" customWidth="1"/>
    <col min="1882" max="1882" width="7" bestFit="1" customWidth="1"/>
    <col min="1883" max="1901" width="8" bestFit="1" customWidth="1"/>
    <col min="1902" max="1902" width="7" bestFit="1" customWidth="1"/>
    <col min="1903" max="1903" width="5" bestFit="1" customWidth="1"/>
    <col min="1904" max="1908" width="8" bestFit="1" customWidth="1"/>
    <col min="1909" max="1912" width="9" bestFit="1" customWidth="1"/>
    <col min="1913" max="1913" width="6" bestFit="1" customWidth="1"/>
    <col min="1914" max="1924" width="9" bestFit="1" customWidth="1"/>
    <col min="1925" max="1926" width="8" bestFit="1" customWidth="1"/>
    <col min="1927" max="1927" width="9" bestFit="1" customWidth="1"/>
    <col min="1928" max="1928" width="10.77734375" bestFit="1" customWidth="1"/>
  </cols>
  <sheetData>
    <row r="1" spans="1:13" x14ac:dyDescent="0.3">
      <c r="A1" s="4" t="s">
        <v>3054</v>
      </c>
      <c r="B1" t="s">
        <v>3065</v>
      </c>
      <c r="C1" t="s">
        <v>3064</v>
      </c>
      <c r="D1" t="s">
        <v>3066</v>
      </c>
      <c r="E1" t="s">
        <v>3055</v>
      </c>
      <c r="G1" s="4" t="s">
        <v>3054</v>
      </c>
      <c r="H1" t="s">
        <v>3063</v>
      </c>
    </row>
    <row r="2" spans="1:13" x14ac:dyDescent="0.3">
      <c r="A2" s="5" t="s">
        <v>3057</v>
      </c>
      <c r="B2" s="9">
        <v>370</v>
      </c>
      <c r="C2" s="6">
        <v>274766.92000000016</v>
      </c>
      <c r="D2" s="9">
        <v>3368</v>
      </c>
      <c r="E2" s="6">
        <v>1043.6774996800048</v>
      </c>
      <c r="G2" s="5" t="s">
        <v>139</v>
      </c>
      <c r="H2" s="9">
        <v>5238</v>
      </c>
      <c r="J2" s="5" t="s">
        <v>139</v>
      </c>
      <c r="K2" s="12">
        <f>GETPIVOTDATA("Quantity ordered new",$G$1,"Customer Segment",J2)</f>
        <v>5238</v>
      </c>
    </row>
    <row r="3" spans="1:13" x14ac:dyDescent="0.3">
      <c r="A3" s="5" t="s">
        <v>3058</v>
      </c>
      <c r="B3" s="9">
        <v>314</v>
      </c>
      <c r="C3" s="6">
        <v>326101.46999999997</v>
      </c>
      <c r="D3" s="9">
        <v>4220</v>
      </c>
      <c r="E3" s="6">
        <v>35944.658780320009</v>
      </c>
      <c r="G3" s="5" t="s">
        <v>45</v>
      </c>
      <c r="H3" s="9">
        <v>8431</v>
      </c>
      <c r="J3" s="5" t="s">
        <v>45</v>
      </c>
      <c r="K3" s="12">
        <f t="shared" ref="K3:K5" si="0">GETPIVOTDATA("Quantity ordered new",$G$1,"Customer Segment",J3)</f>
        <v>8431</v>
      </c>
    </row>
    <row r="4" spans="1:13" x14ac:dyDescent="0.3">
      <c r="A4" s="5" t="s">
        <v>3059</v>
      </c>
      <c r="B4" s="9">
        <v>328</v>
      </c>
      <c r="C4" s="6">
        <v>271696.67000000016</v>
      </c>
      <c r="D4" s="9">
        <v>3592</v>
      </c>
      <c r="E4" s="6">
        <v>103.15958674999388</v>
      </c>
      <c r="G4" s="5" t="s">
        <v>57</v>
      </c>
      <c r="H4" s="9">
        <v>6271</v>
      </c>
      <c r="J4" s="5" t="s">
        <v>57</v>
      </c>
      <c r="K4" s="12">
        <f t="shared" si="0"/>
        <v>6271</v>
      </c>
    </row>
    <row r="5" spans="1:13" x14ac:dyDescent="0.3">
      <c r="A5" s="5" t="s">
        <v>3060</v>
      </c>
      <c r="B5" s="9">
        <v>321</v>
      </c>
      <c r="C5" s="6">
        <v>389831.94999999978</v>
      </c>
      <c r="D5" s="9">
        <v>3955</v>
      </c>
      <c r="E5" s="6">
        <v>53146.412501999992</v>
      </c>
      <c r="G5" s="5" t="s">
        <v>75</v>
      </c>
      <c r="H5" s="9">
        <v>5328</v>
      </c>
      <c r="J5" s="5" t="s">
        <v>75</v>
      </c>
      <c r="K5" s="12">
        <f t="shared" si="0"/>
        <v>5328</v>
      </c>
    </row>
    <row r="6" spans="1:13" x14ac:dyDescent="0.3">
      <c r="A6" s="5" t="s">
        <v>3061</v>
      </c>
      <c r="B6" s="9">
        <v>313</v>
      </c>
      <c r="C6" s="6">
        <v>306572.06999999977</v>
      </c>
      <c r="D6" s="9">
        <v>5813</v>
      </c>
      <c r="E6" s="6">
        <v>67002.732858400021</v>
      </c>
      <c r="J6" s="14" t="s">
        <v>3067</v>
      </c>
      <c r="K6" s="13">
        <f>SUM(K2:K5)</f>
        <v>25268</v>
      </c>
    </row>
    <row r="7" spans="1:13" x14ac:dyDescent="0.3">
      <c r="A7" s="5" t="s">
        <v>3062</v>
      </c>
      <c r="B7" s="9">
        <v>306</v>
      </c>
      <c r="C7" s="6">
        <v>355368.79999999964</v>
      </c>
      <c r="D7" s="9">
        <v>4320</v>
      </c>
      <c r="E7" s="6">
        <v>66836.970610000033</v>
      </c>
      <c r="J7" s="5"/>
      <c r="K7" s="12"/>
    </row>
    <row r="8" spans="1:13" x14ac:dyDescent="0.3">
      <c r="B8" s="10">
        <f>SUM(B2:B7)</f>
        <v>1952</v>
      </c>
      <c r="C8" s="11">
        <f t="shared" ref="C8:E8" si="1">SUM(C2:C7)</f>
        <v>1924337.8799999994</v>
      </c>
      <c r="D8" s="10">
        <f t="shared" si="1"/>
        <v>25268</v>
      </c>
      <c r="E8" s="11">
        <f t="shared" si="1"/>
        <v>224077.61183715006</v>
      </c>
      <c r="J8" s="5"/>
      <c r="K8" s="12"/>
    </row>
    <row r="9" spans="1:13" x14ac:dyDescent="0.3">
      <c r="G9" s="4" t="s">
        <v>3054</v>
      </c>
      <c r="H9" t="s">
        <v>3053</v>
      </c>
      <c r="J9" s="4" t="s">
        <v>3054</v>
      </c>
      <c r="K9" t="s">
        <v>3056</v>
      </c>
    </row>
    <row r="10" spans="1:13" x14ac:dyDescent="0.3">
      <c r="G10" s="5" t="s">
        <v>62</v>
      </c>
      <c r="H10" s="9">
        <v>37421.960191999999</v>
      </c>
      <c r="J10" s="5" t="s">
        <v>281</v>
      </c>
      <c r="K10" s="9">
        <v>-1069.72</v>
      </c>
    </row>
    <row r="11" spans="1:13" x14ac:dyDescent="0.3">
      <c r="B11">
        <f>B8</f>
        <v>1952</v>
      </c>
      <c r="C11">
        <f>C8</f>
        <v>1924337.8799999994</v>
      </c>
      <c r="D11">
        <f>D8</f>
        <v>25268</v>
      </c>
      <c r="E11">
        <f>E8</f>
        <v>224077.61183715006</v>
      </c>
      <c r="G11" s="5" t="s">
        <v>96</v>
      </c>
      <c r="H11" s="9">
        <v>27611.943318599991</v>
      </c>
      <c r="J11" s="5" t="s">
        <v>134</v>
      </c>
      <c r="K11" s="9">
        <v>-352.81399999999996</v>
      </c>
    </row>
    <row r="12" spans="1:13" x14ac:dyDescent="0.3">
      <c r="G12" s="5" t="s">
        <v>178</v>
      </c>
      <c r="H12" s="9">
        <v>23410.842026000009</v>
      </c>
      <c r="J12" s="5" t="s">
        <v>159</v>
      </c>
      <c r="K12" s="9">
        <v>-464.28200000000004</v>
      </c>
    </row>
    <row r="13" spans="1:13" x14ac:dyDescent="0.3">
      <c r="G13" s="5" t="s">
        <v>127</v>
      </c>
      <c r="H13" s="9">
        <v>17931.043399999999</v>
      </c>
      <c r="J13" s="5"/>
      <c r="K13" s="12"/>
    </row>
    <row r="14" spans="1:13" x14ac:dyDescent="0.3">
      <c r="G14" s="5" t="s">
        <v>155</v>
      </c>
      <c r="H14" s="9">
        <v>28078.850659999996</v>
      </c>
      <c r="J14" s="5"/>
      <c r="K14" s="12"/>
    </row>
    <row r="15" spans="1:13" x14ac:dyDescent="0.3">
      <c r="B15" s="4" t="s">
        <v>3054</v>
      </c>
      <c r="C15" t="s">
        <v>3053</v>
      </c>
      <c r="J15" s="5"/>
      <c r="K15" s="12"/>
    </row>
    <row r="16" spans="1:13" x14ac:dyDescent="0.3">
      <c r="B16" s="5" t="s">
        <v>56</v>
      </c>
      <c r="C16" s="9">
        <v>58758.022440830006</v>
      </c>
      <c r="E16" s="4" t="s">
        <v>3054</v>
      </c>
      <c r="F16" t="s">
        <v>3053</v>
      </c>
      <c r="H16" s="17" t="s">
        <v>18</v>
      </c>
      <c r="I16" s="17" t="s">
        <v>39</v>
      </c>
      <c r="K16" s="4" t="s">
        <v>3251</v>
      </c>
      <c r="L16" t="s">
        <v>3249</v>
      </c>
      <c r="M16" t="s">
        <v>3250</v>
      </c>
    </row>
    <row r="17" spans="1:14" x14ac:dyDescent="0.3">
      <c r="B17" s="5" t="s">
        <v>44</v>
      </c>
      <c r="C17" s="9">
        <v>15567.797499999999</v>
      </c>
      <c r="E17" s="5">
        <v>0</v>
      </c>
      <c r="F17" s="9">
        <v>29472.378890919994</v>
      </c>
      <c r="H17" s="16">
        <v>0</v>
      </c>
      <c r="I17" s="17">
        <f>GETPIVOTDATA("Profit",$E$17,"Discount",H17)</f>
        <v>29472.378890919994</v>
      </c>
      <c r="K17" s="5" t="s">
        <v>146</v>
      </c>
      <c r="L17" s="9">
        <v>-13706.464</v>
      </c>
      <c r="M17" s="9">
        <v>296818.26999999996</v>
      </c>
    </row>
    <row r="18" spans="1:14" x14ac:dyDescent="0.3">
      <c r="B18" s="5" t="s">
        <v>66</v>
      </c>
      <c r="C18" s="9">
        <v>149751.7918963198</v>
      </c>
      <c r="E18" s="5">
        <v>0.01</v>
      </c>
      <c r="F18" s="9">
        <v>23015.237296999989</v>
      </c>
      <c r="H18" s="16">
        <v>0.01</v>
      </c>
      <c r="I18" s="17">
        <f t="shared" ref="I18:I29" si="2">GETPIVOTDATA("Profit",$E$17,"Discount",H18)</f>
        <v>23015.237296999989</v>
      </c>
      <c r="K18" s="5" t="s">
        <v>60</v>
      </c>
      <c r="L18" s="9">
        <v>-5390.7388920000003</v>
      </c>
      <c r="M18" s="9">
        <v>492437.15999999992</v>
      </c>
    </row>
    <row r="19" spans="1:14" x14ac:dyDescent="0.3">
      <c r="E19" s="5">
        <v>0.02</v>
      </c>
      <c r="F19" s="9">
        <v>42716.792630999997</v>
      </c>
      <c r="H19" s="16">
        <v>0.02</v>
      </c>
      <c r="I19" s="17">
        <f t="shared" si="2"/>
        <v>42716.792630999997</v>
      </c>
      <c r="K19" s="5" t="s">
        <v>260</v>
      </c>
      <c r="L19" s="9">
        <v>-14140.7016</v>
      </c>
      <c r="M19" s="9">
        <v>281085.68000000011</v>
      </c>
    </row>
    <row r="20" spans="1:14" x14ac:dyDescent="0.3">
      <c r="E20" s="5">
        <v>0.03</v>
      </c>
      <c r="F20" s="9">
        <v>59886.172476</v>
      </c>
      <c r="H20" s="16">
        <v>0.03</v>
      </c>
      <c r="I20" s="17">
        <f t="shared" si="2"/>
        <v>59886.172476</v>
      </c>
      <c r="K20" s="5" t="s">
        <v>111</v>
      </c>
      <c r="L20" s="9">
        <v>-2531.4825000000001</v>
      </c>
      <c r="M20" s="9">
        <v>66010.929999999993</v>
      </c>
    </row>
    <row r="21" spans="1:14" x14ac:dyDescent="0.3">
      <c r="E21" s="5">
        <v>0.04</v>
      </c>
      <c r="F21" s="9">
        <v>-4665.6010589999978</v>
      </c>
      <c r="H21" s="16">
        <v>0.04</v>
      </c>
      <c r="I21" s="17">
        <f t="shared" si="2"/>
        <v>-4665.6010589999978</v>
      </c>
      <c r="K21" s="5" t="s">
        <v>76</v>
      </c>
      <c r="L21" s="9">
        <v>-16476.838</v>
      </c>
      <c r="M21" s="9">
        <v>692447.02999999945</v>
      </c>
    </row>
    <row r="22" spans="1:14" x14ac:dyDescent="0.3">
      <c r="E22" s="5">
        <v>0.05</v>
      </c>
      <c r="F22" s="9">
        <v>36108.973346680024</v>
      </c>
      <c r="H22" s="16">
        <v>0.05</v>
      </c>
      <c r="I22" s="17">
        <f t="shared" si="2"/>
        <v>36108.973346680024</v>
      </c>
      <c r="K22" s="5" t="s">
        <v>68</v>
      </c>
      <c r="L22" s="9">
        <v>-2133.2780000000002</v>
      </c>
      <c r="M22" s="9">
        <v>62757.530000000021</v>
      </c>
    </row>
    <row r="23" spans="1:14" x14ac:dyDescent="0.3">
      <c r="E23" s="5">
        <v>0.06</v>
      </c>
      <c r="F23" s="9">
        <v>31025.76036800001</v>
      </c>
      <c r="H23" s="16">
        <v>0.06</v>
      </c>
      <c r="I23" s="17">
        <f t="shared" si="2"/>
        <v>31025.76036800001</v>
      </c>
      <c r="K23" s="5" t="s">
        <v>48</v>
      </c>
      <c r="L23" s="9">
        <v>-2002.6314000000002</v>
      </c>
      <c r="M23" s="9">
        <v>32781.279999999992</v>
      </c>
    </row>
    <row r="24" spans="1:14" x14ac:dyDescent="0.3">
      <c r="E24" s="5">
        <v>7.0000000000000007E-2</v>
      </c>
      <c r="F24" s="9">
        <v>12959.156939999997</v>
      </c>
      <c r="H24" s="16">
        <v>7.0000000000000007E-2</v>
      </c>
      <c r="I24" s="17">
        <f t="shared" si="2"/>
        <v>12959.156939999997</v>
      </c>
    </row>
    <row r="25" spans="1:14" x14ac:dyDescent="0.3">
      <c r="E25" s="5">
        <v>0.08</v>
      </c>
      <c r="F25" s="9">
        <v>7326.3388279999981</v>
      </c>
      <c r="H25" s="16">
        <v>0.08</v>
      </c>
      <c r="I25" s="17">
        <f t="shared" si="2"/>
        <v>7326.3388279999981</v>
      </c>
    </row>
    <row r="26" spans="1:14" x14ac:dyDescent="0.3">
      <c r="E26" s="5">
        <v>0.09</v>
      </c>
      <c r="F26" s="9">
        <v>-18024.83264905</v>
      </c>
      <c r="H26" s="16">
        <v>0.09</v>
      </c>
      <c r="I26" s="17">
        <f t="shared" si="2"/>
        <v>-18024.83264905</v>
      </c>
    </row>
    <row r="27" spans="1:14" x14ac:dyDescent="0.3">
      <c r="E27" s="5">
        <v>0.1</v>
      </c>
      <c r="F27" s="9">
        <v>4284.1147675999964</v>
      </c>
      <c r="H27" s="16">
        <v>0.1</v>
      </c>
      <c r="I27" s="17">
        <f t="shared" si="2"/>
        <v>4284.1147675999964</v>
      </c>
    </row>
    <row r="28" spans="1:14" x14ac:dyDescent="0.3">
      <c r="E28" s="5">
        <v>0.17</v>
      </c>
      <c r="F28" s="9">
        <v>-9.1300000000000008</v>
      </c>
      <c r="H28" s="16">
        <v>0.17</v>
      </c>
      <c r="I28" s="17">
        <f t="shared" si="2"/>
        <v>-9.1300000000000008</v>
      </c>
    </row>
    <row r="29" spans="1:14" x14ac:dyDescent="0.3">
      <c r="E29" s="5">
        <v>0.21</v>
      </c>
      <c r="F29" s="9">
        <v>-17.75</v>
      </c>
      <c r="H29" s="16">
        <v>0.21</v>
      </c>
      <c r="I29" s="17">
        <f t="shared" si="2"/>
        <v>-17.75</v>
      </c>
    </row>
    <row r="30" spans="1:14" x14ac:dyDescent="0.3">
      <c r="E30" s="5"/>
      <c r="F30" s="9"/>
      <c r="H30" s="18"/>
      <c r="I30" s="19"/>
    </row>
    <row r="32" spans="1:14" ht="23.4" x14ac:dyDescent="0.45">
      <c r="A32" s="4" t="s">
        <v>3068</v>
      </c>
      <c r="B32" t="s">
        <v>3053</v>
      </c>
      <c r="G32" s="4" t="s">
        <v>3054</v>
      </c>
      <c r="H32" t="s">
        <v>3248</v>
      </c>
      <c r="I32" t="s">
        <v>3053</v>
      </c>
      <c r="N32" s="20"/>
    </row>
    <row r="33" spans="1:9" x14ac:dyDescent="0.3">
      <c r="A33" s="5" t="s">
        <v>1302</v>
      </c>
      <c r="B33" s="9">
        <v>-2418.0565999999999</v>
      </c>
      <c r="G33" s="21" t="s">
        <v>3069</v>
      </c>
      <c r="H33" s="9">
        <v>8860.0600000000013</v>
      </c>
      <c r="I33" s="9">
        <v>-1957.0881000000004</v>
      </c>
    </row>
    <row r="34" spans="1:9" x14ac:dyDescent="0.3">
      <c r="A34" s="5" t="s">
        <v>402</v>
      </c>
      <c r="B34" s="9">
        <v>3909.7538319999999</v>
      </c>
      <c r="G34" s="21" t="s">
        <v>3070</v>
      </c>
      <c r="H34" s="9">
        <v>24319.919999999995</v>
      </c>
      <c r="I34" s="9">
        <v>4732.3343200000008</v>
      </c>
    </row>
    <row r="35" spans="1:9" x14ac:dyDescent="0.3">
      <c r="A35" s="5" t="s">
        <v>982</v>
      </c>
      <c r="B35" s="9">
        <v>-1184.7472000000002</v>
      </c>
      <c r="G35" s="21" t="s">
        <v>3071</v>
      </c>
      <c r="H35" s="9">
        <v>10134.42</v>
      </c>
      <c r="I35" s="9">
        <v>-1846.3482200000001</v>
      </c>
    </row>
    <row r="36" spans="1:9" x14ac:dyDescent="0.3">
      <c r="A36" s="5" t="s">
        <v>62</v>
      </c>
      <c r="B36" s="9">
        <v>37421.960191999999</v>
      </c>
      <c r="G36" s="21" t="s">
        <v>3072</v>
      </c>
      <c r="H36" s="9">
        <v>5470.58</v>
      </c>
      <c r="I36" s="9">
        <v>516.22190000000023</v>
      </c>
    </row>
    <row r="37" spans="1:9" x14ac:dyDescent="0.3">
      <c r="A37" s="5" t="s">
        <v>279</v>
      </c>
      <c r="B37" s="9">
        <v>6965.4626599999965</v>
      </c>
      <c r="G37" s="21" t="s">
        <v>3073</v>
      </c>
      <c r="H37" s="9">
        <v>20160.509999999998</v>
      </c>
      <c r="I37" s="9">
        <v>85.87731199999962</v>
      </c>
    </row>
    <row r="38" spans="1:9" x14ac:dyDescent="0.3">
      <c r="A38" s="5" t="s">
        <v>252</v>
      </c>
      <c r="B38" s="9">
        <v>-529.10629999999992</v>
      </c>
      <c r="G38" s="21" t="s">
        <v>3074</v>
      </c>
      <c r="H38" s="9">
        <v>11123.409999999998</v>
      </c>
      <c r="I38" s="9">
        <v>-14013.903899999994</v>
      </c>
    </row>
    <row r="39" spans="1:9" x14ac:dyDescent="0.3">
      <c r="A39" s="5" t="s">
        <v>1173</v>
      </c>
      <c r="B39" s="9">
        <v>406.74180000000001</v>
      </c>
      <c r="G39" s="21" t="s">
        <v>3075</v>
      </c>
      <c r="H39" s="9">
        <v>16551.82</v>
      </c>
      <c r="I39" s="9">
        <v>-3779.0007400000018</v>
      </c>
    </row>
    <row r="40" spans="1:9" x14ac:dyDescent="0.3">
      <c r="A40" s="5" t="s">
        <v>1032</v>
      </c>
      <c r="B40" s="9">
        <v>11677.3631</v>
      </c>
      <c r="G40" s="21" t="s">
        <v>3076</v>
      </c>
      <c r="H40" s="9">
        <v>5388.8399999999992</v>
      </c>
      <c r="I40" s="9">
        <v>3447.4977999999992</v>
      </c>
    </row>
    <row r="41" spans="1:9" x14ac:dyDescent="0.3">
      <c r="A41" s="5" t="s">
        <v>386</v>
      </c>
      <c r="B41" s="9">
        <v>86.703839999999161</v>
      </c>
      <c r="G41" s="21" t="s">
        <v>3077</v>
      </c>
      <c r="H41" s="9">
        <v>13926.83</v>
      </c>
      <c r="I41" s="9">
        <v>-176.99526000000003</v>
      </c>
    </row>
    <row r="42" spans="1:9" x14ac:dyDescent="0.3">
      <c r="A42" s="5" t="s">
        <v>411</v>
      </c>
      <c r="B42" s="9">
        <v>11838.49141375</v>
      </c>
      <c r="G42" s="21" t="s">
        <v>3078</v>
      </c>
      <c r="H42" s="9">
        <v>11520.37</v>
      </c>
      <c r="I42" s="9">
        <v>-1623.0807</v>
      </c>
    </row>
    <row r="43" spans="1:9" x14ac:dyDescent="0.3">
      <c r="A43" s="5" t="s">
        <v>1765</v>
      </c>
      <c r="B43" s="9">
        <v>6848.3532999999998</v>
      </c>
      <c r="G43" s="21" t="s">
        <v>3079</v>
      </c>
      <c r="H43" s="9">
        <v>3355.12</v>
      </c>
      <c r="I43" s="9">
        <v>-137.4919000000001</v>
      </c>
    </row>
    <row r="44" spans="1:9" x14ac:dyDescent="0.3">
      <c r="A44" s="5" t="s">
        <v>202</v>
      </c>
      <c r="B44" s="9">
        <v>12321.579312</v>
      </c>
      <c r="G44" s="21" t="s">
        <v>3080</v>
      </c>
      <c r="H44" s="9">
        <v>14882.67</v>
      </c>
      <c r="I44" s="9">
        <v>5081.0147000000006</v>
      </c>
    </row>
    <row r="45" spans="1:9" x14ac:dyDescent="0.3">
      <c r="A45" s="5" t="s">
        <v>727</v>
      </c>
      <c r="B45" s="9">
        <v>-101.66510500000055</v>
      </c>
      <c r="G45" s="21" t="s">
        <v>3081</v>
      </c>
      <c r="H45" s="9">
        <v>1772.04</v>
      </c>
      <c r="I45" s="9">
        <v>282.39959999999985</v>
      </c>
    </row>
    <row r="46" spans="1:9" x14ac:dyDescent="0.3">
      <c r="A46" s="5" t="s">
        <v>354</v>
      </c>
      <c r="B46" s="9">
        <v>1262.4305799999991</v>
      </c>
      <c r="G46" s="21" t="s">
        <v>3082</v>
      </c>
      <c r="H46" s="9">
        <v>5200.1900000000005</v>
      </c>
      <c r="I46" s="9">
        <v>1000.9828160000002</v>
      </c>
    </row>
    <row r="47" spans="1:9" x14ac:dyDescent="0.3">
      <c r="A47" s="5" t="s">
        <v>207</v>
      </c>
      <c r="B47" s="9">
        <v>2725.7763600000008</v>
      </c>
      <c r="G47" s="21" t="s">
        <v>3083</v>
      </c>
      <c r="H47" s="9">
        <v>4829.95</v>
      </c>
      <c r="I47" s="9">
        <v>-3549.8535400000001</v>
      </c>
    </row>
    <row r="48" spans="1:9" x14ac:dyDescent="0.3">
      <c r="A48" s="5" t="s">
        <v>637</v>
      </c>
      <c r="B48" s="9">
        <v>-1842.5096000000003</v>
      </c>
      <c r="G48" s="21" t="s">
        <v>3084</v>
      </c>
      <c r="H48" s="9">
        <v>3964.13</v>
      </c>
      <c r="I48" s="9">
        <v>-823.30615732000012</v>
      </c>
    </row>
    <row r="49" spans="1:9" x14ac:dyDescent="0.3">
      <c r="A49" s="5" t="s">
        <v>195</v>
      </c>
      <c r="B49" s="9">
        <v>710.12541999999985</v>
      </c>
      <c r="G49" s="21" t="s">
        <v>3085</v>
      </c>
      <c r="H49" s="9">
        <v>6667.69</v>
      </c>
      <c r="I49" s="9">
        <v>-1565.7061300000005</v>
      </c>
    </row>
    <row r="50" spans="1:9" x14ac:dyDescent="0.3">
      <c r="A50" s="5" t="s">
        <v>212</v>
      </c>
      <c r="B50" s="9">
        <v>2847.9528929999979</v>
      </c>
      <c r="G50" s="21" t="s">
        <v>3086</v>
      </c>
      <c r="H50" s="9">
        <v>2987.38</v>
      </c>
      <c r="I50" s="9">
        <v>2760.4045399999995</v>
      </c>
    </row>
    <row r="51" spans="1:9" x14ac:dyDescent="0.3">
      <c r="A51" s="5" t="s">
        <v>439</v>
      </c>
      <c r="B51" s="9">
        <v>910.80805999999927</v>
      </c>
      <c r="G51" s="21" t="s">
        <v>3087</v>
      </c>
      <c r="H51" s="9">
        <v>1652.8899999999999</v>
      </c>
      <c r="I51" s="9">
        <v>539.44622000000004</v>
      </c>
    </row>
    <row r="52" spans="1:9" x14ac:dyDescent="0.3">
      <c r="A52" s="5" t="s">
        <v>217</v>
      </c>
      <c r="B52" s="9">
        <v>5293.7839799999983</v>
      </c>
      <c r="G52" s="21" t="s">
        <v>3088</v>
      </c>
      <c r="H52" s="9">
        <v>6109.01</v>
      </c>
      <c r="I52" s="9">
        <v>641.34899999999993</v>
      </c>
    </row>
    <row r="53" spans="1:9" x14ac:dyDescent="0.3">
      <c r="A53" s="5" t="s">
        <v>324</v>
      </c>
      <c r="B53" s="9">
        <v>12307.551891600007</v>
      </c>
      <c r="G53" s="21" t="s">
        <v>3089</v>
      </c>
      <c r="H53" s="9">
        <v>12281.509999999998</v>
      </c>
      <c r="I53" s="9">
        <v>959.18362399999978</v>
      </c>
    </row>
    <row r="54" spans="1:9" x14ac:dyDescent="0.3">
      <c r="A54" s="5" t="s">
        <v>79</v>
      </c>
      <c r="B54" s="9">
        <v>3986.3948599999999</v>
      </c>
      <c r="G54" s="21" t="s">
        <v>3090</v>
      </c>
      <c r="H54" s="9">
        <v>13513.640000000001</v>
      </c>
      <c r="I54" s="9">
        <v>4737.4732800000002</v>
      </c>
    </row>
    <row r="55" spans="1:9" x14ac:dyDescent="0.3">
      <c r="A55" s="5" t="s">
        <v>695</v>
      </c>
      <c r="B55" s="9">
        <v>-529.91495000000009</v>
      </c>
      <c r="G55" s="21" t="s">
        <v>3091</v>
      </c>
      <c r="H55" s="9">
        <v>765.90000000000009</v>
      </c>
      <c r="I55" s="9">
        <v>-181.04520000000002</v>
      </c>
    </row>
    <row r="56" spans="1:9" x14ac:dyDescent="0.3">
      <c r="A56" s="5" t="s">
        <v>530</v>
      </c>
      <c r="B56" s="9">
        <v>2123.2119000000002</v>
      </c>
      <c r="G56" s="21" t="s">
        <v>3092</v>
      </c>
      <c r="H56" s="9">
        <v>16805.47</v>
      </c>
      <c r="I56" s="9">
        <v>2065.4642999999996</v>
      </c>
    </row>
    <row r="57" spans="1:9" x14ac:dyDescent="0.3">
      <c r="A57" s="5" t="s">
        <v>107</v>
      </c>
      <c r="B57" s="9">
        <v>-13759.205488</v>
      </c>
      <c r="G57" s="21" t="s">
        <v>3093</v>
      </c>
      <c r="H57" s="9">
        <v>445.25</v>
      </c>
      <c r="I57" s="9">
        <v>-12.061199999999999</v>
      </c>
    </row>
    <row r="58" spans="1:9" x14ac:dyDescent="0.3">
      <c r="A58" s="5" t="s">
        <v>520</v>
      </c>
      <c r="B58" s="9">
        <v>4675.6003300000002</v>
      </c>
      <c r="G58" s="21" t="s">
        <v>3094</v>
      </c>
      <c r="H58" s="9">
        <v>7035.73</v>
      </c>
      <c r="I58" s="9">
        <v>-1561.5387000000005</v>
      </c>
    </row>
    <row r="59" spans="1:9" x14ac:dyDescent="0.3">
      <c r="A59" s="5" t="s">
        <v>557</v>
      </c>
      <c r="B59" s="9">
        <v>3788.8289959999997</v>
      </c>
      <c r="G59" s="21" t="s">
        <v>3095</v>
      </c>
      <c r="H59" s="9">
        <v>4036.3900000000003</v>
      </c>
      <c r="I59" s="9">
        <v>4441.4325400000007</v>
      </c>
    </row>
    <row r="60" spans="1:9" x14ac:dyDescent="0.3">
      <c r="A60" s="5" t="s">
        <v>221</v>
      </c>
      <c r="B60" s="9">
        <v>3611.0574000000001</v>
      </c>
      <c r="G60" s="21" t="s">
        <v>3096</v>
      </c>
      <c r="H60" s="9">
        <v>6617.65</v>
      </c>
      <c r="I60" s="9">
        <v>-9411.1713799999998</v>
      </c>
    </row>
    <row r="61" spans="1:9" x14ac:dyDescent="0.3">
      <c r="A61" s="5" t="s">
        <v>71</v>
      </c>
      <c r="B61" s="9">
        <v>770.90868800000044</v>
      </c>
      <c r="G61" s="21" t="s">
        <v>3097</v>
      </c>
      <c r="H61" s="9">
        <v>11666.609999999999</v>
      </c>
      <c r="I61" s="9">
        <v>-1215.0591999999999</v>
      </c>
    </row>
    <row r="62" spans="1:9" x14ac:dyDescent="0.3">
      <c r="A62" s="5" t="s">
        <v>390</v>
      </c>
      <c r="B62" s="9">
        <v>4215.9194799999996</v>
      </c>
      <c r="G62" s="21" t="s">
        <v>3098</v>
      </c>
      <c r="H62" s="9">
        <v>5276.23</v>
      </c>
      <c r="I62" s="9">
        <v>3101.0900999999994</v>
      </c>
    </row>
    <row r="63" spans="1:9" x14ac:dyDescent="0.3">
      <c r="A63" s="5" t="s">
        <v>96</v>
      </c>
      <c r="B63" s="9">
        <v>27611.943318599991</v>
      </c>
      <c r="G63" s="21" t="s">
        <v>3099</v>
      </c>
      <c r="H63" s="9">
        <v>17444.71</v>
      </c>
      <c r="I63" s="9">
        <v>8505.1557749999993</v>
      </c>
    </row>
    <row r="64" spans="1:9" x14ac:dyDescent="0.3">
      <c r="A64" s="5" t="s">
        <v>346</v>
      </c>
      <c r="B64" s="9">
        <v>-19427.914839999998</v>
      </c>
      <c r="G64" s="21" t="s">
        <v>3100</v>
      </c>
      <c r="H64" s="9">
        <v>7529.0300000000007</v>
      </c>
      <c r="I64" s="9">
        <v>918.2595</v>
      </c>
    </row>
    <row r="65" spans="1:9" x14ac:dyDescent="0.3">
      <c r="A65" s="5" t="s">
        <v>2683</v>
      </c>
      <c r="B65" s="9">
        <v>3012.1560999999997</v>
      </c>
      <c r="G65" s="21" t="s">
        <v>3101</v>
      </c>
      <c r="H65" s="9">
        <v>20691.02</v>
      </c>
      <c r="I65" s="9">
        <v>-1674.3463710000008</v>
      </c>
    </row>
    <row r="66" spans="1:9" x14ac:dyDescent="0.3">
      <c r="A66" s="5" t="s">
        <v>178</v>
      </c>
      <c r="B66" s="9">
        <v>23410.842026000009</v>
      </c>
      <c r="G66" s="21" t="s">
        <v>3102</v>
      </c>
      <c r="H66" s="9">
        <v>3485.71</v>
      </c>
      <c r="I66" s="9">
        <v>290.33600000000001</v>
      </c>
    </row>
    <row r="67" spans="1:9" x14ac:dyDescent="0.3">
      <c r="A67" s="5" t="s">
        <v>328</v>
      </c>
      <c r="B67" s="9">
        <v>2555.9895199999996</v>
      </c>
      <c r="G67" s="21" t="s">
        <v>3103</v>
      </c>
      <c r="H67" s="9">
        <v>8893.91</v>
      </c>
      <c r="I67" s="9">
        <v>-2903.3084920000001</v>
      </c>
    </row>
    <row r="68" spans="1:9" x14ac:dyDescent="0.3">
      <c r="A68" s="5" t="s">
        <v>127</v>
      </c>
      <c r="B68" s="9">
        <v>17931.043399999999</v>
      </c>
      <c r="G68" s="21" t="s">
        <v>3104</v>
      </c>
      <c r="H68" s="9">
        <v>17906.150000000001</v>
      </c>
      <c r="I68" s="9">
        <v>7315.8926999999994</v>
      </c>
    </row>
    <row r="69" spans="1:9" x14ac:dyDescent="0.3">
      <c r="A69" s="5" t="s">
        <v>258</v>
      </c>
      <c r="B69" s="9">
        <v>-1095.5065246000008</v>
      </c>
      <c r="G69" s="21" t="s">
        <v>3105</v>
      </c>
      <c r="H69" s="9">
        <v>9149.27</v>
      </c>
      <c r="I69" s="9">
        <v>-1083.0096832000004</v>
      </c>
    </row>
    <row r="70" spans="1:9" x14ac:dyDescent="0.3">
      <c r="A70" s="5" t="s">
        <v>493</v>
      </c>
      <c r="B70" s="9">
        <v>5073.0013999999992</v>
      </c>
      <c r="G70" s="21" t="s">
        <v>3106</v>
      </c>
      <c r="H70" s="9">
        <v>4720.29</v>
      </c>
      <c r="I70" s="9">
        <v>715.13743999999986</v>
      </c>
    </row>
    <row r="71" spans="1:9" x14ac:dyDescent="0.3">
      <c r="A71" s="5" t="s">
        <v>956</v>
      </c>
      <c r="B71" s="9">
        <v>1695.7832367999997</v>
      </c>
      <c r="G71" s="21" t="s">
        <v>3107</v>
      </c>
      <c r="H71" s="9">
        <v>1404.04</v>
      </c>
      <c r="I71" s="9">
        <v>-646.52010000000018</v>
      </c>
    </row>
    <row r="72" spans="1:9" x14ac:dyDescent="0.3">
      <c r="A72" s="5" t="s">
        <v>2217</v>
      </c>
      <c r="B72" s="9">
        <v>431.18619999999987</v>
      </c>
      <c r="G72" s="21" t="s">
        <v>3108</v>
      </c>
      <c r="H72" s="9">
        <v>570.13999999999987</v>
      </c>
      <c r="I72" s="9">
        <v>-40.449620000000003</v>
      </c>
    </row>
    <row r="73" spans="1:9" x14ac:dyDescent="0.3">
      <c r="A73" s="5" t="s">
        <v>268</v>
      </c>
      <c r="B73" s="9">
        <v>-1603.4634000000001</v>
      </c>
      <c r="G73" s="21" t="s">
        <v>3109</v>
      </c>
      <c r="H73" s="9">
        <v>13160.580000000002</v>
      </c>
      <c r="I73" s="9">
        <v>1029.4508599999999</v>
      </c>
    </row>
    <row r="74" spans="1:9" x14ac:dyDescent="0.3">
      <c r="A74" s="5" t="s">
        <v>155</v>
      </c>
      <c r="B74" s="9">
        <v>28078.850659999996</v>
      </c>
      <c r="G74" s="21" t="s">
        <v>3110</v>
      </c>
      <c r="H74" s="9">
        <v>23856.93</v>
      </c>
      <c r="I74" s="9">
        <v>-2239.0020999999997</v>
      </c>
    </row>
    <row r="75" spans="1:9" x14ac:dyDescent="0.3">
      <c r="A75" s="5" t="s">
        <v>236</v>
      </c>
      <c r="B75" s="9">
        <v>3931.83698</v>
      </c>
      <c r="G75" s="21" t="s">
        <v>3111</v>
      </c>
      <c r="H75" s="9">
        <v>3233.9</v>
      </c>
      <c r="I75" s="9">
        <v>1262.8296199999995</v>
      </c>
    </row>
    <row r="76" spans="1:9" x14ac:dyDescent="0.3">
      <c r="A76" s="5" t="s">
        <v>173</v>
      </c>
      <c r="B76" s="9">
        <v>530.14977999999883</v>
      </c>
      <c r="G76" s="21" t="s">
        <v>3112</v>
      </c>
      <c r="H76" s="9">
        <v>14090.400000000001</v>
      </c>
      <c r="I76" s="9">
        <v>3811.8667000000005</v>
      </c>
    </row>
    <row r="77" spans="1:9" x14ac:dyDescent="0.3">
      <c r="A77" s="5" t="s">
        <v>161</v>
      </c>
      <c r="B77" s="9">
        <v>-1748.5517000000004</v>
      </c>
      <c r="G77" s="21" t="s">
        <v>3113</v>
      </c>
      <c r="H77" s="9">
        <v>22401.479999999996</v>
      </c>
      <c r="I77" s="9">
        <v>3537.2705799999999</v>
      </c>
    </row>
    <row r="78" spans="1:9" x14ac:dyDescent="0.3">
      <c r="A78" s="5" t="s">
        <v>52</v>
      </c>
      <c r="B78" s="9">
        <v>3855.6117499999996</v>
      </c>
      <c r="G78" s="21" t="s">
        <v>3114</v>
      </c>
      <c r="H78" s="9">
        <v>16533.18</v>
      </c>
      <c r="I78" s="9">
        <v>2709.6407159999999</v>
      </c>
    </row>
    <row r="79" spans="1:9" x14ac:dyDescent="0.3">
      <c r="A79" s="5" t="s">
        <v>672</v>
      </c>
      <c r="B79" s="9">
        <v>4771.4638249999989</v>
      </c>
      <c r="G79" s="21" t="s">
        <v>3115</v>
      </c>
      <c r="H79" s="9">
        <v>16120.570000000002</v>
      </c>
      <c r="I79" s="9">
        <v>170.10927091999986</v>
      </c>
    </row>
    <row r="80" spans="1:9" x14ac:dyDescent="0.3">
      <c r="A80" s="5" t="s">
        <v>1882</v>
      </c>
      <c r="B80" s="9">
        <v>3986.4100599999997</v>
      </c>
      <c r="G80" s="21" t="s">
        <v>3116</v>
      </c>
      <c r="H80" s="9">
        <v>1076.3899999999999</v>
      </c>
      <c r="I80" s="9">
        <v>516.97569999999996</v>
      </c>
    </row>
    <row r="81" spans="1:9" x14ac:dyDescent="0.3">
      <c r="A81" s="5" t="s">
        <v>2250</v>
      </c>
      <c r="B81" s="9">
        <v>735.22499999999991</v>
      </c>
      <c r="G81" s="21" t="s">
        <v>3117</v>
      </c>
      <c r="H81" s="9">
        <v>28264.329999999998</v>
      </c>
      <c r="I81" s="9">
        <v>3792.8698599999998</v>
      </c>
    </row>
    <row r="82" spans="1:9" x14ac:dyDescent="0.3">
      <c r="G82" s="21" t="s">
        <v>3118</v>
      </c>
      <c r="H82" s="9">
        <v>2676.2300000000005</v>
      </c>
      <c r="I82" s="9">
        <v>1117.3809200000001</v>
      </c>
    </row>
    <row r="83" spans="1:9" x14ac:dyDescent="0.3">
      <c r="G83" s="21" t="s">
        <v>3119</v>
      </c>
      <c r="H83" s="9">
        <v>5978.24</v>
      </c>
      <c r="I83" s="9">
        <v>-1926.2887800000003</v>
      </c>
    </row>
    <row r="84" spans="1:9" x14ac:dyDescent="0.3">
      <c r="G84" s="21" t="s">
        <v>3120</v>
      </c>
      <c r="H84" s="9">
        <v>56764.539999999986</v>
      </c>
      <c r="I84" s="9">
        <v>11176.579539999999</v>
      </c>
    </row>
    <row r="85" spans="1:9" x14ac:dyDescent="0.3">
      <c r="G85" s="21" t="s">
        <v>3121</v>
      </c>
      <c r="H85" s="9">
        <v>11464.769999999999</v>
      </c>
      <c r="I85" s="9">
        <v>3269.594399999999</v>
      </c>
    </row>
    <row r="86" spans="1:9" x14ac:dyDescent="0.3">
      <c r="G86" s="21" t="s">
        <v>3122</v>
      </c>
      <c r="H86" s="9">
        <v>6812.6400000000012</v>
      </c>
      <c r="I86" s="9">
        <v>-1711.4147204000001</v>
      </c>
    </row>
    <row r="87" spans="1:9" x14ac:dyDescent="0.3">
      <c r="G87" s="21" t="s">
        <v>3123</v>
      </c>
      <c r="H87" s="9">
        <v>5759.99</v>
      </c>
      <c r="I87" s="9">
        <v>2391.9670999999998</v>
      </c>
    </row>
    <row r="88" spans="1:9" x14ac:dyDescent="0.3">
      <c r="G88" s="21" t="s">
        <v>3124</v>
      </c>
      <c r="H88" s="9">
        <v>10752.130000000001</v>
      </c>
      <c r="I88" s="9">
        <v>1202.8010999999999</v>
      </c>
    </row>
    <row r="89" spans="1:9" x14ac:dyDescent="0.3">
      <c r="G89" s="21" t="s">
        <v>3125</v>
      </c>
      <c r="H89" s="9">
        <v>5425.5</v>
      </c>
      <c r="I89" s="9">
        <v>2364.9735999999998</v>
      </c>
    </row>
    <row r="90" spans="1:9" x14ac:dyDescent="0.3">
      <c r="G90" s="21" t="s">
        <v>3126</v>
      </c>
      <c r="H90" s="9">
        <v>3537.4999999999995</v>
      </c>
      <c r="I90" s="9">
        <v>328.58537999999993</v>
      </c>
    </row>
    <row r="91" spans="1:9" x14ac:dyDescent="0.3">
      <c r="G91" s="21" t="s">
        <v>3127</v>
      </c>
      <c r="H91" s="9">
        <v>3842.6099999999997</v>
      </c>
      <c r="I91" s="9">
        <v>246.47766000000001</v>
      </c>
    </row>
    <row r="92" spans="1:9" x14ac:dyDescent="0.3">
      <c r="G92" s="21" t="s">
        <v>3128</v>
      </c>
      <c r="H92" s="9">
        <v>14138.970000000001</v>
      </c>
      <c r="I92" s="9">
        <v>3159.7701999999995</v>
      </c>
    </row>
    <row r="93" spans="1:9" x14ac:dyDescent="0.3">
      <c r="G93" s="21" t="s">
        <v>3129</v>
      </c>
      <c r="H93" s="9">
        <v>6407.9499999999989</v>
      </c>
      <c r="I93" s="9">
        <v>1761.5608000000002</v>
      </c>
    </row>
    <row r="94" spans="1:9" x14ac:dyDescent="0.3">
      <c r="G94" s="21" t="s">
        <v>3130</v>
      </c>
      <c r="H94" s="9">
        <v>262.78000000000003</v>
      </c>
      <c r="I94" s="9">
        <v>-38.389999999999986</v>
      </c>
    </row>
    <row r="95" spans="1:9" x14ac:dyDescent="0.3">
      <c r="G95" s="21" t="s">
        <v>3131</v>
      </c>
      <c r="H95" s="9">
        <v>14738.710000000003</v>
      </c>
      <c r="I95" s="9">
        <v>8819.4932999999983</v>
      </c>
    </row>
    <row r="96" spans="1:9" x14ac:dyDescent="0.3">
      <c r="G96" s="21" t="s">
        <v>3132</v>
      </c>
      <c r="H96" s="9">
        <v>9151.69</v>
      </c>
      <c r="I96" s="9">
        <v>1905.491</v>
      </c>
    </row>
    <row r="97" spans="7:9" x14ac:dyDescent="0.3">
      <c r="G97" s="21" t="s">
        <v>3133</v>
      </c>
      <c r="H97" s="9">
        <v>6137.2300000000005</v>
      </c>
      <c r="I97" s="9">
        <v>-3707.7409999999995</v>
      </c>
    </row>
    <row r="98" spans="7:9" x14ac:dyDescent="0.3">
      <c r="G98" s="21" t="s">
        <v>3134</v>
      </c>
      <c r="H98" s="9">
        <v>2711.04</v>
      </c>
      <c r="I98" s="9">
        <v>819.88599999999997</v>
      </c>
    </row>
    <row r="99" spans="7:9" x14ac:dyDescent="0.3">
      <c r="G99" s="21" t="s">
        <v>3135</v>
      </c>
      <c r="H99" s="9">
        <v>5373.5199999999995</v>
      </c>
      <c r="I99" s="9">
        <v>2831.3709999999996</v>
      </c>
    </row>
    <row r="100" spans="7:9" x14ac:dyDescent="0.3">
      <c r="G100" s="21" t="s">
        <v>3136</v>
      </c>
      <c r="H100" s="9">
        <v>3255.53</v>
      </c>
      <c r="I100" s="9">
        <v>-1479.0493999999999</v>
      </c>
    </row>
    <row r="101" spans="7:9" x14ac:dyDescent="0.3">
      <c r="G101" s="21" t="s">
        <v>3137</v>
      </c>
      <c r="H101" s="9">
        <v>7421.79</v>
      </c>
      <c r="I101" s="9">
        <v>-14020.7996</v>
      </c>
    </row>
    <row r="102" spans="7:9" x14ac:dyDescent="0.3">
      <c r="G102" s="21" t="s">
        <v>3138</v>
      </c>
      <c r="H102" s="9">
        <v>2619.37</v>
      </c>
      <c r="I102" s="9">
        <v>-608.8664</v>
      </c>
    </row>
    <row r="103" spans="7:9" x14ac:dyDescent="0.3">
      <c r="G103" s="21" t="s">
        <v>3139</v>
      </c>
      <c r="H103" s="9">
        <v>6679.6599999999989</v>
      </c>
      <c r="I103" s="9">
        <v>3976.8537999999994</v>
      </c>
    </row>
    <row r="104" spans="7:9" x14ac:dyDescent="0.3">
      <c r="G104" s="21" t="s">
        <v>3140</v>
      </c>
      <c r="H104" s="9">
        <v>6648.4900000000007</v>
      </c>
      <c r="I104" s="9">
        <v>2137.4774999999995</v>
      </c>
    </row>
    <row r="105" spans="7:9" x14ac:dyDescent="0.3">
      <c r="G105" s="21" t="s">
        <v>3141</v>
      </c>
      <c r="H105" s="9">
        <v>25783.090000000004</v>
      </c>
      <c r="I105" s="9">
        <v>-5722.5105660000017</v>
      </c>
    </row>
    <row r="106" spans="7:9" x14ac:dyDescent="0.3">
      <c r="G106" s="21" t="s">
        <v>3142</v>
      </c>
      <c r="H106" s="9">
        <v>2943.8199999999997</v>
      </c>
      <c r="I106" s="9">
        <v>-1092.9195060000002</v>
      </c>
    </row>
    <row r="107" spans="7:9" x14ac:dyDescent="0.3">
      <c r="G107" s="21" t="s">
        <v>3143</v>
      </c>
      <c r="H107" s="9">
        <v>16728.53</v>
      </c>
      <c r="I107" s="9">
        <v>1146.3709000000003</v>
      </c>
    </row>
    <row r="108" spans="7:9" x14ac:dyDescent="0.3">
      <c r="G108" s="21" t="s">
        <v>3144</v>
      </c>
      <c r="H108" s="9">
        <v>5244.5199999999995</v>
      </c>
      <c r="I108" s="9">
        <v>2574.7194</v>
      </c>
    </row>
    <row r="109" spans="7:9" x14ac:dyDescent="0.3">
      <c r="G109" s="21" t="s">
        <v>3145</v>
      </c>
      <c r="H109" s="9">
        <v>16840.650000000001</v>
      </c>
      <c r="I109" s="9">
        <v>4184.2209999999995</v>
      </c>
    </row>
    <row r="110" spans="7:9" x14ac:dyDescent="0.3">
      <c r="G110" s="21" t="s">
        <v>3146</v>
      </c>
      <c r="H110" s="9">
        <v>5402.4800000000005</v>
      </c>
      <c r="I110" s="9">
        <v>-1589.3171400000001</v>
      </c>
    </row>
    <row r="111" spans="7:9" x14ac:dyDescent="0.3">
      <c r="G111" s="21" t="s">
        <v>3147</v>
      </c>
      <c r="H111" s="9">
        <v>16675.579999999998</v>
      </c>
      <c r="I111" s="9">
        <v>-1875.101799999999</v>
      </c>
    </row>
    <row r="112" spans="7:9" x14ac:dyDescent="0.3">
      <c r="G112" s="21" t="s">
        <v>3148</v>
      </c>
      <c r="H112" s="9">
        <v>25857.3</v>
      </c>
      <c r="I112" s="9">
        <v>3199.0790999999995</v>
      </c>
    </row>
    <row r="113" spans="7:9" x14ac:dyDescent="0.3">
      <c r="G113" s="21" t="s">
        <v>3149</v>
      </c>
      <c r="H113" s="9">
        <v>9403.5600000000013</v>
      </c>
      <c r="I113" s="9">
        <v>-109.37840000000051</v>
      </c>
    </row>
    <row r="114" spans="7:9" x14ac:dyDescent="0.3">
      <c r="G114" s="21" t="s">
        <v>3150</v>
      </c>
      <c r="H114" s="9">
        <v>3850.97</v>
      </c>
      <c r="I114" s="9">
        <v>1368.4157</v>
      </c>
    </row>
    <row r="115" spans="7:9" x14ac:dyDescent="0.3">
      <c r="G115" s="21" t="s">
        <v>3151</v>
      </c>
      <c r="H115" s="9">
        <v>7449.4500000000007</v>
      </c>
      <c r="I115" s="9">
        <v>-1726.2517012500002</v>
      </c>
    </row>
    <row r="116" spans="7:9" x14ac:dyDescent="0.3">
      <c r="G116" s="21" t="s">
        <v>3152</v>
      </c>
      <c r="H116" s="9">
        <v>9686.0699999999979</v>
      </c>
      <c r="I116" s="9">
        <v>2354.2009999999991</v>
      </c>
    </row>
    <row r="117" spans="7:9" x14ac:dyDescent="0.3">
      <c r="G117" s="21" t="s">
        <v>3153</v>
      </c>
      <c r="H117" s="9">
        <v>5237.6000000000004</v>
      </c>
      <c r="I117" s="9">
        <v>-233.75350000000026</v>
      </c>
    </row>
    <row r="118" spans="7:9" x14ac:dyDescent="0.3">
      <c r="G118" s="21" t="s">
        <v>3154</v>
      </c>
      <c r="H118" s="9">
        <v>15468.49</v>
      </c>
      <c r="I118" s="9">
        <v>3420.5684999999989</v>
      </c>
    </row>
    <row r="119" spans="7:9" x14ac:dyDescent="0.3">
      <c r="G119" s="21" t="s">
        <v>3155</v>
      </c>
      <c r="H119" s="9">
        <v>2783.9299999999994</v>
      </c>
      <c r="I119" s="9">
        <v>-16596.205899999997</v>
      </c>
    </row>
    <row r="120" spans="7:9" x14ac:dyDescent="0.3">
      <c r="G120" s="21" t="s">
        <v>3156</v>
      </c>
      <c r="H120" s="9">
        <v>1516.49</v>
      </c>
      <c r="I120" s="9">
        <v>-536.11419999999998</v>
      </c>
    </row>
    <row r="121" spans="7:9" x14ac:dyDescent="0.3">
      <c r="G121" s="21" t="s">
        <v>3157</v>
      </c>
      <c r="H121" s="9">
        <v>15175.699999999997</v>
      </c>
      <c r="I121" s="9">
        <v>7059.8765000000021</v>
      </c>
    </row>
    <row r="122" spans="7:9" x14ac:dyDescent="0.3">
      <c r="G122" s="21" t="s">
        <v>3158</v>
      </c>
      <c r="H122" s="9">
        <v>101.71000000000001</v>
      </c>
      <c r="I122" s="9">
        <v>-1279.797</v>
      </c>
    </row>
    <row r="123" spans="7:9" x14ac:dyDescent="0.3">
      <c r="G123" s="21" t="s">
        <v>3159</v>
      </c>
      <c r="H123" s="9">
        <v>5203.5199999999986</v>
      </c>
      <c r="I123" s="9">
        <v>-1327.6013399999999</v>
      </c>
    </row>
    <row r="124" spans="7:9" x14ac:dyDescent="0.3">
      <c r="G124" s="21" t="s">
        <v>3160</v>
      </c>
      <c r="H124" s="9">
        <v>25267.499999999996</v>
      </c>
      <c r="I124" s="9">
        <v>-1485.3228920000001</v>
      </c>
    </row>
    <row r="125" spans="7:9" x14ac:dyDescent="0.3">
      <c r="G125" s="21" t="s">
        <v>3161</v>
      </c>
      <c r="H125" s="9">
        <v>67267.76999999999</v>
      </c>
      <c r="I125" s="9">
        <v>18782.274939999999</v>
      </c>
    </row>
    <row r="126" spans="7:9" x14ac:dyDescent="0.3">
      <c r="G126" s="21" t="s">
        <v>3162</v>
      </c>
      <c r="H126" s="9">
        <v>10775.67</v>
      </c>
      <c r="I126" s="9">
        <v>1891.0971440000003</v>
      </c>
    </row>
    <row r="127" spans="7:9" x14ac:dyDescent="0.3">
      <c r="G127" s="21" t="s">
        <v>3163</v>
      </c>
      <c r="H127" s="9">
        <v>16890.22</v>
      </c>
      <c r="I127" s="9">
        <v>4243.2276999999995</v>
      </c>
    </row>
    <row r="128" spans="7:9" x14ac:dyDescent="0.3">
      <c r="G128" s="21" t="s">
        <v>3164</v>
      </c>
      <c r="H128" s="9">
        <v>13355.85</v>
      </c>
      <c r="I128" s="9">
        <v>1396.6821</v>
      </c>
    </row>
    <row r="129" spans="7:9" x14ac:dyDescent="0.3">
      <c r="G129" s="21" t="s">
        <v>3165</v>
      </c>
      <c r="H129" s="9">
        <v>3637.02</v>
      </c>
      <c r="I129" s="9">
        <v>823.54313999999999</v>
      </c>
    </row>
    <row r="130" spans="7:9" x14ac:dyDescent="0.3">
      <c r="G130" s="21" t="s">
        <v>3166</v>
      </c>
      <c r="H130" s="9">
        <v>22016.77</v>
      </c>
      <c r="I130" s="9">
        <v>3566.8214599999992</v>
      </c>
    </row>
    <row r="131" spans="7:9" x14ac:dyDescent="0.3">
      <c r="G131" s="21" t="s">
        <v>3167</v>
      </c>
      <c r="H131" s="9">
        <v>13636.13</v>
      </c>
      <c r="I131" s="9">
        <v>1562.5688999999998</v>
      </c>
    </row>
    <row r="132" spans="7:9" x14ac:dyDescent="0.3">
      <c r="G132" s="21" t="s">
        <v>3168</v>
      </c>
      <c r="H132" s="9">
        <v>954.93999999999994</v>
      </c>
      <c r="I132" s="9">
        <v>166.29429999999996</v>
      </c>
    </row>
    <row r="133" spans="7:9" x14ac:dyDescent="0.3">
      <c r="G133" s="21" t="s">
        <v>3169</v>
      </c>
      <c r="H133" s="9">
        <v>490</v>
      </c>
      <c r="I133" s="9">
        <v>-945.4892880000001</v>
      </c>
    </row>
    <row r="134" spans="7:9" x14ac:dyDescent="0.3">
      <c r="G134" s="21" t="s">
        <v>3170</v>
      </c>
      <c r="H134" s="9">
        <v>3318.9299999999994</v>
      </c>
      <c r="I134" s="9">
        <v>1204.0263599999998</v>
      </c>
    </row>
    <row r="135" spans="7:9" x14ac:dyDescent="0.3">
      <c r="G135" s="21" t="s">
        <v>3171</v>
      </c>
      <c r="H135" s="9">
        <v>1809.72</v>
      </c>
      <c r="I135" s="9">
        <v>-932.17820600000039</v>
      </c>
    </row>
    <row r="136" spans="7:9" x14ac:dyDescent="0.3">
      <c r="G136" s="21" t="s">
        <v>3172</v>
      </c>
      <c r="H136" s="9">
        <v>6553.2499999999991</v>
      </c>
      <c r="I136" s="9">
        <v>-1574.1900479999999</v>
      </c>
    </row>
    <row r="137" spans="7:9" x14ac:dyDescent="0.3">
      <c r="G137" s="21" t="s">
        <v>3173</v>
      </c>
      <c r="H137" s="9">
        <v>5886.630000000001</v>
      </c>
      <c r="I137" s="9">
        <v>-3995.89</v>
      </c>
    </row>
    <row r="138" spans="7:9" x14ac:dyDescent="0.3">
      <c r="G138" s="21" t="s">
        <v>3174</v>
      </c>
      <c r="H138" s="9">
        <v>13273.29</v>
      </c>
      <c r="I138" s="9">
        <v>-15762.591587999998</v>
      </c>
    </row>
    <row r="139" spans="7:9" x14ac:dyDescent="0.3">
      <c r="G139" s="21" t="s">
        <v>3175</v>
      </c>
      <c r="H139" s="9">
        <v>10871.13</v>
      </c>
      <c r="I139" s="9">
        <v>1143.7615000000001</v>
      </c>
    </row>
    <row r="140" spans="7:9" x14ac:dyDescent="0.3">
      <c r="G140" s="21" t="s">
        <v>3176</v>
      </c>
      <c r="H140" s="9">
        <v>7818.2999999999993</v>
      </c>
      <c r="I140" s="9">
        <v>-1162.3787800000002</v>
      </c>
    </row>
    <row r="141" spans="7:9" x14ac:dyDescent="0.3">
      <c r="G141" s="21" t="s">
        <v>3177</v>
      </c>
      <c r="H141" s="9">
        <v>22736.909999999996</v>
      </c>
      <c r="I141" s="9">
        <v>7272.1812799999998</v>
      </c>
    </row>
    <row r="142" spans="7:9" x14ac:dyDescent="0.3">
      <c r="G142" s="21" t="s">
        <v>3178</v>
      </c>
      <c r="H142" s="9">
        <v>23413.180000000004</v>
      </c>
      <c r="I142" s="9">
        <v>11619.664060000001</v>
      </c>
    </row>
    <row r="143" spans="7:9" x14ac:dyDescent="0.3">
      <c r="G143" s="21" t="s">
        <v>3179</v>
      </c>
      <c r="H143" s="9">
        <v>2565.9</v>
      </c>
      <c r="I143" s="9">
        <v>681.11919999999986</v>
      </c>
    </row>
    <row r="144" spans="7:9" x14ac:dyDescent="0.3">
      <c r="G144" s="21" t="s">
        <v>3180</v>
      </c>
      <c r="H144" s="9">
        <v>10621.210000000001</v>
      </c>
      <c r="I144" s="9">
        <v>-594.80456000000049</v>
      </c>
    </row>
    <row r="145" spans="7:9" x14ac:dyDescent="0.3">
      <c r="G145" s="21" t="s">
        <v>3181</v>
      </c>
      <c r="H145" s="9">
        <v>2152.5299999999997</v>
      </c>
      <c r="I145" s="9">
        <v>1136.6989999999998</v>
      </c>
    </row>
    <row r="146" spans="7:9" x14ac:dyDescent="0.3">
      <c r="G146" s="21" t="s">
        <v>3182</v>
      </c>
      <c r="H146" s="9">
        <v>37768.200000000004</v>
      </c>
      <c r="I146" s="9">
        <v>10634.296399999999</v>
      </c>
    </row>
    <row r="147" spans="7:9" x14ac:dyDescent="0.3">
      <c r="G147" s="21" t="s">
        <v>3183</v>
      </c>
      <c r="H147" s="9">
        <v>12354.36</v>
      </c>
      <c r="I147" s="9">
        <v>3162.2311</v>
      </c>
    </row>
    <row r="148" spans="7:9" x14ac:dyDescent="0.3">
      <c r="G148" s="21" t="s">
        <v>3184</v>
      </c>
      <c r="H148" s="9">
        <v>5296.63</v>
      </c>
      <c r="I148" s="9">
        <v>1465.79036</v>
      </c>
    </row>
    <row r="149" spans="7:9" x14ac:dyDescent="0.3">
      <c r="G149" s="21" t="s">
        <v>3185</v>
      </c>
      <c r="H149" s="9">
        <v>31319.000000000004</v>
      </c>
      <c r="I149" s="9">
        <v>4706.2472200000002</v>
      </c>
    </row>
    <row r="150" spans="7:9" x14ac:dyDescent="0.3">
      <c r="G150" s="21" t="s">
        <v>3186</v>
      </c>
      <c r="H150" s="9">
        <v>3561.5899999999997</v>
      </c>
      <c r="I150" s="9">
        <v>667.25720000000001</v>
      </c>
    </row>
    <row r="151" spans="7:9" x14ac:dyDescent="0.3">
      <c r="G151" s="21" t="s">
        <v>3187</v>
      </c>
      <c r="H151" s="9">
        <v>9015.7999999999993</v>
      </c>
      <c r="I151" s="9">
        <v>4801.0758399999995</v>
      </c>
    </row>
    <row r="152" spans="7:9" x14ac:dyDescent="0.3">
      <c r="G152" s="21" t="s">
        <v>3188</v>
      </c>
      <c r="H152" s="9">
        <v>1701.6000000000001</v>
      </c>
      <c r="I152" s="9">
        <v>-770.36460000000011</v>
      </c>
    </row>
    <row r="153" spans="7:9" x14ac:dyDescent="0.3">
      <c r="G153" s="21" t="s">
        <v>3189</v>
      </c>
      <c r="H153" s="9">
        <v>12530.77</v>
      </c>
      <c r="I153" s="9">
        <v>988.12240000000031</v>
      </c>
    </row>
    <row r="154" spans="7:9" x14ac:dyDescent="0.3">
      <c r="G154" s="21" t="s">
        <v>3190</v>
      </c>
      <c r="H154" s="9">
        <v>27397.569999999996</v>
      </c>
      <c r="I154" s="9">
        <v>2557.0829000000003</v>
      </c>
    </row>
    <row r="155" spans="7:9" x14ac:dyDescent="0.3">
      <c r="G155" s="21" t="s">
        <v>3191</v>
      </c>
      <c r="H155" s="9">
        <v>11200.539999999999</v>
      </c>
      <c r="I155" s="9">
        <v>6395.0362000000014</v>
      </c>
    </row>
    <row r="156" spans="7:9" x14ac:dyDescent="0.3">
      <c r="G156" s="21" t="s">
        <v>3192</v>
      </c>
      <c r="H156" s="9">
        <v>25136.129999999997</v>
      </c>
      <c r="I156" s="9">
        <v>7753.8048999999983</v>
      </c>
    </row>
    <row r="157" spans="7:9" x14ac:dyDescent="0.3">
      <c r="G157" s="21" t="s">
        <v>3193</v>
      </c>
      <c r="H157" s="9">
        <v>992.07</v>
      </c>
      <c r="I157" s="9">
        <v>-640.10440000000006</v>
      </c>
    </row>
    <row r="158" spans="7:9" x14ac:dyDescent="0.3">
      <c r="G158" s="21" t="s">
        <v>3194</v>
      </c>
      <c r="H158" s="9">
        <v>3652.4900000000002</v>
      </c>
      <c r="I158" s="9">
        <v>-934.82810000000006</v>
      </c>
    </row>
    <row r="159" spans="7:9" x14ac:dyDescent="0.3">
      <c r="G159" s="21" t="s">
        <v>3195</v>
      </c>
      <c r="H159" s="9">
        <v>8591.7799999999988</v>
      </c>
      <c r="I159" s="9">
        <v>1396.5057000000002</v>
      </c>
    </row>
    <row r="160" spans="7:9" x14ac:dyDescent="0.3">
      <c r="G160" s="21" t="s">
        <v>3196</v>
      </c>
      <c r="H160" s="9">
        <v>909.08999999999992</v>
      </c>
      <c r="I160" s="9">
        <v>-384.05230000000006</v>
      </c>
    </row>
    <row r="161" spans="7:9" x14ac:dyDescent="0.3">
      <c r="G161" s="21" t="s">
        <v>3197</v>
      </c>
      <c r="H161" s="9">
        <v>4957.9900000000007</v>
      </c>
      <c r="I161" s="9">
        <v>680.46445999999992</v>
      </c>
    </row>
    <row r="162" spans="7:9" x14ac:dyDescent="0.3">
      <c r="G162" s="21" t="s">
        <v>3198</v>
      </c>
      <c r="H162" s="9">
        <v>11588.34</v>
      </c>
      <c r="I162" s="9">
        <v>4830.5168999999987</v>
      </c>
    </row>
    <row r="163" spans="7:9" x14ac:dyDescent="0.3">
      <c r="G163" s="21" t="s">
        <v>3199</v>
      </c>
      <c r="H163" s="9">
        <v>6543.61</v>
      </c>
      <c r="I163" s="9">
        <v>-1166.8614999999998</v>
      </c>
    </row>
    <row r="164" spans="7:9" x14ac:dyDescent="0.3">
      <c r="G164" s="21" t="s">
        <v>3200</v>
      </c>
      <c r="H164" s="9">
        <v>2629.9399999999996</v>
      </c>
      <c r="I164" s="9">
        <v>700.7734999999999</v>
      </c>
    </row>
    <row r="165" spans="7:9" x14ac:dyDescent="0.3">
      <c r="G165" s="21" t="s">
        <v>3201</v>
      </c>
      <c r="H165" s="9">
        <v>7935.95</v>
      </c>
      <c r="I165" s="9">
        <v>744.44990000000007</v>
      </c>
    </row>
    <row r="166" spans="7:9" x14ac:dyDescent="0.3">
      <c r="G166" s="21" t="s">
        <v>3202</v>
      </c>
      <c r="H166" s="9">
        <v>6688.9900000000007</v>
      </c>
      <c r="I166" s="9">
        <v>2094.3652000000002</v>
      </c>
    </row>
    <row r="167" spans="7:9" x14ac:dyDescent="0.3">
      <c r="G167" s="21" t="s">
        <v>3203</v>
      </c>
      <c r="H167" s="9">
        <v>10835.31</v>
      </c>
      <c r="I167" s="9">
        <v>2517.1756999999998</v>
      </c>
    </row>
    <row r="168" spans="7:9" x14ac:dyDescent="0.3">
      <c r="G168" s="21" t="s">
        <v>3204</v>
      </c>
      <c r="H168" s="9">
        <v>7930.9</v>
      </c>
      <c r="I168" s="9">
        <v>4618.9149999999991</v>
      </c>
    </row>
    <row r="169" spans="7:9" x14ac:dyDescent="0.3">
      <c r="G169" s="21" t="s">
        <v>3205</v>
      </c>
      <c r="H169" s="9">
        <v>1916.8</v>
      </c>
      <c r="I169" s="9">
        <v>818.43549999999982</v>
      </c>
    </row>
    <row r="170" spans="7:9" x14ac:dyDescent="0.3">
      <c r="G170" s="21" t="s">
        <v>3206</v>
      </c>
      <c r="H170" s="9">
        <v>7445.03</v>
      </c>
      <c r="I170" s="9">
        <v>1442.5620000000006</v>
      </c>
    </row>
    <row r="171" spans="7:9" x14ac:dyDescent="0.3">
      <c r="G171" s="21" t="s">
        <v>3207</v>
      </c>
      <c r="H171" s="9">
        <v>24061.330000000005</v>
      </c>
      <c r="I171" s="9">
        <v>4955.3722354000001</v>
      </c>
    </row>
    <row r="172" spans="7:9" x14ac:dyDescent="0.3">
      <c r="G172" s="21" t="s">
        <v>3208</v>
      </c>
      <c r="H172" s="9">
        <v>6585.4000000000005</v>
      </c>
      <c r="I172" s="9">
        <v>818.88679999999988</v>
      </c>
    </row>
    <row r="173" spans="7:9" x14ac:dyDescent="0.3">
      <c r="G173" s="21" t="s">
        <v>3209</v>
      </c>
      <c r="H173" s="9">
        <v>13664.440000000002</v>
      </c>
      <c r="I173" s="9">
        <v>2413.3752999999997</v>
      </c>
    </row>
    <row r="174" spans="7:9" x14ac:dyDescent="0.3">
      <c r="G174" s="21" t="s">
        <v>3210</v>
      </c>
      <c r="H174" s="9">
        <v>20716.769999999997</v>
      </c>
      <c r="I174" s="9">
        <v>7920.5575999999992</v>
      </c>
    </row>
    <row r="175" spans="7:9" x14ac:dyDescent="0.3">
      <c r="G175" s="21" t="s">
        <v>3211</v>
      </c>
      <c r="H175" s="9">
        <v>11562.929999999998</v>
      </c>
      <c r="I175" s="9">
        <v>2504.865863</v>
      </c>
    </row>
    <row r="176" spans="7:9" x14ac:dyDescent="0.3">
      <c r="G176" s="21" t="s">
        <v>3212</v>
      </c>
      <c r="H176" s="9">
        <v>12568.219999999998</v>
      </c>
      <c r="I176" s="9">
        <v>5923.3522999999986</v>
      </c>
    </row>
    <row r="177" spans="7:9" x14ac:dyDescent="0.3">
      <c r="G177" s="21" t="s">
        <v>3213</v>
      </c>
      <c r="H177" s="9">
        <v>8859.1899999999987</v>
      </c>
      <c r="I177" s="9">
        <v>4706.4287999999997</v>
      </c>
    </row>
    <row r="178" spans="7:9" x14ac:dyDescent="0.3">
      <c r="G178" s="21" t="s">
        <v>3214</v>
      </c>
      <c r="H178" s="9">
        <v>1071.55</v>
      </c>
      <c r="I178" s="9">
        <v>103.14739999999999</v>
      </c>
    </row>
    <row r="179" spans="7:9" x14ac:dyDescent="0.3">
      <c r="G179" s="21" t="s">
        <v>3215</v>
      </c>
      <c r="H179" s="9">
        <v>5378.7100000000009</v>
      </c>
      <c r="I179" s="9">
        <v>782.60900000000015</v>
      </c>
    </row>
    <row r="180" spans="7:9" x14ac:dyDescent="0.3">
      <c r="G180" s="21" t="s">
        <v>3216</v>
      </c>
      <c r="H180" s="9">
        <v>36735.800000000003</v>
      </c>
      <c r="I180" s="9">
        <v>764.35759999999993</v>
      </c>
    </row>
    <row r="181" spans="7:9" x14ac:dyDescent="0.3">
      <c r="G181" s="21" t="s">
        <v>3217</v>
      </c>
      <c r="H181" s="9">
        <v>4782.83</v>
      </c>
      <c r="I181" s="9">
        <v>2467.7806</v>
      </c>
    </row>
    <row r="182" spans="7:9" x14ac:dyDescent="0.3">
      <c r="G182" s="21" t="s">
        <v>3218</v>
      </c>
      <c r="H182" s="9">
        <v>6929.82</v>
      </c>
      <c r="I182" s="9">
        <v>-2598.637400000001</v>
      </c>
    </row>
    <row r="183" spans="7:9" x14ac:dyDescent="0.3">
      <c r="G183" s="21" t="s">
        <v>3219</v>
      </c>
      <c r="H183" s="9">
        <v>4790.6900000000005</v>
      </c>
      <c r="I183" s="9">
        <v>764.93802000000005</v>
      </c>
    </row>
    <row r="184" spans="7:9" x14ac:dyDescent="0.3">
      <c r="G184" s="21" t="s">
        <v>3220</v>
      </c>
      <c r="H184" s="9">
        <v>10096.130000000001</v>
      </c>
      <c r="I184" s="9">
        <v>2179.1922</v>
      </c>
    </row>
    <row r="185" spans="7:9" x14ac:dyDescent="0.3">
      <c r="G185" s="21" t="s">
        <v>3221</v>
      </c>
      <c r="H185" s="9">
        <v>4178.57</v>
      </c>
      <c r="I185" s="9">
        <v>-2047.4391999999998</v>
      </c>
    </row>
    <row r="186" spans="7:9" x14ac:dyDescent="0.3">
      <c r="G186" s="21" t="s">
        <v>3222</v>
      </c>
      <c r="H186" s="9">
        <v>30105.89</v>
      </c>
      <c r="I186" s="9">
        <v>12962.2354</v>
      </c>
    </row>
    <row r="187" spans="7:9" x14ac:dyDescent="0.3">
      <c r="G187" s="21" t="s">
        <v>3223</v>
      </c>
      <c r="H187" s="9">
        <v>23121.020000000008</v>
      </c>
      <c r="I187" s="9">
        <v>1944.0435</v>
      </c>
    </row>
    <row r="188" spans="7:9" x14ac:dyDescent="0.3">
      <c r="G188" s="21" t="s">
        <v>3224</v>
      </c>
      <c r="H188" s="9">
        <v>16260.81</v>
      </c>
      <c r="I188" s="9">
        <v>5163.2089999999989</v>
      </c>
    </row>
    <row r="189" spans="7:9" x14ac:dyDescent="0.3">
      <c r="G189" s="21" t="s">
        <v>3225</v>
      </c>
      <c r="H189" s="9">
        <v>5137.93</v>
      </c>
      <c r="I189" s="9">
        <v>3545.1716999999999</v>
      </c>
    </row>
    <row r="190" spans="7:9" x14ac:dyDescent="0.3">
      <c r="G190" s="21" t="s">
        <v>3226</v>
      </c>
      <c r="H190" s="9">
        <v>1229.07</v>
      </c>
      <c r="I190" s="9">
        <v>-89.617950000000008</v>
      </c>
    </row>
    <row r="191" spans="7:9" x14ac:dyDescent="0.3">
      <c r="G191" s="21" t="s">
        <v>3227</v>
      </c>
      <c r="H191" s="9">
        <v>1807.72</v>
      </c>
      <c r="I191" s="9">
        <v>-136.99259999999998</v>
      </c>
    </row>
    <row r="192" spans="7:9" x14ac:dyDescent="0.3">
      <c r="G192" s="21" t="s">
        <v>3228</v>
      </c>
      <c r="H192" s="9">
        <v>19228.73</v>
      </c>
      <c r="I192" s="9">
        <v>2333.3247000000001</v>
      </c>
    </row>
    <row r="193" spans="7:9" x14ac:dyDescent="0.3">
      <c r="G193" s="21" t="s">
        <v>3229</v>
      </c>
      <c r="H193" s="9">
        <v>26689.09</v>
      </c>
      <c r="I193" s="9">
        <v>3430.2475399999989</v>
      </c>
    </row>
    <row r="194" spans="7:9" x14ac:dyDescent="0.3">
      <c r="G194" s="21" t="s">
        <v>3230</v>
      </c>
      <c r="H194" s="9">
        <v>10284.630000000001</v>
      </c>
      <c r="I194" s="9">
        <v>4493.8972500000009</v>
      </c>
    </row>
    <row r="195" spans="7:9" x14ac:dyDescent="0.3">
      <c r="G195" s="21" t="s">
        <v>3231</v>
      </c>
      <c r="H195" s="9">
        <v>26719.229999999996</v>
      </c>
      <c r="I195" s="9">
        <v>3746.3144500000008</v>
      </c>
    </row>
    <row r="196" spans="7:9" x14ac:dyDescent="0.3">
      <c r="G196" s="21" t="s">
        <v>3232</v>
      </c>
      <c r="H196" s="9">
        <v>3011.6000000000004</v>
      </c>
      <c r="I196" s="9">
        <v>119.04580000000016</v>
      </c>
    </row>
    <row r="197" spans="7:9" x14ac:dyDescent="0.3">
      <c r="G197" s="21" t="s">
        <v>3233</v>
      </c>
      <c r="H197" s="9">
        <v>3219.89</v>
      </c>
      <c r="I197" s="9">
        <v>-56.559099999999958</v>
      </c>
    </row>
    <row r="198" spans="7:9" x14ac:dyDescent="0.3">
      <c r="G198" s="21" t="s">
        <v>3234</v>
      </c>
      <c r="H198" s="9">
        <v>3968.53</v>
      </c>
      <c r="I198" s="9">
        <v>680.72239999999977</v>
      </c>
    </row>
    <row r="199" spans="7:9" x14ac:dyDescent="0.3">
      <c r="G199" s="21" t="s">
        <v>3235</v>
      </c>
      <c r="H199" s="9">
        <v>10185.36</v>
      </c>
      <c r="I199" s="9">
        <v>-396.2953</v>
      </c>
    </row>
    <row r="200" spans="7:9" x14ac:dyDescent="0.3">
      <c r="G200" s="21" t="s">
        <v>3236</v>
      </c>
      <c r="H200" s="9">
        <v>12684.679999999998</v>
      </c>
      <c r="I200" s="9">
        <v>532.16377499999976</v>
      </c>
    </row>
    <row r="201" spans="7:9" x14ac:dyDescent="0.3">
      <c r="G201" s="21" t="s">
        <v>3237</v>
      </c>
      <c r="H201" s="9">
        <v>49028.219999999994</v>
      </c>
      <c r="I201" s="9">
        <v>7631.531899999999</v>
      </c>
    </row>
    <row r="202" spans="7:9" x14ac:dyDescent="0.3">
      <c r="G202" s="21" t="s">
        <v>3238</v>
      </c>
      <c r="H202" s="9">
        <v>2367.9899999999998</v>
      </c>
      <c r="I202" s="9">
        <v>145.33089999999979</v>
      </c>
    </row>
    <row r="203" spans="7:9" x14ac:dyDescent="0.3">
      <c r="G203" s="21" t="s">
        <v>3239</v>
      </c>
      <c r="H203" s="9">
        <v>13650.95</v>
      </c>
      <c r="I203" s="9">
        <v>7508.1702000000014</v>
      </c>
    </row>
    <row r="204" spans="7:9" x14ac:dyDescent="0.3">
      <c r="G204" s="21" t="s">
        <v>3240</v>
      </c>
      <c r="H204" s="9">
        <v>15196.84</v>
      </c>
      <c r="I204" s="9">
        <v>-2806.4076000000005</v>
      </c>
    </row>
    <row r="205" spans="7:9" x14ac:dyDescent="0.3">
      <c r="G205" s="21" t="s">
        <v>3241</v>
      </c>
      <c r="H205" s="9">
        <v>572.28</v>
      </c>
      <c r="I205" s="9">
        <v>-225.53025</v>
      </c>
    </row>
    <row r="206" spans="7:9" x14ac:dyDescent="0.3">
      <c r="G206" s="21" t="s">
        <v>3242</v>
      </c>
      <c r="H206" s="9">
        <v>10768.77</v>
      </c>
      <c r="I206" s="9">
        <v>3544.8427749999996</v>
      </c>
    </row>
    <row r="207" spans="7:9" x14ac:dyDescent="0.3">
      <c r="G207" s="21" t="s">
        <v>3243</v>
      </c>
      <c r="H207" s="9">
        <v>7888.86</v>
      </c>
      <c r="I207" s="9">
        <v>398.10109999999997</v>
      </c>
    </row>
    <row r="208" spans="7:9" x14ac:dyDescent="0.3">
      <c r="G208" s="21" t="s">
        <v>3244</v>
      </c>
      <c r="H208" s="9">
        <v>338.41</v>
      </c>
      <c r="I208" s="9">
        <v>-395.27629999999999</v>
      </c>
    </row>
    <row r="209" spans="7:9" x14ac:dyDescent="0.3">
      <c r="G209" s="21" t="s">
        <v>3245</v>
      </c>
      <c r="H209" s="9">
        <v>7990.09</v>
      </c>
      <c r="I209" s="9">
        <v>1187.9525999999996</v>
      </c>
    </row>
    <row r="210" spans="7:9" x14ac:dyDescent="0.3">
      <c r="G210" s="21" t="s">
        <v>3246</v>
      </c>
      <c r="H210" s="9">
        <v>3635.91</v>
      </c>
      <c r="I210" s="9">
        <v>711.39549999999986</v>
      </c>
    </row>
    <row r="211" spans="7:9" x14ac:dyDescent="0.3">
      <c r="G211" s="21" t="s">
        <v>3247</v>
      </c>
      <c r="H211" s="9">
        <v>24281.09</v>
      </c>
      <c r="I211" s="9">
        <v>12567.895599999998</v>
      </c>
    </row>
    <row r="212" spans="7:9" x14ac:dyDescent="0.3">
      <c r="G212" s="21" t="s">
        <v>3067</v>
      </c>
      <c r="H212" s="9">
        <v>1924337.88</v>
      </c>
      <c r="I212" s="9">
        <v>224077.61183714998</v>
      </c>
    </row>
    <row r="879" spans="4:5" x14ac:dyDescent="0.3">
      <c r="E879">
        <v>83.793599999999998</v>
      </c>
    </row>
    <row r="880" spans="4:5" x14ac:dyDescent="0.3">
      <c r="D880" t="s">
        <v>1942</v>
      </c>
      <c r="E880">
        <v>1386.17454</v>
      </c>
    </row>
    <row r="881" spans="4:5" x14ac:dyDescent="0.3">
      <c r="D881" t="s">
        <v>722</v>
      </c>
      <c r="E881">
        <v>-239.8656</v>
      </c>
    </row>
    <row r="882" spans="4:5" x14ac:dyDescent="0.3">
      <c r="D882" t="s">
        <v>1045</v>
      </c>
      <c r="E882">
        <v>-1772.0246999999999</v>
      </c>
    </row>
    <row r="883" spans="4:5" x14ac:dyDescent="0.3">
      <c r="D883" t="s">
        <v>2576</v>
      </c>
      <c r="E883">
        <v>-60.704000000000001</v>
      </c>
    </row>
    <row r="884" spans="4:5" x14ac:dyDescent="0.3">
      <c r="D884" t="s">
        <v>2506</v>
      </c>
      <c r="E884">
        <v>-8.9994000000000014</v>
      </c>
    </row>
    <row r="885" spans="4:5" x14ac:dyDescent="0.3">
      <c r="D885" t="s">
        <v>2144</v>
      </c>
      <c r="E885">
        <v>-324.73</v>
      </c>
    </row>
    <row r="886" spans="4:5" x14ac:dyDescent="0.3">
      <c r="D886" t="s">
        <v>2353</v>
      </c>
      <c r="E886">
        <v>688.66199999999992</v>
      </c>
    </row>
    <row r="887" spans="4:5" x14ac:dyDescent="0.3">
      <c r="D887" t="s">
        <v>2400</v>
      </c>
      <c r="E887">
        <v>215.71799999999999</v>
      </c>
    </row>
    <row r="888" spans="4:5" x14ac:dyDescent="0.3">
      <c r="D888" t="s">
        <v>2402</v>
      </c>
      <c r="E888">
        <v>106.98479999999999</v>
      </c>
    </row>
    <row r="889" spans="4:5" x14ac:dyDescent="0.3">
      <c r="D889" t="s">
        <v>869</v>
      </c>
      <c r="E889">
        <v>3.8519999999999999</v>
      </c>
    </row>
    <row r="890" spans="4:5" x14ac:dyDescent="0.3">
      <c r="D890" t="s">
        <v>716</v>
      </c>
      <c r="E890">
        <v>-266.22000000000003</v>
      </c>
    </row>
    <row r="891" spans="4:5" x14ac:dyDescent="0.3">
      <c r="D891" t="s">
        <v>2578</v>
      </c>
      <c r="E891">
        <v>7495.0609999999997</v>
      </c>
    </row>
    <row r="892" spans="4:5" x14ac:dyDescent="0.3">
      <c r="D892" t="s">
        <v>1181</v>
      </c>
      <c r="E892">
        <v>31.142100000000003</v>
      </c>
    </row>
    <row r="893" spans="4:5" x14ac:dyDescent="0.3">
      <c r="D893" t="s">
        <v>1632</v>
      </c>
      <c r="E893">
        <v>-434.69217732000016</v>
      </c>
    </row>
    <row r="894" spans="4:5" x14ac:dyDescent="0.3">
      <c r="D894" t="s">
        <v>724</v>
      </c>
      <c r="E894">
        <v>-53.444000000000003</v>
      </c>
    </row>
    <row r="895" spans="4:5" x14ac:dyDescent="0.3">
      <c r="D895" t="s">
        <v>1682</v>
      </c>
      <c r="E895">
        <v>1506.847</v>
      </c>
    </row>
    <row r="896" spans="4:5" x14ac:dyDescent="0.3">
      <c r="D896" t="s">
        <v>1541</v>
      </c>
      <c r="E896">
        <v>61.292699999999996</v>
      </c>
    </row>
    <row r="897" spans="4:5" x14ac:dyDescent="0.3">
      <c r="D897" t="s">
        <v>2101</v>
      </c>
      <c r="E897">
        <v>-1.18</v>
      </c>
    </row>
    <row r="898" spans="4:5" x14ac:dyDescent="0.3">
      <c r="D898" t="s">
        <v>255</v>
      </c>
      <c r="E898">
        <v>-2.544</v>
      </c>
    </row>
    <row r="899" spans="4:5" x14ac:dyDescent="0.3">
      <c r="D899" t="s">
        <v>2415</v>
      </c>
      <c r="E899">
        <v>265.96049999999997</v>
      </c>
    </row>
    <row r="900" spans="4:5" x14ac:dyDescent="0.3">
      <c r="D900" t="s">
        <v>1184</v>
      </c>
      <c r="E900">
        <v>9.33</v>
      </c>
    </row>
    <row r="901" spans="4:5" x14ac:dyDescent="0.3">
      <c r="D901" t="s">
        <v>1240</v>
      </c>
      <c r="E901">
        <v>-4118.1580920000006</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low="1" first="1" last="1" negative="1" xr2:uid="{9B0B45D2-B811-4B5D-AEF3-C32EC1C6DABE}">
          <x14:colorSeries rgb="FF376092"/>
          <x14:colorNegative theme="5"/>
          <x14:colorAxis rgb="FF000000"/>
          <x14:colorMarkers rgb="FFD00000"/>
          <x14:colorFirst theme="9"/>
          <x14:colorLast theme="7" tint="0.59999389629810485"/>
          <x14:colorHigh rgb="FFFF0000"/>
          <x14:colorLow theme="4"/>
          <x14:sparklines>
            <x14:sparkline>
              <xm:f>'Pivot Tble'!B2:B7</xm:f>
              <xm:sqref>B12</xm:sqref>
            </x14:sparkline>
          </x14:sparklines>
        </x14:sparklineGroup>
        <x14:sparklineGroup type="column" displayEmptyCellsAs="gap" high="1" low="1" first="1" negative="1" xr2:uid="{98CAF20A-CC54-4377-B1DB-183B0E4D8A43}">
          <x14:colorSeries rgb="FF376092"/>
          <x14:colorNegative theme="5"/>
          <x14:colorAxis rgb="FF000000"/>
          <x14:colorMarkers rgb="FFD00000"/>
          <x14:colorFirst theme="9"/>
          <x14:colorLast rgb="FFD00000"/>
          <x14:colorHigh rgb="FFFF0000"/>
          <x14:colorLow theme="4"/>
          <x14:sparklines>
            <x14:sparkline>
              <xm:f>'Pivot Tble'!C2:C7</xm:f>
              <xm:sqref>C12</xm:sqref>
            </x14:sparkline>
          </x14:sparklines>
        </x14:sparklineGroup>
        <x14:sparklineGroup type="column" displayEmptyCellsAs="gap" high="1" low="1" first="1" negative="1" xr2:uid="{2D1D8255-814F-4EB1-A73B-429F46108373}">
          <x14:colorSeries rgb="FF376092"/>
          <x14:colorNegative theme="5"/>
          <x14:colorAxis rgb="FF000000"/>
          <x14:colorMarkers rgb="FFD00000"/>
          <x14:colorFirst theme="9"/>
          <x14:colorLast rgb="FFD00000"/>
          <x14:colorHigh rgb="FFFF0000"/>
          <x14:colorLow theme="4"/>
          <x14:sparklines>
            <x14:sparkline>
              <xm:f>'Pivot Tble'!D2:D7</xm:f>
              <xm:sqref>D12</xm:sqref>
            </x14:sparkline>
          </x14:sparklines>
        </x14:sparklineGroup>
        <x14:sparklineGroup type="column" displayEmptyCellsAs="gap" high="1" low="1" first="1" negative="1" xr2:uid="{EEDE31F2-5DFD-4E71-83E1-A83512E6FA13}">
          <x14:colorSeries rgb="FF376092"/>
          <x14:colorNegative theme="5"/>
          <x14:colorAxis rgb="FF000000"/>
          <x14:colorMarkers rgb="FFD00000"/>
          <x14:colorFirst theme="9"/>
          <x14:colorLast rgb="FFD00000"/>
          <x14:colorHigh rgb="FFFF0000"/>
          <x14:colorLow theme="4"/>
          <x14:sparklines>
            <x14:sparkline>
              <xm:f>'Pivot Tble'!E2:E7</xm:f>
              <xm:sqref>E12</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D097-1E1E-46C1-8EE8-671DDDB992D6}">
  <dimension ref="A1:AE59"/>
  <sheetViews>
    <sheetView showGridLines="0" showRowColHeaders="0" tabSelected="1" zoomScale="80" zoomScaleNormal="80" workbookViewId="0">
      <selection activeCell="H56" sqref="H56"/>
    </sheetView>
  </sheetViews>
  <sheetFormatPr defaultRowHeight="14.4" x14ac:dyDescent="0.3"/>
  <cols>
    <col min="1" max="16384" width="8.88671875" style="15"/>
  </cols>
  <sheetData>
    <row r="1" spans="1:31"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row>
    <row r="2" spans="1:31"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row>
    <row r="3" spans="1:31"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row>
    <row r="4" spans="1:3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row>
    <row r="5" spans="1:31"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row>
    <row r="6" spans="1:31"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row>
    <row r="7" spans="1:31"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row>
    <row r="8" spans="1:31"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row>
    <row r="9" spans="1:31"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row>
    <row r="10" spans="1:31"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row>
    <row r="11" spans="1:31"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row>
    <row r="12" spans="1:31"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row>
    <row r="13" spans="1:31"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row>
    <row r="14" spans="1:31"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row>
    <row r="15" spans="1:31"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row>
    <row r="16" spans="1:31"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row>
    <row r="17" spans="1:31"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row>
    <row r="18" spans="1:31"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row>
    <row r="19" spans="1:31"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row>
    <row r="20" spans="1:31"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row>
    <row r="21" spans="1:31"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row>
    <row r="22" spans="1:31"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row>
    <row r="23" spans="1:31"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row>
    <row r="24" spans="1:31"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row>
    <row r="25" spans="1:31"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row>
    <row r="26" spans="1:31"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row>
    <row r="27" spans="1:31"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row>
    <row r="28" spans="1:31"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row>
    <row r="29" spans="1:31"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row>
    <row r="30" spans="1:31"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row>
    <row r="31" spans="1:31"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row>
    <row r="32" spans="1:31"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row>
    <row r="33" spans="1:31"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row>
    <row r="34" spans="1:31" x14ac:dyDescent="0.3">
      <c r="A34" s="7"/>
      <c r="B34" s="7"/>
      <c r="C34" s="7"/>
      <c r="D34" s="7"/>
      <c r="E34" s="7"/>
      <c r="F34" s="7"/>
      <c r="G34" s="7"/>
      <c r="H34" s="7"/>
      <c r="I34" s="7"/>
      <c r="J34" s="8"/>
      <c r="K34" s="7"/>
      <c r="L34" s="7"/>
      <c r="M34" s="7"/>
      <c r="N34" s="7"/>
      <c r="O34" s="7"/>
      <c r="P34" s="7"/>
      <c r="Q34" s="7"/>
      <c r="R34" s="7"/>
      <c r="S34" s="7"/>
      <c r="T34" s="7"/>
      <c r="U34" s="7"/>
      <c r="V34" s="7"/>
      <c r="W34" s="7"/>
      <c r="X34" s="7"/>
      <c r="Y34" s="7"/>
      <c r="Z34" s="7"/>
      <c r="AA34" s="7"/>
      <c r="AB34" s="7"/>
      <c r="AC34" s="7"/>
      <c r="AD34" s="7"/>
      <c r="AE34" s="7"/>
    </row>
    <row r="35" spans="1:31"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row>
    <row r="36" spans="1:31"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row>
    <row r="37" spans="1:31"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row>
    <row r="38" spans="1:31"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row>
    <row r="39" spans="1:31"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row>
    <row r="40" spans="1:31"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row>
    <row r="41" spans="1:31" ht="15" thickBot="1" x14ac:dyDescent="0.3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row>
    <row r="42" spans="1:31" ht="23.4" x14ac:dyDescent="0.45">
      <c r="A42" s="7"/>
      <c r="B42" s="7"/>
      <c r="C42" s="7"/>
      <c r="D42" s="7"/>
      <c r="E42" s="7"/>
      <c r="F42" s="7"/>
      <c r="G42" s="7"/>
      <c r="H42" s="7"/>
      <c r="I42" s="7"/>
      <c r="J42" s="25" t="str">
        <f>'Pivot Tble'!K16</f>
        <v xml:space="preserve"> CONTAINERS</v>
      </c>
      <c r="K42" s="26"/>
      <c r="L42" s="26"/>
      <c r="M42" s="27"/>
      <c r="N42" s="28" t="str">
        <f>'Pivot Tble'!L16</f>
        <v>PROFITS</v>
      </c>
      <c r="O42" s="26"/>
      <c r="P42" s="27"/>
      <c r="Q42" s="28" t="str">
        <f>'Pivot Tble'!M16</f>
        <v xml:space="preserve">SALES </v>
      </c>
      <c r="R42" s="26"/>
      <c r="S42" s="29"/>
      <c r="T42" s="22"/>
      <c r="U42" s="7"/>
      <c r="V42" s="7"/>
      <c r="W42" s="7"/>
      <c r="X42" s="7"/>
      <c r="Y42" s="7"/>
      <c r="Z42" s="7"/>
      <c r="AA42" s="7"/>
      <c r="AB42" s="7"/>
      <c r="AC42" s="7"/>
      <c r="AD42" s="7"/>
      <c r="AE42" s="7"/>
    </row>
    <row r="43" spans="1:31" x14ac:dyDescent="0.3">
      <c r="A43" s="7"/>
      <c r="B43" s="7"/>
      <c r="C43" s="7"/>
      <c r="D43" s="7"/>
      <c r="E43" s="7"/>
      <c r="F43" s="7"/>
      <c r="G43" s="7"/>
      <c r="H43" s="7"/>
      <c r="I43" s="7"/>
      <c r="J43" s="30" t="str">
        <f>'Pivot Tble'!K17</f>
        <v>Jumbo Box</v>
      </c>
      <c r="K43" s="31"/>
      <c r="L43" s="31"/>
      <c r="M43" s="32"/>
      <c r="N43" s="33">
        <f>GETPIVOTDATA("PROFITS",'Pivot Tble'!$K$16,"Product Container","Jumbo Box")</f>
        <v>-13706.464</v>
      </c>
      <c r="O43" s="31"/>
      <c r="P43" s="32"/>
      <c r="Q43" s="33">
        <f>GETPIVOTDATA("SALES ",'Pivot Tble'!$K$16,"Product Container","Jumbo Box")</f>
        <v>296818.26999999996</v>
      </c>
      <c r="R43" s="31"/>
      <c r="S43" s="34"/>
      <c r="T43" s="23"/>
      <c r="U43" s="7"/>
      <c r="V43" s="7"/>
      <c r="W43" s="7"/>
      <c r="X43" s="7"/>
      <c r="Y43" s="7"/>
      <c r="Z43" s="7"/>
      <c r="AA43" s="7"/>
      <c r="AB43" s="7"/>
      <c r="AC43" s="7"/>
      <c r="AD43" s="7"/>
      <c r="AE43" s="7"/>
    </row>
    <row r="44" spans="1:31" x14ac:dyDescent="0.3">
      <c r="A44" s="7"/>
      <c r="B44" s="7"/>
      <c r="C44" s="7"/>
      <c r="D44" s="7"/>
      <c r="E44" s="7"/>
      <c r="F44" s="7"/>
      <c r="G44" s="7"/>
      <c r="H44" s="7"/>
      <c r="I44" s="7"/>
      <c r="J44" s="35"/>
      <c r="K44" s="36"/>
      <c r="L44" s="36"/>
      <c r="M44" s="37"/>
      <c r="N44" s="38"/>
      <c r="O44" s="36"/>
      <c r="P44" s="37"/>
      <c r="Q44" s="38"/>
      <c r="R44" s="36"/>
      <c r="S44" s="39"/>
      <c r="T44" s="23"/>
      <c r="U44" s="7"/>
      <c r="V44" s="7"/>
      <c r="W44" s="7"/>
      <c r="X44" s="7"/>
      <c r="Y44" s="7"/>
      <c r="Z44" s="7"/>
      <c r="AA44" s="7"/>
      <c r="AB44" s="7"/>
      <c r="AC44" s="7"/>
      <c r="AD44" s="7"/>
      <c r="AE44" s="7"/>
    </row>
    <row r="45" spans="1:31" x14ac:dyDescent="0.3">
      <c r="A45" s="7"/>
      <c r="B45" s="7"/>
      <c r="C45" s="7"/>
      <c r="D45" s="7"/>
      <c r="E45" s="7"/>
      <c r="F45" s="7"/>
      <c r="G45" s="7"/>
      <c r="H45" s="7"/>
      <c r="I45" s="7"/>
      <c r="J45" s="30" t="str">
        <f>'Pivot Tble'!K18</f>
        <v>Jumbo Drum</v>
      </c>
      <c r="K45" s="31"/>
      <c r="L45" s="31"/>
      <c r="M45" s="32"/>
      <c r="N45" s="33">
        <f>GETPIVOTDATA("PROFITS",'Pivot Tble'!$K$16,"Product Container","Jumbo Drum")</f>
        <v>-5390.7388920000003</v>
      </c>
      <c r="O45" s="31"/>
      <c r="P45" s="32"/>
      <c r="Q45" s="33">
        <f>GETPIVOTDATA("SALES ",'Pivot Tble'!$K$16,"Product Container","Jumbo Drum")</f>
        <v>492437.15999999992</v>
      </c>
      <c r="R45" s="31"/>
      <c r="S45" s="34"/>
      <c r="T45" s="23"/>
      <c r="U45" s="7"/>
      <c r="V45" s="7"/>
      <c r="W45" s="7"/>
      <c r="X45" s="7"/>
      <c r="Y45" s="7"/>
      <c r="Z45" s="7"/>
      <c r="AA45" s="7"/>
      <c r="AB45" s="7"/>
      <c r="AC45" s="7"/>
      <c r="AD45" s="7"/>
      <c r="AE45" s="7"/>
    </row>
    <row r="46" spans="1:31" x14ac:dyDescent="0.3">
      <c r="A46" s="7"/>
      <c r="B46" s="7"/>
      <c r="C46" s="7"/>
      <c r="D46" s="7"/>
      <c r="E46" s="7"/>
      <c r="F46" s="7"/>
      <c r="G46" s="7"/>
      <c r="H46" s="7"/>
      <c r="I46" s="7"/>
      <c r="J46" s="35"/>
      <c r="K46" s="36"/>
      <c r="L46" s="36"/>
      <c r="M46" s="37"/>
      <c r="N46" s="38"/>
      <c r="O46" s="36"/>
      <c r="P46" s="37"/>
      <c r="Q46" s="38"/>
      <c r="R46" s="36"/>
      <c r="S46" s="39"/>
      <c r="T46" s="23"/>
      <c r="U46" s="7"/>
      <c r="V46" s="7"/>
      <c r="W46" s="7"/>
      <c r="X46" s="7"/>
      <c r="Y46" s="7"/>
      <c r="Z46" s="7"/>
      <c r="AA46" s="7"/>
      <c r="AB46" s="7"/>
      <c r="AC46" s="7"/>
      <c r="AD46" s="7"/>
      <c r="AE46" s="7"/>
    </row>
    <row r="47" spans="1:31" x14ac:dyDescent="0.3">
      <c r="A47" s="7"/>
      <c r="B47" s="7"/>
      <c r="C47" s="7"/>
      <c r="D47" s="7"/>
      <c r="E47" s="7"/>
      <c r="F47" s="7"/>
      <c r="G47" s="7"/>
      <c r="H47" s="7"/>
      <c r="I47" s="7"/>
      <c r="J47" s="30" t="str">
        <f>'Pivot Tble'!K19</f>
        <v>Large Box</v>
      </c>
      <c r="K47" s="31"/>
      <c r="L47" s="31"/>
      <c r="M47" s="32"/>
      <c r="N47" s="33">
        <f>GETPIVOTDATA("PROFITS",'Pivot Tble'!$K$16,"Product Container","Large Box")</f>
        <v>-14140.7016</v>
      </c>
      <c r="O47" s="31"/>
      <c r="P47" s="32"/>
      <c r="Q47" s="33">
        <f>GETPIVOTDATA("SALES ",'Pivot Tble'!$K$16,"Product Container","Large Box")</f>
        <v>281085.68000000011</v>
      </c>
      <c r="R47" s="31"/>
      <c r="S47" s="34"/>
      <c r="T47" s="23"/>
      <c r="U47" s="7"/>
      <c r="V47" s="7"/>
      <c r="W47" s="7"/>
      <c r="X47" s="7"/>
      <c r="Y47" s="7"/>
      <c r="Z47" s="7"/>
      <c r="AA47" s="7"/>
      <c r="AB47" s="7"/>
      <c r="AC47" s="7"/>
      <c r="AD47" s="7"/>
      <c r="AE47" s="7"/>
    </row>
    <row r="48" spans="1:31" x14ac:dyDescent="0.3">
      <c r="A48" s="7"/>
      <c r="B48" s="7"/>
      <c r="C48" s="7"/>
      <c r="D48" s="7"/>
      <c r="E48" s="7"/>
      <c r="F48" s="7"/>
      <c r="G48" s="7"/>
      <c r="H48" s="7"/>
      <c r="I48" s="7"/>
      <c r="J48" s="35"/>
      <c r="K48" s="36"/>
      <c r="L48" s="36"/>
      <c r="M48" s="37"/>
      <c r="N48" s="38"/>
      <c r="O48" s="36"/>
      <c r="P48" s="37"/>
      <c r="Q48" s="38"/>
      <c r="R48" s="36"/>
      <c r="S48" s="39"/>
      <c r="T48" s="23"/>
      <c r="U48" s="7"/>
      <c r="V48" s="7"/>
      <c r="W48" s="7"/>
      <c r="X48" s="7"/>
      <c r="Y48" s="7"/>
      <c r="Z48" s="7"/>
      <c r="AA48" s="7"/>
      <c r="AB48" s="7"/>
      <c r="AC48" s="7"/>
      <c r="AD48" s="7"/>
      <c r="AE48" s="7"/>
    </row>
    <row r="49" spans="1:31" x14ac:dyDescent="0.3">
      <c r="A49" s="7"/>
      <c r="B49" s="7"/>
      <c r="C49" s="7"/>
      <c r="D49" s="7"/>
      <c r="E49" s="7"/>
      <c r="F49" s="7"/>
      <c r="G49" s="7"/>
      <c r="H49" s="7"/>
      <c r="I49" s="7"/>
      <c r="J49" s="30" t="str">
        <f>'Pivot Tble'!K20</f>
        <v>Medium Box</v>
      </c>
      <c r="K49" s="31"/>
      <c r="L49" s="31"/>
      <c r="M49" s="32"/>
      <c r="N49" s="33">
        <f>GETPIVOTDATA("PROFITS",'Pivot Tble'!$K$16,"Product Container","Medium Box")</f>
        <v>-2531.4825000000001</v>
      </c>
      <c r="O49" s="31"/>
      <c r="P49" s="32"/>
      <c r="Q49" s="33">
        <f>GETPIVOTDATA("SALES ",'Pivot Tble'!$K$16,"Product Container","Medium Box")</f>
        <v>66010.929999999993</v>
      </c>
      <c r="R49" s="31"/>
      <c r="S49" s="34"/>
      <c r="T49" s="23"/>
      <c r="U49" s="7"/>
      <c r="V49" s="7"/>
      <c r="W49" s="7"/>
      <c r="X49" s="7"/>
      <c r="Y49" s="7"/>
      <c r="Z49" s="7"/>
      <c r="AA49" s="7"/>
      <c r="AB49" s="7"/>
      <c r="AC49" s="7"/>
      <c r="AD49" s="7"/>
      <c r="AE49" s="7"/>
    </row>
    <row r="50" spans="1:31" x14ac:dyDescent="0.3">
      <c r="A50" s="7"/>
      <c r="B50" s="7"/>
      <c r="C50" s="7"/>
      <c r="D50" s="7"/>
      <c r="E50" s="7"/>
      <c r="F50" s="7"/>
      <c r="G50" s="7"/>
      <c r="H50" s="7"/>
      <c r="I50" s="7"/>
      <c r="J50" s="35"/>
      <c r="K50" s="36"/>
      <c r="L50" s="36"/>
      <c r="M50" s="37"/>
      <c r="N50" s="38"/>
      <c r="O50" s="36"/>
      <c r="P50" s="37"/>
      <c r="Q50" s="38"/>
      <c r="R50" s="36"/>
      <c r="S50" s="39"/>
      <c r="T50" s="23"/>
      <c r="U50" s="7"/>
      <c r="V50" s="7"/>
      <c r="W50" s="7"/>
      <c r="X50" s="7"/>
      <c r="Y50" s="7"/>
      <c r="Z50" s="7"/>
      <c r="AA50" s="7"/>
      <c r="AB50" s="7"/>
      <c r="AC50" s="7"/>
      <c r="AD50" s="7"/>
      <c r="AE50" s="7"/>
    </row>
    <row r="51" spans="1:31" x14ac:dyDescent="0.3">
      <c r="A51" s="7"/>
      <c r="B51" s="7"/>
      <c r="C51" s="7"/>
      <c r="D51" s="7"/>
      <c r="E51" s="7"/>
      <c r="F51" s="7"/>
      <c r="G51" s="7"/>
      <c r="H51" s="7"/>
      <c r="I51" s="7"/>
      <c r="J51" s="30" t="str">
        <f>'Pivot Tble'!K21</f>
        <v>Small Box</v>
      </c>
      <c r="K51" s="31"/>
      <c r="L51" s="31"/>
      <c r="M51" s="32"/>
      <c r="N51" s="33">
        <f>GETPIVOTDATA("PROFITS",'Pivot Tble'!$K$16,"Product Container","Small Box")</f>
        <v>-16476.838</v>
      </c>
      <c r="O51" s="31"/>
      <c r="P51" s="32"/>
      <c r="Q51" s="33">
        <f>GETPIVOTDATA("SALES ",'Pivot Tble'!$K$16,"Product Container","Small Box")</f>
        <v>692447.02999999945</v>
      </c>
      <c r="R51" s="31"/>
      <c r="S51" s="34"/>
      <c r="T51" s="23"/>
      <c r="U51" s="7"/>
      <c r="V51" s="7"/>
      <c r="W51" s="7"/>
      <c r="X51" s="7"/>
      <c r="Y51" s="7"/>
      <c r="Z51" s="7"/>
      <c r="AA51" s="7"/>
      <c r="AB51" s="7"/>
      <c r="AC51" s="7"/>
      <c r="AD51" s="7"/>
      <c r="AE51" s="7"/>
    </row>
    <row r="52" spans="1:31" x14ac:dyDescent="0.3">
      <c r="A52" s="7"/>
      <c r="B52" s="7"/>
      <c r="C52" s="7"/>
      <c r="D52" s="7"/>
      <c r="E52" s="7"/>
      <c r="F52" s="7"/>
      <c r="G52" s="7"/>
      <c r="H52" s="7"/>
      <c r="I52" s="7"/>
      <c r="J52" s="35"/>
      <c r="K52" s="36"/>
      <c r="L52" s="36"/>
      <c r="M52" s="37"/>
      <c r="N52" s="38"/>
      <c r="O52" s="36"/>
      <c r="P52" s="37"/>
      <c r="Q52" s="38"/>
      <c r="R52" s="36"/>
      <c r="S52" s="39"/>
      <c r="T52" s="23"/>
      <c r="U52" s="7"/>
      <c r="V52" s="7"/>
      <c r="W52" s="7"/>
      <c r="X52" s="7"/>
      <c r="Y52" s="7"/>
      <c r="Z52" s="7"/>
      <c r="AA52" s="7"/>
      <c r="AB52" s="7"/>
      <c r="AC52" s="7"/>
      <c r="AD52" s="7"/>
      <c r="AE52" s="7"/>
    </row>
    <row r="53" spans="1:31" x14ac:dyDescent="0.3">
      <c r="A53" s="7"/>
      <c r="B53" s="7"/>
      <c r="C53" s="7"/>
      <c r="D53" s="7"/>
      <c r="E53" s="7"/>
      <c r="F53" s="7"/>
      <c r="G53" s="7"/>
      <c r="H53" s="7"/>
      <c r="I53" s="7"/>
      <c r="J53" s="30" t="str">
        <f>'Pivot Tble'!K22</f>
        <v>Small Pack</v>
      </c>
      <c r="K53" s="31"/>
      <c r="L53" s="31"/>
      <c r="M53" s="32"/>
      <c r="N53" s="33">
        <f>GETPIVOTDATA("PROFITS",'Pivot Tble'!$K$16,"Product Container","Small Pack")</f>
        <v>-2133.2780000000002</v>
      </c>
      <c r="O53" s="31"/>
      <c r="P53" s="32"/>
      <c r="Q53" s="33">
        <f>GETPIVOTDATA("SALES ",'Pivot Tble'!$K$16,"Product Container","Small Pack")</f>
        <v>62757.530000000021</v>
      </c>
      <c r="R53" s="31"/>
      <c r="S53" s="34"/>
      <c r="T53" s="23"/>
      <c r="U53" s="7"/>
      <c r="V53" s="7"/>
      <c r="W53" s="7"/>
      <c r="X53" s="7"/>
      <c r="Y53" s="7"/>
      <c r="Z53" s="7"/>
      <c r="AA53" s="7"/>
      <c r="AB53" s="7"/>
      <c r="AC53" s="7"/>
      <c r="AD53" s="7"/>
      <c r="AE53" s="7"/>
    </row>
    <row r="54" spans="1:31" x14ac:dyDescent="0.3">
      <c r="A54" s="7"/>
      <c r="B54" s="7"/>
      <c r="C54" s="7"/>
      <c r="D54" s="7"/>
      <c r="E54" s="7"/>
      <c r="F54" s="7"/>
      <c r="G54" s="7"/>
      <c r="H54" s="7"/>
      <c r="I54" s="7"/>
      <c r="J54" s="35"/>
      <c r="K54" s="36"/>
      <c r="L54" s="36"/>
      <c r="M54" s="37"/>
      <c r="N54" s="38"/>
      <c r="O54" s="36"/>
      <c r="P54" s="37"/>
      <c r="Q54" s="38"/>
      <c r="R54" s="36"/>
      <c r="S54" s="39"/>
      <c r="T54" s="23"/>
      <c r="U54" s="7"/>
      <c r="V54" s="7"/>
      <c r="W54" s="7"/>
      <c r="X54" s="7"/>
      <c r="Y54" s="7"/>
      <c r="Z54" s="7"/>
      <c r="AA54" s="7"/>
      <c r="AB54" s="7"/>
      <c r="AC54" s="7"/>
      <c r="AD54" s="7"/>
      <c r="AE54" s="7"/>
    </row>
    <row r="55" spans="1:31" x14ac:dyDescent="0.3">
      <c r="A55" s="7"/>
      <c r="B55" s="7"/>
      <c r="C55" s="7"/>
      <c r="D55" s="7"/>
      <c r="E55" s="7"/>
      <c r="F55" s="7"/>
      <c r="G55" s="7"/>
      <c r="H55" s="7"/>
      <c r="I55" s="7"/>
      <c r="J55" s="30" t="str">
        <f>'Pivot Tble'!K23</f>
        <v>Wrap Bag</v>
      </c>
      <c r="K55" s="31"/>
      <c r="L55" s="31"/>
      <c r="M55" s="32"/>
      <c r="N55" s="33">
        <f>GETPIVOTDATA("PROFITS",'Pivot Tble'!$K$16,"Product Container","Wrap Bag")</f>
        <v>-2002.6314000000002</v>
      </c>
      <c r="O55" s="31"/>
      <c r="P55" s="32"/>
      <c r="Q55" s="33">
        <f>GETPIVOTDATA("SALES ",'Pivot Tble'!$K$16,"Product Container","Wrap Bag")</f>
        <v>32781.279999999992</v>
      </c>
      <c r="R55" s="31"/>
      <c r="S55" s="34"/>
      <c r="T55" s="23"/>
      <c r="U55" s="7"/>
      <c r="V55" s="7"/>
      <c r="W55" s="7"/>
      <c r="X55" s="7"/>
      <c r="Y55" s="7"/>
      <c r="Z55" s="7"/>
      <c r="AA55" s="7"/>
      <c r="AB55" s="7"/>
      <c r="AC55" s="7"/>
      <c r="AD55" s="7"/>
      <c r="AE55" s="7"/>
    </row>
    <row r="56" spans="1:31" ht="15" thickBot="1" x14ac:dyDescent="0.35">
      <c r="A56" s="7"/>
      <c r="B56" s="7"/>
      <c r="C56" s="7"/>
      <c r="D56" s="7"/>
      <c r="E56" s="7"/>
      <c r="F56" s="7"/>
      <c r="G56" s="7"/>
      <c r="H56" s="7"/>
      <c r="I56" s="7"/>
      <c r="J56" s="40"/>
      <c r="K56" s="41"/>
      <c r="L56" s="41"/>
      <c r="M56" s="42"/>
      <c r="N56" s="43"/>
      <c r="O56" s="41"/>
      <c r="P56" s="42"/>
      <c r="Q56" s="43"/>
      <c r="R56" s="41"/>
      <c r="S56" s="44"/>
      <c r="T56" s="24"/>
      <c r="U56" s="7"/>
      <c r="V56" s="7"/>
      <c r="W56" s="7"/>
      <c r="X56" s="7"/>
      <c r="Y56" s="7"/>
      <c r="Z56" s="7"/>
      <c r="AA56" s="7"/>
      <c r="AB56" s="7"/>
      <c r="AC56" s="7"/>
      <c r="AD56" s="7"/>
      <c r="AE56" s="7"/>
    </row>
    <row r="57" spans="1:31" x14ac:dyDescent="0.3">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row>
    <row r="58" spans="1:31" x14ac:dyDescent="0.3">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row>
    <row r="59" spans="1:31" x14ac:dyDescent="0.3">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sheetData>
  <mergeCells count="24">
    <mergeCell ref="Q49:S50"/>
    <mergeCell ref="Q51:S52"/>
    <mergeCell ref="Q53:S54"/>
    <mergeCell ref="Q55:S56"/>
    <mergeCell ref="J55:M56"/>
    <mergeCell ref="N43:P44"/>
    <mergeCell ref="N45:P46"/>
    <mergeCell ref="N47:P48"/>
    <mergeCell ref="N49:P50"/>
    <mergeCell ref="N51:P52"/>
    <mergeCell ref="N53:P54"/>
    <mergeCell ref="N55:P56"/>
    <mergeCell ref="Q43:S44"/>
    <mergeCell ref="J43:M44"/>
    <mergeCell ref="J45:M46"/>
    <mergeCell ref="J47:M48"/>
    <mergeCell ref="J49:M50"/>
    <mergeCell ref="J51:M52"/>
    <mergeCell ref="J53:M54"/>
    <mergeCell ref="N42:P42"/>
    <mergeCell ref="J42:M42"/>
    <mergeCell ref="Q42:S42"/>
    <mergeCell ref="Q45:S46"/>
    <mergeCell ref="Q47:S48"/>
  </mergeCell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V i s u a l i z a t i o n L S t a t e   x m l n s : x s d = " h t t p : / / w w w . w 3 . o r g / 2 0 0 1 / X M L S c h e m a "   x m l n s : x s i = " h t t p : / / w w w . w 3 . o r g / 2 0 0 1 / X M L S c h e m a - i n s t a n c e "   x m l n s = " h t t p : / / m i c r o s o f t . d a t a . v i s u a l i z a t i o n . C l i e n t . E x c e l . L S t a t e / 1 . 0 " > < c g > H 4 s I A A A A A A A E A M 1 U 0 W 7 a M B T 9 F c v P Y M c k x A l K Q A W t K x r V U K t O e 3 U T N 1 h z 7 M 5 2 C t 2 v 7 W G f t F + Y U 1 I Q V N V Q 1 4 c 9 R d c + 5 9 7 j c 3 T z + + e v b L K p J X j g x g q t c k h Q A A F X h S 6 F q n L Y u L t + A i f j b O r L B X M L r W a s W H H g S c q O N r b M 4 c q 5 + x H G 6 / U a r U O k T Y U H Q U D w 1 8 v F t U f W D O 7 A 4 u / g v l D W M V V w O M 7 m d s v c s W p R G G 3 1 n U M l c w w 9 C N s w K X 4 w 5 6 W j i u u w x K 1 + z w T f c j j 5 3 n D z m E + Z q r T x h 1 + Y b D h Y F T l 0 p m n 7 f + T 6 i l s t m 5 Z v j 2 o g X Q 6 j C C U B i Q M S E Q i k t 6 c f J 4 h S E o a E p t 4 n D 1 n q + 0 Y y x 8 u l Z E + q z 7 W p m f M H Z 2 V p u L X j r Y A e u P y Q 4 R e X W Y c 6 F 1 y W X o N 1 x j s N N l a M l J C d V I C f L 7 p m G d 7 i d s d L r v S t L b Q D M 9 0 o 9 / g C 0 A 4 / 5 L w + 4 0 Y J L x 9 c O / 8 s u 6 f h I 6 n 4 w L 9 x d l j 7 t + A n x / 1 3 f p j I T K h C K O V j e 1 s q Y Y p I E M Z p Q s M u l S R C Q x L G J E i i U 1 P Z i + i B z x f v k M y + 4 d 6 y z v E L V g v p t H o t n H b + / x L O r V 8 X q U 2 7 H 2 9 Y G D J A K Y 1 p F A / j b T S U o i E d D m g 6 O D m Z K V e V X 1 X T 9 M B c l Y K 9 Q z a 7 l q f 7 / O n s d G w n 8 z n C f 1 o U P G 8 3 5 + h 3 O / 4 D a H d / p q k F A A A A A A A A A A A A A A A A A A A A A A A = < / c g > < / V i s u a l i z a t i o n L S t a t e > 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8 5 3 b 3 f f - e 5 6 c - 4 d f 2 - b 7 9 6 - f 1 5 5 9 8 5 6 d 5 9 7 " > < T r a n s i t i o n > M o v e T o < / T r a n s i t i o n > < E f f e c t > S t a t i o n < / E f f e c t > < T h e m e > B i n g R o a d < / T h e m e > < T h e m e W i t h L a b e l > f a l s e < / T h e m e W i t h L a b e l > < F l a t M o d e E n a b l e d > f a l s e < / F l a t M o d e E n a b l e d > < D u r a t i o n > 1 0 0 0 0 0 0 0 0 < / D u r a t i o n > < T r a n s i t i o n D u r a t i o n > 3 0 0 0 0 0 0 0 < / T r a n s i t i o n D u r a t i o n > < S p e e d > 0 . 5 < / S p e e d > < F r a m e > < C a m e r a > < L a t i t u d e > 2 5 . 1 7 0 9 7 5 5 9 4 6 3 4 2 4 6 < / L a t i t u d e > < L o n g i t u d e > - 1 0 7 . 4 9 0 9 6 0 2 5 5 6 8 3 2 8 < / L o n g i t u d e > < R o t a t i o n > 0 < / R o t a t i o n > < P i v o t A n g l e > - 1 . 2 1 8 9 2 5 4 1 1 3 1 4 7 9 6 5 < / P i v o t A n g l e > < D i s t a n c e > 0 . 0 2 0 7 5 0 4 0 0 6 2 7 7 2 0 0 4 5 < / D i s t a n c e > < / C a m e r a > < I m a g e > i V B O R w 0 K G g o A A A A N S U h E U g A A A N Q A A A B 1 C A Y A A A A 2 n s 9 T A A A A A X N S R 0 I A r s 4 c 6 Q A A A A R n Q U 1 B A A C x j w v 8 Y Q U A A A A J c E h Z c w A A A 2 A A A A N g A b T C 1 p 0 A A F e a S U R B V H h e 7 b 1 Z j C x X m h 7 2 R 0 b u W + 1 7 1 d 3 v 5 X r J J r v J 7 u b 0 T L e 6 N Z Y B 2 R j A B i w B M 4 B h e G A b t l 9 s 6 c U w D I / h B x k w D E M P t i A Y g m X L D w J G l i 1 r Z r T 2 z l 7 I J t n c l 8 u 7 1 a 1 9 y 3 2 L j M 3 f d y K j M i o r t 6 r K u r w k 6 r s s V m V m Z M S J c / 7 l + / / z n x P a n 7 3 + l i s X u M A F R g L t z 3 5 x o V A X u M C o o P 3 5 h U J d 4 A I j Q 6 j 1 + w I X u M A I c K F Q F 7 j A C K H 9 + S / f v q B 8 F 7 j A i H D h o S 5 w g R F C + 4 s L D 3 W B C 4 w M F x 7 q A h c Y I e C h 3 r n w U B e 4 w I i g / c W v L h T q A h c Y F b R / d q F Q F 7 j A y H A R Q 1 3 g A i M E P N R v L z z U E 4 a Q p r X + 6 g / H v R i 6 J w 3 a P / v 1 V 1 O h 9 F B 3 5 z u W j M v U 1 L L M p 6 3 W O x 2 3 D 1 k O 4 7 t a Q K g d x 5 V m 0 1 A / f D + k h S S Z S q m / 3 a + Y U A f v 2 8 V 9 G 0 V L I k l d 9 N j R / u R 9 W 4 5 z r P t U B w L F W l 3 2 i 1 X Z K V T U 6 0 7 Y / O 5 X E I 9 V o Y K D R c Q j Y U n E I h B + H U I q E g m H J B 2 P S S Y Z k 1 Q 8 2 j r K Q y + r P Q q B d j C 4 9 X p d G v j J j o 2 J H t Y h F l A W c X B + / F B q c B 3 1 W / 0 f / 9 R 1 W + + p / 4 K v v V f q g 9 Z 7 P D 4 c i k l U T y q F 9 A T P l Y Z V x v 1 H R d c i e F / n l 4 6 A 1 9 f U 8 a c D d E K q z Z C k o p 4 A s 5 9 P A x t f 1 w P N s B p U J t w X x k U P 8 6 T o M X y u 4 Q K d Q 5 W v h W S / q q t + W B 6 z 1 a 2 z + + J h n A e n i Y W 9 3 i J 8 G W G 7 c b g 6 l m 2 m N + Z 3 C B 5 S b T S l U j f U 7 4 Z p S 9 0 w V L + a a K h l 2 9 K 0 c B 1 1 7 O M 1 e t o / H 1 K h 2 D D v V k W S E P q x V F w m 0 g n V W F 0 P S z I W l r A O S 8 Y O R U + o G 8 G x / N z / X j 9 w w N h R 7 E j b 0 S T K T j 6 n j q D l 5 a k d d H y u / k g M o 4 r X V B w M s O F I u V y W 7 A Q 8 U M S V E J R d Q 3 t U u I k D Q s 2 o a G 5 Y z G Q B E u Y J K R U i E o p L R I + L a d W l 2 b B E M 6 E c u i 1 u C F / C 1 1 3 B A K v b 4 b l 4 I v X i G L K x O U m G J 9 G X v k H x e w / H 8 z / 8 K K F t C e 8 R q M + 9 8 + J 2 v D e C 4 E t 2 c h D q P f S H d y v o E 1 e K R k j i q R D u C U Y A t 9 F q s Q L / 9 i X B t D U Y C X y C l 9 S 1 z l P T C x X L p m R g O F V 7 c Q A v Q 8 m o O 7 b k r a Y s h O O i R 0 I S g j F V 1 w h e S M G X I 3 Q n 2 m l h L H z l d l 1 N 6 i A a 6 V h b x t R x b E w P + H L Z N J o S j U b U 3 4 Z p y W d 3 H 8 j Y 5 J S E o 3 U Y 1 7 h s 7 G N 8 A R p y 7 / r 8 / 2 B o l X L R N U x T Y t G w l E x H 0 m E I h + 4 3 E C d p n Y e / / E b T o o d A i x z c m Y 3 v K L Q P h Y K B F q G T 2 p 3 S h n 8 M B 6 N s a D K R w L m 6 H N c L v D E T 7 c 0 d 7 M v U 9 A y u 5 V l 1 d t S X B U 2 7 L g f 1 + + i D O v r D 6 x E q 5 W z y J v o + 0 e o 2 / r / d 6 x X 0 F Q X n S Y Z h e W 3 l 2 B I 6 l A 1 2 F v r q S G 3 X E i e h S y w J R e V 7 3 i F d M c x Y U u 5 s o + 2 F Q l H Q d G i S h S 7 i t y P H n f 0 x n E Z m / O 9 Y T l M K j X U o d E E K u a p k x h O S i c 6 J 1 q i V u o 7 S I I 1 k 5 2 m 0 b D i s s / H q m / h f N 0 s x r K Z 3 g / 9 d G 5 6 F 3 m V v b 1 f G x i c k H o e V g 2 K N W q n O 0 t Z R w o E l r j Y 1 R Y 1 C 6 H M Y 8 y 8 A s N T o D l I 0 9 g q N I H / I K N j r c G z q N 8 f c 8 x 7 e c f 7 n P v z X T S i d h f u K 2 k 2 x q x h P G G E N Y x h J h d U x v E e e n + f w f A S 8 G 3 7 x h / J G R q d Y z A B Q J u w m 5 Q X H 4 h o O G k c G R G X X q Y i 4 x k k M u o 9 e s q b V q 8 W e r c r X N P l 8 L y J Z e J E o v N Z i 1 s a J e G u 8 q c E 3 M 0 r 0 E m 4 q F z 9 b X X 0 g 4 1 C u d D q j l I s e l D c 9 a i U 7 L Z p O T Q y 7 B r 4 P K x 0 2 V S d S U W r N C P r W g d c P I 8 4 J S 4 y 0 W Q O t f M z t Z u 8 y T + A L M X / Y A l I s C i / p F Z W J n 0 e U Y u N D o G 5 C O P E 3 F T 4 T d 5 Q i s O m k g q 1 D T g 1 F z a E I T A r Z D S g F 6 F 0 Y L g / M G j R x C B d 0 C r T 4 F s a L 8 b N 3 z 0 n c F O m m P y Z 8 j 0 r J e 2 d s S g P i 9 4 d W q x T O X T P O 2 9 K T g v K H y v X o 0 U O 5 e v W 6 e j 8 c B r f 4 A t G E A N C T h 2 F 8 E p H W m 8 A o + 8 O w Q v j x L D d F m I a P g 1 8 1 Q 4 j H j g 6 2 j y f E x i i l N d E / C D k B T R n w s Y S r j D U V O Q 7 F Z V s Z M 7 H L + D 7 v h e 9 1 3 h P B Y 8 y q J c 0 q D B Z 4 5 b 4 V k 6 V J K D l 0 j 0 m R D P q D C s / r 1 t A / / v m K D U 2 m k o y h P e P R g K L Q o a W i X l t o M F R b 4 V V z t R C o N / v V l A Y U L o 2 T + 4 x B t a 1 S y b u w 5 d 4 7 X T C K w W c D P 9 g K y 1 T K l Z V x W 1 2 Y l q C B + 2 b H h S E A m f j g 6 7 A t U B s E k T X c u C G F g 4 o k 4 2 k Z G x t X 1 i N I + 8 5 b i f v B x K A c V E M y n / X t 3 Z M D t o 1 9 T k W n s D D T R v r z R a D T C 9 P y s 9 8 m I d y + A / J p H u E L b i 9 w y D t O e Q w W 4 i 6 7 A e V R S u p K N A O P x 3 h / S A x i D t r W h 5 t u O B q V p l G X x H R U Y u m j 6 e r H B R W c 8 z / c q e U 2 0 b m G V J r 7 K u j j e 0 H Y i D w d 1 5 Z a z p b F q a c h E D q o X l o i k Y h K m Z a L R a n A 7 M X Q U Z q m S y q V w J 3 q 0 q i V x W w a E o n G J B 6 L y e 7 u D m K w c X y e V h 6 O 1 6 8 3 a u o 1 z z W o 8 7 q h B u p D L 8 G v 0 j t 0 g r J B i 0 u j 0 s 3 K n g Q U N P 8 U T P C Q Q o 6 D n p 8 E F E K m 1 a l U b N c w i Y 9 C H d 4 P 9 I 4 4 6 z 1 0 A 9 u k P A j a N C h O O s 0 Y 9 Q I p p g O t r h 0 Y 6 I + w x C f D X n L t B N C q 5 b x r 1 k y x K r o U N / O S n k t L d C w k 0 W S A o 5 w Q T X i P 3 e p 9 / K 5 g w N s D z D m Y y c R V W M c a F K W M g Y R w 6 x Y G h c 6 W n U N f i b / Q S b o W x i / E Q o K b g s L w N e d p + M M Y g 7 / 5 O X X N R i f U 6 z V J J l M S h X E I d j I t 8 p 1 d e k d H e U F m y y g E F P z p t C O a Y 0 o u X 4 B 3 i 0 C g b K V o B 7 v r M r + w J L F Y V I x G Q 2 L x u E q x d p s L o 1 B T E M m n L V A C J j 0 T E Q o n s 3 K c Q / K O 8 5 W I L w 0 c R z r x O E D h Z N v o j U y 0 i W 0 7 f h d t s F X + 5 / w u 4 n m V q e s E P / M z j 6 O Q a f Y j E x U 8 V X B e i p 6 U n 9 F j q R T 9 C D G s M l L R C g 8 a k r 0 U O + b N 2 D b f q L B P t L 3 C v s s 5 g a n I U c / U j z I x W O O n K o h t 3 S R P q j w J G u l 1 S x u r e f 2 Q 6 p 0 W l m V J P p + T a D w l + / s H s r K 8 C F W l 0 r U 8 A Z u h 2 u A J b 9 k I y Q w U R t 3 k C a / b e e + M z S q V s p R L Z Z m d m 1 N K e 1 Z Q u E u N E D w K k y p e B o 3 t D A 4 Q 7 4 O v / Q n Q V q J K C R k V k l n W 0 4 C U T x k x n O u E X X M M J / U Q v M 8 a F J z f o u J 0 8 + K D w D 6 h 7 N X R D 5 k h P C p l h 4 b R g X x S O e o b t s S y U U n P J C C / r S m e A N h G H q f G A 9 d h x x v o s 1 g s J A 4 s D B k S Z 8 1 c G A A X B z i w o m F W k 0 D r t V / u P H R f S G S 9 M w H s b F q l J C z Z W f D g Q J e l c X B h K N y w f e 4 n F 4 q F g i S S S Z U O Z 7 a O Y G t + + F l M / f 2 7 1 4 0 j V n O U 8 R L P d V C 2 R b P h R S s F K N C 8 E h p S w P N A C f S J W T N 6 j l G i C W G j 4 P K 8 9 J p V G B h 6 K Y 4 r r 8 T P + P c w 1 6 W 3 Z R Y v D Z p 3 C v k f G q O g b 0 z Q 0 K 6 H p C m F z Z J U G 6 x E A Z O B A Z m Z m p N I X J f 8 K t 6 L a D J 1 Y 6 L 1 L Q 8 c e z + 5 V S 6 X J I b Q o F a r q b A g B u Y y D L R y K e e + X S v K S 8 m s Q L 9 a b 4 8 G v q D z / w 9 3 m 4 q 6 T S c M v A + N D o e V 1 W B 9 3 P j E p H q 9 X Q p L E V Z 7 A k H p Z h F k D 8 q 4 C y p K K / S N S 6 a y q o 8 b v A d a u E I + r 5 S c V S G k f / 6 E 8 n m A m S Q G 5 u e J P f T r T B q W c w Q g V W P i i X E Y F f Q s T O S 0 o D J y r C q P E F p M m e C H M I x q 8 n / 6 W B h w W l D 6 / L N Q 8 S g X Z C 6 M u V l s w G t o F S g U D 3 h g Q B M h L J P h 4 e k M b 6 D Z b K o f n s z 3 K J 2 N Z y 1 X A Y o S o 4 U E V e E P A / c g O M O d q z L Y d Z V X O w 0 V G A R S B Q 6 8 m i D F + f t 1 M a 2 U Z Z n w l k W J I p Y K h y P i 6 C m 0 n W n w 1 k H n D F I 8 x n o q 7 k F j S f d 8 q N 7 D / 0 j / K N D J q J c S P g 2 Y W W O M e V Y w r U y j R 6 M Y T I 7 Q r r K N x F k 8 8 U Z R P 5 w L D a K 0 X p V m V W T 6 q V T r H W / 8 q t U K P E t c S q W i T L S M d i / 0 U r h h j R s p O e / z U K G I n N W U P d O Q p x K Z 1 j u e 0 v i g V l I T f a w + e C B X r l 1 T D f W p m Q / 1 L f y P G S E G r g x g m R T g a 0 Z g V K q z d O 4 g 7 J Z 1 i e H 8 Y 6 1 s 1 G n B g e H P 3 t 6 e T E 1 N q X v t N z B f d n D u j G P E h M 1 Z P A 1 H t g B h 9 C d 7 B 4 E C S Y X k J W l I K H Y 0 f D R e S l D x f j e Z Z 6 y T f 1 A S q + 7 I 7 P N H K R x B L 6 K 8 C e R 2 Z 2 d b l l c u K f p e A g W u w 1 j N Z q C g r W O H Q a f i s d 0 0 d P 7 b 2 v 7 u p k u e a M R j q t h y J h o / d o F e 2 t s J n v z T n b D c n L G V 5 S R n Z 2 f y 9 3 n C D 9 6 9 + R W B d R z 9 9 W h Y q F i s S M / l c j I z O 6 u o R K c h G T U o Z M x U M s v F u 2 L 8 z G Q E v Q p T 1 0 y V B 7 N i o w L H H H K o J j 3 J F s g c z o r t M u g 8 P F e 3 r O G w Y F 9 U W v F g F O c h 0 2 l W L D W h S 8 G N p i N q u Q n B M a M D O N j f l 0 i L p p t g U w w x g t M i Z A G 8 R 3 p X c A E V a p z G m D D L q 5 W L B 6 f q q T 0 M K D W T H T S k v o 0 M d T h J 3 n C v g Q l 6 1 f M C a e 7 6 2 i N l 8 T y a G 8 J v d O j j 7 o w W a F D W 8 m F Z H r d V L H O e U B 4 D t 8 n E B h X + p C y g Y b G e z q t E G F V 3 8 X y k l T T q q Q j p u i W 7 a 7 t i F B y Z v z E t i U w 7 w T U M 6 C X p q V l B c R K c S q E Y h 1 C r 6 c 7 P q a T q E J 3 K Q Y v 8 7 k Z E b k x b h 5 O L T w I U t Y A H W 1 t b k + m Z e d k 6 K M v l h f H D g J h C x M o Q T s A u I A 4 I C V P 6 F C j E H U o h v a B a e c F G Q 3 l C L m L 0 v S D P X 6 t V Y V m j s g v q s r C w J J u b G 7 K 4 t I T j c W z S i x 9 8 y 0 t v z Q l b T o y e N W P 7 O E A D z e Q T j X Q / R j O s w W J / V R q O l H L b M j s 7 j 3 7 0 w p J G w Z D q n i m Z p d i J 5 l o b Y F w N y P w Y F K x f C 4 Z W K A o C q Q W V i b H Q S Q 3 L a b 0 G b 2 S / 4 g n c b N o + d / o 4 L N g f p F 2 M N a I w K i e l C b w L A 3 3 J K Q p + f w c x 3 8 o E J 7 m 9 z w m / z 4 Y V I o L f 8 W N d z p F s b 2 / J 0 v I K X H p U K R n r C n m 9 J x 3 0 E I x x a L D Z J y c d d z 8 L t 7 + 3 K 9 k x L + 1 N h Q q W p z U K T W k U T Q l F I N v p s J q b G h b 0 z G Q F B E / H U I P 6 c U S h O H 6 M f S g s L L C c S A 5 2 y a d V l G H A z C C d t F / R + 0 V j p 6 L L R s H L + l y Z H E 3 K u R / U e G D g W O n x w m I 7 G T Q s O D Y U K k 5 P 7 O / v w Z s t K 4 F q 2 G F l p D j x z e T Q V x l + 3 M s y M / / + B 2 X 7 V L 8 1 b C m t 1 x C P h S W z m B j a q P X 0 U O e p K J 3 g p a g 8 a Q z u k + K B g i A / p 0 V 6 4 1 F U W S G 2 l 4 m P W z P m Y 1 V 0 G j t a Q l 7 z J K V L j P f o s b Z A E S 9 d v n I k I K d n j I c d V e X 9 O M B s L x N V K o Y a o s r h t K D 8 + v f o Z 2 p 9 A 7 P 6 8 I H c u H l L K R d / T g r W + x l l W 8 w K j C r n R n E d p 4 n f v G a p s P 9 4 e h L g h Z g J o a v 0 F n h 5 7 n L U o M B T + P w 5 E S o B a Q 7 p I 9 + j Q P a b g O T 3 v f o 3 k c / 3 w 1 K F E P B 8 z 8 6 Z a m 3 Y a e d 7 R g n 2 I a s X H u V 1 t U 9 D L 4 W g E P k U 0 D A a 6 n W 9 W p O J q S n J 1 S O K B l X M i C S g V P R Y 7 C P e + 1 z m 8 c S n n F t a 4 j 4 T I w S V h v f 8 4 N 5 d W W q l y T n U o R b d O 4 0 S D Y t z V y h m g r i u 5 S T x x U n A 9 S v 5 O k J 8 3 A X n u 4 a d q a f S E O T q m x h U K h 0 V j X T u 9 f s x m U O 8 x q Q L z 3 d Q 1 W U b d G 8 6 a c u 1 K U u l a 5 8 0 8 H 7 e X o / I P B S B K 2 E N M E Q a E c Z o b D M r T q Z T t o r 7 2 D 3 T K R z A 2 j Z 8 s V D I K 1 q Y z Y 6 p a h B m L M N h T / i Y p q Z B o e F j 0 g D 6 5 1 0 P P 6 M a U h q 9 Z G T 0 C S 5 6 5 l q 1 q o x G P J F Q C Z 7 z x r k o 1 A E n 9 G J e s H 5 W U F A Y 0 7 G z m V l k W d I o l Z N V H F S a O H 5 2 E V f w e s N a Z w r j V w 2 + R + M P d 4 K i 6 l Q q F Z V F T K V S S j j 9 H 9 4 + 0 9 T 7 U F L 2 2 W n H h R 4 R l 1 P r E v g 3 F X e U k / 7 0 z l U o l m k 2 1 d q 5 b o U I o 8 L I F I q U q N T Q F G 0 4 K e h d m D 1 k E S f j q P O I S 5 4 0 4 S e 1 8 j N F Z 6 3 m e J x g P / K H x Q C N e g 2 K 4 M r E 5 K S i U R R S 3 g + r 5 1 l N T / 2 K g U r 6 8 G M a e j 0 q D u P A x x m D 0 k j Q a 7 E k i d 6 Y V H D U G I l C 0 b q w r 1 r 9 N R C U b V K R r Z J + q m z Z l 9 U z U I G 6 J V 2 K o K x j J 1 w Y + K T A m + B e l a X l S 4 d B v q 8 4 j G X 4 w 7 m z k h F W 9 X 3 D y g j h n 2 f U o P y o C o q D A 1 V O 5 l N B 3 1 g w g c E 5 R e 4 F S K U 7 S a n Z m R S K 1 o j 8 m n S s A j r G C c R g G l b t N Y g + I R X o R w e + r A r S C 5 x 8 J h X i P A o n n w f J B b 0 7 5 4 j 8 z S i f J L D 6 Y N g l O D 5 V 5 H j W 4 c E 4 q k l V o a 8 r x d r b 2 Z a Z u X k v S X A O y n L S c 7 K t b F c u d 6 C U i H S Q b d v a z c n M 1 I T a e N X 3 v M O e + 9 Q K R b d N B A P J X I 0 T l S E 1 A e s r 0 F d N W f q B C w Z 5 t y e l c H t V X W Z S J / f U j w N c V 0 W j 2 L k 6 4 C S g N + C K a g o w 1 x g x 2 6 a U D u + x t o 5 b w X E C l h 5 h f n 5 B e Y T z 8 k 7 + e X l 9 K h N / b x b Q L q e g F I r l Y 9 z G + 7 R t 0 D Y + 2 n J t A 5 5 l V p d I E p r Y x 5 X Q I x X r m o w n 4 T I t 7 7 0 n c d 7 o i 4 C / Y O + k 8 J c 1 n E V g z x O n 2 W C T i k O L r 1 L 1 j T r + d p Q S c d 8 P W v s g L Q z C 9 x i l U k k y m c x h 2 d Z p w H M R / H 6 3 c 5 C q 8 o f t o f L 4 t O + 0 1 / N x z E N x h r i e g + s 2 E F C O Q V v R m V t G V L I J d G z U h g X 2 q n E v 4 I E p e 3 r r 2 V M k Y 5 j K 5 i K / s w 3 h + S N f d V R a O 7 j A 0 x d U C i 5 / u J M v 3 l C U i Q E / B d X / O Q 0 8 r 1 b n K Q F N K u W y E v w 0 F I 2 L + g z D g L e L S j K V V s r L a g h 6 F 3 8 D H n 6 X y k n l Z Q 0 k K 8 x J Q z P Z r G o 3 V 4 X z G t M z M + r 1 S R M U / E 4 3 a M X 8 X l / t 8 D e a z 9 2 p 4 e i I P D R 0 e e E p K F X k i x c D N n y 7 p K t i 0 8 c F z v D z 5 y x z U V R A V i i w M v x J B y k R B a 9 S w f i 7 F g Q 6 q 4 S P S u T T + V 4 e 5 0 k F 2 0 0 l r N B p h F 3 1 w I p R o a 9 C 5 W q 6 T C a P D z o 3 p W j k X a l a r h Q n 6 j I d i U t G D w u 3 t j 1 v M D P 4 8 Y 4 3 8 8 2 J S i 7 l T k T B v T O 2 X J k 8 W l w 6 C j B h 4 P 3 2 s n S j W N n 6 8 X Z E n p 0 / e W 3 e F 4 W G S Q F E 8 M 5 H 0 z R L y k t Q g T g 3 R a 9 x W i / 0 p I C T + 6 z g o X K d F U q h K D T 0 R N z 2 6 r S L q w g a L L V 1 L t e z u 9 w R B r / R 8 X y v C a F / p 5 G X 5 9 y U p O H p r C Y E E 0 L K H W Q 0 H K v p m o R i I u E Y a K b a + N 0 7 n 3 J D o B r b t a i q Y m A S h I s Y n 5 4 z D 0 u A e B m 2 m f e x V w n J E i w / v Y i 6 P P 7 x b 0 7 c + u C i u T i N E t 7 y O 7 F l b N n c x w J 6 q Q r 6 n O v J n n T c P 9 D l 2 p R n W G n Z + b O + t i b L K y t K s U 5 K l 5 4 0 c N 0 T q 2 J Y C n d W a A c H + y 4 n G R P g y K M 4 4 S B Q b n 9 c 2 p U X 4 1 m Z i s a 9 N 7 u A A s 4 Z e H + i + O C j h m S v 6 R I J 7 m n 8 J Q a V f Q f e d g o x F B + v 9 C Q b + V L N l n j Y S z I w l k m l U 3 K w f y A L i 4 u K 7 v H n y w w q F G s 0 R z E E y k O x l o r 1 d q N w e c O C V 3 q 7 m p O J U F S u J 9 L q p t i G o C f p x M E n U K r L z E Z + N Z Q q C F Y O 0 M O e d O f X 8 w T j p I 2 8 I / X c m q w s z y v F o T f 6 M s V L J w G L j Y m z b E K q 7 c N D c e L u i w J v 4 h N j X z K h s D y V G m u 9 2 x u 2 4 U h p 1 Z R o F j c + P 9 x e a U 8 6 O A n M f R K e J G U K g t m y u / u g d p X 7 s n L p 8 l e C 5 v U C m c N a I a y K o 7 k d t F p Y q 7 t q T w 3 + 4 w a q n G e k x j i O 9 6 A D 0 n a / h G p g l u 8 8 Q D r H S V C / 3 O Z H x R 3 5 / t i c + v s k Y B 1 Z 6 Y H B 5 K N k l 7 1 N Z r 7 M e G 8 z I i + e Y i H h e a O s Y k 4 M m m N i 7 F z Z W F 9 T i / W Y j P i q K R Z l k 2 v z x o e o c O m G x 6 Z Q n H F n 8 e x k q l 2 V 3 I D l + 7 h R l p f T x 7 d / O i m Y A K l u m 2 I 1 X B m / 9 u X 1 X F x J m 4 Y 1 J P 0 d B V i h T x Z A C 8 v J 4 1 0 u 3 8 C p m R k d Z h t j 4 r N t T a 5 M G K q o l H M 6 o f i 0 2 M 2 K u L Y p 6 f E Z s d y Q T K Z 1 l X l l U e x 5 7 a v Y D 1 S E f g r A z 7 n 6 m c 2 q Q R a T r f 5 l g o q h D g 3 8 4 l j 7 + W e n x W N R q N 2 y l 1 z o v O H X C z s y E 4 7 L U + n B V G 9 Y l D a r Y i K I n r r R 3 l 7 6 y w Z 6 B A 7 0 8 v j Z K C C F i C l h d v s n O x F 5 f u G 4 9 y P d Z B a U l J O b O p L i c D N J z r P x + 6 Q 3 z D n w H H 6 G j z / c 4 2 5 x c U m d o z O u 4 j k J V l l Q m V l 9 f h 5 z b m w f K V p Q e f n a V y 4 W S / j J n s d F X k a u U C y I 5 X w N K U I / i + H D x t 3 / q r w v i 1 C s a 8 n 2 B p t n w d 6 H V R m / H v 3 S Z g S p B F Q q r s I 9 i x x Q U b a K u i x P j F 6 Y m f E j / d v Z 3 p L J q W m l V I M y f i x b Y x E w C 6 g Z e 4 x z s 5 8 T 3 C C X + P g K x G k H 9 p N a R A m P 8 6 R U 6 4 9 U o U j p T r s h o g V z 8 k s o 1 n I k c W b F 4 r z X w S d N m X 7 + f K m f X y l w X n h v M 6 q E h / T v 8 q S l q N R J w O X l m y X v y S e c + B 4 W J 8 n i s Q + o X M w I q g 1 T D U M m J y f V O f h D B f P / 7 g Y q G a v z q S A M + F n 1 w m w n 9 5 v g S m r e M 7 d C 4 2 d c e f y k Q 3 u 0 x U 1 a X M n i B k 7 Q j 1 1 B C 9 I v 7 T 0 M + G 0 + j n + t U Z V V x x A X j b o e i s q l w P b Q g 2 A 3 L c n d q c r M 8 8 N R y f N W j F G A k 8 C / f h i V 1 6 4 2 Z b 0 Q l q 1 S S L 5 7 v d H 6 t D t 4 V z / 6 P K 4 o 0 H e v 8 1 l c 5 3 + f p I N U L o L 9 + v m d z + T W U 0 + r 1 4 9 j C f o X D e 3 / f q P s v r T U P H F J D Q e J l o S 0 g g H u e X H U o t m U t y r 7 8 o O J x d Y 7 w 6 F Z M a W 0 6 k j 2 S k h t B f V V A 6 v U u X / 7 D u L T C G 6 P S / l v L z T h l c J q Q p x e 7 Y X F p p p T o Q c g V X o c R c 0 + F d z e 2 l S P A v L L k o L K d B I P + G W D l j v Y o x O Q N 1 a j c g V c O x 5 1 J I E B o j W j k v A z D g O 9 D 8 J L V f r z O D M 4 T c e W n 4 I K / n 4 g r X 4 S j 8 K n h 5 c e m R I K 6 5 K Y 0 y S a + m o p 1 z a U i v M g v 1 6 N K d p E U J m + c 8 0 A 3 Q u r p M I X s X D R V y z u g k u v x f 0 o B s V Y n f g y K p 7 2 Y O P A Z a r 2 E W h E J 1 6 A x Z v N f D H B n q 8 0 / P + P 4 K G + n 5 4 + U 4 D u g + c t P a r B c k b E g i V P z M O I j H 9 5 0 + w M 8 v l w u 9 V 8 d 0 P x 1 K y l F i / a 8 F L c f + 9 x p 7 M 5 K U w K y J 2 V x s e 9 6 Z F R U b 8 n U e E U 5 Z s B 3 b s N e v D B Z k S t H i X 8 I t n l c e u w M L I 3 I P Z c Q M U s P 2 d Z e a P m L t z c r P d x B 7 R m S a K 5 H 0 l j 7 g 9 a 7 / Q C 1 U m T n + P 4 3 2 V p R A C O a 8 p 6 7 c 3 W q + 6 Y 0 9 K y 4 1 Z a r z y k t a h U 3 G b r l Y f I o 5 t i X v q 8 9 e o 4 x r S Y F F 3 e H 7 w z 7 i + E H 9 O p y 3 T s K U m G p 9 T 7 Z X M T 0 r M v B a e M z 0 O S 1 G f Q f E M q d h F 3 0 d 2 j X o r f R p f F c Y u e g N l o F 5 8 f T G x X f y 1 z q V d l r / G J x E I Z G Y u u S N P a k 4 P m A z F d C 1 0 c k p X k t 9 W x G z C G 3 G m K K W + W M L X h Z Q l 1 D C Q f 8 u 2 4 3 t h O p N f l 9 v g 6 + q b a o 2 U n Q x L 9 U c N 4 9 E P T M M W o m R J P R S U y 4 n 3 Y 4 h I W Q / M 2 s i R U D 5 x R 2 a K h F M Z 2 u v V q e C i F a v 3 d F W z W 9 2 8 2 j r S P F v E q l c x B U B y i A A T N n q c E 6 q 8 B 1 C y S f 0 c c P S N 2 9 q Z 6 r V H Q M f B u K C b V 5 n 3 8 r U k y d g V n 0 2 W 9 U Z O 8 Z c j t w C S w A 8 E y 3 Z r s 1 D 9 o v d M G d 5 9 b T L 4 q l t s Q R 2 x 0 O b w Q m l W q f w S F O h 7 M a 1 t z 4 q b L I p l a 6 5 0 2 I h B e k 8 + Z D I C C v 5 j 4 u m z W 3 4 E i G G h h C F c 5 e g x J c g b H N d B O A r Y a / 4 7 3 y U T s m s T 1 M Q l r f J R Q S D Z r b 8 s S F L I a T q v P i 8 1 V 3 E d d s p E l q Z r 7 u B N b C X A q P C e T s R s q P n p n M y f T Y 3 d k f f 9 l M c w M + l 6 T 6 e x 9 O S h f w d 8 h K H l b o f g 4 n B s L P 8 H v d n t x B K 7 t q X 4 Y f 7 P d B 7 j m M O C U L p e e 9 g O 9 l M W d e T A G V K j z 8 C 7 s 7 5 i m H / Z 3 E J O x 6 5 I z 7 q m / 1 Z X P y b s N V C g f z 8 0 1 Z W H s q M C 8 t R a R Q t 1 b d X p 7 n k 8 x F N m v 6 a r 2 i f v y D Y v U x v 8 q t Y U / h i K 1 q U A V 1 r h s b s h 8 4 m s S g u V 3 W t b i z U Z R b u p x m Y h 4 N M 2 B E u 4 0 P p K F x E u S h / W e C P O Z u B H o o m c F 1 6 q / w l B 7 b a H I L C W / q Z R s q / 6 u e q 8 T 4 + 6 k W J t X J T y x K a G M L T k b n h Z g 9 7 O j O G g r 8 e f Q 1 i T O 8 Y 7 M o X 0 6 j I D g N f G o + g v 1 2 4 d X P w D v 0 x K 4 S C g h C X 1 C 0 p E F M a y 8 a r M O I Z i N P Q N B M O D 5 q v C i M Q n j 8 8 3 6 2 z I R v Y J 2 R 9 C n n o d u 4 v N t t J 0 K z d 6 q d 3 j b I B 7 s v C a m l Z B 4 x E A M H J P 5 i b u S i R f l / s 6 L Y j t e / 0 T D h l y Z e x 3 K C Q V G n 3 d i S k s M p V g J 9 H e 9 i y A H Q S + 1 f i c n y 7 c m J T r C R X 3 d Q C b S Q M / N J 1 6 U m r 1 / q E z 9 0 E 3 R l p L f U I z E q 7 F o g x 5 / p / G B G q 9 s Z F k Z x L K 5 N b x C E V z i c X U S n D z t r Z v S z B 3 5 V w 8 u t z 5 t g z z 9 L 9 3 o n d L V V M d D x C A 4 P j S n K Y n N f y C 1 5 f + w 9 U 4 b m s P V o h B a C I 8 b h o d y T N D A h r w S S e N G e g e 5 D d A t U s M I r n d g b U O R m u q 1 j 2 g o D Q F t U 8 I V d J 6 G N t H z V a 1 d p X i J x r J U d q u S G a 9 L d H p B K d R 6 o b X a l j Q X 3 l S z C m j X u K J 9 h e Z D i e p p K M 0 k + m d X 8 g F h p E L T k / E c l v J n X t f T 8 5 R g P I g I r j + X u C 0 l Y 1 V s j G 0 3 I f d B T 7 K I N j d x n z x 7 0 y n g z L z v s q K k t W Z G m u b X J B J 7 S y J h 7 z 6 9 J / i H Z G 3 v G / A a E R l L b c h k 5 o H 6 r B t 4 D X r W f q D w 0 o M b X O A 2 A F S q R t W U R H r 0 1 K 8 T p O d R 3 C 1 7 m V 7 r U u p 3 v A + A j d p v w C w o C 4 P F f y J 2 V Y 2 R D x o 0 G j Y a 5 5 K 5 L h U o E o 3 2 E h h R V 4 X y m N r g C / X C K 5 e a a j n G 5 Y l 2 B 2 s Q X B e 8 F H 9 5 b / R A q L Y m e u m u W L P f V t S v 2 / E a B M Y F V a x D k H 4 D r / Z 7 s K I + N J v X i c u j 2 h u S C S 9 A b 3 N S b s U / n c i i P T U q K a 6 x l H y l 9 S 7 0 B I L R x H l i s D o U f h 9 U + t r G z y S + / J c l 9 3 l F J m + k D g t y D + r v i Q H F t 3 C 2 Z Q i 5 o M M r u O d C 8 5 H 6 v B O 0 a L P x 5 9 X f d T u P W O l j 9 X c I l j 6 l z 2 I Q r 8 D b / V K 9 5 2 M + / o K E c d 4 Q j Q q E h Y M a R X z F Q S 2 A F v p w 3 a h k 9 Z d k P A 6 B t a F k U P a 1 2 i / x / u n G F A Q N 1 4 M R 6 K C 9 P m I w E w Y M x D C w L F t R v 5 C u n R v 1 6 8 Q y B J / 9 S u N p N 9 c k E X + m 9 Q m l n M 9 7 C s H b v K 8 + j 8 D I z m F c y D 5 I 6 S 3 I z j b G N g k P P h m 9 p r 6 B z s D n v 1 V U n 4 q m w w j m m n f x 3 a R o / + j X p d N r z h D g / B a X J b A + z F 9 v x Q W N D K S v T / c O Z B M b / 0 A a 0 / + W u L E e h b O w O J p V k X D t g Z S s p v w 6 d k m + l 6 Y H E b j 3 u / A S G U V j t q p v y F L i B V j 6 H N 7 L I g b Z k A w 6 o Q F F 8 o L O o M L U P a o I Y S X 0 x p p E S m 9 L Y 5 b J E + 8 4 p q n 9 q o P y J o 5 3 E C c t x a R s b a J z F 6 G I J W l A 0 I v m q o q J T H r X U w H U M v U t t A n x K w b R t m u y 3 r y j k i A T 0 e v K 0 x 7 U I Q Q d g m x a G Y l S S P F T r U 3 K V G Z t I B U b F s P Q u m F A L 5 X f q c n E X P L c q R 8 V i Q o V x A F C B I 5 N E a y F 4 N + M R W n k i H z z n h g w 2 n F 9 X M l Q R D k C 9 C 3 Y R h 1 y R C V a q y G U g I G J w 7 j N x p 5 V 4 0 w Z O H e F o g F n U m M Q u H / F R K L j C d 9 s 8 M 4 / B Z 1 K Q d B b q 3 t h F e z M M 2 L H 2 h O 9 L j z V h v G x 7 J o p q U c m 5 e u x t O y i 0 4 g J W J U w v N h e 4 1 P 1 O o h E e F J m E L s c A Q R V M 2 H 5 c 6 + L G w F l m v q u e v v d j a h c m b m j a C C z e 7 6 C K U D o q / u w 4 D V H x q 5 4 3 p L 8 2 o K C e r R i e I R U P P W 8 h E J h L z k R v S V 6 Z E Z 9 R r 7 e L f a L w 0 O A z C r V c u q X J Z y g t y K x 0 / H e c J 5 j W E y C D e S G T F b 0 A 5 W q V k K r H V d S 2 S g 8 F n d I g q / A 7 / P w W u P R y 1 C E 5 d Y r D 7 u g f T S s Q T C 7 R 5 J I g 0 V l p N d p w E j O x J + W W C i L u P Y t x K O U R Q P t 5 V w b a a u L 7 8 2 C l c H I D 6 N Q f / l W A 1 8 R + e G d 3 k v W u 4 G T w I P K Y 8 4 C x i 6 0 2 t 2 E 9 k H k W Z m u f w 7 h T 8 D a l F r v H g c V K k E K x R i N G 1 l Q U X C + 5 N r f k 9 q l / w Q d 6 6 3 d U o v / a J 1 5 r V C b Y h J 0 / Z q 5 J z 9 6 e E M Z k O c j D y R i Z 2 X i O i g A a S B i D H J 2 d n w Q H D D G a z F Y Q s Z B f n o 9 C k V I w U v m W 9 n I M C i F Z 0 H H j y U 9 g o i i / U 3 e R w D j W l I K r u c l I z i v e U o F W 0 5 + S 1 F h 1 3 g o O S c v W b R y L 6 B Y 3 a Y j T g L u 3 e f g h 7 S 0 j h i r u F e T y d m U R B L c B I a 7 b I 1 u Z 6 W V 1 L c x y l 6 S Y Q 2 0 u t u 0 R t W Y V t n S W L g q Y b 2 B v 1 M S D d e g T B k Z T 6 2 3 j j q O g Q r F h / a + t O x 1 1 L 8 + o U J R E U 8 K 3 t x q 5 T e w K L P 4 u d J 6 t x v c Y z F G N x x Y K S n p 0 3 J J H o H r H r / V y / A A b s s D e H A l v P t r F c P d 2 Q v L r R l S H H z P g d J A + F 3 9 e B z I B E b V 3 J V K 5 S l Z L S Y l H d + X m 7 N 5 i B z i m 7 u a N O f u w Y 1 4 f Z i J z O O + r h 4 O K L 0 Y s 0 j 0 J U 2 c g 5 m + v L W j P j s p 4 l B Q x o M a r G p S n 5 Q 0 K S 2 8 / J t r W b k 6 9 1 v R G d f 1 8 Z h M l 3 i J E / y G 8 F o Q 7 r D G d k L I e 1 C 9 L J S 9 h D Y T T G A w 0 d J t a u C 0 o I K Z T U s 2 7 x V k 8 f r 4 y C g i a d 5 c A k w A f V 9 D n H v Q S g r V j B k o U F V s J y a J a F 6 9 d x I M V K g f Q C m C 4 s M a s p / d a 2 f n W I r P R W y d u D 5 t q Y x g L 7 C S + s V F T 8 i 4 F d h q X s d A H E D 7 8 3 J r 8 p J 6 v x 8 0 c N l V 4 5 P W q 8 F g P d s D e 0 n i 8 A R L s b J 6 j 1 m g J Q S e n m f y E N / 8 U 2 k s / D v q P U 6 S 8 r E q G u I X V / f S 4 g o Q L q V c s M p e s g W f Q Z g J p s J j 8 H h B T 6 I 4 u v m C 1 H c h m A s f y W L 6 J U X f C s 0 H M o N 4 i B 6 P X p Q 0 M Y q / Z 8 D J 9 V B M 1 h n / p V 6 F 0 k H J m v d V 1 l I p d w 9 M w g B V 7 Q M E 1 S + o 1 5 w y Y M Z x N r w s 6 + V p W Z m w W 9 m t 4 5 5 k m G x e P 1 A C s i H E r b E r o E X H 5 w V 7 g e r L W J H B / 2 b t r d a 7 x 8 F k R s i K g 8 L f g K u F B 7 P v t j 4 Z D W h I a D y i o H A V E O h + / d w P f R W q 0 8 N 8 t B 2 V p 2 a b h 9 t 3 + e j 0 X D / o m A g e B F 9 w K Q B 0 x 0 M B A s 1 M 3 m m w Y 6 S h Y R a E V W R O n x c 9 2 k 6 J 6 u V P x E l e k f 0 q B D R R E y 3 i V U I M A 7 9 6 I w o F s i i e y q q z I 9 w W B x + T f e N T a R g V 2 d R u y n O g k X l Q V q Z b c 8 b n K t v n H 0 / Q m 9 m O C a X j 5 G x T G j Q 5 O I 5 z I 5 3 e m f N U D K T 5 X Z 7 P g P L t G 5 8 p Q V m J 3 p T t x p z M p T 1 v + 6 j 2 a / U d g h U X D K 7 P q l B B c K 5 t P v 4 8 z i u y 2 X g H / d C f Z j I Z w B i H G U s P L m L g j 2 F A C q 3 X b V i m p b a e M w 1 Q 5 W T k 1 K l 3 9 o v v S W N O C v 2 a F c u O S 6 M 5 J l e n P j x 1 8 k U p F O M D p r m J S 7 B i 9 C y d p f 6 M J d 5 e j 8 k r K 0 d T 0 H f 3 w / I w 1 / u m W O 3 8 w m J d I u C f n P f p B V p N W i m W 2 f h g 7 M K C z 6 6 V 8 G d Q q I / r C / J v T j M F i g 4 w 9 0 H 5 v E n j 6 P 5 P 5 W 7 o O + g D d D U 8 j k q Z Q x h U 9 g + W f i g w q 8 f 0 a e u 8 9 F S Z 8 K K k I 3 M q 1 U q L 7 L b i m H v 2 Z b m u t 9 P d v a A 8 K Z S E q X g b f + / U 3 o H S s n 2 O G G h f l v Q u f h M C b C M O q c D g M c Z D n 0 H B 9 p y C 1 K x 9 M Z p z s p C 6 D I r j z V f F t D E Y M Q i N g 7 b A + 3 J S k p P M o w b j w T D a P J 2 4 j W u Z 4 o Q Y T 7 6 F P j g 6 p s E 5 I h 8 0 S P S o n c c S t u X t n 9 5 s W B K N h w 9 T 8 F R m x s V b j f e U Y T P Q Z 4 R m f U u m k z r u 8 S 4 M x 4 4 y I B r 6 c D P / j M y P f y g R / D 2 d e A E y 9 6 m U H I / B Z E I p q W A 8 u 8 V Y v a D t 7 O 6 p 6 Q m u f u Q y a G 4 U O Z d 1 j j 0 N g g k J 0 r 8 g h o 2 p W P E 8 n v 2 N x C K V r h 3 n g + 3 o 7 9 l A m W D F Q + g O d h y 9 A V O Y F N K i 2 X 2 + p x P L o B f r t a r k T E O + N o b Y q T U 5 G 8 6 / L U b 8 s u i J a V y F + 4 0 f n z D 2 J 3 C H B j z W o y 7 J C B 9 J U L F 3 S w 1 5 O l V A 0 P / q w J i Q S j k Z u Y p + a s h a / V 3 V l 1 T Y S d B G z k U x M z g X v x 1 o u y u W 8 U g 2 r X Y Q r a I k d D K 9 B q c W p q P P 4 r 2 w 6 G 4 J w p 5 U C Z Z e V S S n w T i E m p 5 g X M 3 N Q X 5 C c Y z V m h S 7 z M 8 x w 0 l v O R W 7 e W x K o 1 c y x o + x d l d L M n u Z 2 0 S H J R r 2 0 t x U R L I G G p q 5 y A t S t B 6 K 6 V Z l U Z + T E s 5 t 2 6 B 2 L h + 8 V s J n e z h a g 3 x w P j K k J m / j + o S q V G F d 6 q M m K y 0 G K 9 Y x y t e t y o E L 2 l h 4 + c z c 0 Y B 2 G I W a S t V k a v x X + E u D A L z m v T k E D p q f I x 4 p y s b B 7 8 j N G R N W 5 R P c j g 3 r G 1 f p T 5 b e m L D A Y Q h B E 1 a E E 3 M e I E 6 w i M E 4 g R N v L O + J w 0 M y U s t E r 0 o Z t O G t R l m + l 5 m W 5 t o / x 1 F F i a 3 8 N e 8 L g 8 B z Y + B V Y W s n b G + D e x c K z 8 x f y S l J F R 6 i a s f g 9 T 1 r 6 Y P C r W t T c r 9 h y y v j y 2 r g S d 1 I f X t D k 4 X E 1 1 Q 6 l 2 B q n W V X p G 5 B b N f f Q b 9 4 W T g 1 l w J h b s A K z 8 a f V e 9 R e e m B p 2 O 3 0 S 8 x p W T r 9 b e V V x g G z D y y S o N g Y o U 1 j T 7 o l f z 5 M V 5 j J T j u i B U 5 w b + m 2 E V b 9 N L 4 l q O 5 8 L i s I W H K H 8 K t 5 o / Q m a 1 7 q 1 j b a g I 7 H Y Z C s B i 5 Q 8 C Z i q 8 W D U m k I x K G x + J z g o N g H 1 U b 4 1 J r T M r y 2 E N Q 6 O P 3 y i k I X t 9 L 6 k x B y R E n Q y l Z l G z g N 2 n x D P q Q i k q j Q O 9 F m f S n S I 4 p 1 M v L T b X l s Q 9 + S O / U L W M 3 S K G u T u 9 I J P Z h 6 x X T l a + p D j 4 T K M i w 0 J z s F K s C j + H V u C m B U s I A m g g F 0 2 F 9 N X Q G B y A V n l U e L Q g u w u P D 0 H 7 p V u S 2 v S 2 h 8 m c y H X 9 G 7 L R H B Q k q 5 T 4 o w B y o Q B C k R x T o O I R f s 8 p o A 2 n q 0 f v i T D s 9 B W v J f L h 2 V T Z A R W i x G R 9 x g p b L L + 5 V 3 p A D K y G v T Y I W t e A H 6 K T B B M / l U 0 U a E 1 Z 2 W O a 2 q h j x J x 4 J y z J g e R F f R G P w x F A Q i I D r k n Z N y y I f R B 2 7 2 j r S i 1 2 T G q h p q 2 K e Y O m U X w Y 1 C P S Q r C 4 o N t e k A R o 5 C W r L X t i H t + w G G p A V 9 g e U + w A W v 4 n x A g l s f d o f i V A W V O 4 G / s I 4 w w B Q k H c b H 7 T i x q O g Y h l 1 3 j e + l / L i L B b n c r H j Q f k G 6 D H k M l x H n 9 g S o b y g D c H M 5 G z 8 O T V F w W u s w 7 h 1 U j 5 O a Z g 4 + X z y Z f T X f W U I a 6 T j k J d j C r U 8 Z s n T c 2 3 N / d V q V L 5 9 + W h W 6 P 3 N q H r A c y 8 8 t 3 h f T K 3 N x 2 d i T 0 s i M G i D s I 6 g m Z S k H z 0 c C k x 1 k 6 Z F j + 7 5 1 7 l U / 2 e F H b k V S 0 H 4 U z g e M U j x X S j Y m z C M C b E y r 4 k 9 9 k y r D K o P E L s w F u G A u 6 x u 6 O K 9 N C s v q 4 Z X Y l S u P i e L 6 U l 5 d y M s t y Z 3 Q e e g O A e u j F 2 d V 5 / 7 o B I Z U M T d x o e K C h 0 Y d 9 T 7 8 / B K 0 Z a X 0 k B X 3 C B F M g / k r e 0 F + c Z K Y N w o e F A + P g W e i 2 h T u P + o 5 O B q u l W i e H 0 T p K B k B U w c B K n X 4 X w O 2 i e 6 N y H K e Z 1 O J C C c M z B W / F w d D 0 v O J S s G Y p W d u s 8 s v E L c Z P J r 3 j E t d F I 9 z z u n p A h j w Z I n i S 5 L z S 7 A e 7 W n G n w a W C 0 Y k m q t d d t 5 V J a J G b C Z h i n p i b j k q j d l I r O P M K S K 6 4 X F s q M w q O O S j q 7 g a I / y 9 a t y I Z U t t O Y J f X C Z z z G F 8 j 0 R t f u H n 8 f l e z c M u D R P R z l c b 6 7 G p A T 6 F w Q n M 7 m B B p 9 + w c B W r Q 0 C m I T w L T S 3 k 4 q F M X 4 D l m G 3 O x D d C q 9 D S 9 w t n u k G Z o V o v X 0 6 1 A a 9 m i t F I 9 L x d E F v L o t c 2 W 7 e l k I k L z l 4 Q F Z a x H U 0 l h 2 K 8 z E l H t n 7 C b q 5 K c b M v 9 H 6 b n c o B e Y f n b G W A + E + r K b 3 e 7 M N 7 3 u I b Q x Q B 3 1 a K m u u x K d c S U y 2 K / A 9 U G h / r Y Q 7 E 1 n 0 2 n h 4 v y 6 C + L d V L L I Q v Q G r m T 1 8 C B y V W R U W d 8 A T c s Q T s K 7 0 N q x f X M f 5 W U X C Z A o z c K y d f A S F J r U k v e G 3 2 N f s N 0 L D 3 y a M D 7 0 q l Z 7 H M M t 4 v I 4 R V w K 1 Z J x E T M N D J + G p 6 3 Z O r f s i V L l V a 7 x 5 j h 1 c N w Y 5 o q f 2 J / B Z P B y 3 a m K A G b D O j u 3 p l q W k p y r n D T E b l k w u w I u j y x l j M Q X v 2 O i r 7 R f l 8 v x n k I s J M a 0 5 + c a C J U 2 M E a c v T o s j C s W H h n E f A o I 0 j 7 V 3 X E p N c P 8 I 7 q B z b / 9 o R o 8 p 9 N + 5 6 m 0 A Q n p U s w / U + 6 R g n F 3 v R v F 6 P S b H r 9 Z W 3 2 v x 5 l 4 g X e H z f a c H P O i M 2 U n u t 6 A y h Y j J R F H E 4 2 0 6 B G i I 5 V j y j t F A P B m S l + O g d a 2 P i F B j S x I H / 6 9 U F / 9 j n K b V R g b b U D p / L s q H U h I K I O e 5 Q B M U S E t p 2 S A k t I C + 8 m v W w R H q 5 S N 3 p y 7 R j C v p h b a R 8 I w O Y l J Y a y + O Q w s Z 1 9 k 4 L 7 x Q B R 7 L s N b F M F 9 V N Z Q e j i q x b a z K p s U q 6 f Y 4 s M / n 4 y 9 C L C 2 J w 9 r S 8 x T d O o S 5 L p O c / + k C x o m P E O / y P l j s y + o P H 7 0 S C U H M c u k D j I N S b O V F j y 4 k 9 R W e 4 D K M U n N D J Q r 8 5 S y 8 J y o y F Y 7 T 4 3 O g Y U y q U N m p 3 O X m J u T y H u 4 N X e V v 0 t f C f u k Z S Y b j k s D 9 T c U s 2 c p v i J Y t q e N Y m X E a H F E o 3 z t x 9 e d n u x F 5 7 Y q n T K R 4 V + C B 3 g T 9 6 w Z a Q W Y J T c j s 9 f m f o / E m b v q q Z 0 E B e j s u w f 5 k J 6 w U g I p b M u / D I p b x U 2 1 Z L F p n U A h 9 R 7 L R j E y A f v F 7 7 A g q h a d A I W m E f i 4 R + z s y n 2 V O p g 1 u r s i H r / k b K n J Z f 3 C X 2 i O A t 2 C g e Q i W J s E S e y d s f Q E C 6 u I 9 7 m n x m 3 o J A + Z A u T K w 2 l F J r P + f U l / 6 Q 0 l t / C 9 S m / l r 4 s Z 6 b S O N N p p F c S N t z + A L y F 7 j I 1 U j R t o U Q k z m R B Z a R 3 T H / i c V i W Y 1 y X L y j K / r H 4 C i P I v m d h l 4 K K 2 q y I d H 4 v Z b h 2 v T A o q f M + 5 D 8 b b U 2 6 z 5 W 0 h + H d 6 9 s w q B N W 2 s r w w p r 3 h J z R G i 9 V a u N Y 2 A v j r 2 H S / u 6 z d J 2 4 l J S c m j 8 i t y N b s J C o a o J k J l 6 W 9 Q t S b i R 8 4 R t q 4 f L C G i U i / A + + k s 1 T r B 1 E q h 9 L L Y V g N U 2 J V k a E N q Z l 6 i a Y w X W B U 9 2 z B b f R 8 q F P m 2 v 1 n 9 5 3 s R u T F t K m H m H B M V Z b X P X B O h h 2 y 5 O v c L C b f m r 0 w r I k b j G w j e 9 m Q 2 m 0 M n g x b Y d O b T k t S v S g 0 G N R Y q i g M u O p + J K q X h U / 1 M / W c q Z e o V o H r x T t O 2 Z b / J I D 8 h y 6 n n V L s I 9 Z A s K H M B B m A i 6 S g v y m z k d L d 5 q w 4 o o Q C t 6 Q c N s Y g a t A D K Z l M e N D 4 T C 1 b y h U g S H l q X 2 N 6 / V G r S n P l 9 H A E l U p U V R + e t m B X i G i V a c q + G j w / 2 h j K A i n W P Y 7 q j c L 8 B g U N M Q y b R Y c 0 7 w f V Y T m S W Y u + B X o w U t g X f g 3 C i m F S Z 9 P d Y 3 K o M D 8 4 A Z e R i T r V 0 R J 0 R A w Y j w / t q g C q q N D c U i d X x Z e M u q L N n n I O g w r J q h L F T J 3 j G / d I 1 K V a v S j L q K A N 8 Y 6 o p M y m 2 O Y J e R X + B O c D 6 o S 1 1 9 N k U D K 4 r P 3 / o y F M L H 6 v 1 Z 2 Q 3 n e B 5 Y y C E r M 2 r 2 X H J J B 9 C p s Z A X 2 9 L C l 3 B K p 9 7 u Z r E Y 6 u y G J 2 S T N q b k y Q c G F N e g x S x V M l J U T 5 T S t V v M l n 7 z W c 5 9 6 a q V / N A A e Z k r b 9 t 7 0 / u M i W o / j w G e s W r U x X Z r 7 r w B g W J R v d x L A J U D R Y S X e B b D B 9 e I e o k 3 n X U h F 0 I A 8 I U K 7 M s C 1 y P x M H B Q D D D 4 o N e i m f Z r r + t e P 5 y 6 p s 4 d + g I n W B W J h Y a P 1 Q 0 H 4 / y Y R k H t e S e g z 6 8 t V Q t 6 z o U j t 6 8 B l q l 5 z 4 S a + Y V e B h L f t E s y y w U + 3 Z 6 X E L G r i R 2 / q F U V / 5 z H N j d w n K d 1 X b j P R i V K Z k O z y j B O A 2 K q z W x D F e m b r U z f N 3 g m K A w y u I D A Y U K Z v O 8 6 Q w w A F B F J j 2 Y r t a Z 3 g Z 9 9 G i s 1 1 e M L d j X W 7 V 3 l B e q N G Y w e n G 5 N j Y H R T H w X l J 2 z X f F d g z J 4 j p M P 3 t r q D S 1 + J D j R o 9 c M b d V a R V j J N J 8 y s m 0 Z O T N r a 9 D f o 5 6 X F L 1 K x O I h d z X F Y X b q Z Z l M X V D 7 e x E v P 4 A 5 4 H 4 Z h N b G H 9 H F R B M p N e g D F H Z z D 0 v S 1 O / B R v J Q P H 5 M I m c L D L j G 2 9 l c m k s c H 9 7 8 K Y p q F 0 y Q Y / f V h a 2 y 2 x 6 u z c R l m X J B x + 9 J d M 3 v N f d 6 g q 1 d z 7 P u V z q / / S s p 1 T c T o x P M + S S C 2 a E f r v R n e b 5 Y J z 1 z K w J z U c A G c j Y E K Q K X I r A O S J / 0 D p 5 N e n P I p T J p x v k 5 C x W 5 S r I X P O + p N E B k + j I r u B g 9 R D c r m D 8 E u i w 0 y C x + v e l f v n f x 1 9 H F X K 7 X p V 7 y b D c b I D S R u O g g 3 9 H 6 p P / t j h J Z o 0 8 M L 2 6 V g N 1 4 v w K 2 9 I l E 3 h S 5 B 9 W V O g 0 / X T 3 S g 5 / M p r 7 j G e 1 d X F a Z V a k c I y f O C n M 2 b n 1 5 l 2 Z R l z n R B d V L E x w b F g 8 q t L B M H 1 z i K 9 0 B O 2 2 o 0 E Z 7 4 j u r o D V R H G u o / N m 6 / s v y f L 0 u 1 J t T E g q n p O J y A s Q 6 q w k o g 3 J G w + U M o Z x / 0 0 I N G e d g q C n X 9 9 7 W e r N t l E l 0 5 o e + 1 z G 4 k 1 Z T F + X K p j D R 1 t T M P 7 e J p 5 8 v C q 3 U s u Z b 6 q 2 2 l C m p p X E 9 Q q y U 3 g G C v Z I o m H O A X L M X J n X 0 r L d s X m P j z j u d y K 8 A C / k j Z t l m a o S f q f 0 q d S d n O g R 9 A k a p H M K o t O C A 4 r y B Q t g m d n 7 / o 0 G r I c m r 9 8 / m i r m 9 y m + r 1 0 1 Z N d g f v 5 o Z x y H N 5 n r x w 3 E T o 0 r W 7 2 b S Y G O 0 O r 4 4 K S i C m r R 0 S H O X L d i s F 7 Q G H 8 F 5 m C 6 A 0 r H N D Z a r k p Y 1 H z U 8 Y 4 Y F u n 1 / 1 k q y / 9 F 6 9 V x 5 J s N e R + D + t 2 Y 5 x W i e z 9 S X t G Y / w P E F e / I H F d 4 R k 7 + 6 J 5 B K G 3 U x a 7 r M n E j C q O 0 g z v l x i y w 9 m h L z l r 0 N v 2 3 d t V r l 7 t R Q X B o Z x l 7 T C C A j y C G 8 7 N 2 r B f 0 l 9 6 H r O f h 4 c c k G y m B n j P l n l T x m w b j w E x j G O P F 4 u A y j m c B b y 9 w g x j v K f J H P T 4 r 2 4 9 z G T C l Z l b W 9 r 8 O h f E M J j 0 V 9 z B n M s v R 9 h B S T E P I I 6 D 8 N R j z D a W 4 n I S N 4 7 X F W L E F 7 s j E S W J e p 4 x 7 D 8 4 3 D c J U e E 5 S a u 4 L i s U a Q l D A e 4 / e l + h U V S m U 3 m V P N u 1 n H + X d F 1 r 0 j t p O h e o F T v g y O c B A / f r 8 z / C O 1 z g d n T o D K s A 0 O Z W M L j K Y 7 Q m C N 7 t V + y 3 o Y k K 4 A Q u x z Z W n E L q l F L l 8 S 4 m H 8 T 6 I g 6 Q j D q L S U H l 6 4 g x e i p O 4 e u F T s a b b y + V 7 4 c d W R V 5 x o 5 L R 0 R + s R A D 1 i u 3 8 U 9 G d f T H j t 8 W c / D Y 8 x 3 F j w L 6 z E b S G u Q v + C U H v X t w y p V k Z k + m n b A i 9 J a n d / w N 9 B F q k 3 Z a 4 8 y b + D o t d j U k j + 0 1 x 0 t e k C e q 3 w / V S s J b 0 o E x Q k F a b j b v y W T E m z 8 0 t S a m 5 q V a j + l U U H C P G X U c A m l c z 1 2 W / t Q o 2 C M u M w Y j Q y / U W Z p o 4 C j 5 p I k F l q h t c Q d s 2 f l z Z U O f T P F q v O z E / 8 Z l k k 5 x U 5 n e 8 o 8 6 y B s w H V E e W E N M 7 o b H D f d w 3 N l d F J n C v u F Q 0 6 r E r v q / 9 x T t F d 2 X c U p m 6 D 7 a i P e O l I K b S J Z k a Y 4 2 a B 9 / 7 8 C + / W l z x T 3 g i V h B z f m M b n s m H W i n r r + u H + 1 f w F Y k g t 8 X g D q Z E b C w 9 j y t r F W 9 C k d m q S L / v I V D v t V / g I C R W / x 7 o 3 v F N Z A g + n 0 o 9 s J u / 0 S w 9 q s k 7 5 Q O Z d I t y b a J 7 y l m B 3 r i 6 L T u r 4 z J x M 6 F K Z n w Y 5 a b U d i 2 x G r C w 8 D D p m Z i a y t K 5 2 C 7 w Q G R F k 8 N j E m L m C / 3 m x K 7 I 1 l s F S U f v y c Q K b H J i X E p W V u Z L / 1 C s e l K a C 9 + T c O U T x E k F C Y f 2 5 P 3 4 X 5 W x G O N Z V 3 J O C d T u O V A n A 7 R u C 3 G v N 4 / Y x R g f Q w P 0 c t f 4 S C Y j l 0 G / 2 k W / e 8 U b M j N 2 F 3 3 D A l a 0 F z E 2 Q S 9 k u x F 4 l R L O 7 x l 1 g k k E 4 s O N 3 0 O L 2 v c 5 D L 5 x a U / 2 j b u y k 3 8 e 3 q s o T 0 0 8 O r J R z l n A l i z F n 5 U Q P L k L p 2 I Y Z S l X 8 p K X h x L T v V z A s Y n d Q a B 9 u L n 4 O g Y i B C 5 8 P J N z S K 2 A G I L a W V h j r u v h Q P u 4 l O 5 R A a E s I I 9 D h 3 Z L B w c R m N A s N f 1 N S q D Q a c 5 9 9 R 5 9 P u q G Q h n N 4 B o 6 + H Y t I m Y F w T p s W T h G Q W X b K c D 4 g V K 0 g b P C u 2 i x a d U 0 O k / 1 5 H r w a f 7 u T K k 6 q h r a k Z / a F f m d B j z R s V 7 G G / h K O B 7 C D 6 6 L 7 z M L y j 3 z O p f H d I N d 3 0 d 3 a W J V q l I r J S G s Y A e 2 L e E k 4 t m l j L o X Z k 6 L 2 0 1 p 5 k W u T v x v o i H A t h H 8 2 + m r Y m V Z 0 4 c G c H b f L o n p x m W v O Y s x 1 d U K A Q b 9 f E B b D Y y E O s 6 t 4 f o D / W a V c E P t 2 M f f d 2 E Y k N o Z V g r K d T Q D m M S 4 5 G s r k k o + B G W 9 J f f y M y q 7 a 9 r e Y k o e n 0 l u S T p e U L F d z Z h V u 3 P F Y q s I K c b V L l K c 4 / M 3 K h 0 V O N r s E T 8 L S G P a q H W p 5 T s p F s Z 3 J Z M 6 O r P M w s k M g l v S B 9 b R 7 R t 3 V B q c i r Z W + R W 8 y M s q U z S b 8 G q m e g L W W 8 3 w M 9 v U U Y v n K V 5 b 6 T a q 3 s K 5 m c S z s l f / G M K Q U h O N V G b S T 9 I Y I n e / K L F M V B I z f r I F 9 F R N i A 6 5 P O O E e F 0 3 5 T v 2 8 W w Q M 6 m X w A x 6 Z W A 5 Z / d M o A S s G z R Q M W W E w l n 0 0 b i i 4 4 x T 4 u 6 + O P o U 4 i r E m L W s N C q 7 k p g y Z d L 5 1 y K I 8 f T U u O y a v w d a B 4 P 3 N I i W s Y a T Q U T o 3 R K 3 W p n Q r I r F 3 K 7 x H u i k W p 7 S P x b k p i a 7 i L e G 3 V f D i 5 d o V D i 2 G i j f H B Q 7 J E X E h u P p N c h T S I 0 j 4 6 D N 2 m 9 g M G w o X F j C b l J 5 O C Y 4 S B m 5 s K V C 2 c E / r i g m Z S v B + D d x x H n j 1 A p F C n B 7 a V N V U N f N q B x U E z K b 3 Z a 6 3 d p H D m f l D b H g N A 4 6 E v Q a p G d + G D o V v w k h Q I A M S 8 b V p Z w P 4 f c 4 v 8 H 3 u w P f Z e D J W K h 1 D A d t o 3 p 8 a + Z O b 8 j 4 Z P e D o i y 8 P O F l m 3 y q y d W w n N x t n V t z 6 m q e S k N s M L C O r w P B O a 5 e C s W n l g x D o 3 w w S 3 d Q 0 4 9 s z e a j Z l g S t g + k v M G a t L B E s v t i F e Y R r 0 H X U j E Y D 1 O i 6 Y R o j Q e I q w x Q w s u 4 r 5 p a C n X w e V a m n 6 d h a n l Y z v H A 8 3 M 5 C B c 3 q p 1 8 8 I / z T F w g y S J j z q W x G o E G b C X 5 K g w S F J A G r w / V 7 r V S + K R g W y a 0 u O i g t Z x 7 8 u F P 7 H K T F a 4 + Y I U 9 E 1 7 c n o B J F h Y i s y B 5 H + 1 m I e t 5 4 d Q K p T Z I T D 9 C p 1 M Z Q l C G p C y n r 0 j B / F i t W Y p o C c 8 d t m h h 0 E u 0 w U t r y m v R e 7 F u j C U l / G G C o 1 d i w 0 f n 5 C y V a r v G / d J M x I R T 8 I r e c 4 k 6 U b g T k v F b n V Q E b e G A + w o 2 B O 4 d h F U V w n i C N M 3 r R t K 2 h z l d b s 1 y 3 k X k X 1 T 2 5 a + k p 9 U E I q k c S 7 R 4 Z A d D P D G 4 F R s 9 S g h x S y x U k b 1 7 M 5 K c t 8 T Y A w 3 W S j J 5 D V e x K p L Y + s f i a P B S l / 4 6 P A 8 E C Q q j V 9 c l g j g D Q Y D Y k U n Z L v 2 7 M v E 0 P H W L N r t Q u O C O u 4 N A F n K Y r e V 4 2 6 B X M K I + G E N z S s U 3 o m f F F O J y C 7 J S t r b V v B h l h e 3 l m j I N f J w U z 4 R y c 2 k P + 0 j V G s K T R y C P J r j 6 d v O e 8 l y d x a 2 j g P b n b x d d U o V h Q D o x k V 6 V q e w 9 V f T K p E M q P K / W + x w Y n y n v w n 2 6 O W n Z D + z Y X O N z q d k 5 Z U k 4 0 c c 5 q 6 G X v 7 c Q Q u z k o n P V R O 2 g m A u w D F t y d 9 H B l + O K b x P z r H V T 8 Z 0 t + 7 X 4 k S q L h w e 6 X J n y 8 k 5 8 F p M v D t M p W 6 0 m D i 5 z 6 Y b N q i E f 1 Q r y c m p B p h K t 5 D D / w 9 e Y x H B M W x p F x D V N x F t Q O B v n x J h L O M q t m C P w I K A x V h P x F Y Q 9 g n Y r p Q 2 p J e C c A 9 H U A j l H O Y Z m O S X T T 9 N T r Y O 2 P X 1 I 1 0 j n u L F M e P 9 t s S e e g b I s e W U 7 0 Q V 8 F 7 T I Y Y l V U o p 3 I z K 2 s o Z u j K u s W B g e i W u t u s X J 3 T A W u S x j 0 e X u N J F V / 2 A A D g x l 0 U K 8 A 5 n h 6 u X T K N i l 8 G U E d I t S r 3 8 o N b S t i n s g 5 i A H M S Y M W M Y V X V F G f b / B N X T t S h C C + 3 K w c j + I j E S l r P a R O D u 0 t + 7 k X Q N t 2 o L A 9 M K N + X c l p H t F r w S V K b i c n a 6 c G 9 r 3 n I A F e M x O 7 X 1 F s z j x d l C + K o s T q 4 i j n m / T r j N A a y I O w I B R I F X G g K C F g q J R e P c / q E v 6 F u g P n + s K C + a V 7 V C R I h C C T d A g b 5 0 Q A 1 6 q C Q P y I G w I v 1 m 3 o A Q O f m D F L S Z f 8 D 6 o G M f U t k D F X B D b s A Y 6 g k u D z 3 2 8 6 M r t v K M S D k w + 6 D F d Q k 4 R L D U l o d o 2 B h / U b O J l 7 w L d w B M 7 9 H R Q L C 0 F 5 e J L S / L b a 7 K 0 D E P C p f s 0 J F C q 3 K d Q c C Z O 0 c 9 q 9 1 x 6 b s R Y G o w N F U q z / W X 8 U E B Q P 8 8 I R f E 7 g / v f U w q W + 9 i R s Z u u 6 J G Q W g 1 N D L v g E C c D / W N R M w 3 V E A a a b I C 0 H d Z g r f 4 O x o 1 j 0 U Y E b c v C M N u g Z 0 W H 2 8 A x H d Z d A a d i N 2 C Y u e h w X V G 8 M S 0 p q R D G F 1 6 y a B e O l C R x q o b X C l a U M 9 s Y j 5 Z G k m L X C r l d 1 c p u i w X Z N x E Q 8 S a E Z z x h y e z k T 7 3 3 8 W 8 Z 3 o S / T w a 3 N e d U Q V w 1 r t z 1 e U M z H o E O c b E h B B A W X 9 0 s B J 8 e 8 X D s 8 Z q / H V j r E F h m J A M K m w r D K z D T 5 x 2 n M n n q C 8 P j b r U k O 9 m E r J Q b c i k J A b Z r U G R / 7 s m V 9 I P / S S p X / 6 a q V W S N Y B X t 2 4 Z H a j D T l 0 i I V a 2 o p 0 n M 6 l F Y 9 Y i k t Q b o H Y b d O Y C n 4 R Z r V P 2 Q N P a 2 p L w X l b m r o M D R 1 m Q 4 C 3 6 p M L i h k M n E T m B C G z G G S v Q c l j 1 B V N E x 9 U J D j N 2 k Z K 9 Z s m d 9 q K j a S e E L 9 4 n B a n v d W 9 T n w p D w A R C M 2 8 a i l 9 T K 2 G E W P f r r s + h V u Y s U / L L Y 8 L 5 7 j c + g S C + o V c L c 5 n o S L M q b v N 6 V Y n V J G f e w 3 p T Z s U + V Y p 0 F U K h t d K V n 0 U 0 E o T + 9 i 4 7 u g m v z r + O i X u q R e z 6 z F o v V 3 / t V X R b H u D 9 B d + t x K h x Z O 3 R S o B 1 M M K j 9 z i 1 5 W B h T 6 7 S O r h s 6 C q a N m d U 6 N 8 A D / A K X r 0 c j M m k 5 M o X Y k A 8 5 u L T z d 8 W 4 8 l + 2 D j o O 5 W m U V z k K x q Y V y 5 S c U Z d 1 P h c p n p C r d 5 s S n c 1 L X d + S l e i U l H B P 3 K c v g X 5 w E k 8 p L 8 0 f u + l K f T c n R o V P F I z B l k B J x y x J L 7 R j n o O P L a k u v g P L M l x 2 r h t Y Z M t i 4 D C U m n H N U I D n Y B V + v U v x 7 D B g L M f t s L l J D R W L q 6 b Z B i I N S j g B A 1 5 p w j D F o L C g j L 7 B K F W v I i a N y D R C G T 7 2 5 y z Q S l u / c Z n 1 U Z O v 3 P D e z M h 2 / h n 1 2 8 f 1 m R 1 Y 6 j b v f L T 7 i j T M t g A + O 2 c q p e r E e r E A i 3 9 X 0 b z u S Y n u G K Y S / A g g e H y 2 F C c 3 4 Q K 8 9 6 B Y D 3 K R 9 t 6 A f R S K 6 J 0 i P g N A 6 a S 1 o x J x A A X 4 A K S C Z U k s 3 U m u / V 2 p X f p P W 5 9 2 A Y M t 5 V T 6 p w N V / H O D w u / K a v 4 N 0 c t j o j f G J Z W c l H A M o h V B r 8 R A P S H Y 4 X h H x p F U C + 8 H k x C k 4 J H 7 t y W 0 t C u N 2 P a I s n P 9 Y 2 Q v S 0 e l m J Z s a E z 2 z D U l N 6 c F 1 9 S x 9 M q / L z q B r f r b M g 4 a m Y W H W l W b 5 7 T h u G F Z h V x n k 1 s y m V l F e 0 / n I D z K B 5 7 6 q N 7 e 6 e b u 5 v d x g a P 0 J h U F j y c v w I U X p t 6 U U u V F 0 c N r o I I V u a w m C Y / i f v E j i Y V r a j A 4 J + S X G Q 2 E E q L B + W Q v Y 1 W G E h x d M u 5 D Q 3 B 6 t 7 i i N t w 8 B A W j F Z x 2 h U q d 0 1 C c j N p 1 w l s d y / m 1 4 + e p w r O 8 n 9 D l 2 4 Y l 8 Y 0 / l c b K H 7 Y + 6 Y H m L g K 6 / p U d e + 8 b M n 4 D N D V y I D n 0 y c S x W J b j x q X 0 E f n 5 / Z g q a P 7 d a 9 z d 6 L d q F W 5 w L Z E P N Y e 4 8 R o U 1 V I P P m D 6 / K x Q R r V j 4 / 4 g O g u n E 6 B s 9 T P M H f k U 0 A f L 3 r w V x x g Z / F 2 F E + H e h U H s F W 9 B o R 7 K b u E p l Y A 7 K Q V U C r X B J d U Q N P / B W k w / / g T U j z P t S 1 O f S C r e 7 k y v y J H P h 4 q q z A 6 z d N 1 Q Y r k M 5 C k V W D p x I r Q s Z x s 4 D 2 v 3 O B E 8 D I V w Y N 1 A S 2 k D V O j D 4 H p A G p 5 g i t W r 2 O i u 1 G o r 5 j 5 J F M 3 i p i d t r 9 Q N t u P I L 3 V T v r X 1 p k T m f 7 f 1 b g 8 M a W C K n 7 e 8 V B d b 4 J o H 8 s M H 7 c 0 8 X 7 1 k S D Z u Q 4 D 7 7 a 7 E x E B S Y o + + J p N P c 0 H k J 2 q p + m k w E 3 t K E u g T e g p 6 j F 5 7 h X D u U d F D 3 P M 6 P A i P 5 9 J 2 5 k d P U t Q a B A s H u N O T l 9 3 z H i B x 6 C 0 h Y 5 u 1 N 6 G y n m c e B Z R C 7 R u f i G O V 1 D N + a K m W I 0 t y p 1 o T y 4 5 J N t E u d m Q j m H L k 4 2 A G p c a 7 Y a u k q / 3 + O n Z 3 6 g k K J y l c e 1 3 O c A j G R A 8 O w n J 1 C g o C J e G C O / y B D s V 9 h i d U y r 0 T 9 G z u g N W z f a G W 2 b f j k V 4 I F T 6 W H 2 U u y U v w G m P R Y b K c E C h m x S B s q j 6 b B i N A J 5 s 1 U 4 r 3 X J m 5 3 c s D u 7 J 1 k J f t R l p m J t 6 B 8 H o U P Q p D 2 u x H 6 U x 4 q q 1 X Z O o Z H U L + B r 5 3 O o / h L x r 1 N n 5 x I U t c 1 9 Z v T B H v o V 3 c F J M Y 1 V M / C O 7 l 6 O 2 b 7 + 0 p c t Y H H Q S h / 2 d / 4 4 / + p G 4 f q L U p c 1 p K t M i k m P A E W t i Q D M a G P J Q P + u L 8 E r N 6 3 B P t + C Y o w y E D b 9 W x r P 8 4 E E S y O k E l J X g d z s C T S 7 c q I o r w f C z E 5 h 7 r P W v e K C w M b P F d r u T l s Q e 1 i M R i a V C X M f y G w P t e R n m A g F m n h e x Z o T E E 2 N Y + F Q M + o r l f y K X 4 i v z M w v G N p k z G B n 0 H b W S 7 0 C 8 a g 2 m u n A 1 4 L h b M 1 n O G R N L e 3 9 2 Q d 3 8 r S b A N G k 3 e M e d m u B Z t H L p a g b D S D x y D 7 k o z u i P 2 w w W Z n V t G / 2 1 A J k L C x w R x A n 0 s v C h 1 p 7 1 l s k e x j n s T 7 p / B D S 5 9 U D F Z J B 0 E H 4 H K 6 g d v Q l 9 T C u w j S P 3 4 + N Q Q w p S z p L g Z h r B q n r k D b m e W h O H u f N b W a a B 9 t P 5 n L j s m D H r E l Z a X w i u y A 7 7 M 9 f h T 8 e 6 V B q c B 6 8 P U v A o 6 S 5 W p H A o t O p + f K W F h Z q 4 L W C o y c N 1 T F 1 B Z O O e k l r F 7 w s d J b O 6 j T m g 2 0 8 m t 5 e d s G 4 8 / Y Z l R V 7 T o Z j 8 k V / + O 1 J b / A w h s X H 5 S 2 J U M h P T r Y / 2 p o o + Q 8 V B V l H c i d 7 c i E X R T Z u F 4 Z t A H l c Z E / M k S H a V V 6 B f u b c d F o F M w q E 0 I W p n r p j q g h H x 1 H r H 0 t E x c P z o W F E o m M t q l Y i 6 U 4 7 e I W Y 5 6 F C 4 i T Y T G J B m Z a a 2 9 a h s y z x u 1 E w V q 4 S P i 4 2 7 x 3 R H K y O k B z o m i / 7 j a u M b 0 u z I M P L e r C r R Z M s U 5 q q P g h q E v g s Z 6 8 1 R c L + V N 4 Z 8 N 2 t r O e y 6 3 / u L j D n P N e 2 r W m G X o S X R Q O j k 4 k c C y I W I l P W S V g 6 I M 8 H W q u L I 1 M d k H w 8 Q k g 4 E O 5 o 6 u v D M Y C m 4 3 b c E Y L X Y 8 h J u V F 0 7 0 6 E O 5 T g V z D 0 r c P b b 0 k V n / W 1 J e / q 9 a r 0 T e O N i R g t 2 U v z L b X u H b C 5 x b c 2 P H n 1 C S f 1 h U z n n y + m D K S a H b Q P z A h 4 h N x K 4 f T q 7 X a + / J X o / V r A q V m K R y X 5 O p p + n J 2 w p x a r D B 6 j w h 8 Z f g + x h H 2 7 K g i Q 2 3 p s r S H O M B j o L S s s p D x V o 0 0 D 7 F h T L g X J x q o P f j G f k k Y w w E j C b T 6 P g Y 9 2 i y u g I y x S r 0 C j w m m V k G 8 j U W u 6 E U + r S U 1 o f 2 6 c a / d L n z U B A r o Q n R 4 r f w a V i t + e f n 3 O i Q G R L S P s 4 0 5 6 H V L B k i p n E s n 0 H a F 7 x Z W o / T r E V i B z G V H v j u + 1 s R W R 6 z F a V j 4 o G 1 c V z L 5 Y 9 x Y L n Q E W h N x E g c E O C t t e j R z S A V / R v E S Y e D v / S 8 F z J 3 / 0 T K N / 6 k 9 c r D J 4 W c b I Z d + U G 6 d 3 y q G e t Q p u 5 K X 9 2 t S m m j I Q s v n T y + D a J U e 1 c K b u 8 C U j X W D 2 f F a U Z k 5 r m k a F R A N V / W o 9 O D g M C r U i R 4 J P V c L j V g / Y 2 q Y M z U Q t I h 2 E N n 8 o T b n 6 W 7 T Y e Q N j t Q y F Y 2 V s k X f p d x 3 3 l V 0 3 g 6 h D q V i W C N l M q s Q H v p v T i j z O U W / o O V f W X i L D a r u X s q E 4 R K 0 T k C F u W k y q Q 1 W 7 P j p I n 4 L g t P f X C V M Z X p Q y g W l 0 Y T j K m o S L 2 U i f B q 2 K D c 5 o 5 8 H c p 0 + G w r Z e 1 G o 0 w K A 2 r g n F a b g 3 h m f F K e g u X 8 W Q d V C q J z F 9 w g w o m I 6 E P E b 4 O Q H r D 1 Q A 2 e Z O J W Q m Z v p 6 S w W p X 9 T 1 l 3 2 K J L a L v D 7 a k 5 7 q R j J u J x T n G o P t / 3 F A 8 U X I 2 D i p X o a T y D 2 R 2 u V D Q X n g X j 4 8 t S H 3 D h K p f t M D 5 M 6 t P S c I p q s t j H Y Z y o x e W R 8 b F a W k S o e U / E p R n u E 8 h M M p A 5 9 H 7 D Q 1 v f f d / N G X y y Q B t c M c k A j V k 9 8 l f S u q U U N 1 I Z f A E 1 Q U q K N o D K D U J w v w h u K c X K u S D D Y P b u 8 i T 3 o G i 9 c U K E o K z + h i U E a w H d 1 s Y c I w E F g M L S T U k h X I k P / g e p v / B f t 9 4 4 i o r Z l P e T u r x S b 0 i k y z L 5 X m C 9 Y Q H y M f X c 2 f q e D 3 i r N j 6 U 4 g C j w J i I x d H M m h U + h 4 W 3 J y R 8 b U u K 1 i O M l a 5 q + 0 4 M G h M X 1 y f 9 a 8 V y i 8 m v q w 0 u m T x b R m z V b U N Q g n S R d M 7 b E 7 K d q W W Z E R / p 4 y s T P x v X J z E 0 z B 5 3 7 y s + k 5 n X I + L Q B + 7 a N E y E B c r 3 r 0 D 5 P M 6 c j a z I G K z T T u 0 t p V A M X F l v t 1 5 9 s + 8 q W y 9 N z c z Z 2 Q b S h 7 / z 0 X m C m b I 7 u X G 5 M m E L 9 x 1 M y Q a u 2 d 8 y n w Y u + i e k 0 t 1 t a q k X 7 0 o 8 / 2 d Q 6 P a g d 6 K J N v 3 k 2 h / L a 6 t / X 9 I D u 9 U b a t N Z k r 3 6 H 8 j 4 z b P F A Q T L d h y 0 u 1 + g z m J S b g P H e s M m A v / J + H X J 3 S + J W d b V c p B o r H d y p B e C q f l l y F 5 I r V E 7 a j W 9 X X a Z I e x t T e k I d t Q 2 z a B 9 i I + Y c C O z I v 3 L 6 p A t G D V v L 3 o a b D 6 b j H W S W X X t Y H a x E 1 y L 5 T / 7 u B u 0 9 9 f + H 9 d b 4 G e D u k 3 B 3 U 2 q j Q o 5 2 e U g O M n C i h 9 9 1 i 0 8 B d 0 z a Z i 6 2 S 8 5 S E v g T e r O F A S k I G H u Y T d K 6 t c F m l m W 2 O Y / k c b l P 2 q 9 c x y M 9 a z I v P w c d O l y z Z S r 2 V Y 2 c g C K d 6 M y d m M 0 c y q 0 9 g V Y d z 7 i h U n q I C Y l K T m p t V 5 5 I I P h g y H 4 3 K n i o 6 p Y l S i U W 1 f V 6 8 M i u M 8 5 o Z 5 S g p j e 2 w y 0 Q 7 G a Y E N 9 K D C V o 6 R K m J q H G 6 c S n I 8 M h h / B T C L v Y V C p F T e T 4 T r g Y C r / E g y K A Q U N 3 d n 4 g X y 2 / n v w R t w q 6 h L c 4 2 f K O 1 E T C b p a u k o v n q H L 1 J T L P T d l G o I n j x S c A M b 9 J P Q q r D s p w M m V q d t 6 M u 5 p y E f V r O V 1 2 S u H 1 G s f m n G g 9 o D o C 7 A D H R z 3 e + G 0 f A p h f n P f 2 z Z 5 E E 5 a E d 8 P r K t b A u 2 f S r 2 q U t U r 0 d b G O k A C A s n 3 g k t v K I j b j f d V C V F 2 J S 5 T z 0 a k t F a R / Y 9 g n o f Z / Q f g P B S F 3 4 9 j y n x k D x M H L a 9 F N O y 8 8 P n E T n Q W j u b 4 Y 0 N V l p X M A E a f z m A 6 e g 2 v m 0 q R P E Z V b B 3 o I e g w B i k T w f y C r 0 y X E i 9 L P J R A G 2 f w n t Z e s c u N A m c m f 6 w O Y r k H X b k V i q m 1 T 4 8 L f o q c J U + c j H U w B t w 6 6 v z h y h s P I / L N y w i e A w I y L L j 0 5 d a s K T s l X T 2 F h H v I U X 5 + f p 8 L F m 2 5 3 d q m z U d k 4 1 + I G 5 s R a 3 r A W q j D e R 2 c K 7 c t d i g k 3 x v v n 9 g 5 + N i R i V v Q x 2 F 2 e j k D u M Q i B O / J R / c I v E T w 0 T c + x h H g Z 6 O X 1 d + F B 2 V Q w S j a F l a b 0 g w C d y D e r L 8 L E e U + E t 8 C R U d s 1 S o o 4 L w p K 3 b 8 x 8 3 w m K X E S 2 q y l 6 8 6 t 5 Y 7 B r s G w w O 1 a K 3 p 8 w p o K W d H Z c 2 v 7 u B n v B 6 X h A R B 0 7 U U X p Z Q b E X F a f T o U K g i z u J Z t V u z N b m U b c i j G g t l S f e W V R y l 9 q 0 + Z 3 h L F R i A e 1 a d D w P o f M 7 v u Q F W y 3 I i M C T w j l 2 W S / Q C l e Z n 9 + L K A P h g 4 S n 3 i u B 7 L y 8 1 u x q E + M d / W 5 p X / r o 4 y e 5 0 J d S 4 L 4 6 / X X A A H x Y P Z D 8 e k e 9 G u b 6 r u y c 6 + N i W z G V H o q m 2 M p 4 r y F w C y R 0 f B j O 8 3 P e 9 o 7 y r s r o l z R r i m O v c e 7 B 3 6 Z F f J c 6 9 0 J m U 6 N y D k Y W u 3 M W 2 a u 6 o 2 I h L 8 E 8 s p 9 y l i f 3 I z C i M F 5 X G e 9 K + B 7 V d d p x U s d X X U O p 9 K I 4 F R U 7 j e M a X C V w 3 S p Y D Z d s x V 4 / v K f G 1 l U c S i 1 i S b z x U C 7 G 4 d S 5 3 J 2 o / P s R z i 1 z 0 V c H N z C a e V b P e 1 G K m 1 S 2 7 L o u p j k 0 Q B 6 D X u p / H B d L Z p t m U S P I S X g y 2 n u y w j Y I u n + 5 6 Q k u v x B 8 + 7 I A P K + A D F p 6 b b 8 o C j E I 3 J D / 4 b 6 R 2 + 7 9 v v e o C W t p W h r M T q 5 W C r K b j 8 h 1 E N t 1 8 0 O 5 7 d U k u u J K e P V 1 5 2 E k x f F Y X v U Y 6 3 5 K j 4 l p Z 7 E p a L W Y M d 9 k j n F 6 I y C G e V 3 s 4 M u 3 O R 3 D G r s J Y e U / b Z 7 x D u k a l J b 3 z S p Z O j i M T 5 Y o u 4 l p U F 8 R t 6 i k t b D d D A b z P x F X R 3 D z 2 T G c y u T D i 3 q 6 b t M Q j p n x 9 y Z F 4 1 J F 1 t Y G K t x P s M L P I k / G b a j / y o U H K M I K 5 k z O B c y c O O L d 6 t G d / k I r e P 9 B l q x S G Z X L l W 5 e N Y 7 s X c f N 6 P l y u F 9 K f / 7 d S u f n f t V 5 1 A s P B f g 7 Q v U 7 c L + V l a y I t L 0 N 5 E + G j F 8 p 9 j v j M D c n 0 r e G S G C M B J 2 v 1 h D T M s P x m L a q M y 9 K x 9 X G 4 L 7 V w N A Y L 3 1 S r F Y j i e h W O I g 7 F c i U S D 9 w L J 8 b x T 2 2 6 w g R Y g O 7 x 6 Y L t W E d T G 3 N S P v l k Q 7 7 v l z A x Q 9 1 3 m 7 o g V J 9 z I L u Z q Q A c Q 7 g v R r H L C m J F T f / J b 0 q u 2 X n v A Y Q 0 S 2 4 s / E x t A F 9 r T o C G G X J p 5 g 0 I 0 d G 4 g F h C 8 O p v + j 8 c Y M H V + o r R p N s 7 c d D 4 T F X G c 3 u y v s A g O c 0 D j H X 3 t V V B 8 A H e n + 6 G Z W X c l q c Q N 5 0 G m Y 2 / J e W l d t l R E C F j V W 3 z N Q g m l 4 B o h s y V a v L 0 W H t e p v g o J / U 8 L O a L A + K I U Q L C y B W v f B K G D 1 J f 1 k y 2 K 1 F o K P h Y o v t q Y n g 5 / i o Y Y V t W D u 6 W Y F t Z e c F i 6 J o 4 k I l d M B 5 u C R Z 8 1 h j R u W 7 K B z 0 V n 2 5 o Q u g j q q q i O y 3 u C V W E P W Q M j T h s o w H F 5 n 0 F A I U q Q K E G a G U H P C X z 9 p c g 1 F 7 X K f D c v j f A C w c + P 6 z y P u F N D w E + r n K 3 7 s 2 O c 9 6 B 8 x A 9 g U 7 M N x I y q d 0 X N 3 6 8 4 N R H c B + 9 w z V W p w G E L 7 P 7 t 6 U 8 9 z d a b x z F s A r l 4 8 f 5 b b F C m v z + m B e P l d f z U t x w Z P m b Z y s / G h p g G D + 8 N 4 Y + O d o h t 2 Z M t S s U n 2 X s 5 0 c O 6 u + p R X 0 E 6 R o f 9 9 q J v f e r k G l D s j c i K m P o Y x n H 8 m E A Q f j U j / C U 6 e j D x U 8 F J h 5 A S 1 3 I J + e j V I Y b / 8 Y i l 6 S A G I k L J I P U s l b / U P a d d t w V u j r 3 Y / n e z Y J a w T k s u F w 4 X 1 u i Q 1 a v x 6 P k n 7 0 l b A / C / a j y S / W Q A C + b g q P 9 j M y I o T J A L W U i u L 9 A P z A G 4 C N D V a F u D / D 5 w B 9 u t 6 3 p m T L T D p / v 2 p v i u i f y 8 C J / a W J e Z l x d f m z A w k P T I 4 m Q x B K P M R 4 F X f / B t Q N Z S O W P j O a d v Y j 8 e j W m + t b H t D 6 t V g g v J F 4 + / r C B F m Z e S E l 2 J S O V O 2 m Z s d p Z U L t L u M H 5 U 2 b 4 K P B 8 i J u / d u p s g H x C N r m J j w / K L J W J o J I F a w W T i e d l J f a c W l d G a D / 9 + B 3 3 x f l l t T S a T w A 8 D X T N l Y U x R 1 m l b q V A / m N v v L U y O K B P 0 D 0 K s M y E J f k s o Y n o K Q x g l 6 p 5 z k t Y F S g S N 3 o E R U q h T S r L e B Q f Q Z F u T F u y X Q 7 J 5 Y k + 3 H h I a M 2 c x D f / k d S v / E e t d 4 6 i W 5 V I Z v t / F L d S R j 9 y 0 N B / o E O u D q W 0 0 Z 4 w M 1 S 6 b F t Z + f D W v y f f + f R / l 3 3 z j 2 X y m d O N 5 Y k B S + 4 6 J T T B i 1 V s M w / j k 4 A R H V f 7 o b 8 8 v y 3 p K I g R F U I V w w 5 P 7 4 u P y m J V U j L x N M R l 4 E K 6 H m C 6 3 d w X D e 2 0 o z P q c T z 9 o I E h c K N P g n t a 9 H q 0 K R V u M f 5 1 O T D v q i q M u f h t C T f X v a Q E l e C V S 4 Z S K D 5 P N 5 g G P g 3 S M V e + i W D 9 + J D C p 9 l F C M O Q g e J 5 A I p U q R Q k l p y F s q F j Q F n U g 6 V 7 4 E z 0 r g v 0 w i c S 2 f m x m N O v Q c D 4 9 A n Y V 2 4 v 1 k L I L S N + 4 F 5 6 H H j a X l v S p T 9 F z P U 3 8 W F / 7 8 W n B b 7 u N u T Z h 1 m Z v X b c o v d C c M p i u G d u t e E 2 d 0 X r s u f F g 3 1 H r m V Z 2 X 8 8 p X 4 S 8 C k X e x / V p a n B A 1 9 9 o C Z + D 5 / c 0 g O q E g J j q r b R 7 l b C p u a 0 u j M X j Z u n B p b w s P x q v f 5 2 6 1 V 3 + A m R e X 3 m a J a P c y Y M I j 9 D 0 M 0 U 8 F k x m 7 F V V b i P h n F f d s 0 t t e j L 5 7 u k a H x 2 K 8 G V w H y K B h e J L S R f w v C e 0 i r 1 g I 3 B d 3 R P k Y g T 7 6 4 0 K n D Z g K I U 9 D Y d 2 q p i y 9 Z n p w B p 3 0 9 z O a n V 8 v J X V / r E j k d A E W h f r 7 M 0 x w e X p P A 4 l 1 6 m p f D B 7 3 V D c L n M M O D k a X A T S g p r S p + T c m 1 H 0 t u v I r w p y 9 h S e w r n K E D O 7 L L a U W r w c 4 v R z 0 5 r U 9 A g 3 W c 1 R c e 9 M 0 V e 5 E a q f c D 1 W r M w h F 3 T 5 k x 5 X p q w V I o 4 G 3 f k x 3 0 e w j Y I L y 4 2 Z S a N x q P h G 3 w S A 2 9 k C H D R G + u 4 R o F Q c x P u f l E t 8 2 D 2 q Y 2 j g v R 4 c P 7 X 1 K y i / F 9 r m + J A L / / o 8 j M 9 r 8 b d m U g x 7 f g V 6 L U X A / S a V D 4 T 1 B w S F K v H O q 5 O B P f T 8 6 D J f P w l i e o J K W 1 U I E p Z G b v O a Y 6 g w U W / G u s i s b O t G P A K b 4 8 m d N g W t m k Q u D d F V x e w U d T l D Q S U b C P X F j E 9 f N q q h f d A I V V 8 5 m Z k + Q T 7 3 l V b i x d P B C j t z s G u 7 O d B Q 2 y / x s t V G + u T u g W V S T 0 K 5 r E r E 8 C 5 m A H g u i + 2 u d w 4 Z f t C M f n D q 8 / I Y j Q h / 1 9 u U y p m 9 / Q + T Z t 6 f E 0 g e 3 b S N W t D g T E f l M n r 8 / 7 g g 9 5 M z k 0 G w G o d K h O R X U r L x F O O 5 O 4 2 Q A X L S l m V o H I s z 6 h M h F I m z q s F 4 G 8 9 1 g 3 B a S L D t e T / B + n a f + O P e M q 7 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 G u i d = " f 8 1 4 3 2 3 f - a f d 5 - 4 c c e - a 6 b f - c 3 b d 5 a 5 e a 9 1 c "   R e v = " 1 "   R e v G u i d = " 2 7 9 6 2 1 1 d - 1 7 6 1 - 4 4 c d - 9 3 7 a - 8 6 3 3 a 1 e b 2 9 7 5 " 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E 1 8 6 2 7 9 0 - 5 7 C 8 - 4 8 7 3 - 9 6 C 6 - B 0 7 E 4 6 3 D 3 2 7 E } "   T o u r I d = " 4 9 c c 5 b a 2 - d 2 7 f - 4 5 9 a - 8 3 b 7 - 3 3 4 c f 0 f 0 b 8 8 c "   X m l V e r = " 6 "   M i n X m l V e r = " 3 " > < D e s c r i p t i o n > S o m e   d e s c r i p t i o n   f o r   t h e   t o u r   g o e s   h e r e < / D e s c r i p t i o n > < I m a g e > i V B O R w 0 K G g o A A A A N S U h E U g A A A N Q A A A B 1 C A Y A A A A 2 n s 9 T A A A A A X N S R 0 I A r s 4 c 6 Q A A A A R n Q U 1 B A A C x j w v 8 Y Q U A A A A J c E h Z c w A A A 2 A A A A N g A b T C 1 p 0 A A F e a S U R B V H h e 7 b 1 Z j C x X m h 7 2 R 0 b u W + 1 7 1 d 3 v 5 X r J J r v J 7 u b 0 T L e 6 N Z Y B 2 R j A B i w B M 4 B h e G A b t l 9 s 6 c U w D I / h B x k w D E M P t i A Y g m X L D w J G l i 1 r Z r T 2 z l 7 I J t n c l 8 u 7 1 a 1 9 y 3 2 L j M 3 f d y K j M i o r t 6 r K u r w k 6 r s s V m V m Z M S J c / 7 l + / / z n x P a n 7 3 + l i s X u M A F R g L t z 3 5 x o V A X u M C o o P 3 5 h U J d 4 A I j Q 6 j 1 + w I X u M A I c K F Q F 7 j A C K H 9 + S / f v q B 8 F 7 j A i H D h o S 5 w g R F C + 4 s L D 3 W B C 4 w M F x 7 q A h c Y I e C h 3 r n w U B e 4 w I i g / c W v L h T q A h c Y F b R / d q F Q F 7 j A y H A R Q 1 3 g A i M E P N R v L z z U E 4 a Q p r X + 6 g / H v R i 6 J w 3 a P / v 1 V 1 O h 9 F B 3 5 z u W j M v U 1 L L M p 6 3 W O x 2 3 D 1 k O 4 7 t a Q K g d x 5 V m 0 1 A / f D + k h S S Z S q m / 3 a + Y U A f v 2 8 V 9 G 0 V L I k l d 9 N j R / u R 9 W 4 5 z r P t U B w L F W l 3 2 i 1 X Z K V T U 6 0 7 Y / O 5 X E I 9 V o Y K D R c Q j Y U n E I h B + H U I q E g m H J B 2 P S S Y Z k 1 Q 8 2 j r K Q y + r P Q q B d j C 4 9 X p d G v j J j o 2 J H t Y h F l A W c X B + / F B q c B 3 1 W / 0 f / 9 R 1 W + + p / 4 K v v V f q g 9 Z 7 P D 4 c i k l U T y q F 9 A T P l Y Z V x v 1 H R d c i e F / n l 4 6 A 1 9 f U 8 a c D d E K q z Z C k o p 4 A s 5 9 P A x t f 1 w P N s B p U J t w X x k U P 8 6 T o M X y u 4 Q K d Q 5 W v h W S / q q t + W B 6 z 1 a 2 z + + J h n A e n i Y W 9 3 i J 8 G W G 7 c b g 6 l m 2 m N + Z 3 C B 5 S b T S l U j f U 7 4 Z p S 9 0 w V L + a a K h l 2 9 K 0 c B 1 1 7 O M 1 e t o / H 1 K h 2 D D v V k W S E P q x V F w m 0 g n V W F 0 P S z I W l r A O S 8 Y O R U + o G 8 G x / N z / X j 9 w w N h R 7 E j b 0 S T K T j 6 n j q D l 5 a k d d H y u / k g M o 4 r X V B w M s O F I u V y W 7 A Q 8 U M S V E J R d Q 3 t U u I k D Q s 2 o a G 5 Y z G Q B E u Y J K R U i E o p L R I + L a d W l 2 b B E M 6 E c u i 1 u C F / C 1 1 3 B A K v b 4 b l 4 I v X i G L K x O U m G J 9 G X v k H x e w / H 8 z / 8 K K F t C e 8 R q M + 9 8 + J 2 v D e C 4 E t 2 c h D q P f S H d y v o E 1 e K R k j i q R D u C U Y A t 9 F q s Q L / 9 i X B t D U Y C X y C l 9 S 1 z l P T C x X L p m R g O F V 7 c Q A v Q 8 m o O 7 b k r a Y s h O O i R 0 I S g j F V 1 w h e S M G X I 3 Q n 2 m l h L H z l d l 1 N 6 i A a 6 V h b x t R x b E w P + H L Z N J o S j U b U 3 4 Z p y W d 3 H 8 j Y 5 J S E o 3 U Y 1 7 h s 7 G N 8 A R p y 7 / r 8 / 2 B o l X L R N U x T Y t G w l E x H 0 m E I h + 4 3 E C d p n Y e / / E b T o o d A i x z c m Y 3 v K L Q P h Y K B F q G T 2 p 3 S h n 8 M B 6 N s a D K R w L m 6 H N c L v D E T 7 c 0 d 7 M v U 9 A y u 5 V l 1 d t S X B U 2 7 L g f 1 + + i D O v r D 6 x E q 5 W z y J v o + 0 e o 2 / r / d 6 x X 0 F Q X n S Y Z h e W 3 l 2 B I 6 l A 1 2 F v r q S G 3 X E i e h S y w J R e V 7 3 i F d M c x Y U u 5 s o + 2 F Q l H Q d G i S h S 7 i t y P H n f 0 x n E Z m / O 9 Y T l M K j X U o d E E K u a p k x h O S i c 6 J 1 q i V u o 7 S I I 1 k 5 2 m 0 b D i s s / H q m / h f N 0 s x r K Z 3 g / 9 d G 5 6 F 3 m V v b 1 f G x i c k H o e V g 2 K N W q n O 0 t Z R w o E l r j Y 1 R Y 1 C 6 H M Y 8 y 8 A s N T o D l I 0 9 g q N I H / I K N j r c G z q N 8 f c 8 x 7 e c f 7 n P v z X T S i d h f u K 2 k 2 x q x h P G G E N Y x h J h d U x v E e e n + f w f A S 8 G 3 7 x h / J G R q d Y z A B Q J u w m 5 Q X H 4 h o O G k c G R G X X q Y i 4 x k k M u o 9 e s q b V q 8 W e r c r X N P l 8 L y J Z e J E o v N Z i 1 s a J e G u 8 q c E 3 M 0 r 0 E m 4 q F z 9 b X X 0 g 4 1 C u d D q j l I s e l D c 9 a i U 7 L Z p O T Q y 7 B r 4 P K x 0 2 V S d S U W r N C P r W g d c P I 8 4 J S 4 y 0 W Q O t f M z t Z u 8 y T + A L M X / Y A l I s C i / p F Z W J n 0 e U Y u N D o G 5 C O P E 3 F T 4 T d 5 Q i s O m k g q 1 D T g 1 F z a E I T A r Z D S g F 6 F 0 Y L g / M G j R x C B d 0 C r T 4 F s a L 8 b N 3 z 0 n c F O m m P y Z 8 j 0 r J e 2 d s S g P i 9 4 d W q x T O X T P O 2 9 K T g v K H y v X o 0 U O 5 e v W 6 e j 8 c B r f 4 A t G E A N C T h 2 F 8 E p H W m 8 A o + 8 O w Q v j x L D d F m I a P g 1 8 1 Q 4 j H j g 6 2 j y f E x i i l N d E / C D k B T R n w s Y S r j D U V O Q 7 F Z V s Z M 7 H L + D 7 v h e 9 1 3 h P B Y 8 y q J c 0 q D B Z 4 5 b 4 V k 6 V J K D l 0 j 0 m R D P q D C s / r 1 t A / / v m K D U 2 m k o y h P e P R g K L Q o a W i X l t o M F R b 4 V V z t R C o N / v V l A Y U L o 2 T + 4 x B t a 1 S y b u w 5 d 4 7 X T C K w W c D P 9 g K y 1 T K l Z V x W 1 2 Y l q C B + 2 b H h S E A m f j g 6 7 A t U B s E k T X c u C G F g 4 o k 4 2 k Z G x t X 1 i N I + 8 5 b i f v B x K A c V E M y n / X t 3 Z M D t o 1 9 T k W n s D D T R v r z R a D T C 9 P y s 9 8 m I d y + A / J p H u E L b i 9 w y D t O e Q w W 4 i 6 7 A e V R S u p K N A O P x 3 h / S A x i D t r W h 5 t u O B q V p l G X x H R U Y u m j 6 e r H B R W c 8 z / c q e U 2 0 b m G V J r 7 K u j j e 0 H Y i D w d 1 5 Z a z p b F q a c h E D q o X l o i k Y h K m Z a L R a n A 7 M X Q U Z q m S y q V w J 3 q 0 q i V x W w a E o n G J B 6 L y e 7 u D m K w c X y e V h 6 O 1 6 8 3 a u o 1 z z W o 8 7 q h B u p D L 8 G v 0 j t 0 g r J B i 0 u j 0 s 3 K n g Q U N P 8 U T P C Q Q o 6 D n p 8 E F E K m 1 a l U b N c w i Y 9 C H d 4 P 9 I 4 4 6 z 1 0 A 9 u k P A j a N C h O O s 0 Y 9 Q I p p g O t r h 0 Y 6 I + w x C f D X n L t B N C q 5 b x r 1 k y x K r o U N / O S n k t L d C w k 0 W S A o 5 w Q T X i P 3 e p 9 / K 5 g w N s D z D m Y y c R V W M c a F K W M g Y R w 6 x Y G h c 6 W n U N f i b / Q S b o W x i / E Q o K b g s L w N e d p + M M Y g 7 / 5 O X X N R i f U 6 z V J J l M S h X E I d j I t 8 p 1 d e k d H e U F m y y g E F P z p t C O a Y 0 o u X 4 B 3 i 0 C g b K V o B 7 v r M r + w J L F Y V I x G Q 2 L x u E q x d p s L o 1 B T E M m n L V A C J j 0 T E Q o n s 3 K c Q / K O 8 5 W I L w 0 c R z r x O E D h Z N v o j U y 0 i W 0 7 f h d t s F X + 5 / w u 4 n m V q e s E P / M z j 6 O Q a f Y j E x U 8 V X B e i p 6 U n 9 F j q R T 9 C D G s M l L R C g 8 a k r 0 U O + b N 2 D b f q L B P t L 3 C v s s 5 g a n I U c / U j z I x W O O n K o h t 3 S R P q j w J G u l 1 S x u r e f 2 Q 6 p 0 W l m V J P p + T a D w l + / s H s r K 8 C F W l 0 r U 8 A Z u h 2 u A J b 9 k I y Q w U R t 3 k C a / b e e + M z S q V s p R L Z Z m d m 1 N K e 1 Z Q u E u N E D w K k y p e B o 3 t D A 4 Q 7 4 O v / Q n Q V q J K C R k V k l n W 0 4 C U T x k x n O u E X X M M J / U Q v M 8 a F J z f o u J 0 8 + K D w D 6 h 7 N X R D 5 k h P C p l h 4 b R g X x S O e o b t s S y U U n P J C C / r S m e A N h G H q f G A 9 d h x x v o s 1 g s J A 4 s D B k S Z 8 1 c G A A X B z i w o m F W k 0 D r t V / u P H R f S G S 9 M w H s b F q l J C z Z W f D g Q J e l c X B h K N y w f e 4 n F 4 q F g i S S S Z U O Z 7 a O Y G t + + F l M / f 2 7 1 4 0 j V n O U 8 R L P d V C 2 R b P h R S s F K N C 8 E h p S w P N A C f S J W T N 6 j l G i C W G j 4 P K 8 9 J p V G B h 6 K Y 4 r r 8 T P + P c w 1 6 W 3 Z R Y v D Z p 3 C v k f G q O g b 0 z Q 0 K 6 H p C m F z Z J U G 6 x E A Z O B A Z m Z m p N I X J f 8 K t 6 L a D J 1 Y 6 L 1 L Q 8 c e z + 5 V S 6 X J I b Q o F a r q b A g B u Y y D L R y K e e + X S v K S 8 m s Q L 9 a b 4 8 G v q D z / w 9 3 m 4 q 6 T S c M v A + N D o e V 1 W B 9 3 P j E p H q 9 X Q p L E V Z 7 A k H p Z h F k D 8 q 4 C y p K K / S N S 6 a y q o 8 b v A d a u E I + r 5 S c V S G k f / 6 E 8 n m A m S Q G 5 u e J P f T r T B q W c w Q g V W P i i X E Y F f Q s T O S 0 o D J y r C q P E F p M m e C H M I x q 8 n / 6 W B h w W l D 6 / L N Q 8 S g X Z C 6 M u V l s w G t o F S g U D 3 h g Q B M h L J P h 4 e k M b 6 D Z b K o f n s z 3 K J 2 N Z y 1 X A Y o S o 4 U E V e E P A / c g O M O d q z L Y d Z V X O w 0 V G A R S B Q 6 8 m i D F + f t 1 M a 2 U Z Z n w l k W J I p Y K h y P i 6 C m 0 n W n w 1 k H n D F I 8 x n o q 7 k F j S f d 8 q N 7 D / 0 j / K N D J q J c S P g 2 Y W W O M e V Y w r U y j R 6 M Y T I 7 Q r r K N x F k 8 8 U Z R P 5 w L D a K 0 X p V m V W T 6 q V T r H W / 8 q t U K P E t c S q W i T L S M d i / 0 U r h h j R s p O e / z U K G I n N W U P d O Q p x K Z 1 j u e 0 v i g V l I T f a w + e C B X r l 1 T D f W p m Q / 1 L f y P G S E G r g x g m R T g a 0 Z g V K q z d O 4 g 7 J Z 1 i e H 8 Y 6 1 s 1 G n B g e H P 3 t 6 e T E 1 N q X v t N z B f d n D u j G P E h M 1 Z P A 1 H t g B h 9 C d 7 B 4 E C S Y X k J W l I K H Y 0 f D R e S l D x f j e Z Z 6 y T f 1 A S q + 7 I 7 P N H K R x B L 6 K 8 C e R 2 Z 2 d b l l c u K f p e A g W u w 1 j N Z q C g r W O H Q a f i s d 0 0 d P 7 b 2 v 7 u p k u e a M R j q t h y J h o / d o F e 2 t s J n v z T n b D c n L G V 5 S R n Z 2 f y 9 3 n C D 9 6 9 + R W B d R z 9 9 W h Y q F i s S M / l c j I z O 6 u o R K c h G T U o Z M x U M s v F u 2 L 8 z G Q E v Q p T 1 0 y V B 7 N i o w L H H H K o J j 3 J F s g c z o r t M u g 8 P F e 3 r O G w Y F 9 U W v F g F O c h 0 2 l W L D W h S 8 G N p i N q u Q n B M a M D O N j f l 0 i L p p t g U w w x g t M i Z A G 8 R 3 p X c A E V a p z G m D D L q 5 W L B 6 f q q T 0 M K D W T H T S k v o 0 M d T h J 3 n C v g Q l 6 1 f M C a e 7 6 2 i N l 8 T y a G 8 J v d O j j 7 o w W a F D W 8 m F Z H r d V L H O e U B 4 D t 8 n E B h X + p C y g Y b G e z q t E G F V 3 8 X y k l T T q q Q j p u i W 7 a 7 t i F B y Z v z E t i U w 7 w T U M 6 C X p q V l B c R K c S q E Y h 1 C r 6 c 7 P q a T q E J 3 K Q Y v 8 7 k Z E b k x b h 5 O L T w I U t Y A H W 1 t b k + m Z e d k 6 K M v l h f H D g J h C x M o Q T s A u I A 4 I C V P 6 F C j E H U o h v a B a e c F G Q 3 l C L m L 0 v S D P X 6 t V Y V m j s g v q s r C w J J u b G 7 K 4 t I T j c W z S i x 9 8 y 0 t v z Q l b T o y e N W P 7 O E A D z e Q T j X Q / R j O s w W J / V R q O l H L b M j s 7 j 3 7 0 w p J G w Z D q n i m Z p d i J 5 l o b Y F w N y P w Y F K x f C 4 Z W K A o C q Q W V i b H Q S Q 3 L a b 0 G b 2 S / 4 g n c b N o + d / o 4 L N g f p F 2 M N a I w K i e l C b w L A 3 3 J K Q p + f w c x 3 8 o E J 7 m 9 z w m / z 4 Y V I o L f 8 W N d z p F s b 2 / J 0 v I K X H p U K R n r C n m 9 J x 3 0 E I x x a L D Z J y c d d z 8 L t 7 + 3 K 9 k x L + 1 N h Q q W p z U K T W k U T Q l F I N v p s J q b G h b 0 z G Q F B E / H U I P 6 c U S h O H 6 M f S g s L L C c S A 5 2 y a d V l G H A z C C d t F / R + 0 V j p 6 L L R s H L + l y Z H E 3 K u R / U e G D g W O n x w m I 7 G T Q s O D Y U K k 5 P 7 O / v w Z s t K 4 F q 2 G F l p D j x z e T Q V x l + 3 M s y M / / + B 2 X 7 V L 8 1 b C m t 1 x C P h S W z m B j a q P X 0 U O e p K J 3 g p a g 8 a Q z u k + K B g i A / p 0 V 6 4 1 F U W S G 2 l 4 m P W z P m Y 1 V 0 G j t a Q l 7 z J K V L j P f o s b Z A E S 9 d v n I k I K d n j I c d V e X 9 O M B s L x N V K o Y a o s r h t K D 8 + v f o Z 2 p 9 A 7 P 6 8 I H c u H l L K R d / T g r W + x l l W 8 w K j C r n R n E d p 4 n f v G a p s P 9 4 e h L g h Z g J o a v 0 F n h 5 7 n L U o M B T + P w 5 E S o B a Q 7 p I 9 + j Q P a b g O T 3 v f o 3 k c / 3 w 1 K F E P B 8 z 8 6 Z a m 3 Y a e d 7 R g n 2 I a s X H u V 1 t U 9 D L 4 W g E P k U 0 D A a 6 n W 9 W p O J q S n J 1 S O K B l X M i C S g V P R Y 7 C P e + 1 z m 8 c S n n F t a 4 j 4 T I w S V h v f 8 4 N 5 d W W q l y T n U o R b d O 4 0 S D Y t z V y h m g r i u 5 S T x x U n A 9 S v 5 O k J 8 3 A X n u 4 a d q a f S E O T q m x h U K h 0 V j X T u 9 f s x m U O 8 x q Q L z 3 d Q 1 W U b d G 8 6 a c u 1 K U u l a 5 8 0 8 H 7 e X o / I P B S B K 2 E N M E Q a E c Z o b D M r T q Z T t o r 7 2 D 3 T K R z A 2 j Z 8 s V D I K 1 q Y z Y 6 p a h B m L M N h T / i Y p q Z B o e F j 0 g D 6 5 1 0 P P 6 M a U h q 9 Z G T 0 C S 5 6 5 l q 1 q o x G P J F Q C Z 7 z x r k o 1 A E n 9 G J e s H 5 W U F A Y 0 7 G z m V l k W d I o l Z N V H F S a O H 5 2 E V f w e s N a Z w r j V w 2 + R + M P d 4 K i 6 l Q q F Z V F T K V S S j j 9 H 9 4 + 0 9 T 7 U F L 2 2 W n H h R 4 R l 1 P r E v g 3 F X e U k / 7 0 z l U o l m k 2 1 d q 5 b o U I o 8 L I F I q U q N T Q F G 0 4 K e h d m D 1 k E S f j q P O I S 5 4 0 4 S e 1 8 j N F Z 6 3 m e J x g P / K H x Q C N e g 2 K 4 M r E 5 K S i U R R S 3 g + r 5 1 l N T / 2 K g U r 6 8 G M a e j 0 q D u P A x x m D 0 k j Q a 7 E k i d 6 Y V H D U G I l C 0 b q w r 1 r 9 N R C U b V K R r Z J + q m z Z l 9 U z U I G 6 J V 2 K o K x j J 1 w Y + K T A m + B e l a X l S 4 d B v q 8 4 j G X 4 w 7 m z k h F W 9 X 3 D y g j h n 2 f U o P y o C o q D A 1 V O 5 l N B 3 1 g w g c E 5 R e 4 F S K U 7 S a n Z m R S K 1 o j 8 m n S s A j r G C c R g G l b t N Y g + I R X o R w e + r A r S C 5 x 8 J h X i P A o n n w f J B b 0 7 5 4 j 8 z S i f J L D 6 Y N g l O D 5 V 5 H j W 4 c E 4 q k l V o a 8 r x d r b 2 Z a Z u X k v S X A O y n L S c 7 K t b F c u d 6 C U i H S Q b d v a z c n M 1 I T a e N X 3 v M O e + 9 Q K R b d N B A P J X I 0 T l S E 1 A e s r 0 F d N W f q B C w Z 5 t y e l c H t V X W Z S J / f U j w N c V 0 W j 2 L k 6 4 C S g N + C K a g o w 1 x g x 2 6 a U D u + x t o 5 b w X E C l h 5 h f n 5 B e Y T z 8 k 7 + e X l 9 K h N / b x b Q L q e g F I r l Y 9 z G + 7 R t 0 D Y + 2 n J t A 5 5 l V p d I E p r Y x 5 X Q I x X r m o w n 4 T I t 7 7 0 n c d 7 o i 4 C / Y O + k 8 J c 1 n E V g z x O n 2 W C T i k O L r 1 L 1 j T r + d p Q S c d 8 P W v s g L Q z C 9 x i l U k k y m c x h 2 d Z p w H M R / H 6 3 c 5 C q 8 o f t o f L 4 t O + 0 1 / N x z E N x h r i e g + s 2 E F C O Q V v R m V t G V L I J d G z U h g X 2 q n E v 4 I E p e 3 r r 2 V M k Y 5 j K 5 i K / s w 3 h + S N f d V R a O 7 j A 0 x d U C i 5 / u J M v 3 l C U i Q E / B d X / O Q 0 8 r 1 b n K Q F N K u W y E v w 0 F I 2 L + g z D g L e L S j K V V s r L a g h 6 F 3 8 D H n 6 X y k n l Z Q 0 k K 8 x J Q z P Z r G o 3 V 4 X z G t M z M + r 1 S R M U / E 4 3 a M X 8 X l / t 8 D e a z 9 2 p 4 e i I P D R 0 e e E p K F X k i x c D N n y 7 p K t i 0 8 c F z v D z 5 y x z U V R A V i i w M v x J B y k R B a 9 S w f i 7 F g Q 6 q 4 S P S u T T + V 4 e 5 0 k F 2 0 0 l r N B p h F 3 1 w I p R o a 9 C 5 W q 6 T C a P D z o 3 p W j k X a l a r h Q n 6 j I d i U t G D w u 3 t j 1 v M D P 4 8 Y 4 3 8 8 2 J S i 7 l T k T B v T O 2 X J k 8 W l w 6 C j B h 4 P 3 2 s n S j W N n 6 8 X Z E n p 0 / e W 3 e F 4 W G S Q F E 8 M 5 H 0 z R L y k t Q g T g 3 R a 9 x W i / 0 p I C T + 6 z g o X K d F U q h K D T 0 R N z 2 6 r S L q w g a L L V 1 L t e z u 9 w R B r / R 8 X y v C a F / p 5 G X 5 9 y U p O H p r C Y E E 0 L K H W Q 0 H K v p m o R i I u E Y a K b a + N 0 7 n 3 J D o B r b t a i q Y m A S h I s Y n 5 4 z D 0 u A e B m 2 m f e x V w n J E i w / v Y i 6 P P 7 x b 0 7 c + u C i u T i N E t 7 y O 7 F l b N n c x w J 6 q Q r 6 n O v J n n T c P 9 D l 2 p R n W G n Z + b O + t i b L K y t K s U 5 K l 5 4 0 c N 0 T q 2 J Y C n d W a A c H + y 4 n G R P g y K M 4 4 S B Q b n 9 c 2 p U X 4 1 m Z i s a 9 N 7 u A A s 4 Z e H + i + O C j h m S v 6 R I J 7 m n 8 J Q a V f Q f e d g o x F B + v 9 C Q b + V L N l n j Y S z I w l k m l U 3 K w f y A L i 4 u K 7 v H n y w w q F G s 0 R z E E y k O x l o r 1 d q N w e c O C V 3 q 7 m p O J U F S u J 9 L q p t i G o C f p x M E n U K r L z E Z + N Z Q q C F Y O 0 M O e d O f X 8 w T j p I 2 8 I / X c m q w s z y v F o T f 6 M s V L J w G L j Y m z b E K q 7 c N D c e L u i w J v 4 h N j X z K h s D y V G m u 9 2 x u 2 4 U h p 1 Z R o F j c + P 9 x e a U 8 6 O A n M f R K e J G U K g t m y u / u g d p X 7 s n L p 8 l e C 5 v U C m c N a I a y K o 7 k d t F p Y q 7 t q T w 3 + 4 w a q n G e k x j i O 9 6 A D 0 n a / h G p g l u 8 8 Q D r H S V C / 3 O Z H x R 3 5 / t i c + v s k Y B 1 Z 6 Y H B 5 K N k l 7 1 N Z r 7 M e G 8 z I i + e Y i H h e a O s Y k 4 M m m N i 7 F z Z W F 9 T i / W Y j P i q K R Z l k 2 v z x o e o c O m G x 6 Z Q n H F n 8 e x k q l 2 V 3 I D l + 7 h R l p f T x 7 d / O i m Y A K l u m 2 I 1 X B m / 9 u X 1 X F x J m 4 Y 1 J P 0 d B V i h T x Z A C 8 v J 4 1 0 u 3 8 C p m R k d Z h t j 4 r N t T a 5 M G K q o l H M 6 o f i 0 2 M 2 K u L Y p 6 f E Z s d y Q T K Z 1 l X l l U e x 5 7 a v Y D 1 S E f g r A z 7 n 6 m c 2 q Q R a T r f 5 l g o q h D g 3 8 4 l j 7 + W e n x W N R q N 2 y l 1 z o v O H X C z s y E 4 7 L U + n B V G 9 Y l D a r Y i K I n r r R 3 l 7 6 y w Z 6 B A 7 0 8 v j Z K C C F i C l h d v s n O x F 5 f u G 4 9 y P d Z B a U l J O b O p L i c D N J z r P x + 6 Q 3 z D n w H H 6 G j z / c 4 2 5 x c U m d o z O u 4 j k J V l l Q m V l 9 f h 5 z b m w f K V p Q e f n a V y 4 W S / j J n s d F X k a u U C y I 5 X w N K U I / i + H D x t 3 / q r w v i 1 C s a 8 n 2 B p t n w d 6 H V R m / H v 3 S Z g S p B F Q q r s I 9 i x x Q U b a K u i x P j F 6 Y m f E j / d v Z 3 p L J q W m l V I M y f i x b Y x E w C 6 g Z e 4 x z s 5 8 T 3 C C X + P g K x G k H 9 p N a R A m P 8 6 R U 6 4 9 U o U j p T r s h o g V z 8 k s o 1 n I k c W b F 4 r z X w S d N m X 7 + f K m f X y l w X n h v M 6 q E h / T v 8 q S l q N R J w O X l m y X v y S e c + B 4 W J 8 n i s Q + o X M w I q g 1 T D U M m J y f V O f h D B f P / 7 g Y q G a v z q S A M + F n 1 w m w n 9 5 v g S m r e M 7 d C 4 2 d c e f y k Q 3 u 0 x U 1 a X M n i B k 7 Q j 1 1 B C 9 I v 7 T 0 M + G 0 + j n + t U Z V V x x A X j b o e i s q l w P b Q g 2 A 3 L c n d q c r M 8 8 N R y f N W j F G A k 8 C / f h i V 1 6 4 2 Z b 0 Q l q 1 S S L 5 7 v d H 6 t D t 4 V z / 6 P K 4 o 0 H e v 8 1 l c 5 3 + f p I N U L o L 9 + v m d z + T W U 0 + r 1 4 9 j C f o X D e 3 / f q P s v r T U P H F J D Q e J l o S 0 g g H u e X H U o t m U t y r 7 8 o O J x d Y 7 w 6 F Z M a W 0 6 k j 2 S k h t B f V V A 6 v U u X / 7 D u L T C G 6 P S / l v L z T h l c J q Q p x e 7 Y X F p p p T o Q c g V X o c R c 0 + F d z e 2 l S P A v L L k o L K d B I P + G W D l j v Y o x O Q N 1 a j c g V c O x 5 1 J I E B o j W j k v A z D g O 9 D 8 J L V f r z O D M 4 T c e W n 4 I K / n 4 g r X 4 S j 8 K n h 5 c e m R I K 6 5 K Y 0 y S a + m o p 1 z a U i v M g v 1 6 N K d p E U J m + c 8 0 A 3 Q u r p M I X s X D R V y z u g k u v x f 0 o B s V Y n f g y K p 7 2 Y O P A Z a r 2 E W h E J 1 6 A x Z v N f D H B n q 8 0 / P + P 4 K G + n 5 4 + U 4 D u g + c t P a r B c k b E g i V P z M O I j H 9 5 0 + w M 8 v l w u 9 V 8 d 0 P x 1 K y l F i / a 8 F L c f + 9 x p 7 M 5 K U w K y J 2 V x s e 9 6 Z F R U b 8 n U e E U 5 Z s B 3 b s N e v D B Z k S t H i X 8 I t n l c e u w M L I 3 I P Z c Q M U s P 2 d Z e a P m L t z c r P d x B 7 R m S a K 5 H 0 l j 7 g 9 a 7 / Q C 1 U m T n + P 4 3 2 V p R A C O a 8 p 6 7 c 3 W q + 6 Y 0 9 K y 4 1 Z a r z y k t a h U 3 G b r l Y f I o 5 t i X v q 8 9 e o 4 x r S Y F F 3 e H 7 w z 7 i + E H 9 O p y 3 T s K U m G p 9 T 7 Z X M T 0 r M v B a e M z 0 O S 1 G f Q f E M q d h F 3 0 d 2 j X o r f R p f F c Y u e g N l o F 5 8 f T G x X f y 1 z q V d l r / G J x E I Z G Y u u S N P a k 4 P m A z F d C 1 0 c k p X k t 9 W x G z C G 3 G m K K W + W M L X h Z Q l 1 D C Q f 8 u 2 4 3 t h O p N f l 9 v g 6 + q b a o 2 U n Q x L 9 U c N 4 9 E P T M M W o m R J P R S U y 4 n 3 Y 4 h I W Q / M 2 s i R U D 5 x R 2 a K h F M Z 2 u v V q e C i F a v 3 d F W z W 9 2 8 2 j r S P F v E q l c x B U B y i A A T N n q c E 6 q 8 B 1 C y S f 0 c c P S N 2 9 q Z 6 r V H Q M f B u K C b V 5 n 3 8 r U k y d g V n 0 2 W 9 U Z O 8 Z c j t w C S w A 8 E y 3 Z r s 1 D 9 o v d M G d 5 9 b T L 4 q l t s Q R 2 x 0 O b w Q m l W q f w S F O h 7 M a 1 t z 4 q b L I p l a 6 5 0 2 I h B e k 8 + Z D I C C v 5 j 4 u m z W 3 4 E i G G h h C F c 5 e g x J c g b H N d B O A r Y a / 4 7 3 y U T s m s T 1 M Q l r f J R Q S D Z r b 8 s S F L I a T q v P i 8 1 V 3 E d d s p E l q Z r 7 u B N b C X A q P C e T s R s q P n p n M y f T Y 3 d k f f 9 l M c w M + l 6 T 6 e x 9 O S h f w d 8 h K H l b o f g 4 n B s L P 8 H v d n t x B K 7 t q X 4 Y f 7 P d B 7 j m M O C U L p e e 9 g O 9 l M W d e T A G V K j z 8 C 7 s 7 5 i m H / Z 3 E J O x 6 5 I z 7 q m / 1 Z X P y b s N V C g f z 8 0 1 Z W H s q M C 8 t R a R Q t 1 b d X p 7 n k 8 x F N m v 6 a r 2 i f v y D Y v U x v 8 q t Y U / h i K 1 q U A V 1 r h s b s h 8 4 m s S g u V 3 W t b i z U Z R b u p x m Y h 4 N M 2 B E u 4 0 P p K F x E u S h / W e C P O Z u B H o o m c F 1 6 q / w l B 7 b a H I L C W / q Z R s q / 6 u e q 8 T 4 + 6 k W J t X J T y x K a G M L T k b n h Z g 9 7 O j O G g r 8 e f Q 1 i T O 8 Y 7 M o X 0 6 j I D g N f G o + g v 1 2 4 d X P w D v 0 x K 4 S C g h C X 1 C 0 p E F M a y 8 a r M O I Z i N P Q N B M O D 5 q v C i M Q n j 8 8 3 6 2 z I R v Y J 2 R 9 C n n o d u 4 v N t t J 0 K z d 6 q d 3 j b I B 7 s v C a m l Z B 4 x E A M H J P 5 i b u S i R f l / s 6 L Y j t e / 0 T D h l y Z e x 3 K C Q V G n 3 d i S k s M p V g J 9 H e 9 i y A H Q S + 1 f i c n y 7 c m J T r C R X 3 d Q C b S Q M / N J 1 6 U m r 1 / q E z 9 0 E 3 R l p L f U I z E q 7 F o g x 5 / p / G B G q 9 s Z F k Z x L K 5 N b x C E V z i c X U S n D z t r Z v S z B 3 5 V w 8 u t z 5 t g z z 9 L 9 3 o n d L V V M d D x C A 4 P j S n K Y n N f y C 1 5 f + w 9 U 4 b m s P V o h B a C I 8 b h o d y T N D A h r w S S e N G e g e 5 D d A t U s M I r n d g b U O R m u q 1 j 2 g o D Q F t U 8 I V d J 6 G N t H z V a 1 d p X i J x r J U d q u S G a 9 L d H p B K d R 6 o b X a l j Q X 3 l S z C m j X u K J 9 h e Z D i e p p K M 0 k + m d X 8 g F h p E L T k / E c l v J n X t f T 8 5 R g P I g I r j + X u C 0 l Y 1 V s j G 0 3 I f d B T 7 K I N j d x n z x 7 0 y n g z L z v s q K k t W Z G m u b X J B J 7 S y J h 7 z 6 9 J / i H Z G 3 v G / A a E R l L b c h k 5 o H 6 r B t 4 D X r W f q D w 0 o M b X O A 2 A F S q R t W U R H r 0 1 K 8 T p O d R 3 C 1 7 m V 7 r U u p 3 v A + A j d p v w C w o C 4 P F f y J 2 V Y 2 R D x o 0 G j Y a 5 5 K 5 L h U o E o 3 2 E h h R V 4 X y m N r g C / X C K 5 e a a j n G 5 Y l 2 B 2 s Q X B e 8 F H 9 5 b / R A q L Y m e u m u W L P f V t S v 2 / E a B M Y F V a x D k H 4 D r / Z 7 s K I + N J v X i c u j 2 h u S C S 9 A b 3 N S b s U / n c i i P T U q K a 6 x l H y l 9 S 7 0 B I L R x H l i s D o U f h 9 U + t r G z y S + / J c l 9 3 l F J m + k D g t y D + r v i Q H F t 3 C 2 Z Q i 5 o M M r u O d C 8 5 H 6 v B O 0 a L P x 5 9 X f d T u P W O l j 9 X c I l j 6 l z 2 I Q r 8 D b / V K 9 5 2 M + / o K E c d 4 Q j Q q E h Y M a R X z F Q S 2 A F v p w 3 a h k 9 Z d k P A 6 B t a F k U P a 1 2 i / x / u n G F A Q N 1 4 M R 6 K C 9 P m I w E w Y M x D C w L F t R v 5 C u n R v 1 6 8 Q y B J / 9 S u N p N 9 c k E X + m 9 Q m l n M 9 7 C s H b v K 8 + j 8 D I z m F c y D 5 I 6 S 3 I z j b G N g k P P h m 9 p r 6 B z s D n v 1 V U n 4 q m w w j m m n f x 3 a R o / + j X p d N r z h D g / B a X J b A + z F 9 v x Q W N D K S v T / c O Z B M b / 0 A a 0 / + W u L E e h b O w O J p V k X D t g Z S s p v w 6 d k m + l 6 Y H E b j 3 u / A S G U V j t q p v y F L i B V j 6 H N 7 L I g b Z k A w 6 o Q F F 8 o L O o M L U P a o I Y S X 0 x p p E S m 9 L Y 5 b J E + 8 4 p q n 9 q o P y J o 5 3 E C c t x a R s b a J z F 6 G I J W l A 0 I v m q o q J T H r X U w H U M v U t t A n x K w b R t m u y 3 r y j k i A T 0 e v K 0 x 7 U I Q Q d g m x a G Y l S S P F T r U 3 K V G Z t I B U b F s P Q u m F A L 5 X f q c n E X P L c q R 8 V i Q o V x A F C B I 5 N E a y F 4 N + M R W n k i H z z n h g w 2 n F 9 X M l Q R D k C 9 C 3 Y R h 1 y R C V a q y G U g I G J w 7 j N x p 5 V 4 0 w Z O H e F o g F n U m M Q u H / F R K L j C d 9 s 8 M 4 / B Z 1 K Q d B b q 3 t h F e z M M 2 L H 2 h O 9 L j z V h v G x 7 J o p q U c m 5 e u x t O y i 0 4 g J W J U w v N h e 4 1 P 1 O o h E e F J m E L s c A Q R V M 2 H 5 c 6 + L G w F l m v q u e v v d j a h c m b m j a C C z e 7 6 C K U D o q / u w 4 D V H x q 5 4 3 p L 8 2 o K C e r R i e I R U P P W 8 h E J h L z k R v S V 6 Z E Z 9 R r 7 e L f a L w 0 O A z C r V c u q X J Z y g t y K x 0 / H e c J 5 j W E y C D e S G T F b 0 A 5 W q V k K r H V d S 2 S g 8 F n d I g q / A 7 / P w W u P R y 1 C E 5 d Y r D 7 u g f T S s Q T C 7 R 5 J I g 0 V l p N d p w E j O x J + W W C i L u P Y t x K O U R Q P t 5 V w b a a u L 7 8 2 C l c H I D 6 N Q f / l W A 1 8 R + e G d 3 k v W u 4 G T w I P K Y 8 4 C x i 6 0 2 t 2 E 9 k H k W Z m u f w 7 h T 8 D a l F r v H g c V K k E K x R i N G 1 l Q U X C + 5 N r f k 9 q l / w Q d 6 6 3 d U o v / a J 1 5 r V C b Y h J 0 / Z q 5 J z 9 6 e E M Z k O c j D y R i Z 2 X i O i g A a S B i D H J 2 d n w Q H D D G a z F Y Q s Z B f n o 9 C k V I w U v m W 9 n I M C i F Z 0 H H j y U 9 g o i i / U 3 e R w D j W l I K r u c l I z i v e U o F W 0 5 + S 1 F h 1 3 g o O S c v W b R y L 6 B Y 3 a Y j T g L u 3 e f g h 7 S 0 j h i r u F e T y d m U R B L c B I a 7 b I 1 u Z 6 W V 1 L c x y l 6 S Y Q 2 0 u t u 0 R t W Y V t n S W L g q Y b 2 B v 1 M S D d e g T B k Z T 6 2 3 j j q O g Q r F h / a + t O x 1 1 L 8 + o U J R E U 8 K 3 t x q 5 T e w K L P 4 u d J 6 t x v c Y z F G N x x Y K S n p 0 3 J J H o H r H r / V y / A A b s s D e H A l v P t r F c P d 2 Q v L r R l S H H z P g d J A + F 3 9 e B z I B E b V 3 J V K 5 S l Z L S Y l H d + X m 7 N 5 i B z i m 7 u a N O f u w Y 1 4 f Z i J z O O + r h 4 O K L 0 Y s 0 j 0 J U 2 c g 5 m + v L W j P j s p 4 l B Q x o M a r G p S n 5 Q 0 K S 2 8 / J t r W b k 6 9 1 v R G d f 1 8 Z h M l 3 i J E / y G 8 F o Q 7 r D G d k L I e 1 C 9 L J S 9 h D Y T T G A w 0 d J t a u C 0 o I K Z T U s 2 7 x V k 8 f r 4 y C g i a d 5 c A k w A f V 9 D n H v Q S g r V j B k o U F V s J y a J a F 6 9 d x I M V K g f Q C m C 4 s M a s p / d a 2 f n W I r P R W y d u D 5 t q Y x g L 7 C S + s V F T 8 i 4 F d h q X s d A H E D 7 8 3 J r 8 p J 6 v x 8 0 c N l V 4 5 P W q 8 F g P d s D e 0 n i 8 A R L s b J 6 j 1 m g J Q S e n m f y E N / 8 U 2 k s / D v q P U 6 S 8 r E q G u I X V / f S 4 g o Q L q V c s M p e s g W f Q Z g J p s J j 8 H h B T 6 I 4 u v m C 1 H c h m A s f y W L 6 J U X f C s 0 H M o N 4 i B 6 P X p Q 0 M Y q / Z 8 D J 9 V B M 1 h n / p V 6 F 0 k H J m v d V 1 l I p d w 9 M w g B V 7 Q M E 1 S + o 1 5 w y Y M Z x N r w s 6 + V p W Z m w W 9 m t 4 5 5 k m G x e P 1 A C s i H E r b E r o E X H 5 w V 7 g e r L W J H B / 2 b t r d a 7 x 8 F k R s i K g 8 L f g K u F B 7 P v t j 4 Z D W h I a D y i o H A V E O h + / d w P f R W q 0 8 N 8 t B 2 V p 2 a b h 9 t 3 + e j 0 X D / o m A g e B F 9 w K Q B 0 x 0 M B A s 1 M 3 m m w Y 6 S h Y R a E V W R O n x c 9 2 k 6 J 6 u V P x E l e k f 0 q B D R R E y 3 i V U I M A 7 9 6 I w o F s i i e y q q z I 9 w W B x + T f e N T a R g V 2 d R u y n O g k X l Q V q Z b c 8 b n K t v n H 0 / Q m 9 m O C a X j 5 G x T G j Q 5 O I 5 z I 5 3 e m f N U D K T 5 X Z 7 P g P L t G 5 8 p Q V m J 3 p T t x p z M p T 1 v + 6 j 2 a / U d g h U X D K 7 P q l B B c K 5 t P v 4 8 z i u y 2 X g H / d C f Z j I Z w B i H G U s P L m L g j 2 F A C q 3 X b V i m p b a e M w 1 Q 5 W T k 1 K l 3 9 o v v S W N O C v 2 a F c u O S 6 M 5 J l e n P j x 1 8 k U p F O M D p r m J S 7 B i 9 C y d p f 6 M J d 5 e j 8 k r K 0 d T 0 H f 3 w / I w 1 / u m W O 3 8 w m J d I u C f n P f p B V p N W i m W 2 f h g 7 M K C z 6 6 V 8 G d Q q I / r C / J v T j M F i g 4 w 9 0 H 5 v E n j 6 P 5 P 5 W 7 o O + g D d D U 8 j k q Z Q x h U 9 g + W f i g w q 8 f 0 a e u 8 9 F S Z 8 K K k I 3 M q 1 U q L 7 L b i m H v 2 Z b m u t 9 P d v a A 8 K Z S E q X g b f + / U 3 o H S s n 2 O G G h f l v Q u f h M C b C M O q c D g M c Z D n 0 H B 9 p y C 1 K x 9 M Z p z s p C 6 D I r j z V f F t D E Y M Q i N g 7 b A + 3 J S k p P M o w b j w T D a P J 2 4 j W u Z 4 o Q Y T 7 6 F P j g 6 p s E 5 I h 8 0 S P S o n c c S t u X t n 9 5 s W B K N h w 9 T 8 F R m x s V b j f e U Y T P Q Z 4 R m f U u m k z r u 8 S 4 M x 4 4 y I B r 6 c D P / j M y P f y g R / D 2 d e A E y 9 6 m U H I / B Z E I p q W A 8 u 8 V Y v a D t 7 O 6 p 6 Q m u f u Q y a G 4 U O Z d 1 j j 0 N g g k J 0 r 8 g h o 2 p W P E 8 n v 2 N x C K V r h 3 n g + 3 o 7 9 l A m W D F Q + g O d h y 9 A V O Y F N K i 2 X 2 + p x P L o B f r t a r k T E O + N o b Y q T U 5 G 8 6 / L U b 8 s u i J a V y F + 4 0 f n z D 2 J 3 C H B j z W o y 7 J C B 9 J U L F 3 S w 1 5 O l V A 0 P / q w J i Q S j k Z u Y p + a s h a / V 3 V l 1 T Y S d B G z k U x M z g X v x 1 o u y u W 8 U g 2 r X Y Q r a I k d D K 9 B q c W p q P P 4 r 2 w 6 G 4 J w p 5 U C Z Z e V S S n w T i E m p 5 g X M 3 N Q X 5 C c Y z V m h S 7 z M 8 x w 0 l v O R W 7 e W x K o 1 c y x o + x d l d L M n u Z 2 0 S H J R r 2 0 t x U R L I G G p q 5 y A t S t B 6 K 6 V Z l U Z + T E s 5 t 2 6 B 2 L h + 8 V s J n e z h a g 3 x w P j K k J m / j + o S q V G F d 6 q M m K y 0 G K 9 Y x y t e t y o E L 2 l h 4 + c z c 0 Y B 2 G I W a S t V k a v x X + E u D A L z m v T k E D p q f I x 4 p y s b B 7 8 j N G R N W 5 R P c j g 3 r G 1 f p T 5 b e m L D A Y Q h B E 1 a E E 3 M e I E 6 w i M E 4 g R N v L O + J w 0 M y U s t E r 0 o Z t O G t R l m + l 5 m W 5 t o / x 1 F F i a 3 8 N e 8 L g 8 B z Y + B V Y W s n b G + D e x c K z 8 x f y S l J F R 6 i a s f g 9 T 1 r 6 Y P C r W t T c r 9 h y y v j y 2 r g S d 1 I f X t D k 4 X E 1 1 Q 6 l 2 B q n W V X p G 5 B b N f f Q b 9 4 W T g 1 l w J h b s A K z 8 a f V e 9 R e e m B p 2 O 3 0 S 8 x p W T r 9 b e V V x g G z D y y S o N g Y o U 1 j T 7 o l f z 5 M V 5 j J T j u i B U 5 w b + m 2 E V b 9 N L 4 l q O 5 8 L i s I W H K H 8 K t 5 o / Q m a 1 7 q 1 j b a g I 7 H Y Z C s B i 5 Q 8 C Z i q 8 W D U m k I x K G x + J z g o N g H 1 U b 4 1 J r T M r y 2 E N Q 6 O P 3 y i k I X t 9 L 6 k x B y R E n Q y l Z l G z g N 2 n x D P q Q i k q j Q O 9 F m f S n S I 4 p 1 M v L T b X l s Q 9 + S O / U L W M 3 S K G u T u 9 I J P Z h 6 x X T l a + p D j 4 T K M i w 0 J z s F K s C j + H V u C m B U s I A m g g F 0 2 F 9 N X Q G B y A V n l U e L Q g u w u P D 0 H 7 p V u S 2 v S 2 h 8 m c y H X 9 G 7 L R H B Q k q 5 T 4 o w B y o Q B C k R x T o O I R f s 8 p o A 2 n q 0 f v i T D s 9 B W v J f L h 2 V T Z A R W i x G R 9 x g p b L L + 5 V 3 p A D K y G v T Y I W t e A H 6 K T B B M / l U 0 U a E 1 Z 2 W O a 2 q h j x J x 4 J y z J g e R F f R G P w x F A Q i I D r k n Z N y y I f R B 2 7 2 j r S i 1 2 T G q h p q 2 K e Y O m U X w Y 1 C P S Q r C 4 o N t e k A R o 5 C W r L X t i H t + w G G p A V 9 g e U + w A W v 4 n x A g l s f d o f i V A W V O 4 G / s I 4 w w B Q k H c b H 7 T i x q O g Y h l 1 3 j e + l / L i L B b n c r H j Q f k G 6 D H k M l x H n 9 g S o b y g D c H M 5 G z 8 O T V F w W u s w 7 h 1 U j 5 O a Z g 4 + X z y Z f T X f W U I a 6 T j k J d j C r U 8 Z s n T c 2 3 N / d V q V L 5 9 + W h W 6 P 3 N q H r A c y 8 8 t 3 h f T K 3 N x 2 d i T 0 s i M G i D s I 6 g m Z S k H z 0 c C k x 1 k 6 Z F j + 7 5 1 7 l U / 2 e F H b k V S 0 H 4 U z g e M U j x X S j Y m z C M C b E y r 4 k 9 9 k y r D K o P E L s w F u G A u 6 x u 6 O K 9 N C s v q 4 Z X Y l S u P i e L 6 U l 5 d y M s t y Z 3 Q e e g O A e u j F 2 d V 5 / 7 o B I Z U M T d x o e K C h 0 Y d 9 T 7 8 / B K 0 Z a X 0 k B X 3 C B F M g / k r e 0 F + c Z K Y N w o e F A + P g W e i 2 h T u P + o 5 O B q u l W i e H 0 T p K B k B U w c B K n X 4 X w O 2 i e 6 N y H K e Z 1 O J C C c M z B W / F w d D 0 v O J S s G Y p W d u s 8 s v E L c Z P J r 3 j E t d F I 9 z z u n p A h j w Z I n i S 5 L z S 7 A e 7 W n G n w a W C 0 Y k m q t d d t 5 V J a J G b C Z h i n p i b j k q j d l I r O P M K S K 6 4 X F s q M w q O O S j q 7 g a I / y 9 a t y I Z U t t O Y J f X C Z z z G F 8 j 0 R t f u H n 8 f l e z c M u D R P R z l c b 6 7 G p A T 6 F w Q n M 7 m B B p 9 + w c B W r Q 0 C m I T w L T S 3 k 4 q F M X 4 D l m G 3 O x D d C q 9 D S 9 w t n u k G Z o V o v X 0 6 1 A a 9 m i t F I 9 L x d E F v L o t c 2 W 7 e l k I k L z l 4 Q F Z a x H U 0 l h 2 K 8 z E l H t n 7 C b q 5 K c b M v 9 H 6 b n c o B e Y f n b G W A + E + r K b 3 e 7 M N 7 3 u I b Q x Q B 3 1 a K m u u x K d c S U y 2 K / A 9 U G h / r Y Q 7 E 1 n 0 2 n h 4 v y 6 C + L d V L L I Q v Q G r m T 1 8 C B y V W R U W d 8 A T c s Q T s K 7 0 N q x f X M f 5 W U X C Z A o z c K y d f A S F J r U k v e G 3 2 N f s N 0 L D 3 y a M D 7 0 q l Z 7 H M M t 4 v I 4 R V w K 1 Z J x E T M N D J + G p 6 3 Z O r f s i V L l V a 7 x 5 j h 1 c N w Y 5 o q f 2 J / B Z P B y 3 a m K A G b D O j u 3 p l q W k p y r n D T E b l k w u w I u j y x l j M Q X v 2 O i r 7 R f l 8 v x n k I s J M a 0 5 + c a C J U 2 M E a c v T o s j C s W H h n E f A o I 0 j 7 V 3 X E p N c P 8 I 7 q B z b / 9 o R o 8 p 9 N + 5 6 m 0 A Q n p U s w / U + 6 R g n F 3 v R v F 6 P S b H r 9 Z W 3 2 v x 5 l 4 g X e H z f a c H P O i M 2 U n u t 6 A y h Y j J R F H E 4 2 0 6 B G i I 5 V j y j t F A P B m S l + O g d a 2 P i F B j S x I H / 6 9 U F / 9 j n K b V R g b b U D p / L s q H U h I K I O e 5 Q B M U S E t p 2 S A k t I C + 8 m v W w R H q 5 S N 3 p y 7 R j C v p h b a R 8 I w O Y l J Y a y + O Q w s Z 1 9 k 4 L 7 x Q B R 7 L s N b F M F 9 V N Z Q e j i q x b a z K p s U q 6 f Y 4 s M / n 4 y 9 C L C 2 J w 9 r S 8 x T d O o S 5 L p O c / + k C x o m P E O / y P l j s y + o P H 7 0 S C U H M c u k D j I N S b O V F j y 4 k 9 R W e 4 D K M U n N D J Q r 8 5 S y 8 J y o y F Y 7 T 4 3 O g Y U y q U N m p 3 O X m J u T y H u 4 N X e V v 0 t f C f u k Z S Y b j k s D 9 T c U s 2 c p v i J Y t q e N Y m X E a H F E o 3 z t x 9 e d n u x F 5 7 Y q n T K R 4 V + C B 3 g T 9 6 w Z a Q W Y J T c j s 9 f m f o / E m b v q q Z 0 E B e j s u w f 5 k J 6 w U g I p b M u / D I p b x U 2 1 Z L F p n U A h 9 R 7 L R j E y A f v F 7 7 A g q h a d A I W m E f i 4 R + z s y n 2 V O p g 1 u r s i H r / k b K n J Z f 3 C X 2 i O A t 2 C g e Q i W J s E S e y d s f Q E C 6 u I 9 7 m n x m 3 o J A + Z A u T K w 2 l F J r P + f U l / 6 Q 0 l t / C 9 S m / l r 4 s Z 6 b S O N N p p F c S N t z + A L y F 7 j I 1 U j R t o U Q k z m R B Z a R 3 T H / i c V i W Y 1 y X L y j K / r H 4 C i P I v m d h l 4 K K 2 q y I d H 4 v Z b h 2 v T A o q f M + 5 D 8 b b U 2 6 z 5 W 0 h + H d 6 9 s w q B N W 2 s r w w p r 3 h J z R G i 9 V a u N Y 2 A v j r 2 H S / u 6 z d J 2 4 l J S c m j 8 i t y N b s J C o a o J k J l 6 W 9 Q t S b i R 8 4 R t q 4 f L C G i U i / A + + k s 1 T r B 1 E q h 9 L L Y V g N U 2 J V k a E N q Z l 6 i a Y w X W B U 9 2 z B b f R 8 q F P m 2 v 1 n 9 5 3 s R u T F t K m H m H B M V Z b X P X B O h h 2 y 5 O v c L C b f m r 0 w r I k b j G w j e 9 m Q 2 m 0 M n g x b Y d O b T k t S v S g 0 G N R Y q i g M u O p + J K q X h U / 1 M / W c q Z e o V o H r x T t O 2 Z b / J I D 8 h y 6 n n V L s I 9 Z A s K H M B B m A i 6 S g v y m z k d L d 5 q w 4 o o Q C t 6 Q c N s Y g a t A D K Z l M e N D 4 T C 1 b y h U g S H l q X 2 N 6 / V G r S n P l 9 H A E l U p U V R + e t m B X i G i V a c q + G j w / 2 h j K A i n W P Y 7 q j c L 8 B g U N M Q y b R Y c 0 7 w f V Y T m S W Y u + B X o w U t g X f g 3 C i m F S Z 9 P d Y 3 K o M D 8 4 A Z e R i T r V 0 R J 0 R A w Y j w / t q g C q q N D c U i d X x Z e M u q L N n n I O g w r J q h L F T J 3 j G / d I 1 K V a v S j L q K A N 8 Y 6 o p M y m 2 O Y J e R X + B O c D 6 o S 1 1 9 N k U D K 4 r P 3 / o y F M L H 6 v 1 Z 2 Q 3 n e B 5 Y y C E r M 2 r 2 X H J J B 9 C p s Z A X 2 9 L C l 3 B K p 9 7 u Z r E Y 6 u y G J 2 S T N q b k y Q c G F N e g x S x V M l J U T 5 T S t V v M l n 7 z W c 5 9 6 a q V / N A A e Z k r b 9 t 7 0 / u M i W o / j w G e s W r U x X Z r 7 r w B g W J R v d x L A J U D R Y S X e B b D B 9 e I e o k 3 n X U h F 0 I A 8 I U K 7 M s C 1 y P x M H B Q D D D 4 o N e i m f Z r r + t e P 5 y 6 p s 4 d + g I n W B W J h Y a P 1 Q 0 H 4 / y Y R k H t e S e g z 6 8 t V Q t 6 z o U j t 6 8 B l q l 5 z 4 S a + Y V e B h L f t E s y y w U + 3 Z 6 X E L G r i R 2 / q F U V / 5 z H N j d w n K d 1 X b j P R i V K Z k O z y j B O A 2 K q z W x D F e m b r U z f N 3 g m K A w y u I D A Y U K Z v O 8 6 Q w w A F B F J j 2 Y r t a Z 3 g Z 9 9 G i s 1 1 e M L d j X W 7 V 3 l B e q N G Y w e n G 5 N j Y H R T H w X l J 2 z X f F d g z J 4 j p M P 3 t r q D S 1 + J D j R o 9 c M b d V a R V j J N J 8 y s m 0 Z O T N r a 9 D f o 5 6 X F L 1 K x O I h d z X F Y X b q Z Z l M X V D 7 e x E v P 4 A 5 4 H 4 Z h N b G H 9 H F R B M p N e g D F H Z z D 0 v S 1 O / B R v J Q P H 5 M I m c L D L j G 2 9 l c m k s c H 9 7 8 K Y p q F 0 y Q Y / f V h a 2 y 2 x 6 u z c R l m X J B x + 9 J d M 3 v N f d 6 g q 1 d z 7 P u V z q / / S s p 1 T c T o x P M + S S C 2 a E f r v R n e b 5 Y J z 1 z K w J z U c A G c j Y E K Q K X I r A O S J / 0 D p 5 N e n P I p T J p x v k 5 C x W 5 S r I X P O + p N E B k + j I r u B g 9 R D c r m D 8 E u i w 0 y C x + v e l f v n f x 1 9 H F X K 7 X p V 7 y b D c b I D S R u O g g 3 9 H 6 p P / t j h J Z o 0 8 M L 2 6 V g N 1 4 v w K 2 9 I l E 3 h S 5 B 9 W V O g 0 / X T 3 S g 5 / M p r 7 j G e 1 d X F a Z V a k c I y f O C n M 2 b n 1 5 l 2 Z R l z n R B d V L E x w b F g 8 q t L B M H 1 z i K 9 0 B O 2 2 o 0 E Z 7 4 j u r o D V R H G u o / N m 6 / s v y f L 0 u 1 J t T E g q n p O J y A s Q 6 q w k o g 3 J G w + U M o Z x / 0 0 I N G e d g q C n X 9 9 7 W e r N t l E l 0 5 o e + 1 z G 4 k 1 Z T F + X K p j D R 1 t T M P 7 e J p 5 8 v C q 3 U s u Z b 6 q 2 2 l C m p p X E 9 Q q y U 3 g G C v Z I o m H O A X L M X J n X 0 r L d s X m P j z j u d y K 8 A C / k j Z t l m a o S f q f 0 q d S d n O g R 9 A k a p H M K o t O C A 4 r y B Q t g m d n 7 / o 0 G r I c m r 9 8 / m i r m 9 y m + r 1 0 1 Z N d g f v 5 o Z x y H N 5 n r x w 3 E T o 0 r W 7 2 b S Y G O 0 O r 4 4 K S i C m r R 0 S H O X L d i s F 7 Q G H 8 F 5 m C 6 A 0 r H N D Z a r k p Y 1 H z U 8 Y 4 Y F u n 1 / 1 k q y / 9 F 6 9 V x 5 J s N e R + D + t 2 Y 5 x W i e z 9 S X t G Y / w P E F e / I H F d 4 R k 7 + 6 J 5 B K G 3 U x a 7 r M n E j C q O 0 g z v l x i y w 9 m h L z l r 0 N v 2 3 d t V r l 7 t R Q X B o Z x l 7 T C C A j y C G 8 7 N 2 r B f 0 l 9 6 H r O f h 4 c c k G y m B n j P l n l T x m w b j w E x j G O P F 4 u A y j m c B b y 9 w g x j v K f J H P T 4 r 2 4 9 z G T C l Z l b W 9 r 8 O h f E M J j 0 V 9 z B n M s v R 9 h B S T E P I I 6 D 8 N R j z D a W 4 n I S N 4 7 X F W L E F 7 s j E S W J e p 4 x 7 D 8 4 3 D c J U e E 5 S a u 4 L i s U a Q l D A e 4 / e l + h U V S m U 3 m V P N u 1 n H + X d F 1 r 0 j t p O h e o F T v g y O c B A / f r 8 z / C O 1 z g d n T o D K s A 0 O Z W M L j K Y 7 Q m C N 7 t V + y 3 o Y k K 4 A Q u x z Z W n E L q l F L l 8 S 4 m H 8 T 6 I g 6 Q j D q L S U H l 6 4 g x e i p O 4 e u F T s a b b y + V 7 4 c d W R V 5 x o 5 L R 0 R + s R A D 1 i u 3 8 U 9 G d f T H j t 8 W c / D Y 8 x 3 F j w L 6 z E b S G u Q v + C U H v X t w y p V k Z k + m n b A i 9 J a n d / w N 9 B F q k 3 Z a 4 8 y b + D o t d j U k j + 0 1 x 0 t e k C e q 3 w / V S s J b 0 o E x Q k F a b j b v y W T E m z 8 0 t S a m 5 q V a j + l U U H C P G X U c A m l c z 1 2 W / t Q o 2 C M u M w Y j Q y / U W Z p o 4 C j 5 p I k F l q h t c Q d s 2 f l z Z U O f T P F q v O z E / 8 Z l k k 5 x U 5 n e 8 o 8 6 y B s w H V E e W E N M 7 o b H D f d w 3 N l d F J n C v u F Q 0 6 r E r v q / 9 x T t F d 2 X c U p m 6 D 7 a i P e O l I K b S J Z k a Y 4 2 a B 9 / 7 8 C + / W l z x T 3 g i V h B z f m M b n s m H W i n r r + u H + 1 f w F Y k g t 8 X g D q Z E b C w 9 j y t r F W 9 C k d m q S L / v I V D v t V / g I C R W / x 7 o 3 v F N Z A g + n 0 o 9 s J u / 0 S w 9 q s k 7 5 Q O Z d I t y b a J 7 y l m B 3 r i 6 L T u r 4 z J x M 6 F K Z n w Y 5 a b U d i 2 x G r C w 8 D D p m Z i a y t K 5 2 C 7 w Q G R F k 8 N j E m L m C / 3 m x K 7 I 1 l s F S U f v y c Q K b H J i X E p W V u Z L / 1 C s e l K a C 9 + T c O U T x E k F C Y f 2 5 P 3 4 X 5 W x G O N Z V 3 J O C d T u O V A n A 7 R u C 3 G v N 4 / Y x R g f Q w P 0 c t f 4 S C Y j l 0 G / 2 k W / e 8 U b M j N 2 F 3 3 D A l a 0 F z E 2 Q S 9 k u x F 4 l R L O 7 x l 1 g k k E 4 s O N 3 0 O L 2 v c 5 D L 5 x a U / 2 j b u y k 3 8 e 3 q s o T 0 0 8 O r J R z l n A l i z F n 5 U Q P L k L p 2 I Y Z S l X 8 p K X h x L T v V z A s Y n d Q a B 9 u L n 4 O g Y i B C 5 8 P J N z S K 2 A G I L a W V h j r u v h Q P u 4 l O 5 R A a E s I I 9 D h 3 Z L B w c R m N A s N f 1 N S q D Q a c 5 9 9 R 5 9 P u q G Q h n N 4 B o 6 + H Y t I m Y F w T p s W T h G Q W X b K c D 4 g V K 0 g b P C u 2 i x a d U 0 O k / 1 5 H r w a f 7 u T K k 6 q h r a k Z / a F f m d B j z R s V 7 G G / h K O B 7 C D 6 6 L 7 z M L y j 3 z O p f H d I N d 3 0 d 3 a W J V q l I r J S G s Y A e 2 L e E k 4 t m l j L o X Z k 6 L 2 0 1 p 5 k W u T v x v o i H A t h H 8 2 + m r Y m V Z 0 4 c G c H b f L o n p x m W v O Y s x 1 d U K A Q b 9 f E B b D Y y E O s 6 t 4 f o D / W a V c E P t 2 M f f d 2 E Y k N o Z V g r K d T Q D m M S 4 5 G s r k k o + B G W 9 J f f y M y q 7 a 9 r e Y k o e n 0 l u S T p e U L F d z Z h V u 3 P F Y q s I K c b V L l K c 4 / M 3 K h 0 V O N r s E T 8 L S G P a q H W p 5 T s p F s Z 3 J Z M 6 O r P M w s k M g l v S B 9 b R 7 R t 3 V B q c i r Z W + R W 8 y M s q U z S b 8 G q m e g L W W 8 3 w M 9 v U U Y v n K V 5 b 6 T a q 3 s K 5 m c S z s l f / G M K Q U h O N V G b S T 9 I Y I n e / K L F M V B I z f r I F 9 F R N i A 6 5 P O O E e F 0 3 5 T v 2 8 W w Q M 6 m X w A x 6 Z W A 5 Z / d M o A S s G z R Q M W W E w l n 0 0 b i i 4 4 x T 4 u 6 + O P o U 4 i r E m L W s N C q 7 k p g y Z d L 5 1 y K I 8 f T U u O y a v w d a B 4 P 3 N I i W s Y a T Q U T o 3 R K 3 W p n Q r I r F 3 K 7 x H u i k W p 7 S P x b k p i a 7 i L e G 3 V f D i 5 d o V D i 2 G i j f H B Q 7 J E X E h u P p N c h T S I 0 j 4 6 D N 2 m 9 g M G w o X F j C b l J 5 O C Y 4 S B m 5 s K V C 2 c E / r i g m Z S v B + D d x x H n j 1 A p F C n B 7 a V N V U N f N q B x U E z K b 3 Z a 6 3 d p H D m f l D b H g N A 4 6 E v Q a p G d + G D o V v w k h Q I A M S 8 b V p Z w P 4 f c 4 v 8 H 3 u w P f Z e D J W K h 1 D A d t o 3 p 8 a + Z O b 8 j 4 Z P e D o i y 8 P O F l m 3 y q y d W w n N x t n V t z 6 m q e S k N s M L C O r w P B O a 5 e C s W n l g x D o 3 w w S 3 d Q 0 4 9 s z e a j Z l g S t g + k v M G a t L B E s v t i F e Y R r 0 H X U j E Y D 1 O i 6 Y R o j Q e I q w x Q w s u 4 r 5 p a C n X w e V a m n 6 d h a n l Y z v H A 8 3 M 5 C B c 3 q p 1 8 8 I / z T F w g y S J j z q W x G o E G b C X 5 K g w S F J A G r w / V 7 r V S + K R g W y a 0 u O i g t Z x 7 8 u F P 7 H K T F a 4 + Y I U 9 E 1 7 c n o B J F h Y i s y B 5 H + 1 m I e t 5 4 d Q K p T Z I T D 9 C p 1 M Z Q l C G p C y n r 0 j B / F i t W Y p o C c 8 d t m h h 0 E u 0 w U t r y m v R e 7 F u j C U l / G G C o 1 d i w 0 f n 5 C y V a r v G / d J M x I R T 8 I r e c 4 k 6 U b g T k v F b n V Q E b e G A + w o 2 B O 4 d h F U V w n i C N M 3 r R t K 2 h z l d b s 1 y 3 k X k X 1 T 2 5 a + k p 9 U E I q k c S 7 R 4 Z A d D P D G 4 F R s 9 S g h x S y x U k b 1 7 M 5 K c t 8 T Y A w 3 W S j J 5 D V e x K p L Y + s f i a P B S l / 4 6 P A 8 E C Q q j V 9 c l g j g D Q Y D Y k U n Z L v 2 7 M v E 0 P H W L N r t Q u O C O u 4 N A F n K Y r e V 4 2 6 B X M K I + G E N z S s U 3 o m f F F O J y C 7 J S t r b V v B h l h e 3 l m j I N f J w U z 4 R y c 2 k P + 0 j V G s K T R y C P J r j 6 d v O e 8 l y d x a 2 j g P b n b x d d U o V h Q D o x k V 6 V q e w 9 V f T K p E M q P K / W + x w Y n y n v w n 2 6 O W n Z D + z Y X O N z q d k 5 Z U k 4 0 c c 5 q 6 G X v 7 c Q Q u z k o n P V R O 2 g m A u w D F t y d 9 H B l + O K b x P z r H V T 8 Z 0 t + 7 X 4 k S q L h w e 6 X J n y 8 k 5 8 F p M v D t M p W 6 0 m D i 5 z 6 Y b N q i E f 1 Q r y c m p B p h K t 5 D D / w 9 e Y x H B M W x p F x D V N x F t Q O B v n x J h L O M q t m C P w I K A x V h P x F Y Q 9 g n Y r p Q 2 p J e C c A 9 H U A j l H O Y Z m O S X T T 9 N T r Y O 2 P X 1 I 1 0 j n u L F M e P 9 t s S e e g b I s e W U 7 0 Q V 8 F 7 T I Y Y l V U o p 3 I z K 2 s o Z u j K u s W B g e i W u t u s X J 3 T A W u S x j 0 e X u N J F V / 2 A A D g x l 0 U K 8 A 5 n h 6 u X T K N i l 8 G U E d I t S r 3 8 o N b S t i n s g 5 i A H M S Y M W M Y V X V F G f b / B N X T t S h C C + 3 K w c j + I j E S l r P a R O D u 0 t + 7 k X Q N t 2 o L A 9 M K N + X c l p H t F r w S V K b i c n a 6 c G 9 r 3 n I A F e M x O 7 X 1 F s z j x d l C + K o s T q 4 i j n m / T r j N A a y I O w I B R I F X G g K C F g q J R e P c / q E v 6 F u g P n + s K C + a V 7 V C R I h C C T d A g b 5 0 Q A 1 6 q C Q P y I G w I v 1 m 3 o A Q O f m D F L S Z f 8 D 6 o G M f U t k D F X B D b s A Y 6 g k u D z 3 2 8 6 M r t v K M S D k w + 6 D F d Q k 4 R L D U l o d o 2 B h / U b O J l 7 w L d w B M 7 9 H R Q L C 0 F 5 e J L S / L b a 7 K 0 D E P C p f s 0 J F C q 3 K d Q c C Z O 0 c 9 q 9 1 x 6 b s R Y G o w N F U q z / W X 8 U E B Q P 8 8 I R f E 7 g / v f U w q W + 9 i R s Z u u 6 J G Q W g 1 N D L v g E C c D / W N R M w 3 V E A a a b I C 0 H d Z g r f 4 O x o 1 j 0 U Y E b c v C M N u g Z 0 W H 2 8 A x H d Z d A a d i N 2 C Y u e h w X V G 8 M S 0 p q R D G F 1 6 y a B e O l C R x q o b X C l a U M 9 s Y j 5 Z G k m L X C r l d 1 c p u i w X Z N x E Q 8 S a E Z z x h y e z k T 7 3 3 8 W 8 Z 3 o S / T w a 3 N e d U Q V w 1 r t z 1 e U M z H o E O c b E h B B A W X 9 0 s B J 8 e 8 X D s 8 Z q / H V j r E F h m J A M K m w r D K z D T 5 x 2 n M n n q C 8 P j b r U k O 9 m E r J Q b c i k J A b Z r U G R / 7 s m V 9 I P / S S p X / 6 a q V W S N Y B X t 2 4 Z H a j D T l 0 i I V a 2 o p 0 n M 6 l F Y 9 Y i k t Q b o H Y b d O Y C n 4 R Z r V P 2 Q N P a 2 p L w X l b m r o M D R 1 m Q 4 C 3 6 p M L i h k M n E T m B C G z G G S v Q c l j 1 B V N E x 9 U J D j N 2 k Z K 9 Z s m d 9 q K j a S e E L 9 4 n B a n v d W 9 T n w p D w A R C M 2 8 a i l 9 T K 2 G E W P f r r s + h V u Y s U / L L Y 8 L 5 7 j c + g S C + o V c L c 5 n o S L M q b v N 6 V Y n V J G f e w 3 p T Z s U + V Y p 0 F U K h t d K V n 0 U 0 E o T + 9 i 4 7 u g m v z r + O i X u q R e z 6 z F o v V 3 / t V X R b H u D 9 B d + t x K h x Z O 3 R S o B 1 M M K j 9 z i 1 5 W B h T 6 7 S O r h s 6 C q a N m d U 6 N 8 A D / A K X r 0 c j M m k 5 M o X Y k A 8 5 u L T z d 8 W 4 8 l + 2 D j o O 5 W m U V z k K x q Y V y 5 S c U Z d 1 P h c p n p C r d 5 s S n c 1 L X d + S l e i U l H B P 3 K c v g X 5 w E k 8 p L 8 0 f u + l K f T c n R o V P F I z B l k B J x y x J L 7 R j n o O P L a k u v g P L M l x 2 r h t Y Z M t i 4 D C U m n H N U I D n Y B V + v U v x 7 D B g L M f t s L l J D R W L q 6 b Z B i I N S j g B A 1 5 p w j D F o L C g j L 7 B K F W v I i a N y D R C G T 7 2 5 y z Q S l u / c Z n 1 U Z O v 3 P D e z M h 2 / h n 1 2 8 f 1 m R 1 Y 6 j b v f L T 7 i j T M t g A + O 2 c q p e r E e r E A i 3 9 X 0 b z u S Y n u G K Y S / A g g e H y 2 F C c 3 4 Q K 8 9 6 B Y D 3 K R 9 t 6 A f R S K 6 J 0 i P g N A 6 a S 1 o x J x A A X 4 A K S C Z U k s 3 U m u / V 2 p X f p P W 5 9 2 A Y M t 5 V T 6 p w N V / H O D w u / K a v 4 N 0 c t j o j f G J Z W c l H A M o h V B r 8 R A P S H Y 4 X h H x p F U C + 8 H k x C k 4 J H 7 t y W 0 t C u N 2 P a I s n P 9 Y 2 Q v S 0 e l m J Z s a E z 2 z D U l N 6 c F 1 9 S x 9 M q / L z q B r f r b M g 4 a m Y W H W l W b 5 7 T h u G F Z h V x n k 1 s y m V l F e 0 / n I D z K B 5 7 6 q N 7 e 6 e b u 5 v d x g a P 0 J h U F j y c v w I U X p t 6 U U u V F 0 c N r o I I V u a w m C Y / i f v E j i Y V r a j A 4 J + S X G Q 2 E E q L B + W Q v Y 1 W G E h x d M u 5 D Q 3 B 6 t 7 i i N t w 8 B A W j F Z x 2 h U q d 0 1 C c j N p 1 w l s d y / m 1 4 + e p w r O 8 n 9 D l 2 4 Y l 8 Y 0 / l c b K H 7 Y + 6 Y H m L g K 6 / p U d e + 8 b M n 4 D N D V y I D n 0 y c S x W J b j x q X 0 E f n 5 / Z g q a P 7 d a 9 z d 6 L d q F W 5 w L Z E P N Y e 4 8 R o U 1 V I P P m D 6 / K x Q R r V j 4 / 4 g O g u n E 6 B s 9 T P M H f k U 0 A f L 3 r w V x x g Z / F 2 F E + H e h U H s F W 9 B o R 7 K b u E p l Y A 7 K Q V U C r X B J d U Q N P / B W k w / / g T U j z P t S 1 O f S C r e 7 k y v y J H P h 4 q q z A 6 z d N 1 Q Y r k M 5 C k V W D p x I r Q s Z x s 4 D 2 v 3 O B E 8 D I V w Y N 1 A S 2 k D V O j D 4 H p A G p 5 g i t W r 2 O i u 1 G o r 5 j 5 J F M 3 i p i d t r 9 Q N t u P I L 3 V T v r X 1 p k T m f 7 f 1 b g 8 M a W C K n 7 e 8 V B d b 4 J o H 8 s M H 7 c 0 8 X 7 1 k S D Z u Q 4 D 7 7 a 7 E x E B S Y o + + J p N P c 0 H k J 2 q p + m k w E 3 t K E u g T e g p 6 j F 5 7 h X D u U d F D 3 P M 6 P A i P 5 9 J 2 5 k d P U t Q a B A s H u N O T l 9 3 z H i B x 6 C 0 h Y 5 u 1 N 6 G y n m c e B Z R C 7 R u f i G O V 1 D N + a K m W I 0 t y p 1 o T y 4 5 J N t E u d m Q j m H L k 4 2 A G p c a 7 Y a u k q / 3 + O n Z 3 6 g k K J y l c e 1 3 O c A j G R A 8 O w n J 1 C g o C J e G C O / y B D s V 9 h i d U y r 0 T 9 G z u g N W z f a G W 2 b f j k V 4 I F T 6 W H 2 U u y U v w G m P R Y b K c E C h m x S B s q j 6 b B i N A J 5 s 1 U 4 r 3 X J m 5 3 c s D u 7 J 1 k J f t R l p m J t 6 B 8 H o U P Q p D 2 u x H 6 U x 4 q q 1 X Z O o Z H U L + B r 5 3 O o / h L x r 1 N n 5 x I U t c 1 9 Z v T B H v o V 3 c F J M Y 1 V M / C O 7 l 6 O 2 b 7 + 0 p c t Y H H Q S h / 2 d / 4 4 / + p G 4 f q L U p c 1 p K t M i k m P A E W t i Q D M a G P J Q P + u L 8 E r N 6 3 B P t + C Y o w y E D b 9 W x r P 8 4 E E S y O k E l J X g d z s C T S 7 c q I o r w f C z E 5 h 7 r P W v e K C w M b P F d r u T l s Q e 1 i M R i a V C X M f y G w P t e R n m A g F m n h e x Z o T E E 2 N Y + F Q M + o r l f y K X 4 i v z M w v G N p k z G B n 0 H b W S 7 0 C 8 a g 2 m u n A 1 4 L h b M 1 n O G R N L e 3 9 2 Q d 3 8 r S b A N G k 3 e M e d m u B Z t H L p a g b D S D x y D 7 k o z u i P 2 w w W Z n V t G / 2 1 A J k L C x w R x A n 0 s v C h 1 p 7 1 l s k e x j n s T 7 p / B D S 5 9 U D F Z J B 0 E H 4 H K 6 g d v Q l 9 T C u w j S P 3 4 + N Q Q w p S z p L g Z h r B q n r k D b m e W h O H u f N b W a a B 9 t P 5 n L j s m D H r E l Z a X w i u y A 7 7 M 9 f h T 8 e 6 V B q c B 6 8 P U v A o 6 S 5 W p H A o t O p + f K W F h Z q 4 L W C o y c N 1 T F 1 B Z O O e k l r F 7 w s d J b O 6 j T m g 2 0 8 m t 5 e d s G 4 8 / Y Z l R V 7 T o Z j 8 k V / + O 1 J b / A w h s X H 5 S 2 J U M h P T r Y / 2 p o o + Q 8 V B V l H c i d 7 c i E X R T Z u F 4 Z t A H l c Z E / M k S H a V V 6 B f u b c d F o F M w q E 0 I W p n r p j q g h H x 1 H r H 0 t E x c P z o W F E o m M t q l Y i 6 U 4 7 e I W Y 5 6 F C 4 i T Y T G J B m Z a a 2 9 a h s y z x u 1 E w V q 4 S P i 4 2 7 x 3 R H K y O k B z o m i / 7 j a u M b 0 u z I M P L e r C r R Z M s U 5 q q P g h q E v g s Z 6 8 1 R c L + V N 4 Z 8 N 2 t r O e y 6 3 / u L j D n P N e 2 r W m G X o S X R Q O j k 4 k c C y I W I l P W S V g 6 I M 8 H W q u L I 1 M d k H w 8 Q k g 4 E O 5 o 6 u v D M Y C m 4 3 b c E Y L X Y 8 h J u V F 0 7 0 6 E O 5 T g V z D 0 r c P b b 0 k V n / W 1 J e / q 9 a r 0 T e O N i R g t 2 U v z L b X u H b C 5 x b c 2 P H n 1 C S f 1 h U z n n y + m D K S a H b Q P z A h 4 h N x K 4 f T q 7 X a + / J X o / V r A q V m K R y X 5 O p p + n J 2 w p x a r D B 6 j w h 8 Z f g + x h H 2 7 K g i Q 2 3 p s r S H O M B j o L S s s p D x V o 0 0 D 7 F h T L g X J x q o P f j G f k k Y w w E j C b T 6 P g Y 9 2 i y u g I y x S r 0 C j w m m V k G 8 j U W u 6 E U + r S U 1 o f 2 6 c a / d L n z U B A r o Q n R 4 r f w a V i t + e f n 3 O i Q G R L S P s 4 0 5 6 H V L B k i p n E s n 0 H a F 7 x Z W o / T r E V i B z G V H v j u + 1 s R W R 6 z F a V j 4 o G 1 c V z L 5 Y 9 x Y L n Q E W h N x E g c E O C t t e j R z S A V / R v E S Y e D v / S 8 F z J 3 / 0 T K N / 6 k 9 c r D J 4 W c b I Z d + U G 6 d 3 y q G e t Q p u 5 K X 9 2 t S m m j I Q s v n T y + D a J U e 1 c K b u 8 C U j X W D 2 f F a U Z k 5 r m k a F R A N V / W o 9 O D g M C r U i R 4 J P V c L j V g / Y 2 q Y M z U Q t I h 2 E N n 8 o T b n 6 W 7 T Y e Q N j t Q y F Y 2 V s k X f p d x 3 3 l V 0 3 g 6 h D q V i W C N l M q s Q H v p v T i j z O U W / o O V f W X i L D a r u X s q E 4 R K 0 T k C F u W k y q Q 1 W 7 P j p I n 4 L g t P f X C V M Z X p Q y g W l 0 Y T j K m o S L 2 U i f B q 2 K D c 5 o 5 8 H c p 0 + G w r Z e 1 G o 0 w K A 2 r g n F a b g 3 h m f F K e g u X 8 W Q d V C q J z F 9 w g w o m I 6 E P E b 4 O Q H r D 1 Q A 2 e Z O J W Q m Z v p 6 S w W p X 9 T 1 l 3 2 K J L a L v D 7 a k 5 7 q R j J u J x T n G o P t / 3 F A 8 U X I 2 D i p X o a T y D 2 R 2 u V D Q X n g X j 4 8 t S H 3 D h K p f t M D 5 M 6 t P S c I p q s t j H Y Z y o x e W R 8 b F a W k S o e U / E p R n u E 8 h M M p A 5 9 H 7 D Q 1 v f f d / N G X y y Q B t c M c k A j V k 9 8 l f S u q U U N 1 I Z f A E 1 Q U q K N o D K D U J w v w h u K c X K u S D D Y P b u 8 i T 3 o G i 9 c U K E o K z + h i U E a w H d 1 s Y c I w E F g M L S T U k h X I k P / g e p v / B f t 9 4 4 i o r Z l P e T u r x S b 0 i k y z L 5 X m C 9 Y Q H y M f X c 2 f q e D 3 i r N j 6 U 4 g C j w J i I x d H M m h U + h 4 W 3 J y R 8 b U u K 1 i O M l a 5 q + 0 4 M G h M X 1 y f 9 a 8 V y i 8 m v q w 0 u m T x b R m z V b U N Q g n S R d M 7 b E 7 K d q W W Z E R / p 4 y s T P x v X J z E 0 z B 5 3 7 y s + k 5 n X I + L Q B + 7 a N E y E B c r 3 r 0 D 5 P M 6 c j a z I G K z T T u 0 t p V A M X F l v t 1 5 9 s + 8 q W y 9 N z c z Z 2 Q b S h 7 / z 0 X m C m b I 7 u X G 5 M m E L 9 x 1 M y Q a u 2 d 8 y n w Y u + i e k 0 t 1 t a q k X 7 0 o 8 / 2 d Q 6 P a g d 6 K J N v 3 k 2 h / L a 6 t / X 9 I D u 9 U b a t N Z k r 3 6 H 8 j 4 z b P F A Q T L d h y 0 u 1 + g z m J S b g P H e s M m A v / J + H X J 3 S + J W d b V c p B o r H d y p B e C q f l l y F 5 I r V E 7 a j W 9 X X a Z I e x t T e k I d t Q 2 z a B 9 i I + Y c C O z I v 3 L 6 p A t G D V v L 3 o a b D 6 b j H W S W X X t Y H a x E 1 y L 5 T / 7 u B u 0 9 9 f + H 9 d b 4 G e D u k 3 B 3 U 2 q j Q o 5 2 e U g O M n C i h 9 9 1 i 0 8 B d 0 z a Z i 6 2 S 8 5 S E v g T e r O F A S k I G H u Y T d K 6 t c F m l m W 2 O Y / k c b l P 2 q 9 c x y M 9 a z I v P w c d O l y z Z S r 2 V Y 2 c g C K d 6 M y d m M 0 c y q 0 9 g V Y d z 7 i h U n q I C Y l K T m p t V 5 5 I I P h g y H 4 3 K n i o 6 p Y l S i U W 1 f V 6 8 M i u M 8 5 o Z 5 S g p j e 2 w y 0 Q 7 G a Y E N 9 K D C V o 6 R K m J q H G 6 c S n I 8 M h h / B T C L v Y V C p F T e T 4 T r g Y C r / E g y K A Q U N 3 d n 4 g X y 2 / n v w R t w q 6 h L c 4 2 f K O 1 E T C b p a u k o v n q H L 1 J T L P T d l G o I n j x S c A M b 9 J P Q q r D s p w M m V q d t 6 M u 5 p y E f V r O V 1 2 S u H 1 G s f m n G g 9 o D o C 7 A D H R z 3 e + G 0 f A p h f n P f 2 z Z 5 E E 5 a E d 8 P r K t b A u 2 f S r 2 q U t U r 0 d b G O k A C A s n 3 g k t v K I j b j f d V C V F 2 J S 5 T z 0 a k t F a R / Y 9 g n o f Z / Q f g P B S F 3 4 9 j y n x k D x M H L a 9 F N O y 8 8 P n E T n Q W j u b 4 Y 0 N V l p X M A E a f z m A 6 e g 2 v m 0 q R P E Z V b B 3 o I e g w B i k T w f y C r 0 y X E i 9 L P J R A G 2 f w n t Z e s c u N A m c m f 6 w O Y r k H X b k V i q m 1 T 4 8 L f o q c J U + c j H U w B t w 6 6 v z h y h s P I / L N y w i e A w I y L L j 0 5 d a s K T s l X T 2 F h H v I U X 5 + f p 8 L F m 2 5 3 d q m z U d k 4 1 + I G 5 s R a 3 r A W q j D e R 2 c K 7 c t d i g k 3 x v v n 9 g 5 + N i R i V v Q x 2 F 2 e j k D u M Q i B O / J R / c I v E T w 0 T c + x h H g Z 6 O X 1 d + F B 2 V Q w S j a F l a b 0 g w C d y D e r L 8 L E e U + E t 8 C R U d s 1 S o o 4 L w p K 3 b 8 x 8 3 w m K X E S 2 q y l 6 8 6 t 5 Y 7 B r s G w w O 1 a K 3 p 8 w p o K W d H Z c 2 v 7 u B n v B 6 X h A R B 0 7 U U X p Z Q b E X F a f T o U K g i z u J Z t V u z N b m U b c i j G g t l S f e W V R y l 9 q 0 + Z 3 h L F R i A e 1 a d D w P o f M 7 v u Q F W y 3 I i M C T w j l 2 W S / Q C l e Z n 9 + L K A P h g 4 S n 3 i u B 7 L y 8 1 u x q E + M d / W 5 p X / r o 4 y e 5 0 J d S 4 L 4 6 / X X A A H x Y P Z D 8 e k e 9 G u b 6 r u y c 6 + N i W z G V H o q m 2 M p 4 r y F w C y R 0 f B j O 8 3 P e 9 o 7 y r s r o l z R r i m O v c e 7 B 3 6 Z F f J c 6 9 0 J m U 6 N y D k Y W u 3 M W 2 a u 6 o 2 I h L 8 E 8 s p 9 y l i f 3 I z C i M F 5 X G e 9 K + B 7 V d d p x U s d X X U O p 9 K I 4 F R U 7 j e M a X C V w 3 S p Y D Z d s x V 4 / v K f G 1 l U c S i 1 i S b z x U C 7 G 4 d S 5 3 J 2 o / P s R z i 1 z 0 V c H N z C a e V b P e 1 G K m 1 S 2 7 L o u p j k 0 Q B 6 D X u p / H B d L Z p t m U S P I S X g y 2 n u y w j Y I u n + 5 6 Q k u v x B 8 + 7 I A P K + A D F p 6 b b 8 o C j E I 3 J D / 4 b 6 R 2 + 7 9 v v e o C W t p W h r M T q 5 W C r K b j 8 h 1 E N t 1 8 0 O 5 7 d U k u u J K e P V 1 5 2 E k x f F Y X v U Y 6 3 5 K j 4 l p Z 7 E p a L W Y M d 9 k j n F 6 I y C G e V 3 s 4 M u 3 O R 3 D G r s J Y e U / b Z 7 x D u k a l J b 3 z S p Z O j i M T 5 Y o u 4 l p U F 8 R t 6 i k t b D d D A b z P x F X R 3 D z 2 T G c y u T D i 3 q 6 b t M Q j p n x 9 y Z F 4 1 J F 1 t Y G K t x P s M L P I k / G b a j / y o U H K M I K 5 k z O B c y c O O L d 6 t G d / k I r e P 9 B l q x S G Z X L l W 5 e N Y 7 s X c f N 6 P l y u F 9 K f / 7 d S u f n f t V 5 1 A s P B f g 7 Q v U 7 c L + V l a y I t L 0 N 5 E + G j F 8 p 9 j v j M D c n 0 r e G S G C M B J 2 v 1 h D T M s P x m L a q M y 9 K x 9 X G 4 L 7 V w N A Y L 3 1 S r F Y j i e h W O I g 7 F c i U S D 9 w L J 8 b x T 2 2 6 w g R Y g O 7 x 6 Y L t W E d T G 3 N S P v l k Q 7 7 v l z A x Q 9 1 3 m 7 o g V J 9 z I L u Z q Q A c Q 7 g v R r H L C m J F T f / J b 0 q u 2 X n v A Y Q 0 S 2 4 s / E x t A F 9 r T o C G G X J p 5 g 0 I 0 d G 4 g F h C 8 O p v + j 8 c Y M H V + o r R p N s 7 c d D 4 T F X G c 3 u y v s A g O c 0 D j H X 3 t V V B 8 A H e n + 6 G Z W X c l q c Q N 5 0 G m Y 2 / J e W l d t l R E C F j V W 3 z N Q g m l 4 B o h s y V a v L 0 W H t e p v g o J / U 8 L O a L A + K I U Q L C y B W v f B K G D 1 J f 1 k y 2 K 1 F o K P h Y o v t q Y n g 5 / i o Y Y V t W D u 6 W Y F t Z e c F i 6 J o 4 k I l d M B 5 u C R Z 8 1 h j R u W 7 K B z 0 V n 2 5 o Q u g j q q q i O y 3 u C V W E P W Q M j T h s o w H F 5 n 0 F A I U q Q K E G a G U H P C X z 9 p c g 1 F 7 X K f D c v j f A C w c + P 6 z y P u F N D w E + r n K 3 7 s 2 O c 9 6 B 8 x A 9 g U 7 M N x I y q d 0 X N 3 6 8 4 N R H c B + 9 w z V W p w G E L 7 P 7 t 6 U 8 9 z d a b x z F s A r l 4 8 f 5 b b F C m v z + m B e P l d f z U t x w Z P m b Z y s / G h p g G D + 8 N 4 Y + O d o h t 2 Z M t S s U n 2 X s 5 0 c O 6 u + p R X 0 E 6 R o f 9 9 q J v f e r k G l D s j c i K m P o Y x n H 8 m E A Q f j U j / C U 6 e j D x U 8 F J h 5 A S 1 3 I J + e j V I Y b / 8 Y i l 6 S A G I k L J I P U s l b / U P a d d t w V u j r 3 Y / n e z Y J a w T k s u F w 4 X 1 u i Q 1 a v x 6 P k n 7 0 l b A / C / a j y S / W Q A C + b g q P 9 j M y I o T J A L W U i u L 9 A P z A G 4 C N D V a F u D / D 5 w B 9 u t 6 3 p m T L T D p / v 2 p v i u i f y 8 C J / a W J e Z l x d f m z A w k P T I 4 m Q x B K P M R 4 F X f / B t Q N Z S O W P j O a d v Y j 8 e j W m + t b H t D 6 t V g g v J F 4 + / r C B F m Z e S E l 2 J S O V O 2 m Z s d p Z U L t L u M H 5 U 2 b 4 K P B 8 i J u / d u p s g H x C N r m J j w / K L J W J o J I F a w W T i e d l J f a c W l d G a D / 9 + B 3 3 x f l l t T S a T w A 8 D X T N l Y U x R 1 m l b q V A / m N v v L U y O K B P 0 D 0 K s M y E J f k s o Y n o K Q x g l 6 p 5 z k t Y F S g S N 3 o E R U q h T S r L e B Q f Q Z F u T F u y X Q 7 J 5 Y k + 3 H h I a M 2 c x D f / k d S v / E e t d 4 6 i W 5 V I Z v t / F L d S R j 9 y 0 N B / o E O u D q W 0 0 Z 4 w M 1 S 6 b F t Z + f D W v y f f + f R / l 3 3 z j 2 X y m d O N 5 Y k B S + 4 6 J T T B i 1 V s M w / j k 4 A R H V f 7 o b 8 8 v y 3 p K I g R F U I V w w 5 P 7 4 u P y m J V U j L x N M R l 4 E K 6 H m C 6 3 d w X D e 2 0 o z P q c T z 9 o I E h c K N P g n t a 9 H q 0 K R V u M f 5 1 O T D v q i q M u f h t C T f X v a Q E l e C V S 4 Z S K D 5 P N 5 g G P g 3 S M V e + i W D 9 + J D C p 9 l F C M O Q g e J 5 A I p U q R Q k l p y F s q F j Q F n U g 6 V 7 4 E z 0 r g v 0 w i c S 2 f m x m N O v Q c D 4 9 A n Y V 2 4 v 1 k L I L S N + 4 F 5 6 H H j a X l v S p T 9 F z P U 3 8 W F / 7 8 W n B b 7 u N u T Z h 1 m Z v X b c o v d C c M p i u G d u t e E 2 d 0 X r s u f F g 3 1 H r m V Z 2 X 8 8 p X 4 S 8 C k X e x / V p a n B A 1 9 9 o C Z + D 5 / c 0 g O q E g J j q r b R 7 l b C p u a 0 u j M X j Z u n B p b w s P x q v f 5 2 6 1 V 3 + A m R e X 3 m a J a P c y Y M I j 9 D 0 M 0 U 8 F k x m 7 F V V b i P h n F f d s 0 t t e j L 5 7 u k a H x 2 K 8 G V w H y K B h e J L S R f w v C e 0 i r 1 g I 3 B d 3 R P k Y g T 7 6 4 0 K n D Z g K I U 9 D Y d 2 q p i y 9 Z n p w B p 3 0 9 z O a n V 8 v J X V / r E j k d A E W h f r 7 M 0 x w e X p P A 4 l 1 6 m p f D B 7 3 V D c L n M M O D k a X A T S g p r S p + T c m 1 H 0 t u v I r w p y 9 h S e w r n K E D O 7 L L a U W r w c 4 v R z 0 5 r U 9 A g 3 W c 1 R c e 9 M 0 V e 5 E a q f c D 1 W r M w h F 3 T 5 k x 5 X p q w V I o 4 G 3 f k x 3 0 e w j Y I L y 4 2 Z S a N x q P h G 3 w S A 2 9 k C H D R G + u 4 R o F Q c x P u f l E t 8 2 D 2 q Y 2 j g v R 4 c P 7 X 1 K y i / F 9 r m + J A L / / o 8 j M 9 r 8 b d m U g x 7 f g V 6 L U X A / S a V D 4 T 1 B w S F K v H O q 5 O B P f T 8 6 D J f P w l i e o J K W 1 U I E p Z G b v O a Y 6 g w U W / G u s i s b O t G P A K b 4 8 m d N g W t m k Q u D d F V x e w U d T l D Q S U b C P X F j E 9 f N q q h f d A I V V 8 5 m Z k + Q T 7 3 l V b i x d P B C j t z s G u 7 O d B Q 2 y / x s t V G + u T u g W V S T 0 K 5 r E r E 8 C 5 m A H g u i + 2 u d w 4 Z f t C M f n D q 8 / I Y j Q h / 1 9 u U y p m 9 / Q + T Z t 6 f E 0 g e 3 b S N W t D g T E f l M n r 8 / 7 g g 9 5 M z k 0 G w G o d K h O R X U r L x F O O 5 O 4 2 Q A X L S l m V o H I s z 6 h M h F I m z q s F 4 G 8 9 1 g 3 B a S L D t e T / B + n a f + O P e M q 7 A A A A A E l F T k S u Q m C C < / I m a g e > < / T o u r > < T o u r   N a m e = " T o u r   2 "   I d = " { A 8 7 1 A 8 D C - A B 0 D - 4 B 7 0 - A 4 6 C - 2 4 7 9 8 7 F C 5 A F F } "   T o u r I d = " 4 b 2 8 1 a b a - 7 6 9 5 - 4 5 d 6 - 8 1 6 d - d 3 4 2 e 6 a 7 4 f 5 2 "   X m l V e r = " 6 "   M i n X m l V e r = " 3 " > < D e s c r i p t i o n > S o m e   d e s c r i p t i o n   f o r   t h e   t o u r   g o e s   h e r e < / D e s c r i p t i o n > < I m a g e > i V B O R w 0 K G g o A A A A N S U h E U g A A A N Q A A A B 1 C A Y A A A A 2 n s 9 T A A A A A X N S R 0 I A r s 4 c 6 Q A A A A R n Q U 1 B A A C x j w v 8 Y Q U A A A A J c E h Z c w A A A 2 A A A A N g A b T C 1 p 0 A A E 4 X S U R B V H h e 7 b 3 3 d 1 t Z k u f 5 B U F 4 T 4 D e k 6 I o G o n y o i i X U t q q d j N d P a f n n O n Z n d 7 Z r f 0 D 9 q f 9 r f 6 B + W F 3 z + 7 Z n T P T 0 2 a q T X V 1 V 1 d n d W W m M u U l G l G k K E r 0 H v Q A C e 8 N s T f u A 0 g Q B E i Q B C k q q z 5 5 l A Q e Q B D v v R t x I + L G j R C 9 e v o 3 M a R h 3 R W C U S u N P 9 t J d A P 4 5 k E n f / y D T z o g E v G H J 5 o l 1 y z / q Z C o o J S o 4 f G K 0 P O y n x / 7 n J 1 D X v w c c n k q s 6 s + V B Y q I E 5 8 + C 6 s O K J w O B 0 I + g O o q y n F 4 O A I r l 1 q R r 7 4 Y N / o 0 f P X u N F + H m M v F 1 D e V o 4 C V R 6 e D C y i p U A P U 5 U q / q 6 d d A 9 M w W Z d j T 8 D d H o 9 b l x p j j 8 T W L b 5 8 b r v N c 6 1 N q K i 1 B g / e r I I R m J 4 8 K i L P z Y a D b h 2 s Y k / X l n 3 o s S 4 d f 4 r j h D 6 e 1 / x x y q N F n f a W / l j I s L G + f 3 4 O E + m p q Y S z Q 2 V I O F J v j s Z B S r G j u 4 l J L / + t p O 9 R 8 Q E 6 n r 8 y M k m F A l C m i + L P x O I R M E G b P z J E e E O x i B m l 1 4 p y 4 s f S Y 8 v x N 4 j P Z w 4 i 0 T 0 N 2 J M 4 W 0 w B S F 8 1 v g r C 9 Q 1 a l Q U q f F u 1 I x C m Q G F 1 V s D K s Q u g l S S L 9 x 0 x l f f d b G H W 8 N C J l f i 7 s 3 z m w o n w d c P u r H B / o 7 e Y E D H Z W G w n j S S F T / x 0 e 2 r 7 D 6 w c 0 1 i Y y P G z q U L o r w 8 l J a W 4 n x z N T / e 2 T c O l 8 P G z 3 E 3 C o u K c b m t n g u W + M d / + k c / E Q 4 D d t 8 G 1 6 R i d k + y m X F E E j m u X W i M P z t + w l E 2 U L P Q / A n E e d s v J M G u 4 Z E j y 2 f X l M 0 y m a 4 p D d 0 o u 6 k R d j 5 S 9 t 7 D s L S 6 D q 1 G g 6 6 e N 1 h m j 4 P h C F R a O a K x E P 9 D S q U U Q x M T C E U j G B m d g T 8 Y x t f 3 n + P S + a Z N I W q o q 0 R o Q w S n w 8 m f f / L R F a S b J O t q K z A 5 P Y 8 b 1 y 8 g f x / 3 4 T i h r 6 X W a r G y Y u X P Z + c W 0 V B f y R 8 n o E l h a d W G U C g E t 9 s N i V L D F c z Y + M Q 2 x Z I J n 9 f L r 0 N Z R T m 2 D S e D M g 9 R d l M f P u u L H 9 m d U 1 W F 8 U f v h x C b X b 5 5 9 D L + 7 G R D N 5 b M h w A z Q 5 j s c G V A t y r M z s H B F B k N S N U e M 1 g 2 0 L C W S N i U y x 7 4 m O n Y 8 2 o Q D 1 9 0 4 d G T b m a 6 a T C / s A K P 3 4 f R 8 V m m k U X o 6 3 8 H t V o p / H I S L Q 0 V + O G n H S g p K 4 U n k F 5 D 0 z n R e 0 h h n G R K C 3 X x R 5 n x M q F I 4 A u E M W 5 e Y 8 p 2 f 6 b L k 6 f d m U 2 + 3 5 I 7 / M y U 8 4 d j U M t E 8 I U B j Z z N W E l j k M w S s g p y Q Z 5 Y j I 1 o l M 2 I w m A g 7 T s / v o a y + g L 2 L M Y E y o L S 4 i J I k 4 S X T J 1 I m H 2 x 7 w E h p q g k T N J T r Y H u v m H Y b A 7 + + I s k f z m B y x / F w J t h e N g M 9 Q O m J B I v k / L 7 + r u d P l Q q 5 9 r O Y n 5 u b v s M l Q 1 Z z I D 7 J s A G G / F 9 l O z p B T u f L S g g I G G a X K / Y L k x E r o S J I G E i o u w n / Y t E I r C t u h A O h b n 5 M m u 2 I B Q I b r 7 O 3 3 N C h Y k G M y m b / S B l F 3 d 8 Z h k z S + y 6 J 9 F + a S u o 8 s 3 D 7 v g j 8 q E 3 4 G U + r l Y h x o 2 r Q j D C v C 5 c Q 4 I E 7 + q V 8 / F n Q G 1 9 H T 6 9 1 x F / t o V R r 8 T 1 K 6 3 7 F y i a D i k Y s e I I x o 8 c D v q s h N / g 8 m / w i / h 9 g P w h G g x 1 F Q Y o J M L 5 p c j R s R H d i G 7 6 A h 3 t z V i c t C K 2 z 4 H 6 P v j m Q R c P K I y Z b f E j u + N y + / l 4 W l 5 Z g 7 F g p 5 n X 0 i L 4 + 7 G N D R 5 4 + e Z h D + 4 z 4 X r R 2 c s j o h T E o Y h m Z c F 2 U 8 / E h E W v F z 4 v y m 4 q t 6 h T p s C p R c H f 3 L d A q R Q S / r O / t y 8 n g 7 + 9 o 3 1 z + l U z M 4 S m 1 w 9 B p k i r E a n X w B W I Y d U e 5 K H u X M 4 8 u 0 E C Y / G a Y f O t x I 9 s E Q 5 F e D B G I h U C M j R o j D U 6 D P V N I 0 p O 3 Q m G o s d l Z W V Y t 1 j i R 3 Z H q 1 H g 9 u 1 2 + L x u + H 3 + + N E t q s u M O H 2 6 n j + + c / s a 8 z W F s d z S 2 o y P b l 7 A / U c 9 c D o c X J B T 6 b j S g p r q S p h n Z 8 F 0 J T 7 / + D o 3 D U 2 F J v 6 6 e X K U + 8 I H 8 q F s 7 h D U T L A O G 5 F K B 2 k Y c n R P M k 5 / D D p m u i W E i U z W Q A S Q s z F L 4 / Z 9 R L y s 3 n m m i G I o U l X F j w g M v Z x F W Z 0 R B p M m f k T g 7 e g C O 5 E I W i 5 X M b / r m C R / H 9 C E u u y I o M y w M z K 7 F 2 Q Z 0 M y W a R x N M T N 8 b G S E z z K J m d t U W I i r 5 x s w v e T A 6 N A w 8 p h f W V J s w v n W U / z 1 Z O g 3 k u 8 w f Q Q P u 7 P P O 9 C V L N B I j 0 S Y i O a 2 C / F H h + M X v 3 q E v j e j N D f z i 5 N M 8 n R N D v n P f / l A i O g k H U / G z 1 w M U u Z f f t P J Z y A t E y a C 5 I b + 0 d p R g V L E f x 5 E m H I x 0 5 t U F S h U b g 8 H E / k i x Q 5 h I s p L T b A F n X w N 5 q R B A / Q r Z q k M v H r J F S w t 0 O 4 H 0 g + 7 K e V 6 Z o b L Z D I u G D T L 0 H t J m A i d V r h W t P a 0 t G z B 4 n q A P 0 8 m 9 Q 7 T s P n 0 X r v w + E O L 8 t G X z W b I / v 0 / f Y s / / s M v s L h s h d P l g U I h Y x e a O a y T Z m Z r e / k F + 9 0 f 3 I F M K s G v 7 z 9 D X U 0 F V i 3 r 0 O s 0 m J 1 b g j h f j J v t 5 z G 3 Y M X U 1 C x M R h 1 G J 2 b 5 3 f 5 f / + O / 2 X T + D 8 O k e Q 0 T 8 b W O j + 9 e z 3 n 4 2 e v y Y 3 Z k F S 3 X a u J H t t P f O 4 W L V w Q T a D / Q g K f 7 s O a O o E i b z x V C q h 5 x M v N H p z z 4 z O c L b e D x E y F 4 U F 5 Z h b Y z F f x x L s k 0 l s j i o O O P n t L C d Q y f 3 b u e V b a K O 7 B x s B n q f U K n R a H R v Q g E g v j b f / i a C Y I e i 0 u r O H 2 q G t 0 v 3 z J z I I a q i h I Y T U a E N s R s M M T w x a e 3 + a x F N j V F f S j k 7 H C 4 2 C g R 4 / K F x v g 6 j Y i b A B X l J c K I y g G h c I g L k 5 Y J 8 V G s 5 S z P r c N Y u n N 2 I s a n F l B W Z O L C Q P 8 8 z C c M s J l 4 3 b O 3 X + V m s z R B w k R r V K S h 7 b 4 Y n 8 U J e v X F i 2 4 8 Z I 7 + Q V F K 8 / A Z 8 1 O I 5 U V m n h 4 A m 3 f 3 c 8 l 0 x e U S E W T s 3 x f s 7 9 N Y o E X 5 b N D I 8 z 7 c d S i K / D R W 0 d r K T m i x l C B N E 2 L m g p 5 p S g o i K G V k k r E L y U Y A X 1 Z N O f O E T S 2 8 z o g L D p m F F B l K m I o J u / u w 0 O D t 6 R K 0 8 C d 3 O 7 j / l U u G e x Z w + m I p 8 i k s l Q R 9 / 0 c v 3 u B 8 3 S k U l K n j R 7 d Y W g + i 1 C j L O O C 4 2 S v f + S r p u W A w z A V r Y H A E H r e H D 8 j P 7 1 2 L v 2 P / 0 K V e c / p Q q N + 5 + J w N A 8 O z O N + 8 c 4 a m M U L X g W a e 3 a x 0 U t 4 U i s + W D 2 6 G S k D C R A J D 9 j V p W B r i D r + g J W n 8 0 D 9 a Q D W q 8 7 h N T X 4 P C R P B B Y J + I Y W E o A i v b 7 2 B h I n / Z M c S 7 8 k F 9 N 1 O N Z 7 h j 6 3 u w 5 u Q q U g k 8 h 3 C R E x M L + J 0 X T k k c m a u x c 8 t m b K 4 M C V m o l R o g Z q u e S o 0 7 p R y C b R K C Z v N C y G R S g 8 l T A T p s I M K E 9 G W R p i I b x 9 2 4 r t H X R m z Q O j 8 F t Z 8 X J i y s Y g S / D Z T 4 g R g c U W Z + b R z 4 B 8 G j 8 O H h W k r z l w U E j 2 T m V t Y g d 0 V R E N l C W R M q N I J H U G 6 g 9 Y G U 3 2 h X C T x 5 h p a 9 / v u c Q 9 X E H d u X Y N K v v v 1 p G D H 2 b N N q C w x 8 O e U C i Z J m Y k S y b 9 E w 5 l m + N x 2 J q C 1 / H k m P t g Z K h U P 0 6 Z L F h e / s B 8 a u R Y m Y n X R h o J i b f z Z d q r K i 2 F d s 8 N q s W K D Y s w Z o N m B h I n 8 q 7 l V D 8 + d J M j H O E n Q H b / / s G t z 8 N u c 3 o y z K 7 F q E 9 a o E s J E k D D R Y i 8 J V o I v P m 7 n E U C N R o O J 0 W E s L i 4 n G y 5 p + e A F a n p u B T 0 D 4 3 j 6 r A u D b 4 c R P u G L l c c F L e T 6 f T t D v g T 5 g p f O 1 m P S v L K r Q C V Q s d m o q l j N f Y 0 g M 7 P N K + 7 4 K 8 e H b Z d g C Y m 3 W J z P z i s P j U 2 N q G S K h M z 9 T L x + / Q Z f p N l y 1 H H 9 M j M F u 9 D 1 a j h + R O B W + 1 k o V S p 8 d m / v f X 8 f v M m X M D 9 W n B G e j 3 X S T J H 3 x e r 8 O l w O L x r O b l / o T R C J R j H w z o z W + n L I 1 Z k 3 k q Y S Y T 5 r / h G t Q e 7 G 0 + 5 3 u H S x h Q t 3 O v j E w q a P b L b z v J t Z R 0 W x g Q e r U n n 8 4 j V 8 8 S y L j 2 6 3 7 7 m H L Z U P f o Z K C F C J L h 9 T s 4 v 8 c S q J 0 P B v E h r m y E c y p F v S U s H j n g l U l W j 5 M s F + e B / C R P i 8 H j x 5 0 s X 9 m t 7 X o / G j W 5 D 7 k 4 0 w z S 7 Z Y J 4 c w / D Q S P z I d j 6 6 c Y F n o 2 v 1 e j y m d a j 4 u M l 2 c f l 7 4 0 M R Z 0 + n X / x 7 M z z D c w S 7 + s b i R 7 7 / K D U K N s i 2 7 0 4 m a F g 8 7 B y B K O K F R q t B x H + y T W T z s g 0 9 f c P c n 2 k 5 2 8 r 9 J O u a b U 9 f J h 3 m Z Q c T p F F u 8 u 6 W I U J y e f N K M z 7 7 u A N P X r z h 2 e v k R 2 b D k Z l 8 9 H 1 f D 8 3 i U m v 6 s O V x Q n u R X v U N M V t 4 q 1 Z A N t B N 2 8 t m P s l M 9 F v R c H H 7 J l C 7 2 8 9 3 o 8 o k Y i y N W 1 B x u u h E 5 v I l o G h c g t K y M p w 9 U 4 1 v H 3 X j T G M 9 a i u L 4 q 9 k B 8 0 y S 1 Y v a k t 3 r r 1 l g s Z x Y j 9 U d X 0 D W u p 2 3 1 R 7 J F f y x a t R / i U u n A B h I m j 7 x H 6 F a X D U z P P J r K 5 I / M i H y E 5 t 4 P Y E s G Z d g 8 3 i g E w h O d H C l K C i U r A 8 l p e W + E I s Z a G P j k 3 x Y 5 m g a N 3 0 / P Y s d c p G 2 Y 8 w E T R b J T Z r z k 1 N c A G 3 e z O v G R 7 J 1 V Q p F T z p 8 E O 2 J 8 + d q e L V n F 6 9 7 D 2 Q e X E S C A X 9 i F A V m j g T U 2 b M z y 9 D o 9 Z C E l G j u O Z k V i t K 5 t N 7 1 / m 9 o P D 1 u Y s X e B C K a D h V v S P M T V A + H Q 1 6 i t a N j k 7 G j x 6 O M 4 1 1 / O f 1 D m G R W q / M v M x x J G O e q s Z 8 w J b S J m T u k T b 0 x m / i B 4 c 4 i k h i 8 Y g x O b O I 8 v I i R J 1 s 1 j 7 5 s s R J X m y t M C p 4 E K r r 1 R A m J u e Y o o v h w e O e b f 4 N 5 d M R c o U S R S W l / P F h q S 4 X z D z a d d D Q 1 L y r G / A h T y L H B q X a f I g o 5 F J 4 m c 9 E b G w I g l V V V s C d Q 7 k y + 1 D 5 S S M Y D H J h I i h Y k X p / W l u b c O / m e V w + u 3 t W w 3 5 o b T u P M r 0 Y D R X 6 + J H 0 / F a g v o d Q F C s 8 t 4 Q y s Q 9 y s x m h 8 V k E P X 4 + C E d e m m G q y V z k 8 k P A l 7 R g 7 U q T i 1 d V u p U B k S u q i r L L J / y t Q H 0 P C Q W j m J 2 z Y W r V j 1 k 3 c 6 Z X v L A 7 w q i v q 0 J h Y Q E X u A + Z 0 o q t 5 Z G e 7 n 4 s 2 3 J T 3 y Q X 5 C X b 2 L / l + 4 H b G 8 b z + T C 0 T X U o P t + I n p U I 3 k 6 u Q y 6 V Q a L 8 s I W J a D u z l f 0 R D o c w P p p + k f Z 9 k B c J n + y F v d + y f w x 6 B T f v q B z z 1 P Q a I p E N n K o 3 I e S J w l C S f s P h h w S F s p N n W b 9 / e 8 7 i + 0 z n z P O s f c j r L L 8 l H S L R B r 7 4 9 D S e P p 3 C 0 O g K G p g w q d X 5 8 H t 8 8 X d 8 + C T v S 5 M r 5 P F H Q m 4 n F f f v 7 N u Z n n Q c i J v b 6 n 6 i h Q E q g 1 B S 6 f t O d / / 4 i e 0 W k U s 0 a i n O n y t F s U K L l n M m X t A y 6 A j B W J p + S 8 f 7 h n Z W Z 1 u n n o R m z i z k b Y r F e b j V c W m z O A 6 l J u a r T T A W G K B T Z t 4 C 7 f K G M D I 5 h 9 l F G 4 o K D V n / 7 b 0 Q 9 T 7 5 m 9 i 3 j 1 7 i d v s F y J X f T 6 G i 1 C P K l u g b W m A X T 4 v K o p M 5 q H I N b c 0 Y f r m A 1 u t V z K 8 K Y H Z o C W e v C o u U J w n a L m G 3 C 2 W S s 2 2 N 5 A 9 t Y M 0 V R q V p Z 7 5 i N i S n N B H n L 1 1 C W c H B P i s Z 3 v G k 7 f I l e K 3 7 N / 3 2 m a h 8 r F C L F p v D j Q W r F 4 8 e d / E L u L p k R l V J f B 0 h N w r p R O N 2 e p H o 3 q N R y e G R S r A 6 L Q z c k w T V n i B M h c a s h I l Q S P M w N D h w 4 F 0 E J L j X r 1 9 G g U n Y q p 8 L Y S J 4 c q w z w B x Y S x g F V f t b 7 K O a D g / Z Y G 2 9 c B l V p p O 1 U G h e t K C m q g w P n v R x w f r 8 7 h U 4 X G 5 8 + e v H + D f / 6 l N 0 v X y D i x e a m V y J U F Z y / C b g c W w j n x p a h K F Y w w a N M C N T J a j h v m l c u H 6 G d 9 4 4 S T i 8 Y e h V + 7 O Q S J b S n Q U p e o t 7 A 0 U a o Z 7 I c c L / n E z M H h x g F z Y V u 7 x 5 q / 3 E C R N B h V W W L E 4 Y D W r U V x d D J B b h + Y s + 5 l c 0 M g F z o e l M H W Z m F 1 F e J p T S P W 4 e P + n C k 6 4 3 8 W d H g 9 c Z g k a 7 t S A p l 8 v g l q v h X t t Z p p i I b k S w 7 l v m Z Z 3 p n y M g 9 F Q 6 D v Y r T E Q m l U B C 5 H M 7 u V 9 2 3 P A Z i g I m j q U g D O W 5 m f b e B 6 F Q B N L k O l x 5 T D s x + 4 F C x z Q L c X 3 G n s c f 8 f 0 w e U x L J y o a 7 Q e v P 4 i p 6 X m c a 2 2 g c B P / X L K d a e M e m S w T U w u o r 6 3 g 4 V 2 6 u J T R b V 1 z M O E W Z g r K X h 4 a m 8 W q Z Q 1 3 O n J T K T c d 4 3 1 W n K b t G 0 k j 7 5 u n g 2 g p L 0 V F / f Z t C J G N M G z + 5 f i z L R T 5 G m h k u c 8 8 e B / Q 9 g 3 K D T z K y Z n P U D T A Y h 9 C O 4 Z d o H P Y B h M U i m z R g K d z o 4 F N w k M b 1 H i N P f Y b B x E m g r o 7 F D F 7 n w p n P n z 6 C r / 8 l 8 f 4 z 3 / + j 1 i 3 O T E 2 b s a Z 0 z U 8 + v T f f v o l 7 x D 4 T 1 8 + g l w m x 9 / 8 w 3 3 M m J f x f / 4 / P 8 W T Z y + 5 w B 8 l P H 8 v 9 U + w 6 x C m L M 8 4 w U h Q a D S Q R p g I f + T 4 6 0 d k Y s W 5 g S C 1 5 Y k / 3 w / 0 O 9 R v 1 7 y 0 L h w 4 I r h A P X k + g D z J y c y Y S E 3 P z 4 S E e s Q e E x Q 9 o 9 l t Y X G V 7 x 4 t K y n E 9 W t t M B k N M B R o M c e E x m 5 3 4 Q e f 3 k A w G M K P m M 8 W i U b w w 8 9 u 8 k K Q H 9 2 5 h t P 1 N f A z n + a o o A y Y a G x n k R a T Q c k X e h N I x X u b 6 5 7 Q y Q h k l O j y k J + f j / 6 3 0 7 D a 9 7 + m R j X u R 0 c n 4 s + O B t F / + 6 / / K V Y k V a C o S s / M l e w 0 J t 2 P R N H I o 4 K i N 0 + 7 3 + K j 6 2 f j R 0 4 Q Z O I l N S B g S p / 9 j 8 1 8 8 S e 8 i y C b / e g 9 i R r o d G 2 p W i 0 Z n R Q Q 4 L / D O O g s u R d 2 q x O W R Q c a z 1 f D E 4 x C T Y 4 y Y 3 X F C u u 8 G 6 1 X h P C 5 K 2 h D I C J E 2 X b D q C h j v s n x K a 2 j g m p S a F R K F B U Z 0 V B X H j + a O / K W F + Y h Y 3 b y f h I m l + M N g I + S B Y s b N 6 + d Q G E i m D S Q o C T + x R I N z e J S w o U o / p 4 E w u v C T 5 r h S J C y F a Z E a e n 9 E A 5 G I F c I s 8 / o t A X 3 H / X y x 2 q 1 C k F E E l 8 1 K 2 E i o r H v R 0 Y N b f e 4 e O n s k Q g T k X e h r Y X f 6 P 1 A s 8 e q 7 W j T W G z r t i O f B T 8 E R q d X e d n g w b H 0 B f O 7 + s f S V u R x O 3 2 Q a 2 T o Y a 8 T t z o u M P 9 h D V K Z B G q j C V 6 v h w c i d N K 9 6 z I Y F M X M N N x K 7 / n Q S X S U P A r y C g v U 7 O L v z 0 Y u L y 1 E c c H B 6 0 1 n Q 1 v T z h L C v 4 n M z M x w 6 2 H B b E 6 r 9 9 o v N G J i Z m d A I R K O Q a d X w W a 3 4 1 x D E e T S P E j l K s z N r 8 J p s U C l V D G F J Y F M I m f C o k C e K L 3 2 M s h K I M n L b f S X Z s d E C 8 2 T Q L Y V j b K B X 0 W F U b 6 v 9 p D H M X P s w w L 9 X k M m C r V V I d J d E r p O z a f K d r R u i Y S Y 2 R e K w l R U v L m N v N g g Q 0 w s g y Z f v m 1 h V y 8 v Z D 7 S T h P I K C + H J D / 3 a 4 w W u x / T k 0 L B E 5 c n f X X b 4 4 R K u 4 d y l K K e t + 7 w Q K a R I k T 9 / j 9 g q I v C 0 5 7 t J X S / D 9 C w J 6 G h W e r r h z 3 C Q Q Y J E J V F J k g 2 q M u 8 x U m + n J A p w K w 5 v H w z A r f D j p l 5 C 6 b m V v h r N q s D h p K d l X + 8 o e 0 z B g V P E t V + c k 1 x g Q K f 3 r n M C 6 9 M z i y g Z y B 9 M R V q C X o c U D W k 7 x 5 t d Y Y / D H l 6 j R K R m B j e 9 d x I 6 P v i 6 b N u e F y O / b q D H w x U L I Y a w i W E i o r 4 P 3 j c x f y g r T M u 0 o m 5 8 F G h f B L A f E k + 7 t 2 6 i N q q E p S W F u P V 8 B J q q 4 u h V W v i v 7 G F L + L i P 4 W l b 6 H F 6 H F Q X V 2 J 8 6 3 p E 3 Z f 9 7 5 E / 7 v p + L O j Z T 9 B u d 3 g x l u + K A x p s R T W G S 8 / + D 6 g H j w T 8 w 7 0 D m 6 v t 8 a j Y 3 s w v y o M h v q G U / H h s D u v 3 + W m v N R x Q 8 J B k c N v m F C R F U e V T V M X h 2 l g G N T 5 0 D I f t 6 5 O q I t I W S E a h Q R X W q s Q h R h i 5 k + l w s P 5 7 L 9 C V S X 3 r R K C d d Q s L F v Z D J H e h 9 A X G L G y v I K B k f n 4 k a O D F F Y u y K M V f e o / + / x F D z R F E l j n h M F 5 n N h 9 G / j u Y R d v G W J d X c W K Y y t O / N 2 T X s y t 7 r 5 a / 3 b w H f / Z W J M h Y s X G R r I G O t t c D 1 / 4 e A Z M L k l 8 Y 7 6 3 K R L j v m y q Y v 3 1 / R c I h c L 4 l + e P c P / + Y z g 8 I X T 3 D v I u j O F Q C L / 8 8 m v 4 o y I M v B 3 n r X 9 o z c z h 8 i H s V s K z J o Y / E E K B I j f l t / b C 7 o 2 g r T H z T N h x q R H n z j Z h a W E e Q 1 M r 8 a O H g 7 b y Z N P 2 9 K A I M 1 T c Q Z W r p J A q x X C v p 0 + e P D J S Z q H + 3 h 7 u s F o c I V 6 o M Z p U r D G V w Y l V / v P e 3 f Q a h v y A / / 6 3 / 4 L B 4 U m I 8 / P 5 w K J S x F M T 0 / w x N a e m 4 7 Q I S z + P S T E f G G q r s h s L i y s 8 p 7 G g Q M u 7 S P z T L 7 / h l 9 f H n H / v W p D n H M 7 N z u H q 5 b P 4 1 d d P 8 J A p r F 9 8 + R 0 c T j e 7 H m L 8 + p v n 8 U 8 6 e k i Z J 5 O 6 R 4 m o K D G w c 1 Z j d W k p f u R w 0 F Y e a s O 6 7 j k a / 0 z 8 4 z / 9 o 5 / Q A + p c c a q u g g u V 2 x K B U n / 0 m w 0 p p S y 2 E W H + z 0 v + n C 5 c J B L G r V v t q K m u Q M / L P r 7 4 W V F e x P f z p E J i 2 N 8 / C J P J h O r y 9 F n j t L H u 4 v k m V J Q V Y 3 5 x F b 1 9 Q z z n z u Z w Y o g J 2 e T 0 P E Z G p / F u e I p p a g 9 k U h l U y p O 7 5 p I v V W F 1 1 Y K Z 2 Q W E Y v k o L N B s 0 w G X L r T i p z / 7 F 3 z + y U 1 s h G I o K S u E x b q O 6 s I K 6 E u V c L v 9 a D 1 9 B j 9 j g v b 7 P / y I p 0 9 9 c p d d 7 6 p S 3 h G f o n + 0 g / W o I T 9 P G y 9 K S V B m u E S h Q Y F W E T + y x d T M P M o r K 2 E y H L 7 8 m d s f g s f j x e L C I n S m I q j k u c 3 + 2 G w W Q N q B o i 5 E w B v C R m Q D S t 3 R D S y 3 f w P P n m 9 F V s g k I z u W v k z y A K H v d b P j I r R p B M r J P k P F / A E 2 y W S E Z p 5 v H 3 b z 0 r 2 T 7 M Z 0 X G 1 j x 0 Q Y G Z u B T q e B z e 6 E X C r F 4 r I F H q 8 f H 9 + 5 C q 3 m a N f Y D s P I N B O m q S 0 f U M J m 1 U / v X o 0 / 2 8 7 o q 0 W 4 x W 5 U K E t Q 2 i h s r C S f 1 L H s R 0 g p Q f E x K M 1 M U C w l K X I P j z / C B 3 e q C Z t r K A L 6 z Y O t m f A T Z t n Q N q R c s S l Q i x Y n y o t 0 / C B h m f K i q P 5 4 C i J S j 9 l X P T 2 b A p 0 M + Q p k 9 u V E k 9 B 1 4 2 c r 5 C P S 4 2 3 C m P T 6 S Y W 2 i H z 9 X V f 8 m U C 6 6 0 b M j i 5 D p Z X D F 5 G g v F T B e + l S 2 p N l z o e S u v 0 V z T 9 q 6 L K T a Z o Q M v J z D K q 8 b U K X K 0 h J X 2 1 v h 0 m T P h h y G D Y / M Z z i p 4 j l G 9 u y k o 8 S 6 j F 7 r f 0 K r L a d w Q d a I w j m q t R Z k r B 4 2 d R P y a r b O O H C R E Q 2 R L h 5 / S K f 0 f f C W K q D x e x E a C O I o C / C z O c Y b P N B T K 2 b 4 + 8 4 O d D Z J K 0 A 8 G U B 6 u C S v C y Q K + 7 c u X 4 k w k R s f m o k F I o / E j C W a + B c O r 6 y U 0 a N B F p t e q 2 p Y X 5 d L q F 7 p F F K E T x k k c / o E d z s v Z C y G V W r l n P z + H q H Y O p 5 g t s V D v W a p e i d j / l L a o M M x Y V q e K x + r J s D K K h W o L W l M f 7 O k 0 V y 9 D z x O B E w y y W Z 2 o r m A v 6 1 Z 1 Z 8 O F V T w g 8 k I 2 J O 7 3 F C s 1 E 6 J O x b 9 g 3 N C m Z a D i D N R 6 Z k I J h 9 p I f q Z y w u W 2 H z x f D 4 x Q C m F + 2 8 H 6 t 5 1 Q P f P j 4 n l x h U + d z c U y f 1 g a W g w p / / 9 J f o 7 B n g 2 r 2 s p g g G r Q q 6 E j 1 M t S p 4 g 6 T 9 x d y X S t 6 C c h K 5 c E V o H / M h w a + o e W q c P 0 k l G j s 5 6 U i X W m p g d R 9 u R k l Q V V 3 F w 6 c u T 3 Z b F w i 5 R M S T g n s 6 u 9 n M F u I t + T + + d Z F 3 R 1 f K T s 4 + I X G e m J u E F H z p H h j E t 0 9 7 8 F / + 4 h 8 x t z K P V 6 + H o J K J s L x q 4 9 H P v / u H + / H f O n n Q 3 L 8 0 P y c 8 + Y D g A k W 7 S d N B o f N Q 4 P 1 o 3 3 R s + G z x R / v n W c / Q 5 j a H 5 g Z h M X F s d A L 3 H / a g s 3 c 4 d S k s I 5 e u X s P n d 6 / y h M q T C C 3 6 9 v a / w y 9 + 9 R i f 3 G 5 H W + t p H t Q Z H Z v m E U E q 1 E I O y 4 v O f p Q y B X F S I V t l d S U 3 i 7 n H S X z O T 2 9 q K b U y u J n t T d A 6 Q W p G 8 3 G j N x o P H D c I B n y b J m X C L C e z J 8 I G o M P h Q D C + i 4 / 2 / H 3 3 5 F V G Z 7 h I e 7 L N J D q n P / 7 D z 3 G h 9 i z U G j n 0 c j X + 5 I 9 + i I 8 / u Y 2 2 s 6 c R C g Z Q W l S A H 3 5 x E z f b 2 + K / d T K 5 9 1 F 7 / J E A Z X Z Q u b G F V R f u P + 7 F / U f C + u V B m V l 2 c X 9 6 3 L w W P 3 J 4 8 i i E K J G m X 2 / i K f 7 R f D z t f I 3 v H n X x j O b 3 C a 0 5 L d k j 8 P m D 8 P q 2 6 j F Y 1 4 X 9 X O R j r b r S C / 0 n d 6 7 E H 9 E O 2 J 3 v e f i k B 8 9 7 3 u L r B 5 1 M o 0 e O x B k + L k Z e z U G m 3 u C Z C F 5 7 F H K 1 j C u K 5 G m Y I n 4 n H T k 5 z 0 l E 2 E l 0 d v Z i c P A d i o o K + X 1 6 8 P R V / N X 9 U 1 G o 4 f 6 0 Q b c z W f i g 5 J W W l e B 2 e 0 v 8 a R r y N n D 5 k r A V / T B f P l e U G / I x N j H H K w 9 N z S 6 h q / c t J i b N f G 3 m V d 9 b h H 0 u X t i S t g U 8 e d G P z p f s W J I A 0 Z g a n t r e z D i B V C b H F 5 9 0 8 D 1 I H y o 2 C 9 O 6 7 H y L K 4 1 w W n y I y I N 8 E V 2 r + H A V R A I 5 s 7 N p u a D 1 X C v O N l b B Y D D w I j i D 4 w c z D S X M Y q H P 0 6 t z F 0 X O I 0 v n M R t 4 m Z D r x J A y b U 1 5 b / T l 0 2 2 3 P m 4 o 0 6 G m u h T P O / t g n l / m 3 4 1 S l b y + A L q 7 + / D o a S 8 q S k t x 6 9 p l h E N h Z t I l r W + x c b U 4 N 4 3 q m m r U 1 m 2 1 j G y 7 e A l X z z d k t Z D o C p x M 7 U 7 m n t U c Q M t V I c v c 7 4 6 h s N j A h O l k m 6 n 7 4 d 6 d d l Q V a / n s e / 1 y E z + 2 w O 7 n Q W l v v 8 i t k 1 w h + v b r v 4 5 1 v e j i 3 b a T G w Q n s z L u R P / c E H + s Z 1 q h I 3 4 i 7 w t a Y y F H O 7 Y h Q t A V A c Q R q P Q K H g Y m j f N P / / w A v / f D O 3 y A 0 e Q 0 / X Y B Y p E M G q 2 a 2 e F B K F R i 6 O N 9 k r 5 h d n i U m Q 7 7 S U G Z X 4 9 C y X x 7 o / p k R S b e d s 6 h u s k I r U E N 6 5 w X A W U e K g t 3 5 s a l Y 2 x u D a e r T R m 8 6 Z O L J x D l G f K F 7 P 6 n Q j 5 / N m 7 K k 8 5 B 3 O 4 4 l 5 N z z 7 N Y 1 n h G 9 g Y b n J n Q F M v Q 0 S Y 4 s A 6 7 n f 9 8 n 9 C e I L 8 r A M e i B w q 9 m A d P K I m W B C M S D m 8 K E 6 X p j P Y s 8 i 5 3 2 k I J L M x M t K 7 a E f T T 7 w s + 2 G c f X Y V C q d x X P h f N T z 1 d P e 9 l Y T c d d K 4 j f b M Q S 5 h p x 4 Q p 4 A + x x z G Y Z 7 L X 3 C u L i / i K + d N f M d P Z 6 d 2 + y H + S U c v F a Y W J m J 2 a x q u U / X X p u J M j Y S L E f / y v P / n J l Q t N u y a Y S u X 5 8 K 6 H 0 H y 2 F l V V l d z 2 f J 9 Q b e 4 w M 7 s K K l S Y m l / D K P O p S o s L 2 Q w V f w O D u p / P D 7 t Q V K 1 A V U M J l B o 5 i i p 0 b H Z j S s E S g d f p R y w g h s c W Q q n B C J k y H 6 F A G D 4 m q P R B v F 8 Q m + 3 S n S m l x a w 5 v J i Y m k c d M z 2 P E i Y r M M / N w e V 0 Q a f f y r U k S J C W Z q x Y m f Z D r h G h 4 V w V r y P h t d K 1 U W B 4 d J r v I M i G m s o S K D R 6 r K 6 s s r + j h 0 5 9 c j P u s 8 X h c C E K d l + Z m U I 7 C O i e v p 1 c g V G v Y q b 9 0 Y z h z e T Y b H A s R K C r y H + v Z o F l x o N 8 G R s w Z V u R G Y p U t l 2 5 h n I 2 W 9 E A H O 2 f Z X 6 f F m W N K j b 7 p K / Y M 9 w 7 g 4 2 I B L V n T V C q 5 H C v e y F T S S G R 5 S P o C c L v C S E a p i Z g t K W B z l m E c D D M Z 0 B R 3 g Z E T D B n 7 R Z c u t C 4 L W U m 1 3 g 9 A Y j Z H 1 h d X k J 1 r e A b E S P s H P O h w U a e G 4 3 n h e O 2 Z T c i g X y Y a u Q I M U u Y F q P 3 A 0 2 4 F P U i K D i T j T / 5 o f D i 5 T v c u N q 6 e Y 6 f M R c n P 4 O L c x j 2 J V C 0 0 W 9 9 w Y O i m u 2 a M p f Q l 0 l 3 m o 5 V D z Z C + U z z M s 2 Z 9 A a 6 Q J 2 9 Q 2 i t r 8 L S l J 0 N b j l i + Q G m r S t 5 8 G I 3 g m x G m h x Y w Q Y i a L 1 W w / 2 v / W B f 9 i I a i s F Q o d y x W S 4 B h a f D 4 S h 8 d s H E 1 B Y p + f e i 2 Y X 6 G / s c Q Y R 8 G 1 B o x V A X p D d d n v c M Y m F h G T / 6 v Y / Z 7 C l i 5 2 l F 0 B f C m U s 1 v E J t 0 B e G 2 x J m w r W B k h o t P 8 a h 0 8 n 6 7 g p Y n U F Y r X Y 0 n 9 q Z i n a S o H Z A 1 M E k 2 w Z t V N E 7 I T / U N X 5 q e h Y 3 L + c + p 3 F z g 2 E 2 k N P v s 0 c g Y 8 4 4 d Z T I N e Z l O 1 8 T S / Z n / O 4 Q X C t h K A 0 S a K h b X c r F W 1 9 1 Q O S S w W V z o / p M E U p r 9 T C V 6 L I S j n x m 5 5 I Z K B L F s D D q Y n 4 W M w v 2 c V 4 K j R Q K n Y T 5 c g E 2 o w W Z U E g R C k b g Y 4 P S b Q n B y 6 5 V g A 1 8 K n m n 0 s k g Z W a l c 9 U H z 3 q E n x e Z q E r 2 O 2 q j n J m a I W Z + B q F k 7 0 v l V f 8 Q r l 4 5 B 4 V C j p / 9 4 3 2 I Z R I M T o 6 j f 2 A E 5 1 u b 8 V c / + x K z q / O 4 e P k M f v p 3 v 4 b e o M P f / P 0 3 U C s V K D T t b 7 M g b Z O h F k D Z 6 p Z M C v C o o Q A a N V 6 Y m D I z s 7 Z y z + + Q r F s 1 i n x U H V E b o 3 1 L R W G t G s 7 F E N O C + 1 R 9 W U C F 3 G 1 s o J F W X 5 v z Y G W C w t 0 x G K v l v F 3 p y P g s 3 1 I y P j n P Q + U U 7 b P M + l D a b I K b m T 5 h Z j E T 9 B q N i H y J h L 9 n L 4 r K C 1 D Z p I P 5 n R N z z M a m 2 S N b S H A L K p X Q l 6 i w M u m G 1 x b g g m W q U b F r p Y S x Q g 2 1 n g m q R M z 3 I x W U q / l x U 5 U a q v h x Q l + s g o Y J t M 0 c h N P q 5 d + B r r H b 5 o N e p 0 V t T T n 6 B s Y g Z e c 0 M T X D T E E f / u B 3 7 m F h Z Q V / 8 m 9 / l 5 u 6 P / u H r / G n / / 4 P 8 P N f f A u D X o 3 m p n r + 2 X u R e r b Z m n o W V w Q T s + n X 9 I 6 D z + 5 e 5 d e J g i k n h X 3 N U A k o x 2 9 9 z n + g b f L e o N C j J 5 0 G X F p Z R 5 n c y L R 6 A M Z K D d P c M u 7 T J H j e 2 Y 9 3 I 5 N Q q 5 X 4 2 5 9 / j c 7 u A V T V F 2 P d b s P w y B T f 5 k 6 d C Y u L C + F y e / H k + S s 0 N l R v m U C 7 Q C W K D c U K W B d c W J 5 x w L b i x / q S F 2 t L L l i X n F h b d s D t 9 L D v F u Q m H N U N T 5 4 F K a t E X S D j s 9 Z B Z 2 8 S O I U u n / + + 2 x p k P l y E z c w K X u / h 9 c A o P r 5 5 H Y N v x 1 F e X g y 5 V I Z K 9 r O w 0 I B / + t U j + P x + / A c m T H / 5 0 3 / m P w P B I C p K 9 y 6 z T D x 5 3 g 8 2 w a L I u L + M A b q P r / o G M T E 9 j 4 b 6 y v j R 4 6 W q u g J N D V X x Z 9 l D f n d B U T G U 8 S Y K u S K j D 0 W D h V 6 g I Z N O Y 7 v W m U B p Z M h P U 5 I q Q Y D d p R C t 0 i e t h d g 8 U c z O z O L i 2 e 3 a M + h n f s B q m G n 2 z N v P f / X N c 6 a V 7 + B F 9 x t m W o V g X l j F H / 7 B x 9 z 0 a W 0 6 x R u Y U f + g U 3 V V e D M 4 h u b m e h g L t M x X O X i C L 8 2 W 0 S j z d T x + n i j s c f r h d v i Y P S 5 n T q 2 E + X A b z A f z M 5 O O m V f l e s j k 0 j 3 N R r q a 3 u A G 5 u e X 4 W M / L 7 X s P h h p z W 1 m e B G x k B y i / B B 0 h U p + f x a m 1 l F e W Y Z f P f s W v / 8 7 d 2 F i 5 8 o 1 1 T 5 m W O L 1 2 0 m m W q W 4 0 L z / g U l V q e 7 e u o I j 8 A C O F K r N 3 9 c 3 w K + j T C 7 H 3 Z s X c m K 6 p h U o M p n + n G m 6 x o Y a B P x B 3 L t z R R A w d q P 4 m + l / 7 K / / 5 V 9 / i R / 9 8 F P 4 7 Y J Z R i F n 7 3 q U N w H e i N E M J o V U I Y F l 2 s 2 r C x k q F G z w M W f e L 0 J x U p K p b c k N a u 5 g r N p d Q 9 L 3 o v U m + h k J R T A / u o a 6 t l J + L P 6 V E I i I I M 8 X v i e t r 9 H a 1 F F D I f r 1 F S f z n S g K C M h k C n b d q G G 0 i P l 1 T A u q d / p F 5 C Q / 7 x 5 k p p s n 7 R Z 2 i u 4 t j F s Q i 7 J r u R G B r k i C 8 t r i + K v A 4 N A k T p 2 q g 0 I q w t D L O f Y + E S r P G K E v U H N 5 I r k 6 C m i y J 4 v 6 O K B E W M p 8 q a q p Q X N 9 7 o M k N E s R 1 6 9 f g U G d m / o a o l / 9 4 3 + O l Z h S B j K 7 G V T f 7 c 7 N K / i 7 f / g K d 2 9 f 5 Z W B X G 4 P N 3 e 8 P j 9 q q 8 s x + G 4 c Z c y s K C 4 q g J u Z W H q 9 D k 6 X F / / q d + / w d I 6 L b c 3 o Z Q 4 1 Z T k X m f R w W r w I e f I g U W 7 w c m V U Y W n d 7 I W y Q M I 0 / P 7 W P U Z e L a C 6 0 c T X l 1 J Z X L X z v L x M C 3 7 H A c 2 K f m + Q C b 2 T C X c E N S 2 F U G m E 7 0 O + 0 d q i H R 5 3 g M 0 2 a i i V M k j l z I x e d f I t 6 5 T V Q c 3 S K h s L + U J t q m z 4 Q z G s u j e g V 4 q g j 6 c V u e x e L I w J 5 Z S N J i 1 k G v Y a 8 8 v 2 g r L q 9 5 M I 7 A u E o W T f N R e 4 e I 5 h Z u m k 7 P L 7 D 4 X 6 G V f b r 8 G k y a 1 5 R q W s X 3 T 3 4 1 b H x Y x Z Q v t F 3 N F + 8 S d h E f M f k g Y m z Q C 0 d 4 a q w x g N O i h V V H 7 K y 2 e m y 5 d a 0 X y m H s u r a 9 w x r m P O 8 u z c A j 7 / 9 A Z e v x n B R 7 e v w b J m Z 4 6 0 G n 5 m l n V c O 8 / L Q B W Z D F y A V A Y J Z E o h W L B m d j A H X c 8 X j v c D h e / t q w G U 1 g i V f F L R q h V s Q I o h O 0 D b E m r I R Y m 1 F R V l h 1 q n I D + I z L / C C g 3 P 1 F i f D 2 L F b I O d + W b L M + v I Z w N J z c x E j 8 2 L l T k H F q d t b G Y T 8 x m t p F q H o g p 2 v c h P i 3 9 e A t p G Q z m M 5 8 5 U Q J l 0 f j L 2 X v p b 9 E 9 d I O V T l G M p B I l C x N e x 0 k G 7 k D 3 M J 1 T s Y 4 O k h X 1 f r S r 9 2 l 4 q X a + G U V k m 7 L m i N C C a T R N Q l k n / m 1 F U l e / c k 8 V e 4 j M s L S + Q f 0 Z Q 2 a / K q v K c r h 3 R Z 9 V W U y O 5 3 H 3 m p s n 3 6 u 0 0 2 l r q + H Z z Q k h H E p x 5 M v c S J h 8 d e / l 6 A m d K a 3 m T a / r l h I + 1 v L L O / l l Q X X M a B m b S 0 R e l 1 y j c z v v d 5 o i 3 3 V M o r j K g q K y A P 1 + w R 3 l k K s z M r A p K n G T n Q F s 5 D r r g + u 3 j l 9 x v a T j d g F N V u Q m v 0 h W K s t m d B j d d y 1 Q i 7 D U K S u y G N 8 j M a X Z y + 0 m T s s 4 5 I Z W q u C 8 Y y w v B U L o 1 a 1 k c A R T p d 7 c M H J 4 w 9 E n m E K U l y W V M K W b x H e i c a Q Y k q / v t y A w u n a 3 b 9 L U o O E W 7 h z M x P r P K f Z s 1 m w O r S 4 v 8 2 P W O d l 4 J 6 S S z z Y c i z U B d G h r S 1 J c g 6 I 1 v h s 2 o U B b C W M M c 5 B T 9 K S S n 5 m F 1 y o G B 2 V F 8 8 t H l + C u 5 Z a J / H Q 0 X j f z x 6 6 F Z N D d W b 9 5 g k m 0 q W q K W s + / C j 5 x M q A e u c z m I D W b W i M Q b k L F B G / J F e B s a q U z K r j U 1 3 Q 6 C u n B q m V m 4 a L H B G 9 h A y 6 k t P 2 q / B J h P 4 l 2 L M l 9 W x m Z Q E S 8 2 q Z F v X S W m Q 5 j W j j + J Q 5 v 4 T E U l a G m s R H f v O 9 y 5 f p Y n H G c b h J h f c W B q a h a t b e f 4 3 y J l 4 P B E Y L H 7 0 F g p d M X P B O U V N r U 0 o b p E s E T S 6 K E T x 4 6 g B F 0 s G p S p F 5 a 2 b Y w N r a J C r 0 d B 9 e 5 a j T 5 w b d q H o E 6 C C m N u i y l O v p 3 n F 7 a + V Y i M 0 U X P V a H 3 4 4 D y B R 2 L Q U h U I h h K 9 v Z x A j 7 2 / i U / Z M U y Z p Z n Z 2 r t x d q s F / l K Q F + 0 / e / 7 Q o J F o k y K 3 J J Z + H Z 4 i s 2 g I b h c L u 7 / Z X O 9 y T + h 2 a y / 7 z X O X 7 6 C E l 1 u / Z + T y g 4 9 Q 5 p n 3 b W z t v n Y 8 B L K 9 b o 9 h Y k g R a I y 5 W F 2 R G h H m S u 4 + R h V o 7 Z p K + G T z K e T s E d r L 2 h Z Y G 3 W B 7 8 7 j K J 6 d V b C R N C C d i D q h z 6 D M J E C J G a X 7 J t R q 7 2 g R W f y T z y O 7 f e Z B G l 0 Q m g 9 m i i o T / m A V 9 p O 4 f r l Z n x + r 5 2 7 A p 3 9 e 3 d S J / / 1 9 e s 3 3 K f + P u 3 H 2 o s 8 2 u K Q S r F B w X 2 q B H 3 v 5 l G q M c J Y n X 3 U T K m V o 6 o 0 t z 2 G x g f M i M D N z R X i z c g 8 b t y 4 l p U 9 / 7 6 g S N / 6 X A B B Z m 7 R G h u t I e 0 H y h 5 X 6 V Q Z z d e H T 3 t 5 b Y S q U g O P b G a L 1 q R E I M 1 O n I s t w l r U 2 z e D X E D J D U i G N n J 2 X G y A z b O 7 E q N h p d X p u M C H g k G s H W H H i 5 N E H p 1 4 N B 5 8 S O Z S a x 3 m l w O Y m L S j W m V E Y W 3 2 N y t B X t y E y A U U J J C K 9 T h 1 T j D 1 w s z 3 a G u q 3 O Y D Z M N h C 3 t k C y W s 2 s w h / p P W 6 G g A H 4 R I M I J 3 o + N w M f 8 p H Z 9 + d A W 1 p e S L x H g B F h K C N D o y L V L e v i h 9 q 6 C P b p z n s 3 8 i + z z B 6 b o y / r N A v f t 1 J z + W F t + f P O 1 i J u M E T O r f j F k q j y J x 4 p S V O m o W Y D M H o J P G U F 2 h h q l 2 / 4 O B Z F R r y F 0 X h 3 e d Z v j 8 d m 6 q E L M L B 6 t U c + l S G / f x V m x H 0 7 L H 6 w g w 0 8 7 P g w 4 F V V L o C w 9 X Q 3 w j C p w 5 e 3 Z b p 4 p 0 0 P 6 e x A L x V y l C k A m N M h / L d i c X + n Q k e v s e B A 3 7 v r f a h V o k H n f 2 9 Q 8 / d L b d p a C f B C n I t G J U 0 K p G B V 9 w P A g k o z J d B A u L h y / n v L 7 s g E 5 n Q N O V p M 7 w e Q f 7 X g V a G f q H z J D m u D Y l 9 d Q i 0 4 7 i 9 6 Y a B U 9 8 z Q V h N j N p 1 W I 4 f N n N 9 o l q s N l M U h T c W b Y t w G N J v 6 R B r 9 / 9 a L t Q D U 3 M b 8 6 A m W Z C i h Y S V I 6 t v u E 0 r n d c y + r 7 n E R o 3 Y 8 C X 9 n 6 6 f z q 0 4 x k n f b C 7 w o x r S r L u C 9 n v 8 g U E k Q z a L / 9 4 F j d g M q 0 s T k 7 0 Y 0 s M O w e c s 3 E N w + 6 c Y n 5 C e n 6 E O 0 b 9 j 1 c a z 4 + m 9 P W D F J C K i a w u S T o j e D 5 i 1 7 o l b v P U A n q 4 o V n 7 N 7 s 1 v 0 a G s 9 A V 5 7 Z 9 F O k L I 7 T M 5 o B x 2 c t X O D S m Z i e Q J g f v 9 5 + A Y U m P T p f d P P O g R 8 i L l + I n V 8 M D x 5 1 M T c j f n A X R F / 9 x X + N y X U i a H I k R K m s T H m h q 1 L u u D H Z M v Z 6 j q + f t N 0 8 F T / C P n P d g x J j 7 t q x x N j I E P 5 L 5 C p m v v l 0 c e 1 L t L E w D 3 n 5 M a h N U q 4 4 j g r r j A + v p t 7 g z u 1 2 / r V 2 W w w 9 C J N m C 8 b H J n H + V D M K y 9 T b s v s z Q f 7 r g 8 f d P I S e I D k f 0 e W P 4 v n z 7 Z W E P r 4 r F A G K 6 8 Q 9 c f l j W F h Y 3 K z y + 6 G Q R 3 t z j k q Y C M q 8 P q g w R S M b P B B x 7 s b 2 z P R c C h P R 9 3 o Y A e Z A U 4 0 I C n 7 k 5 0 v g 8 v g x P D a D 1 4 M U + h e h 7 9 U Y f K 4 o 3 g 1 O Q 8 w c c k V R H o y V q i M V J o I S f 3 k j u m g Y / W 9 G 4 k d z h 0 o r + L k D k 8 N w r 2 Y 3 q 5 F g k H / V 2 N w a P 0 K N w L e i w q n C p F C q e S Q 2 V Z h o b 5 s j Z S Z 9 2 T / K f 1 J n y d l Z M 5 / p 5 p j J / 6 G Q n R 1 x G E R M 6 x 9 w t h 9 7 t Q S l I c J M i 6 0 7 Y b b u z y e j B M v E W k 0 m K C 1 H q Z D z a K d 1 z Y 7 / 6 / / 9 a 4 x P z E I i k a D l z C k 8 7 e z H u f M N W L V b U F 1 f C l O h A V p t d u t I h 0 V f L u M F K 1 U K K X w e d 8 5 9 k V K 9 h P c W v n 2 r H X J 9 j C m N r Y q 8 e 1 F f r s X n T L B o b c p q t f J j 6 e 4 1 V R V K B 7 l 7 n Z 0 9 3 E d Z s w u B i 6 s X z 3 D z s O l 0 J a / 7 Q A y 9 G 0 a I 3 c c P g S M X K K r G 8 7 R z M P 4 s e 2 Z G l r C B M K + A m s D i 2 k D V P t d x K F s 5 t X 9 S M l T X o a W + H g F 3 B E a x C T q p F v / z n / x r X L r Q h N O n q n i C 6 k e 3 L i M U D K O 2 p g w 6 J k i 0 J c T n C 8 Q / 4 W i h o F D Y J 6 Q J n T v X x P y T 7 I I T + 4 G a H 1 C q F q 0 d B l z C w P W G Y u g b n M A C 3 z 3 M D 6 W F o s S f 3 7 u G i 5 c u 8 u c r z u h m Y C R B J v u E 3 n f l y g V u R v f 2 v Y 0 f F f y 2 J 0 9 7 t i X C S p M e J 5 O 6 T v a + O X K B I n O y s b h u X 7 P U 1 N A C 3 O t h t L Z v V X Z 9 9 X Y G w c D + w q + p g k S L p B 5 7 A A v D N j g X I 1 i d c s F t 8 / I 6 D l I m p 7 Q 8 Q L U r J N T r l b 2 f z C 2 q A U j / V J R h z U 6 C Z j N K E K Y E 0 e N C r g U G m V k 6 N j 7 N B / 5 R E m J O O E F N y V Z X r R g c e M M r B u 2 F S S v B 2 7 E F v O 7 t 4 d c n W 2 i L D T U r J 6 E i 6 O e r w U m o N D o u L F T G 4 M 7 t 9 O H 7 5 7 0 j O 9 b J 3 j d H L l C E V C 6 C l f k f 2 Q j V x K A Z f u c G z t 3 c C p E z O c C 5 5 h p U F m U f 2 e t 5 P Y a n T 4 W m 2 L S G Y 5 n y s F k o x O v v V T Q X Q F e e j + J 6 L Q z F K X v B T i B + V w R O j x M f d Z z P q O 1 z h b Z E x q O + R F 1 N B e R y O d x u N 5 6 9 F C o H 7 3 Y L q Z N J M j Q D k T m 5 1 2 0 v r 6 z g 5 j U J k N M T h G X V w k 2 / d 1 N W f P b R l Y y B G J / X w y v + n i S 4 Q P U y R 3 v F d n Q m D B W k F D v D G J l e 4 s 8 z C d b M 6 B L c 9 i B a O 7 Z v x S a t J c k 2 P M Q g m 3 x 9 b Z 0 / J v 8 r 5 A 8 j X 7 E B j V G R V R T r p B E K U w 3 u 3 T P 3 q a x W N g p r L 6 g K r 8 c i L H W c a a j C v V s X h f a j l 1 t 4 g I A K o t D W G K I v K T 2 N k M m 2 L x m Q M F 2 7 d n n P y F 5 D Z Q H P + K D 3 6 T V y f s 8 o i H H u 1 O 7 9 q 2 R S Z l m c s L Q z L l D W 1 R X 0 9 / X z C 0 b M z K / y r e q 5 R F k g Q o X B w A d 7 O g d z e W 4 N H l s Y F + 8 0 x I 8 I r D l 9 m J 5 b Y R c 5 f i A L E u Y D U V h c B L c l g o K y g 6 1 b v W + 8 z g D G F i d Q o N m 9 Q 4 T T F 0 E g R 0 n C K p M E t i V v / J k A 7 S 2 j 4 p f E / Q e d 7 O 9 F e U M 0 h 3 e r x E B t Z T F 0 h g L c i y 8 G h 0 O h r N f P k j n b e i b + a H c y B T v e J / x s p d I t f 2 D d E 0 V V e T H W 3 Y J I 0 U p x L l C o Z Q i 6 N v D 5 x + 1 8 O 0 A y l k U 7 n G z Q n + 0 Q z D z a M p B o 7 m b S K d F U f / B y x w 1 l p V A Y T p Y W y x a 6 8 j 4 b u w 5 Z a G G K 1 h 1 0 e S I V X r m J j Q x v S s S P Z p C E U L 1 4 I Y T G O z t f b g Y G 5 M z v u t R 2 W n j C a G 7 Z p U 3 S L l S U 5 C 5 l 7 b h I R K K 5 Q N 2 7 t d W M j I r g 0 x a O Q k 0 e n 0 2 o 0 d q T 7 r 2 d 0 m w w V S t h m w v g d M N W s M G 6 b I d j J Y K G C 1 v T O 0 W 0 a N v A c + Y M Z 0 o K 3 Q 2 q J k r U n W 5 C 0 B n b d 7 2 K k w D V 3 1 i b d q N / + i 3 T x B f i R 4 + H 0 e k V L L r t 8 K 4 F e b m B Z E i o 7 i S N F 2 L d J f h c L n c A c 8 y 6 e d E l t E c a G R 7 m P 9 8 H b 0 Z m 8 e r N J E Z n r b w / 1 l G H 3 b / 6 9 g W P x n K B I m 2 U v N Y z M i M U L z x 9 R m h b 4 3 U L r R M P Q 4 z q 2 U 2 a o V g c h W R h C Y G h C U w P L 8 I y 6 0 H D x U J m b w s b 0 K z M x C F h V j J t d / N q 6 5 5 J o e m g U 2 l u b Y E R + d C X 5 q 6 Z 1 n F C l W h 1 V W p E N 6 I Z z d 1 s u n 9 k 6 1 f R V v d n 3 Y N 4 + O I N D A Y d W h o q U F S n h W N h Z + q Y S i 7 B z Z t C h / b a U w 0 o 1 E k x v 2 z j B U + K S 4 p g M B X y 8 X T 9 + s F 2 b C + u + Q 4 9 3 t q a a n D h 3 C l o 9 Q Y 8 e 9 7 N 1 y O P C q q P 4 n L 7 8 F 3 n C 0 G g y M l M 9 j s a a 4 Q C i X X l W 0 V Q B o c P 3 t S K G B q z Y m T J h 4 m I H O P L H k z Y o i g s M a K l v X L b g A l H M 4 y e f V K o k D I h Z e b s E W c y H A V O i w f F t Q X c O i A o N E x 1 / J I J h D b g i k f j M r H X g n Y y P S / 7 4 H Z T I U 8 v T 0 V K o K + Q C k m / K W g V Y r R f v 4 K m W s G y G B 4 R N h 1 a r e u 8 B g S N p 2 B 0 / 8 q Q m B y f 2 D M c 3 v t m g v v 8 / l 2 2 C I W Z u 1 K m F 4 J Q j 5 8 I E d 9 s 8 O 0 z 7 5 D q 1 v / o 9 z 9 B d f 1 p Q a B e v n q H i s o K b i p R T l Y i K p O s J Z a X V w + l N f p H 1 x A r M E J k M q H o T C 1 6 5 3 z Q m F T b V v 0 c f n Y B C g 6 f X E p r R Q G n C A X l J z 8 k n o 6 w j 2 p z U E B l q 3 7 E 0 2 f b 0 3 m e P O / F 7 P z u r T D X y Q f K U j 8 l 5 + V R m D w B L y o j C f P t K K k U x I u 3 f P u 4 d 7 M I z 8 T 4 J B c m K v t V r M 1 u 2 7 s l 7 q 8 n u N P R x s P 1 u 3 G l j c 2 M x S W Q 7 F L R 6 e H j L i 5 0 P 2 B j + s a N 6 9 w n n V p K n w S c T H I 1 q b 3 w B a J 8 5 z O b p H C m x i Q I V A c z r c 6 d q d p h W p A v d e 2 y s K f F Q M L A H x 2 M K 5 c r s L b u 5 c 2 m Q 9 R r h S H U p q V Z i f 1 j 1 1 S f g z 6 w F B V b m / P y z O 8 P l Y J K O V a m H f B 6 v V C p N Z A r F H y Q r r u 3 z C 8 a w C t L S + g f m o s f 2 c n I y G j W 9 4 x C 4 0 r l V k 5 n s q l I r Y M c S 5 l T k s L h 7 W Y h K W b j P m r o z c 8 v o m d w J v 5 M g M L 1 n P i g T L g k l J Z E T S W o 3 N u a Z T V j S J 6 E K c H k n A U 6 p V B S a G F u h l d c 2 g v K F M k E l T N Y Z 2 O M y p H P z a 7 D V K X h 1 s C a M y g I 1 G 4 U 6 N W o q q 5 C + 8 X T O w Q u W y j w I K I S x p 4 A R s c s e P B 4 n E 2 R L T w T g X D 5 w p v l y w 4 D t d q h 9 j L U 0 O B D h m r 6 K R R q B H 0 + X m X o 3 k 0 h K D E 4 u D 0 5 9 g s m B B d b k v a I M f q H Z u O P g B v X h K 6 T 2 f L R j Q v c Q q H + w 9 8 8 3 G 4 i 5 U m Y Y 8 8 G U j r 0 + u 1 L E j R O s h 0 q J C i D / f 0 o L V D y r A j 6 R + t X l K A s l c n g 4 9 3 + h c Y Q o j w x 8 m J R v t 3 / s 3 v X c O p U L e + n v B v 0 + e a 5 + U 3 z t 7 S s j M 3 2 z K f a w 9 z K V N G N O l 9 a r S E Y K p W 8 J M T c o h C x p n N + 1 d s X 9 6 F 2 c d j o C 7 W e P n g K P b W n X J v 3 4 8 z l S t w + V 4 X f + U E r / u P / c A m 6 + L 4 h 0 h Z G T Y 7 8 H G a z J 9 d R / 5 D x u / 3 M x N 6 6 L 1 W V p f D 7 t l K v b t + + v m P Q P u k c Q F t z D Z / 3 y d T p p 5 r l D K r 2 2 8 t m g E x 3 m a K 5 q 6 4 t s 6 u l o Z y n D 3 X 1 b Q k w d Q 1 x r w W w M u 7 a 5 m 8 T H V d a u S D e u H l 9 2 z a O b P E F g r w m P R V E 7 e w Z A L X v e T s y z T s w / t X f f s n r F f q Z Y D 3 r 7 M f c / D I X L t q h X F V e x E t a p y O R T / j p 3 X Z 8 f P s S t 7 Y I 6 i P c d u n S n t V y K X c w 3 W d 7 1 z d Q X K a A n x l Z N H b J V K a 3 J T 4 u j 5 w 6 y q Y m v M w e f P j 8 N b s x r 7 c t 2 B 0 E S l 9 Z m L F i 5 u 0 6 T p 0 v g n X G g 6 A i H 8 V G K f d x E i R X E z 0 M z l U v N M U f Z k Q v H S p j / u a g I F q Z 3 0 k k N G 0 s 7 I c t 3 t 2 e K v 0 6 P E H c b G / j T c V o s G m 0 W j b w R Y i w f x I 2 I G 1 r F j z t S p + k T O Z e c q 1 5 4 t a t 6 7 D b 7 D C v M g G K H 6 O O K M W n N L D O e m B f 3 v J F E i a U 7 g A m O w 1 H m k k b T 1 W h 0 G h g L k E I E q U O K k M x Q j E J f u d 3 f w C H y 8 e r 8 F I n l Y q y o s 1 c Q R k z a z 6 + v T 2 E T 9 C 3 a T w j r I e l q z R b Z s h u n N j j a 6 E J q O + X o o C q K u d h 4 M 0 o + t 8 I y w J R J n m U f 0 j k P X r S j Q D T E M T T 5 y / Z j O J n t r s f K 1 Y X P 5 a A N p V 1 v 9 p 7 P c r N T n 7 8 l Q X j b + b h s f t R 1 V w A n y M A i 9 + L s s K t g A N p X 5 s n k t E G 3 i + 0 B r D f k s 4 n m Q D z l 6 j 5 X D J y Z g K Z L V 5 s i P K x u u b i d e T z m G n 0 5 F k f f B 4 P f v X r p 0 w I f P j 5 L x / w E s N T k 2 S O C I L y 2 d 1 r z H z M P r O A F 6 W U S v B u 8 N 2 2 / k v U t q e o V g O 1 Q Q H r l J d v 9 0 i k I h 0 I N v r P n 2 3 k Q v L 4 e R / 8 b P x R s 2 3 q 3 l 6 g U 2 F k a I g n F 8 Q 2 o k z g 9 F A q h C T l B I m Z J w E p H P q + B o M e K t X B C u M k C K T 4 U d Q I g x r n E e U V p X A 7 h V r y y + s e m I q E A J L 4 0 4 9 v / I R O R l d g x N K S E D X 6 7 O M O F L E L l o y b a Q 7 a I 7 S t D x D T h G Q S 5 j H b l s w A 0 q j U t K z + g h E l V U a Y S n X M L B H B b g m j 7 n Q B t z P p P f R v w R 7 b o R U P C m W Q S 5 n T S V n i J x X S 4 m s O P z T K 7 M z b k I f N L p I Y i o x a f t 0 I E h J P e B V z c 2 7 M z 5 n h 8 g Z Q V l y E 0 0 x z k y l E a 3 l F R Q Z m 9 j X j z b t h V L G b r p e p 4 V g O M A G N w u 8 M w W X 1 w W s L 8 a y V o H s D X k e Q F 5 a h T o s K 1 f a e V z X V 5 f A E Y v C 4 X Z g x L 6 G u t m L T z K T o n 6 p A C i + 7 9 g F r k D 9 O / t 3 9 Q C W h q X N i o o 4 5 m Y 1 S N v u o l V L U 1 5 R D s Y 8 e T q S g a Y x S z Z C y s p J 9 N U J I h Q r N r L B J Q a O Q 8 G B X P t N v i W U Y y i i 6 2 l b P z N Q F 3 u j b a h H W b k V P 7 v / 3 2 J O k k C w N 9 i 8 + b o 8 / 2 2 J w 1 I x K Z r M m N x W g 9 7 5 j t u 6 v v n q M / / 1 / + 1 8 w N W 1 m N y m M p n O 1 8 P n Z R V I q 4 F j x Q 1 s k Z 3 a v i A c h q G P 7 2 6 F J O B x O / P h / + h H X U I e t e 0 7 r J C c 5 q j c 8 v Y b Z q X H + O L k Z 9 N y y C 9 W 8 B N h O 7 A s R d I 2 8 5 B G z x D j d Y A 6 5 Y z 7 K Z w l d i Q R h d v F e d A / w o A W P a o v y I B N T k m w M 9 n k 2 y E 3 5 T M k w Z 5 7 9 v n n V w 2 a b Q X z O l G W q V j e v u F F m V M L G B I 9 9 K K R q U p I i K L S S z W T i I P M A M u U V U 2 K u f z l 4 o H t A s w 9 t p 0 / 4 Z V T K + w e f 7 B x / m R i d W k Z j f W n W Q Z D 9 Q t + L o t B + C 5 t 0 y r Y E m / x O e q 2 i q g p L C w u b Z m j e w J s h i G k F N E 5 H x 9 X 4 o + 0 s L y 5 t E y a C P r C 7 d 5 A 3 + + p + 9 Q Z F p i K 4 I z 7 Y n G 4 2 9 c b w i 1 8 9 x C + + u 8 9 M k O / w Z 3 / 5 C / z z V 8 / w o u s 1 5 h d W E I 5 E 8 X / / f 3 + H v / 3 5 N 9 w H O C g + d x C y E 5 7 3 m h A m P j s n 3 f m 5 2 e 2 h 4 m S C P q Y Z N d t 7 3 e a J x L C 6 H T B U S H j N c 9 q K H g w I i 6 7 m B Q v f v p 8 Y m I Z K G d O m g j A R V c X 0 W S L e U S X + l k 2 q S j Q Y m 1 2 B N z + C o n o V d I U K K A v k v A D N u j m I M J O m T W G i D 2 T / B M t E u G 9 u f w x S Y x 4 s 0 9 v d h A S J 9 6 W D s s W T S z v H Y h v o e 7 s 9 1 3 M 3 p q d n M L + c p m J n j q D z J J e f u a I c u n b z 6 2 E e G L l 4 5 T I W z G Y 6 y l / j a 7 h O l 4 d J 1 9 Y M 8 a p v I P 5 I g N 5 K J Z T a O 4 R U k w R k N 1 N / n 5 Y z d W g + c w o v e 9 / C Y l 3 n W 8 j 1 O g 3 v w u F w u H D 1 4 j n e 8 u a P f / Q D F J o K e L i y r L S Q 2 8 J y h R z X r l 3 k F / G g + G 1 g 9 v z J m J 1 G 5 3 b e 2 I F x w Y y m I E H q z H / 7 + i 5 h 7 b w I b r X v 9 H k U E t m m Q J B w J g R o f H x y z w B P Y k s 5 V S 2 i 0 s 3 J B a k o s k f m J f H 1 o x 6 + 0 3 n S s g x j l Y w r L S o W E 2 E z E T X i I 6 v E 6 f b h 3 f A U G 3 B 5 K C u Q w O m P M P O Q c v / Y 9 2 H H a C B S + P u 7 x 7 3 4 9 l E 3 O 8 S 0 + y 5 f r y M p T Y n 2 R m X L m Z Y W v H u X g 1 o b 7 P t a r F T 3 M Q / z i x Z m y i 3 C H w z z l k y U V 0 o F E g d G 5 n m N l L m J Y a 7 s x k f H m Z k s N L h L K A 3 x 3 T v X t v X Y j U Q i q K g U + v D Q + f M p + V E X z j Z u 7 V G i V e h H T 1 / y i j Q U d S G B 0 M Z 0 K C h U o / V s A 0 T s u Y k 5 k B p d A Y w S P e o b S z C 7 6 s O 5 x n J c v t C M 1 u Y 6 X D h 3 B l a b C 8 1 N p 5 E v i o + Q P a D B 4 7 I w H 2 A 9 I v g E j g j X x A e 1 3 X N J h H n D b 9 h s T z Z / M q E o u 1 G r q / j k 9 q X 4 k e y g g Z p H h U 2 S 7 D O 6 S i s r L h S Y V J s z n V K t Q T A m r N s U 7 9 E j l 3 6 n r r Y S G r 0 B h Q Y t n r 3 o R X 3 t 1 v d N 7 C 2 q q i q H 3 l i I 6 a l p l J S V Q c s c c e r r x T 4 B n b 0 D a G q o 4 5 F D u 8 P N B M u L h 4 9 7 Y D b P Q 1 + s x c M n 3 d C o V X w g 0 u v D o 1 P Q s s F H 4 4 F q D L q W Q t x n c 6 8 H 4 a F / z J 8 L e d i 5 B f 1 M W y j h 8 b h 5 f + C 6 6 u x 2 G N A e r C L m R y o P 6 T / n S / L x Z 3 / 1 S 1 R V l v H i P A q 5 n C l 8 G b e o 6 F 6 M M 2 v C 5 n J j b H w G S 8 t W e L x + L C w s w c c s i Q K j C e F Q k P t u e S 1 t b T h / e f v s Q 5 G / R G T H Z h e m 8 U S 4 l q B V a K o j k M D v D 3 H N p D O q 2 S U X h K P r 9 S T 0 0 P J V f x K E U 2 X C Y i t v 3 8 l m K b I 5 q e a 1 V L y 3 / 0 Q 2 O r E + 6 4 d C J 2 W 2 u p J / L j U u S N T q e 6 + w r y C T S f k m u V S M e v Z d 2 Q U n 8 p n G p s A B 3 b y 9 o A 6 P Y V r s i N P z Z g Z j z F 9 w e I T I U o L y Y j 0 s l n X 2 N 7 L b 8 k D y W W Z S 8 6 0 W p D y T 7 2 s C 2 t x X W q D g J g x d + 8 Q + O a l M z D t X y m T M t 5 J K a S K C l w n U D 7 6 4 j T O n a t D Z 3 c f 9 4 R A z P S n v u l B n Y P d Z U I S y f C o z k A 9 T r Q K F t R r 0 z 7 x D / + w 7 6 K r V 7 D 7 K o C / X Q S P W 4 l J N K y 6 e b s B 3 T / q Y v x i G b X H 3 s g e U R G 3 K 0 W 6 C 6 1 f P 4 w G b K N g A x d q 6 j U 0 q + a h m y s X O Z O D C + W Z m A Y j Z 6 M 6 D V q v h k w 2 d K 0 V C a T E 6 w W Y 7 m x E m l T P m Z X 6 Q a G h q Q k O F g V / M D m b u 6 V W C Q 0 b O 2 O c f X 9 / m C 7 x 5 N o N T 5 0 s 2 W 1 6 u u c M Q e 8 K Q s d + h H a C Z o J Y n e 3 U Z p K 0 c 0 + Z V N J Y X I M Q G 2 H 5 r h N O A M S + u Q i T V s o E k z 1 j s 4 z D 4 / M z P Y I O I 1 n / C b J C S L x N k y q K c z d 6 j 4 3 N o O F X N B n A + 9 y s H h 8 Z 5 N 8 j W l g b k M z N I p U x / f T b Y F 6 e e v d R Z P s G 7 i R W s L C 6 w 2 T C y z X z s Z s q r s b E O h n 1 u 5 q N 7 2 X K u D V V F 2 V 9 T q n B E A k I K k f t R 7 H m i j 7 H F E U Q R M 7 + p t D c N N l r 0 z G c K h N 5 P / x K Q T 0 J 9 x F d s H p j n z L h 1 t R l L a 1 4 M v H 7 D 8 + 4 o I 8 N j D W P J v 8 a L 4 Z g k O q h k c m Z + q v a 9 4 9 r m j a F A l d 0 9 p 2 A P a U d u 8 L D v S E s 7 V D a B O q Y Y S o V G 4 e T q k A k b 2 R C h p r o S 8 + Y 5 P k k k 2 L w D S s X 2 M H l 9 u a D x K C q U E K b O V 6 N 8 D 3 + y M N G F J X M j I U w 0 g J V 5 7 I K H o 7 s K E 5 F N y 8 5 n z 7 p 4 w + K A X X S g g v v L a 2 4 s L K 2 x A R 4 4 E m E i 1 C o F y B d d Z T 7 k 4 L s J z C 0 s 8 3 a X Z I c 3 N 9 X D Z n P i y 6 + e c q H j 0 x n j 5 7 + 4 j / G p z H l 4 Z O o F m V J K p t K g Q X F J M b / m y a W B H b a 1 f Q s T Q W N 8 5 N 1 W t a F s E A R F G E A k J A l h I i H R q p i m p m P s P Q R Z D / T e Z G E i a P z Y m A 8 2 N D g I t 9 O B e a s P a q Z Y K D h F B S 6 p 1 q G x S s n d j I v n G j C 2 P M V m s y H m K y 3 w 6 C U t k 2 T D i 9 4 R R I K 7 l 5 2 j f l 2 W G T f v m U W h c a E o z w b / 3 p Q s 4 G c C R c I U i U X 4 e Y i Z e 0 L O U B 5 7 b m Z m Y L I w E Z s z 1 K x 5 h d m O w h Y N c r C S N e D C W h C D r / t 4 u o s 6 p W B G K B j B 1 L t F N F 0 S c s q i 7 I / a 5 / y 8 d U s u o M X h A L N y q E T 0 b t G i T N A Y n l i w o a l a a B 9 6 F J C W p l l J z A S W 1 u R o U J H T r t e q N g c f O e W 8 M i 0 f X G y g s c d 0 Y z b Y b J M J C g R Q I d I E y 2 M O v D Z v b d o j k 4 w U 2 N D o N M 4 x v 3 S / 3 H / c i 0 g 4 j M 8 / 6 e A Z F o f B s u 7 a D G r s B c 3 U j 5 7 1 I R Q K 8 X u a u E Y E V T h K L s p C l 4 u C K E 2 t z S g r 1 H F z d H H Z B 3 l I B E O V Y p t y T 4 W E n K 5 2 6 r n R z L M 6 7 o R M q Y B E x S w L 6 v 3 M Z j 5 K e v X Z w 2 y G Z I L D / o 5 M B W i Y E l / 3 L 7 H v L N w n l V Q H u 0 e N w V d b S 0 0 0 a 6 v V S j i d 7 q 0 Z S s p s Y k O B Y O t f v h L P 9 G V Q P h M J 0 9 X r 1 3 Y I E 2 F b Y V 9 M I c x g V L b L P h t g 2 u X w + X T U E Y K y e U l r U f H 9 g w g T h 2 m U o x Q m g r Q a 3 V j y D U l j k 4 Y m j U s + C g 0 W + h e N h A W f h b 0 W Z U I U 4 5 o w s z A R Z E I m s M y 6 u c l T W r G 1 s P 6 0 Z 4 i b H w c R J o I q C j U 0 1 O N 5 1 / b I 7 k E g v 4 r r i i y g W n 4 f 3 b o E r c G I e 3 e u 4 e 4 d I f q o 1 m h 3 V D h K J L G O j 4 x x Y S I K i x T o m x r k 4 4 N C + p m g e 5 I q T H 5 P C G t z P p Q 2 6 j F q m c W z v g E 8 I b + J Q T O j o U y J 4 n o V H 8 M k T A J M U Z L D y P C G n J g Z E y p A J V C x 7 3 3 j q r A r Y 3 O U l h Y X o L l Z K J B i T C o I c v + B k A Z v U g t C k 4 r b 6 Y O p V B i w / X 3 v s C E K x 2 3 R g 0 E a f N 3 s 5 0 X y K Z s 3 k e p x U A 6 z U v 6 + E b F L T m Y H N X K Q 6 K R 4 2 N W P 5 Q U h m 4 D w u J w 8 + f M w 1 F U V w + v N r h o v N / H Y l J j 4 l w x l h T 9 j A p 4 J 6 s u V 3 D C A 7 k v H p U Z I m J B Q u J 8 H Q L y e b V s r 6 E / 0 9 A m f S Y o o Q H t 8 G D x x l S m p 3 o n X s D L h o O y P b H C u e H l K V 1 G N U P X 3 b M t p 3 I u X I Y v L 7 S b k L 9 E 5 k g 9 v V J T C o C i B T F w A k 7 I c V + J b m h K 4 H H a M z b t g L N B v C R Q p Q 0 p u l C v I + R K O m d n s Q x d x t 3 W B S E A E j U 6 Y k Y q U B S i s 1 v D H B 4 V 6 K 5 F 2 + L 5 k j R 8 U L z N 1 q W q Q U i / n z R a 6 X v X x m T A Z U 2 H R j q y H / Z L 4 f V p T 3 A s a Z B R 4 f P i 8 n 2 / v o I A V N Q 2 n w f j m 7 S g T z M y b 9 w p L y r Y J C 0 G 6 L l n d 3 W W z F T V o S 0 B G i c u 5 t V j c + 1 q o e 5 6 8 w 3 x g 7 h 2 C o Q 3 m R / q x x n z V V H r 7 B Y F 8 8 K Q X o W g e V g L M h Y g I F Z 2 0 z O 9 c t g X i 1 s 9 O x f s t + x 3 K a V y 0 e v H N d y / R 3 T k E m 0 e Q i 1 T m p 8 e x b n N s C V S C G + 3 C Y i N d p H d v h S 9 T 3 d D M f 6 Y j t i E s 4 h G 0 e J l 4 f G D Y h U p R F r 9 x U I E W r z 0 C Q 7 U W P j Z 6 n n X 2 x V / Z T n P T w U y 9 V C j w 9 P x 5 N 9 a Z U 7 4 X a l k e P r 1 z G Z / d E 7 Z p L C 8 t 8 e 3 q Z N Z S f f h M U P B B m t 7 I 2 S Q R N O p 8 J S z U p n a b p M + g W Y s 2 6 V b V C u d O y x V R j Q o + 9 v f z R T I 8 7 R z A N 8 y q I h / t u 8 c v + Z r R z 3 7 x H U b G p v G g + x n E i D K h f Q e v P 4 j e v h G o x F E U G I 1 M Y F 6 w 3 3 3 N P 3 N o c l n w v 9 h n E s N D g h z Q O Z o 0 Y k y O 7 C w + Q / 4 g s U O g E n b q / a Q N Z k W 7 d O c g h 3 x T u A + R 8 Z B A l C + U Q f 5 N Z W X S y a 4 p s x R K V b y m h D e w g f b 2 9 I v C K j a 4 k y F / l w c S 0 7 C 8 n t k s o l m K T K 6 C f a z n U E 2 d V O W p 0 Q k 1 S N L 5 u 5 R g q 6 T v m / I 7 N H C / e f g S 6 3 Y X x q a p / q I I D r s d / l A M b W 3 b M 0 X I n 7 b 7 m A / K h h l l p B P B Y A i r y 0 u Y n p 7 D N 4 9 f Y G Z 2 g R 0 L Y 3 n F y m c M m Y z C + E I o / F b H R S Y U U Z x v a + Z B J A V T A B t M B K g O I A k m R a u J u Z l Z r i R o F q T v d / f W F b 7 Z k R T 9 y K R Q r D U T m 1 G + Z I Y n F z A 7 Q z l K w P U b 7 R l D s v S l x v o W 0 H K t m v / h t Q U 7 i i o P X l N t Z t E O h V e M k t M n P D n v C K D W P d S 4 j T I / 5 p i J M T b 0 j t d V S G w F n 5 x f R 7 5 E i u G 3 W 2 F u E o J k b B 4 h A F K g y e f m V I I F W w Q V B Y f L J E j H 7 J K N a W / B D C N o D 1 J T f R n + y 1 / 8 A v / j v / s 9 N o i F 2 h g k J O N z 6 7 x C 7 O K y B a U l J j 5 e a K B T h s n M o h P r a x Z e J F M s p k V j C f M P X T h T X 4 q J O S u m x 7 f + R i b K q m p w 9 n Q V l p j p F 4 s E s M x m p s u t t e y z h G m R B j l 9 l w f P 3 / C d 0 J Q W d f H S e V 4 2 j / j k 3 v X N G Z L e + 3 U 8 + Z X c H V q w 9 z B z 9 W m S O U r Q Z y S W D R K k l Z S 5 W c H x p Q u x 2 / r G + o o D C r U Q w H A 4 3 c i P H d z v o b W I J f P q 9 2 q T Y D b Q p j W X x Q / H g h + 9 U w O w + k R c m I j i 4 q 1 a h b P T 0 9 u E i U j V h J S A 8 b L n J d e u o 9 O r 8 a P s c 3 R 5 u 1 Y H O i i 0 F T 0 Z d X x r S n l 5 E Q K B E P 7 6 7 3 6 N L 7 9 6 w m e s g M / D f R / a h W B n p u X f / P 3 X + P X 9 5 7 w K r X X Z j J n p W Z Q Y N W x M L a L v Z S 9 s V g v + 0 / / x Z x g f y S 5 P b 3 l + D m J R B J V G C f s c J d a t K 3 D 4 w l z B 0 D 8 y 3 2 h 9 i U r T 0 S x F q U I J Y S J e x z c I E i R W i Q w c Q 1 E R F / 5 0 E e 5 C o y 7 + a I u 0 0 l J T J 9 i n p D F 2 w 7 E c Q X W j U H L M 7 g 4 h H N m 9 r B X x + M V r 7 s z G 6 7 R s 8 n Z g A A 3 l d R 9 k U c p U U p 3 v V B J r G r Q 5 7 / X g O B v 8 M 9 B U C C H a Q o 0 I V 6 4 J a V 2 U R E z w 6 0 U F z l N J + T O 0 f 4 f M G S K W 1 I N Y w m w 6 a u G Z K 5 z x A A a F 9 Z P N P r l M w Q b f B h w O N 1 O w H p S W m q B V q / g G V s r r 6 3 k 9 g c m p e b i Z / 3 K 6 s Q G l l T V o a j q N 2 p p K 3 L p z C x O z y / B 4 v W h q b U V J V S 1 + / O P / w J N f s y E R p C C k z B 6 l 7 x U R 7 Z y V K U O f O N e 2 P V K 3 v i b 0 t y I 8 A S H L g 6 i q F m F 0 x g K 7 N 8 J m O x k M p q 3 S e i u r Q v 3 8 Z L Y J F H 0 G h Q n P 1 A q 7 D y m s m Y l F 9 k c 2 R A G e m 0 b o R V K Y q n Y v j k L l p i i Z k P j u U S d m l 4 U I z s y i j f / M i + 0 t k B 8 C t J a y W 0 9 Z c V 4 + g l E / 3 w H q D L i x 5 n Z s 1 u C j c H J h v P w W J X 4 m 8 u i S q W E D k B q k p X M 2 B 9 4 M 4 3 r 7 x R 3 l j N t O l 8 Q f H Z 7 R 0 U l + L 2 m 8 J A 9 k l U K C S D i C H / 3 + P R Q X 6 n H n x k X c v H 6 e v W c D R U U m N u s s M x M v i r d v 3 s K y s o z F u R k M D Y 2 h 7 / U Q B v r 6 Y F k i / y e I m f E R T A y 9 Q e f z F 5 g c 3 b 3 6 L P k 9 i U r B y V y 5 3 I Z i T X r r i m b M i i I N P r n b j q v X t r L c a V c 6 E Y 2 J t p 1 X U U k E X Z 0 v o d b K U N e w 2 x g H / n 9 T M Q a Q c p 5 j G w A A A A B J R U 5 E r k J g g g = = < / I m a g e > < / T o u r > < / T o u r s > < / V i s u a l i z a t i o n > 
</file>

<file path=customXml/item4.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5 6 5 e d 1 3 d - c 1 0 5 - 4 3 7 9 - 9 b d 7 - b 3 c a b b a 1 6 c 1 0 " > < T r a n s i t i o n > M o v e T o < / T r a n s i t i o n > < E f f e c t > S t a t i o n < / E f f e c t > < T h e m e > E a r t h y < / T h e m e > < T h e m e W i t h L a b e l > t r u e < / T h e m e W i t h L a b e l > < F l a t M o d e E n a b l e d > f a l s e < / F l a t M o d e E n a b l e d > < D u r a t i o n > 1 0 0 0 0 0 0 0 0 < / D u r a t i o n > < T r a n s i t i o n D u r a t i o n > 3 0 0 0 0 0 0 0 < / T r a n s i t i o n D u r a t i o n > < S p e e d > 0 . 5 < / S p e e d > < F r a m e > < C a m e r a > < L a t i t u d e > 4 4 . 8 5 1 3 7 3 1 4 4 5 1 0 2 9 1 < / L a t i t u d e > < L o n g i t u d e > - 6 8 . 8 3 1 4 2 5 4 8 2 0 5 9 2 1 7 < / L o n g i t u d e > < R o t a t i o n > 0 < / R o t a t i o n > < P i v o t A n g l e > 0 < / P i v o t A n g l e > < D i s t a n c e > 0 . 0 2 1 3 6 0 4 1 3 5 5 6 4 8 8 0 9 3 < / D i s t a n c e > < / C a m e r a > < I m a g e > i V B O R w 0 K G g o A A A A N S U h E U g A A A N Q A A A B 1 C A Y A A A A 2 n s 9 T A A A A A X N S R 0 I A r s 4 c 6 Q A A A A R n Q U 1 B A A C x j w v 8 Y Q U A A A A J c E h Z c w A A A 2 A A A A N g A b T C 1 p 0 A A E 4 X S U R B V H h e 7 b 3 3 d 1 t Z k u f 5 B U F 4 T 4 D e k 6 I o G o n y o i i X U t q q d j N d P a f n n O n Z n d 7 Z r f 0 D 9 q f 9 r f 6 B + W F 3 z + 7 Z n T P T 0 2 a q T X V 1 V 1 d n d W W m M u U l G l G k K E r 0 H v Q A C e 8 N s T f u A 0 g Q B E i Q B C k q q z 5 5 l A Q e Q B D v v R t x I + L G j R C 9 e v o 3 M a R h 3 R W C U S u N P 9 t J d A P 4 5 k E n f / y D T z o g E v G H J 5 o l 1 y z / q Z C o o J S o 4 f G K 0 P O y n x / 7 n J 1 D X v w c c n k q s 6 s + V B Y q I E 5 8 + C 6 s O K J w O B 0 I + g O o q y n F 4 O A I r l 1 q R r 7 4 Y N / o 0 f P X u N F + H m M v F 1 D e V o 4 C V R 6 e D C y i p U A P U 5 U q / q 6 d d A 9 M w W Z d j T 8 D d H o 9 b l x p j j 8 T W L b 5 8 b r v N c 6 1 N q K i 1 B g / e r I I R m J 4 8 K i L P z Y a D b h 2 s Y k / X l n 3 o s S 4 d f 4 r j h D 6 e 1 / x x y q N F n f a W / l j I s L G + f 3 4 O E + m p q Y S z Q 2 V I O F J v j s Z B S r G j u 4 l J L / + t p O 9 R 8 Q E 6 n r 8 y M k m F A l C m i + L P x O I R M E G b P z J E e E O x i B m l 1 4 p y 4 s f S Y 8 v x N 4 j P Z w 4 i 0 T 0 N 2 J M 4 W 0 w B S F 8 1 v g r C 9 Q 1 a l Q U q f F u 1 I x C m Q G F 1 V s D K s Q u g l S S L 9 x 0 x l f f d b G H W 8 N C J l f i 7 s 3 z m w o n w d c P u r H B / o 7 e Y E D H Z W G w n j S S F T / x 0 e 2 r 7 D 6 w c 0 1 i Y y P G z q U L o r w 8 l J a W 4 n x z N T / e 2 T c O l 8 P G z 3 E 3 C o u K c b m t n g u W + M d / + k c / E Q 4 D d t 8 G 1 6 R i d k + y m X F E E j m u X W i M P z t + w l E 2 U L P Q / A n E e d s v J M G u 4 Z E j y 2 f X l M 0 y m a 4 p D d 0 o u 6 k R d j 5 S 9 t 7 D s L S 6 D q 1 G g 6 6 e N 1 h m j 4 P h C F R a O a K x E P 9 D S q U U Q x M T C E U j G B m d g T 8 Y x t f 3 n + P S + a Z N I W q o q 0 R o Q w S n w 8 m f f / L R F a S b J O t q K z A 5 P Y 8 b 1 y 8 g f x / 3 4 T i h r 6 X W a r G y Y u X P Z + c W 0 V B f y R 8 n o E l h a d W G U C g E t 9 s N i V L D F c z Y + M Q 2 x Z I J n 9 f L r 0 N Z R T m 2 D S e D M g 9 R d l M f P u u L H 9 m d U 1 W F 8 U f v h x C b X b 5 5 9 D L + 7 G R D N 5 b M h w A z Q 5 j s c G V A t y r M z s H B F B k N S N U e M 1 g 2 0 L C W S N i U y x 7 4 m O n Y 8 2 o Q D 1 9 0 4 d G T b m a 6 a T C / s A K P 3 4 f R 8 V m m k U X o 6 3 8 H t V o p / H I S L Q 0 V + O G n H S g p K 4 U n k F 5 D 0 z n R e 0 h h n G R K C 3 X x R 5 n x M q F I 4 A u E M W 5 e Y 8 p 2 f 6 b L k 6 f d m U 2 + 3 5 I 7 / M y U 8 4 d j U M t E 8 I U B j Z z N W E l j k M w S s g p y Q Z 5 Y j I 1 o l M 2 I w m A g 7 T s / v o a y + g L 2 L M Y E y o L S 4 i J I k 4 S X T J 1 I m H 2 x 7 w E h p q g k T N J T r Y H u v m H Y b A 7 + + I s k f z m B y x / F w J t h e N g M 9 Q O m J B I v k / L 7 + r u d P l Q q 5 9 r O Y n 5 u b v s M l Q 1 Z z I D 7 J s A G G / F 9 l O z p B T u f L S g g I G G a X K / Y L k x E r o S J I G E i o u w n / Y t E I r C t u h A O h b n 5 M m u 2 I B Q I b r 7 O 3 3 N C h Y k G M y m b / S B l F 3 d 8 Z h k z S + y 6 J 9 F + a S u o 8 s 3 D 7 v g j 8 q E 3 4 G U + r l Y h x o 2 r Q j D C v C 5 c Q 4 I E 7 + q V 8 / F n Q G 1 9 H T 6 9 1 x F / t o V R r 8 T 1 K 6 3 7 F y i a D i k Y s e I I x o 8 c D v q s h N / g 8 m / w i / h 9 g P w h G g x 1 F Q Y o J M L 5 p c j R s R H d i G 7 6 A h 3 t z V i c t C K 2 z 4 H 6 P v j m Q R c P K I y Z b f E j u + N y + / l 4 W l 5 Z g 7 F g p 5 n X 0 i L 4 + 7 G N D R 5 4 + e Z h D + 4 z 4 X r R 2 c s j o h T E o Y h m Z c F 2 U 8 / E h E W v F z 4 v y m 4 q t 6 h T p s C p R c H f 3 L d A q R Q S / r O / t y 8 n g 7 + 9 o 3 1 z + l U z M 4 S m 1 w 9 B p k i r E a n X w B W I Y d U e 5 K H u X M 4 8 u 0 E C Y / G a Y f O t x I 9 s E Q 5 F e D B G I h U C M j R o j D U 6 D P V N I 0 p O 3 Q m G o s d l Z W V Y t 1 j i R 3 Z H q 1 H g 9 u 1 2 + L x u + H 3 + + N E t q s u M O H 2 6 n j + + c / s a 8 z W F s d z S 2 o y P b l 7 A / U c 9 c D o c X J B T 6 b j S g p r q S p h n Z 8 F 0 J T 7 / + D o 3 D U 2 F J v 6 6 e X K U + 8 I H 8 q F s 7 h D U T L A O G 5 F K B 2 k Y c n R P M k 5 / D D p m u i W E i U z W Q A S Q s z F L 4 / Z 9 R L y s 3 n m m i G I o U l X F j w g M v Z x F W Z 0 R B p M m f k T g 7 e g C O 5 E I W i 5 X M b / r m C R / H 9 C E u u y I o M y w M z K 7 F 2 Q Z 0 M y W a R x N M T N 8 b G S E z z K J m d t U W I i r 5 x s w v e T A 6 N A w 8 p h f W V J s w v n W U / z 1 Z O g 3 k u 8 w f Q Q P u 7 P P O 9 C V L N B I j 0 S Y i O a 2 C / F H h + M X v 3 q E v j e j N D f z i 5 N M 8 n R N D v n P f / l A i O g k H U / G z 1 w M U u Z f f t P J Z y A t E y a C 5 I b + 0 d p R g V L E f x 5 E m H I x 0 5 t U F S h U b g 8 H E / k i x Q 5 h I s p L T b A F n X w N 5 q R B A / Q r Z q k M v H r J F S w t 0 O 4 H 0 g + 7 K e V 6 Z o b L Z D I u G D T L 0 H t J m A i d V r h W t P a 0 t G z B 4 n q A P 0 8 m 9 Q 7 T s P n 0 X r v w + E O L 8 t G X z W b I / v 0 / f Y s / / s M v s L h s h d P l g U I h Y x e a O a y T Z m Z r e / k F + 9 0 f 3 I F M K s G v 7 z 9 D X U 0 F V i 3 r 0 O s 0 m J 1 b g j h f j J v t 5 z G 3 Y M X U 1 C x M R h 1 G J 2 b 5 3 f 5 f / + O / 2 X T + D 8 O k e Q 0 T 8 b W O j + 9 e z 3 n 4 2 e v y Y 3 Z k F S 3 X a u J H t t P f O 4 W L V w Q T a D / Q g K f 7 s O a O o E i b z x V C q h 5 x M v N H p z z 4 z O c L b e D x E y F 4 U F 5 Z h b Y z F f x x L s k 0 l s j i o O O P n t L C d Q y f 3 b u e V b a K O 7 B x s B n q f U K n R a H R v Q g E g v j b f / i a C Y I e i 0 u r O H 2 q G t 0 v 3 z J z I I a q i h I Y T U a E N s R s M M T w x a e 3 + a x F N j V F f S j k 7 H C 4 2 C g R 4 / K F x v g 6 j Y i b A B X l J c K I y g G h c I g L k 5 Y J 8 V G s 5 S z P r c N Y u n N 2 I s a n F l B W Z O L C Q P 8 8 z C c M s J l 4 3 b O 3 X + V m s z R B w k R r V K S h 7 b 4 Y n 8 U J e v X F i 2 4 8 Z I 7 + Q V F K 8 / A Z 8 1 O I 5 U V m n h 4 A m 3 f 3 c 8 l 0 x e U S E W T s 3 x f s 7 9 N Y o E X 5 b N D I 8 z 7 c d S i K / D R W 0 d r K T m i x l C B N E 2 L m g p 5 p S g o i K G V k k r E L y U Y A X 1 Z N O f O E T S 2 8 z o g L D p m F F B l K m I o J u / u w 0 O D t 6 R K 0 8 C d 3 O 7 j / l U u G e x Z w + m I p 8 i k s l Q R 9 / 0 c v 3 u B 8 3 S k U l K n j R 7 d Y W g + i 1 C j L O O C 4 2 S v f + S r p u W A w z A V r Y H A E H r e H D 8 j P 7 1 2 L v 2 P / 0 K V e c / p Q q N + 5 + J w N A 8 O z O N + 8 c 4 a m M U L X g W a e 3 a x 0 U t 4 U i s + W D 2 6 G S k D C R A J D 9 j V p W B r i D r + g J W n 8 0 D 9 a Q D W q 8 7 h N T X 4 P C R P B B Y J + I Y W E o A i v b 7 2 B h I n / Z M c S 7 8 k F 9 N 1 O N Z 7 h j 6 3 u w 5 u Q q U g k 8 h 3 C R E x M L + J 0 X T k k c m a u x c 8 t m b K 4 M C V m o l R o g Z q u e S o 0 7 p R y C b R K C Z v N C y G R S g 8 l T A T p s I M K E 9 G W R p i I b x 9 2 4 r t H X R m z Q O j 8 F t Z 8 X J i y s Y g S / D Z T 4 g R g c U W Z + b R z 4 B 8 G j 8 O H h W k r z l w U E j 2 T m V t Y g d 0 V R E N l C W R M q N I J H U G 6 g 9 Y G U 3 2 h X C T x 5 h p a 9 / v u c Q 9 X E H d u X Y N K v v v 1 p G D H 2 b N N q C w x 8 O e U C i Z J m Y k S y b 9 E w 5 l m + N x 2 J q C 1 / H k m P t g Z K h U P 0 6 Z L F h e / s B 8 a u R Y m Y n X R h o J i b f z Z d q r K i 2 F d s 8 N q s W K D Y s w Z o N m B h I n 8 q 7 l V D 8 + d J M j H O E n Q H b / / s G t z 8 N u c 3 o y z K 7 F q E 9 a o E s J E k D D R Y i 8 J V o I v P m 7 n E U C N R o O J 0 W E s L i 4 n G y 5 p + e A F a n p u B T 0 D 4 3 j 6 r A u D b 4 c R P u G L l c c F L e T 6 f T t D v g T 5 g p f O 1 m P S v L K r Q C V Q s d m o q l j N f Y 0 g M 7 P N K + 7 4 K 8 e H b Z d g C Y m 3 W J z P z i s P j U 2 N q G S K h M z 9 T L x + / Q Z f p N l y 1 H H 9 M j M F u 9 D 1 a j h + R O B W + 1 k o V S p 8 d m / v f X 8 f v M m X M D 9 W n B G e j 3 X S T J H 3 x e r 8 O l w O L x r O b l / o T R C J R j H w z o z W + n L I 1 Z k 3 k q Y S Y T 5 r / h G t Q e 7 G 0 + 5 3 u H S x h Q t 3 O v j E w q a P b L b z v J t Z R 0 W x g Q e r U n n 8 4 j V 8 8 S y L j 2 6 3 7 7 m H L Z U P f o Z K C F C J L h 9 T s 4 v 8 c S q J 0 P B v E h r m y E c y p F v S U s H j n g l U l W j 5 M s F + e B / C R P i 8 H j x 5 0 s X 9 m t 7 X o / G j W 5 D 7 k 4 0 w z S 7 Z Y J 4 c w / D Q S P z I d j 6 6 c Y F n o 2 v 1 e j y m d a j 4 u M l 2 c f l 7 4 0 M R Z 0 + n X / x 7 M z z D c w S 7 + s b i R 7 7 / K D U K N s i 2 7 0 4 m a F g 8 7 B y B K O K F R q t B x H + y T W T z s g 0 9 f c P c n 2 k 5 2 8 r 9 J O u a b U 9 f J h 3 m Z Q c T p F F u 8 u 6 W I U J y e f N K M z 7 7 u A N P X r z h 2 e v k R 2 b D k Z l 8 9 H 1 f D 8 3 i U m v 6 s O V x Q n u R X v U N M V t 4 q 1 Z A N t B N 2 8 t m P s l M 9 F v R c H H 7 J l C 7 2 8 9 3 o 8 o k Y i y N W 1 B x u u h E 5 v I l o G h c g t K y M p w 9 U 4 1 v H 3 X j T G M 9 a i u L 4 q 9 k B 8 0 y S 1 Y v a k t 3 r r 1 l g s Z x Y j 9 U d X 0 D W u p 2 3 1 R 7 J F f y x a t R / i U u n A B h I m j 7 x H 6 F a X D U z P P J r K 5 I / M i H y E 5 t 4 P Y E s G Z d g 8 3 i g E w h O d H C l K C i U r A 8 l p e W + E I s Z a G P j k 3 x Y 5 m g a N 3 0 / P Y s d c p G 2 Y 8 w E T R b J T Z r z k 1 N c A G 3 e z O v G R 7 J 1 V Q p F T z p 8 E O 2 J 8 + d q e L V n F 6 9 7 D 2 Q e X E S C A X 9 i F A V m j g T U 2 b M z y 9 D o 9 Z C E l G j u O Z k V i t K 5 t N 7 1 / m 9 o P D 1 u Y s X e B C K a D h V v S P M T V A + H Q 1 6 i t a N j k 7 G j x 6 O M 4 1 1 / O f 1 D m G R W q / M v M x x J G O e q s Z 8 w J b S J m T u k T b 0 x m / i B 4 c 4 i k h i 8 Y g x O b O I 8 v I i R J 1 s 1 j 7 5 s s R J X m y t M C p 4 E K r r 1 R A m J u e Y o o v h w e O e b f 4 N 5 d M R c o U S R S W l / P F h q S 4 X z D z a d d D Q 1 L y r G / A h T y L H B q X a f I g o 5 F J 4 m c 9 E b G w I g l V V V s C d Q 7 k y + 1 D 5 S S M Y D H J h I i h Y k X p / W l u b c O / m e V w + u 3 t W w 3 5 o b T u P M r 0 Y D R X 6 + J H 0 / F a g v o d Q F C s 8 t 4 Q y s Q 9 y s x m h 8 V k E P X 4 + C E d e m m G q y V z k 8 k P A l 7 R g 7 U q T i 1 d V u p U B k S u q i r L L J / y t Q H 0 P C Q W j m J 2 z Y W r V j 1 k 3 c 6 Z X v L A 7 w q i v q 0 J h Y Q E X u A + Z 0 o q t 5 Z G e 7 n 4 s 2 3 J T 3 y Q X 5 C X b 2 L / l + 4 H b G 8 b z + T C 0 T X U o P t + I n p U I 3 k 6 u Q y 6 V Q a L 8 s I W J a D u z l f 0 R D o c w P p p + k f Z 9 k B c J n + y F v d + y f w x 6 B T f v q B z z 1 P Q a I p E N n K o 3 I e S J w l C S f s P h h w S F s p N n W b 9 / e 8 7 i + 0 z n z P O s f c j r L L 8 l H S L R B r 7 4 9 D S e P p 3 C 0 O g K G p g w q d X 5 8 H t 8 8 X d 8 + C T v S 5 M r 5 P F H Q m 4 n F f f v 7 N u Z n n Q c i J v b 6 n 6 i h Q E q g 1 B S 6 f t O d / / 4 i e 0 W k U s 0 a i n O n y t F s U K L l n M m X t A y 6 A j B W J p + S 8 f 7 h n Z W Z 1 u n n o R m z i z k b Y r F e b j V c W m z O A 6 l J u a r T T A W G K B T Z t 4 C 7 f K G M D I 5 h 9 l F G 4 o K D V n / 7 b 0 Q 9 T 7 5 m 9 i 3 j 1 7 i d v s F y J X f T 6 G i 1 C P K l u g b W m A X T 4 v K o p M 5 q H I N b c 0 Y f r m A 1 u t V z K 8 K Y H Z o C W e v C o u U J w n a L m G 3 C 2 W S s 2 2 N 5 A 9 t Y M 0 V R q V p Z 7 5 i N i S n N B H n L 1 1 C W c H B P i s Z 3 v G k 7 f I l e K 3 7 N / 3 2 m a h 8 r F C L F p v D j Q W r F 4 8 e d / E L u L p k R l V J f B 0 h N w r p R O N 2 e p H o 3 q N R y e G R S r A 6 L Q z c k w T V n i B M h c a s h I l Q S P M w N D h w 4 F 0 E J L j X r 1 9 G g U n Y q p 8 L Y S J 4 c q w z w B x Y S x g F V f t b 7 K O a D g / Z Y G 2 9 c B l V p p O 1 U G h e t K C m q g w P n v R x w f r 8 7 h U 4 X G 5 8 + e v H + D f / 6 l N 0 v X y D i x e a m V y J U F Z y / C b g c W w j n x p a h K F Y w w a N M C N T J a j h v m l c u H 6 G d 9 4 4 S T i 8 Y e h V + 7 O Q S J b S n Q U p e o t 7 A 0 U a o Z 7 I c c L / n E z M H h x g F z Y V u 7 x 5 q / 3 E C R N B h V W W L E 4 Y D W r U V x d D J B b h + Y s + 5 l c 0 M g F z o e l M H W Z m F 1 F e J p T S P W 4 e P + n C k 6 4 3 8 W d H g 9 c Z g k a 7 t S A p l 8 v g l q v h X t t Z p p i I b k S w 7 l v m Z Z 3 p n y M g 9 F Q 6 D v Y r T E Q m l U B C 5 H M 7 u V 9 2 3 P A Z i g I m j q U g D O W 5 m f b e B 6 F Q B N L k O l x 5 T D s x + 4 F C x z Q L c X 3 G n s c f 8 f 0 w e U x L J y o a 7 Q e v P 4 i p 6 X m c a 2 2 g c B P / X L K d a e M e m S w T U w u o r 6 3 g 4 V 2 6 u J T R b V 1 z M O E W Z g r K X h 4 a m 8 W q Z Q 1 3 O n J T K T c d 4 3 1 W n K b t G 0 k j 7 5 u n g 2 g p L 0 V F / f Z t C J G N M G z + 5 f i z L R T 5 G m h k u c 8 8 e B / Q 9 g 3 K D T z K y Z n P U D T A Y h 9 C O 4 Z d o H P Y B h M U i m z R g K d z o 4 F N w k M b 1 H i N P f Y b B x E m g r o 7 F D F 7 n w p n P n z 6 C r / 8 l 8 f 4 z 3 / + j 1 i 3 O T E 2 b s a Z 0 z U 8 + v T f f v o l 7 x D 4 T 1 8 + g l w m x 9 / 8 w 3 3 M m J f x f / 4 / P 8 W T Z y + 5 w B 8 l P H 8 v 9 U + w 6 x C m L M 8 4 w U h Q a D S Q R p g I f + T 4 6 0 d k Y s W 5 g S C 1 5 Y k / 3 w / 0 O 9 R v 1 7 y 0 L h w 4 I r h A P X k + g D z J y c y Y S E 3 P z 4 S E e s Q e E x Q 9 o 9 l t Y X G V 7 x 4 t K y n E 9 W t t M B k N M B R o M c e E x m 5 3 4 Q e f 3 k A w G M K P m M 8 W i U b w w 8 9 u 8 k K Q H 9 2 5 h t P 1 N f A z n + a o o A y Y a G x n k R a T Q c k X e h N I x X u b 6 5 7 Q y Q h k l O j y k J + f j / 6 3 0 7 D a 9 7 + m R j X u R 0 c n 4 s + O B t F / + 6 / / K V Y k V a C o S s / M l e w 0 J t 2 P R N H I o 4 K i N 0 + 7 3 + K j 6 2 f j R 0 4 Q Z O I l N S B g S p / 9 j 8 1 8 8 S e 8 i y C b / e g 9 i R r o d G 2 p W i 0 Z n R Q Q 4 L / D O O g s u R d 2 q x O W R Q c a z 1 f D E 4 x C T Y 4 y Y 3 X F C u u 8 G 6 1 X h P C 5 K 2 h D I C J E 2 X b D q C h j v s n x K a 2 j g m p S a F R K F B U Z 0 V B X H j + a O / K W F + Y h Y 3 b y f h I m l + M N g I + S B Y s b N 6 + d Q G E i m D S Q o C T + x R I N z e J S w o U o / p 4 E w u v C T 5 r h S J C y F a Z E a e n 9 E A 5 G I F c I s 8 / o t A X 3 H / X y x 2 q 1 C k F E E l 8 1 K 2 E i o r H v R 0 Y N b f e 4 e O n s k Q g T k X e h r Y X f 6 P 1 A s 8 e q 7 W j T W G z r t i O f B T 8 E R q d X e d n g w b H 0 B f O 7 + s f S V u R x O 3 2 Q a 2 T o Y a 8 T t z o u M P 9 h D V K Z B G q j C V 6 v h w c i d N K 9 6 z I Y F M X M N N x K 7 / n Q S X S U P A r y C g v U 7 O L v z 0 Y u L y 1 E c c H B 6 0 1 n Q 1 v T z h L C v 4 n M z M x w 6 2 H B b E 6 r 9 9 o v N G J i Z m d A I R K O Q a d X w W a 3 4 1 x D E e T S P E j l K s z N r 8 J p s U C l V D G F J Y F M I m f C o k C e K L 3 2 M s h K I M n L b f S X Z s d E C 8 2 T Q L Y V j b K B X 0 W F U b 6 v 9 p D H M X P s w w L 9 X k M m C r V V I d J d E r p O z a f K d r R u i Y S Y 2 R e K w l R U v L m N v N g g Q 0 w s g y Z f v m 1 h V y 8 v Z D 7 S T h P I K C + H J D / 3 a 4 w W u x / T k 0 L B E 5 c n f X X b 4 4 R K u 4 d y l K K e t + 7 w Q K a R I k T 9 / j 9 g q I v C 0 5 7 t J X S / D 9 C w J 6 G h W e r r h z 3 C Q Q Y J E J V F J k g 2 q M u 8 x U m + n J A p w K w 5 v H w z A r f D j p l 5 C 6 b m V v h r N q s D h p K d l X + 8 o e 0 z B g V P E t V + c k 1 x g Q K f 3 r n M C 6 9 M z i y g Z y B 9 M R V q C X o c U D W k 7 x 5 t d Y Y / D H l 6 j R K R m B j e 9 d x I 6 P v i 6 b N u e F y O / b q D H w x U L I Y a w i W E i o r 4 P 3 j c x f y g r T M u 0 o m 5 8 F G h f B L A f E k + 7 t 2 6 i N q q E p S W F u P V 8 B J q q 4 u h V W v i v 7 G F L + L i P 4 W l b 6 H F 6 H F Q X V 2 J 8 6 3 p E 3 Z f 9 7 5 E / 7 v p + L O j Z T 9 B u d 3 g x l u + K A x p s R T W G S 8 / + D 6 g H j w T 8 w 7 0 D m 6 v t 8 a j Y 3 s w v y o M h v q G U / H h s D u v 3 + W m v N R x Q 8 J B k c N v m F C R F U e V T V M X h 2 l g G N T 5 0 D I f t 6 5 O q I t I W S E a h Q R X W q s Q h R h i 5 k + l w s P 5 7 L 9 C V S X 3 r R K C d d Q s L F v Z D J H e h 9 A X G L G y v I K B k f n 4 k a O D F F Y u y K M V f e o / + / x F D z R F E l j n h M F 5 n N h 9 G / j u Y R d v G W J d X c W K Y y t O / N 2 T X s y t 7 r 5 a / 3 b w H f / Z W J M h Y s X G R r I G O t t c D 1 / 4 e A Z M L k l 8 Y 7 6 3 K R L j v m y q Y v 3 1 / R c I h c L 4 l + e P c P / + Y z g 8 I X T 3 D v I u j O F Q C L / 8 8 m v 4 o y I M v B 3 n r X 9 o z c z h 8 i H s V s K z J o Y / E E K B I j f l t / b C 7 o 2 g r T H z T N h x q R H n z j Z h a W E e Q 1 M r 8 a O H g 7 b y Z N P 2 9 K A I M 1 T c Q Z W r p J A q x X C v p 0 + e P D J S Z q H + 3 h 7 u s F o c I V 6 o M Z p U r D G V w Y l V / v P e 3 f Q a h v y A / / 6 3 / 4 L B 4 U m I 8 / P 5 w K J S x F M T 0 / w x N a e m 4 7 Q I S z + P S T E f G G q r s h s L i y s 8 p 7 G g Q M u 7 S P z T L 7 / h l 9 f H n H / v W p D n H M 7 N z u H q 5 b P 4 1 d d P 8 J A p r F 9 8 + R 0 c T j e 7 H m L 8 + p v n 8 U 8 6 e k i Z J 5 O 6 R 4 m o K D G w c 1 Z j d W k p f u R w 0 F Y e a s O 6 7 j k a / 0 z 8 4 z / 9 o 5 / Q A + p c c a q u g g u V 2 x K B U n / 0 m w 0 p p S y 2 E W H + z 0 v + n C 5 c J B L G r V v t q K m u Q M / L P r 7 4 W V F e x P f z p E J i 2 N 8 / C J P J h O r y 9 F n j t L H u 4 v k m V J Q V Y 3 5 x F b 1 9 Q z z n z u Z w Y o g J 2 e T 0 P E Z G p / F u e I p p a g 9 k U h l U y p O 7 5 p I v V W F 1 1 Y K Z 2 Q W E Y v k o L N B s 0 w G X L r T i p z / 7 F 3 z + y U 1 s h G I o K S u E x b q O 6 s I K 6 E u V c L v 9 a D 1 9 B j 9 j g v b 7 P / y I p 0 9 9 c p d d 7 6 p S 3 h G f o n + 0 g / W o I T 9 P G y 9 K S V B m u E S h Q Y F W E T + y x d T M P M o r K 2 E y H L 7 8 m d s f g s f j x e L C I n S m I q j k u c 3 + 2 G w W Q N q B o i 5 E w B v C R m Q D S t 3 R D S y 3 f w P P n m 9 F V s g k I z u W v k z y A K H v d b P j I r R p B M r J P k P F / A E 2 y W S E Z p 5 v H 3 b z 0 r 2 T 7 M Z 0 X G 1 j x 0 Q Y G Z u B T q e B z e 6 E X C r F 4 r I F H q 8 f H 9 + 5 C q 3 m a N f Y D s P I N B O m q S 0 f U M J m 1 U / v X o 0 / 2 8 7 o q 0 W 4 x W 5 U K E t Q 2 i h s r C S f 1 L H s R 0 g p Q f E x K M 1 M U C w l K X I P j z / C B 3 e q C Z t r K A L 6 z Y O t m f A T Z t n Q N q R c s S l Q i x Y n y o t 0 / C B h m f K i q P 5 4 C i J S j 9 l X P T 2 b A p 0 M + Q p k 9 u V E k 9 B 1 4 2 c r 5 C P S 4 2 3 C m P T 6 S Y W 2 i H z 9 X V f 8 m U C 6 6 0 b M j i 5 D p Z X D F 5 G g v F T B e + l S 2 p N l z o e S u v 0 V z T 9 q 6 L K T a Z o Q M v J z D K q 8 b U K X K 0 h J X 2 1 v h 0 m T P h h y G D Y / M Z z i p 4 j l G 9 u y k o 8 S 6 j F 7 r f 0 K r L a d w Q d a I w j m q t R Z k r B 4 2 d R P y a r b O O H C R E Q 2 R L h 5 / S K f 0 f f C W K q D x e x E a C O I o C / C z O c Y b P N B T K 2 b 4 + 8 4 O d D Z J K 0 A 8 G U B 6 u C S v C y Q K + 7 c u X 4 k w k R s f m o k F I o / E j C W a + B c O r 6 y U 0 a N B F p t e q 2 p Y X 5 d L q F 7 p F F K E T x k k c / o E d z s v Z C y G V W r l n P z + H q H Y O p 5 g t s V D v W a p e i d j / l L a o M M x Y V q e K x + r J s D K K h W o L W l M f 7 O k 0 V y 9 D z x O B E w y y W Z 2 o r m A v 6 1 Z 1 Z 8 O F V T w g 8 k I 2 J O 7 3 F C s 1 E 6 J O x b 9 g 3 N C m Z a D i D N R 6 Z k I J h 9 p I f q Z y w u W 2 H z x f D 4 x Q C m F + 2 8 H 6 t 5 1 Q P f P j 4 n l x h U + d z c U y f 1 g a W g w p / / 9 J f o 7 B n g 2 r 2 s p g g G r Q q 6 E j 1 M t S p 4 g 6 T 9 x d y X S t 6 C c h K 5 c E V o H / M h w a + o e W q c P 0 k l G j s 5 6 U i X W m p g d R 9 u R k l Q V V 3 F w 6 c u T 3 Z b F w i 5 R M S T g n s 6 u 9 n M F u I t + T + + d Z F 3 R 1 f K T s 4 + I X G e m J u E F H z p H h j E t 0 9 7 8 F / + 4 h 8 x t z K P V 6 + H o J K J s L x q 4 9 H P v / u H + / H f O n n Q 3 L 8 0 P y c 8 + Y D g A k W 7 S d N B o f N Q 4 P 1 o 3 3 R s + G z x R / v n W c / Q 5 j a H 5 g Z h M X F s d A L 3 H / a g s 3 c 4 d S k s I 5 e u X s P n d 6 / y h M q T C C 3 6 9 v a / w y 9 + 9 R i f 3 G 5 H W + t p H t Q Z H Z v m E U E q 1 E I O y 4 v O f p Q y B X F S I V t l d S U 3 i 7 n H S X z O T 2 9 q K b U y u J n t T d A 6 Q W p G 8 3 G j N x o P H D c I B n y b J m X C L C e z J 8 I G o M P h Q D C + i 4 / 2 / H 3 3 5 F V G Z 7 h I e 7 L N J D q n P / 7 D z 3 G h 9 i z U G j n 0 c j X + 5 I 9 + i I 8 / u Y 2 2 s 6 c R C g Z Q W l S A H 3 5 x E z f b 2 + K / d T K 5 9 1 F 7 / J E A Z X Z Q u b G F V R f u P + 7 F / U f C + u V B m V l 2 c X 9 6 3 L w W P 3 J 4 8 i i E K J G m X 2 / i K f 7 R f D z t f I 3 v H n X x j O b 3 C a 0 5 L d k j 8 P m D 8 P q 2 6 j F Y 1 4 X 9 X O R j r b r S C / 0 n d 6 7 E H 9 E O 2 J 3 v e f i k B 8 9 7 3 u L r B 5 1 M o 0 e O x B k + L k Z e z U G m 3 u C Z C F 5 7 F H K 1 j C u K 5 G m Y I n 4 n H T k 5 z 0 l E 2 E l 0 d v Z i c P A d i o o K + X 1 6 8 P R V / N X 9 U 1 G o 4 f 6 0 Q b c z W f i g 5 J W W l e B 2 e 0 v 8 a R r y N n D 5 k r A V / T B f P l e U G / I x N j H H K w 9 N z S 6 h q / c t J i b N f G 3 m V d 9 b h H 0 u X t i S t g U 8 e d G P z p f s W J I A 0 Z g a n t r e z D i B V C b H F 5 9 0 8 D 1 I H y o 2 C 9 O 6 7 H y L K 4 1 w W n y I y I N 8 E V 2 r + H A V R A I 5 s 7 N p u a D 1 X C v O N l b B Y D D w I j i D 4 w c z D S X M Y q H P 0 6 t z F 0 X O I 0 v n M R t 4 m Z D r x J A y b U 1 5 b / T l 0 2 2 3 P m 4 o 0 6 G m u h T P O / t g n l / m 3 4 1 S l b y + A L q 7 + / D o a S 8 q S k t x 6 9 p l h E N h Z t I l r W + x c b U 4 N 4 3 q m m r U 1 m 2 1 j G y 7 e A l X z z d k t Z D o C p x M 7 U 7 m n t U c Q M t V I c v c 7 4 6 h s N j A h O l k m 6 n 7 4 d 6 d d l Q V a / n s e / 1 y E z + 2 w O 7 n Q W l v v 8 i t k 1 w h + v b r v 4 5 1 v e j i 3 b a T G w Q n s z L u R P / c E H + s Z 1 q h I 3 4 i 7 w t a Y y F H O 7 Y h Q t A V A c Q R q P Q K H g Y m j f N P / / w A v / f D O 3 y A 0 e Q 0 / X Y B Y p E M G q 2 a 2 e F B K F R i 6 O N 9 k r 5 h d n i U m Q 7 7 S U G Z X 4 9 C y X x 7 o / p k R S b e d s 6 h u s k I r U E N 6 5 w X A W U e K g t 3 5 s a l Y 2 x u D a e r T R m 8 6 Z O L J x D l G f K F 7 P 6 n Q j 5 / N m 7 K k 8 5 B 3 O 4 4 l 5 N z z 7 N Y 1 n h G 9 g Y b n J n Q F M v Q 0 S Y 4 s A 6 7 n f 9 8 n 9 C e I L 8 r A M e i B w q 9 m A d P K I m W B C M S D m 8 K E 6 X p j P Y s 8 i 5 3 2 k I J L M x M t K 7 a E f T T 7 w s + 2 G c f X Y V C q d x X P h f N T z 1 d P e 9 l Y T c d d K 4 j f b M Q S 5 h p x 4 Q p 4 A + x x z G Y Z 7 L X 3 C u L i / i K + d N f M d P Z 6 d 2 + y H + S U c v F a Y W J m J 2 a x q u U / X X p u J M j Y S L E f / y v P / n J l Q t N u y a Y S u X 5 8 K 6 H 0 H y 2 F l V V l d z 2 f J 9 Q b e 4 w M 7 s K K l S Y m l / D K P O p S o s L 2 Q w V f w O D u p / P D 7 t Q V K 1 A V U M J l B o 5 i i p 0 b H Z j S s E S g d f p R y w g h s c W Q q n B C J k y H 6 F A G D 4 m q P R B v F 8 Q m + 3 S n S m l x a w 5 v J i Y m k c d M z 2 P E i Y r M M / N w e V 0 Q a f f y r U k S J C W Z q x Y m f Z D r h G h 4 V w V r y P h t d K 1 U W B 4 d J r v I M i G m s o S K D R 6 r K 6 s s r + j h 0 5 9 c j P u s 8 X h c C E K d l + Z m U I 7 C O i e v p 1 c g V G v Y q b 9 0 Y z h z e T Y b H A s R K C r y H + v Z o F l x o N 8 G R s w Z V u R G Y p U t l 2 5 h n I 2 W 9 E A H O 2 f Z X 6 f F m W N K j b 7 p K / Y M 9 w 7 g 4 2 I B L V n T V C q 5 H C v e y F T S S G R 5 S P o C c L v C S E a p i Z g t K W B z l m E c D D M Z 0 B R 3 g Z E T D B n 7 R Z c u t C 4 L W U m 1 3 g 9 A Y j Z H 1 h d X k J 1 r e A b E S P s H P O h w U a e G 4 3 n h e O 2 Z T c i g X y Y a u Q I M U u Y F q P 3 A 0 2 4 F P U i K D i T j T / 5 o f D i 5 T v c u N q 6 e Y 6 f M R c n P 4 O L c x j 2 J V C 0 0 W 9 9 w Y O i m u 2 a M p f Q l 0 l 3 m o 5 V D z Z C + U z z M s 2 Z 9 A a 6 Q J 2 9 Q 2 i t r 8 L S l J 0 N b j l i + Q G m r S t 5 8 G I 3 g m x G m h x Y w Q Y i a L 1 W w / 2 v / W B f 9 i I a i s F Q o d y x W S 4 B h a f D 4 S h 8 d s H E 1 B Y p + f e i 2 Y X 6 G / s c Q Y R 8 G 1 B o x V A X p D d d n v c M Y m F h G T / 6 v Y / Z 7 C l i 5 2 l F 0 B f C m U s 1 v E J t 0 B e G 2 x J m w r W B k h o t P 8 a h 0 8 n 6 7 g p Y n U F Y r X Y 0 n 9 q Z i n a S o H Z A 1 M E k 2 w Z t V N E 7 I T / U N X 5 q e h Y 3 L + c + p 3 F z g 2 E 2 k N P v s 0 c g Y 8 4 4 d Z T I N e Z l O 1 8 T S / Z n / O 4 Q X C t h K A 0 S a K h b X c r F W 1 9 1 Q O S S w W V z o / p M E U p r 9 T C V 6 L I S j n x m 5 5 I Z K B L F s D D q Y n 4 W M w v 2 c V 4 K j R Q K n Y T 5 c g E 2 o w W Z U E g R C k b g Y 4 P S b Q n B y 6 5 V g A 1 8 K n m n 0 s k g Z W a l c 9 U H z 3 q E n x e Z q E r 2 O 2 q j n J m a I W Z + B q F k 7 0 v l V f 8 Q r l 4 5 B 4 V C j p / 9 4 3 2 I Z R I M T o 6 j f 2 A E 5 1 u b 8 V c / + x K z q / O 4 e P k M f v p 3 v 4 b e o M P f / P 0 3 U C s V K D T t b 7 M g b Z O h F k D Z 6 p Z M C v C o o Q A a N V 6 Y m D I z s 7 Z y z + + Q r F s 1 i n x U H V E b o 3 1 L R W G t G s 7 F E N O C + 1 R 9 W U C F 3 G 1 s o J F W X 5 v z Y G W C w t 0 x G K v l v F 3 p y P g s 3 1 I y P j n P Q + U U 7 b P M + l D a b I K b m T 5 h Z j E T 9 B q N i H y J h L 9 n L 4 r K C 1 D Z p I P 5 n R N z z M a m 2 S N b S H A L K p X Q l 6 i w M u m G 1 x b g g m W q U b F r p Y S x Q g 2 1 n g m q R M z 3 I x W U q / l x U 5 U a q v h x Q l + s g o Y J t M 0 c h N P q 5 d + B r r H b 5 o N e p 0 V t T T n 6 B s Y g Z e c 0 M T X D T E E f / u B 3 7 m F h Z Q V / 8 m 9 / l 5 u 6 P / u H r / G n / / 4 P 8 P N f f A u D X o 3 m p n r + 2 X u R e r b Z m n o W V w Q T s + n X 9 I 6 D z + 5 e 5 d e J g i k n h X 3 N U A k o x 2 9 9 z n + g b f L e o N C j J 5 0 G X F p Z R 5 n c y L R 6 A M Z K D d P c M u 7 T J H j e 2 Y 9 3 I 5 N Q q 5 X 4 2 5 9 / j c 7 u A V T V F 2 P d b s P w y B T f 5 k 6 d C Y u L C + F y e / H k + S s 0 N l R v m U C 7 Q C W K D c U K W B d c W J 5 x w L b i x / q S F 2 t L L l i X n F h b d s D t 9 L D v F u Q m H N U N T 5 4 F K a t E X S D j s 9 Z B Z 2 8 S O I U u n / + + 2 x p k P l y E z c w K X u / h 9 c A o P r 5 5 H Y N v x 1 F e X g y 5 V I Z K 9 r O w 0 I B / + t U j + P x + / A c m T H / 5 0 3 / m P w P B I C p K 9 y 6 z T D x 5 3 g 8 2 w a L I u L + M A b q P r / o G M T E 9 j 4 b 6 y v j R 4 6 W q u g J N D V X x Z 9 l D f n d B U T G U 8 S Y K u S K j D 0 W D h V 6 g I Z N O Y 7 v W m U B p Z M h P U 5 I q Q Y D d p R C t 0 i e t h d g 8 U c z O z O L i 2 e 3 a M + h n f s B q m G n 2 z N v P f / X N c 6 a V 7 + B F 9 x t m W o V g X l j F H / 7 B x 9 z 0 a W 0 6 x R u Y U f + g U 3 V V e D M 4 h u b m e h g L t M x X O X i C L 8 2 W 0 S j z d T x + n i j s c f r h d v i Y P S 5 n T q 2 E + X A b z A f z M 5 O O m V f l e s j k 0 j 3 N R r q a 3 u A G 5 u e X 4 W M / L 7 X s P h h p z W 1 m e B G x k B y i / B B 0 h U p + f x a m 1 l F e W Y Z f P f s W v / 8 7 d 2 F i 5 8 o 1 1 T 5 m W O L 1 2 0 m m W q W 4 0 L z / g U l V q e 7 e u o I j 8 A C O F K r N 3 9 c 3 w K + j T C 7 H 3 Z s X c m K 6 p h U o M p n + n G m 6 x o Y a B P x B 3 L t z R R A w d q P 4 m + l / 7 K / / 5 V 9 / i R / 9 8 F P 4 7 Y J Z R i F n 7 3 q U N w H e i N E M J o V U I Y F l 2 s 2 r C x k q F G z w M W f e L 0 J x U p K p b c k N a u 5 g r N p d Q 9 L 3 o v U m + h k J R T A / u o a 6 t l J + L P 6 V E I i I I M 8 X v i e t r 9 H a 1 F F D I f r 1 F S f z n S g K C M h k C n b d q G G 0 i P l 1 T A u q d / p F 5 C Q / 7 x 5 k p p s n 7 R Z 2 i u 4 t j F s Q i 7 J r u R G B r k i C 8 t r i + K v A 4 N A k T p 2 q g 0 I q w t D L O f Y + E S r P G K E v U H N 5 I r k 6 C m i y J 4 v 6 O K B E W M p 8 q a q p Q X N 9 7 o M k N E s R 1 6 9 f g U G d m / o a o l / 9 4 3 + O l Z h S B j K 7 G V T f 7 c 7 N K / i 7 f / g K d 2 9 f 5 Z W B X G 4 P N 3 e 8 P j 9 q q 8 s x + G 4 c Z c y s K C 4 q g J u Z W H q 9 D k 6 X F / / q d + / w d I 6 L b c 3 o Z Q 4 1 Z T k X m f R w W r w I e f I g U W 7 w c m V U Y W n d 7 I W y Q M I 0 / P 7 W P U Z e L a C 6 0 c T X l 1 J Z X L X z v L x M C 3 7 H A c 2 K f m + Q C b 2 T C X c E N S 2 F U G m E 7 0 O + 0 d q i H R 5 3 g M 0 2 a i i V M k j l z I x e d f I t 6 5 T V Q c 3 S K h s L + U J t q m z 4 Q z G s u j e g V 4 q g j 6 c V u e x e L I w J 5 Z S N J i 1 k G v Y a 8 8 v 2 g r L q 9 5 M I 7 A u E o W T f N R e 4 e I 5 h Z u m k 7 P L 7 D 4 X 6 G V f b r 8 G k y a 1 5 R q W s X 3 T 3 4 1 b H x Y x Z Q v t F 3 N F + 8 S d h E f M f k g Y m z Q C 0 d 4 a q w x g N O i h V V H 7 K y 2 e m y 5 d a 0 X y m H s u r a 9 w x r m P O 8 u z c A j 7 / 9 A Z e v x n B R 7 e v w b J m Z 4 6 0 G n 5 m l n V c O 8 / L Q B W Z D F y A V A Y J Z E o h W L B m d j A H X c 8 X j v c D h e / t q w G U 1 g i V f F L R q h V s Q I o h O 0 D b E m r I R Y m 1 F R V l h 1 q n I D + I z L / C C g 3 P 1 F i f D 2 L F b I O d + W b L M + v I Z w N J z c x E j 8 2 L l T k H F q d t b G Y T 8 x m t p F q H o g p 2 v c h P i 3 9 e A t p G Q z m M 5 8 5 U Q J l 0 f j L 2 X v p b 9 E 9 d I O V T l G M p B I l C x N e x 0 k G 7 k D 3 M J 1 T s Y 4 O k h X 1 f r S r 9 2 l 4 q X a + G U V k m 7 L m i N C C a T R N Q l k n / m 1 F U l e / c k 8 V e 4 j M s L S + Q f 0 Z Q 2 a / K q v K c r h 3 R Z 9 V W U y O 5 3 H 3 m p s n 3 6 u 0 0 2 l r q + H Z z Q k h H E p x 5 M v c S J h 8 d e / l 6 A m d K a 3 m T a / r l h I + 1 v L L O / l l Q X X M a B m b S 0 R e l 1 y j c z v v d 5 o i 3 3 V M o r j K g q K y A P 1 + w R 3 l k K s z M r A p K n G T n Q F s 5 D r r g + u 3 j l 9 x v a T j d g F N V u Q m v 0 h W K s t m d B j d d y 1 Q i 7 D U K S u y G N 8 j M a X Z y + 0 m T s s 4 5 I Z W q u C 8 Y y w v B U L o 1 a 1 k c A R T p d 7 c M H J 4 w 9 E n m E K U l y W V M K W b x H e i c a Q Y k q / v t y A w u n a 3 b 9 L U o O E W 7 h z M x P r P K f Z s 1 m w O r S 4 v 8 2 P W O d l 4 J 6 S S z z Y c i z U B d G h r S 1 J c g 6 I 1 v h s 2 o U B b C W M M c 5 B T 9 K S S n 5 m F 1 y o G B 2 V F 8 8 t H l + C u 5 Z a J / H Q 0 X j f z x 6 6 F Z N D d W b 9 5 g k m 0 q W q K W s + / C j 5 x M q A e u c z m I D W b W i M Q b k L F B G / J F e B s a q U z K r j U 1 3 Q 6 C u n B q m V m 4 a L H B G 9 h A y 6 k t P 2 q / B J h P 4 l 2 L M l 9 W x m Z Q E S 8 2 q Z F v X S W m Q 5 j W j j + J Q 5 v 4 T E U l a G m s R H f v O 9 y 5 f p Y n H G c b h J h f c W B q a h a t b e f 4 3 y J l 4 P B E Y L H 7 0 F g p d M X P B O U V N r U 0 o b p E s E T S 6 K E T x 4 6 g B F 0 s G p S p F 5 a 2 b Y w N r a J C r 0 d B 9 e 5 a j T 5 w b d q H o E 6 C C m N u i y l O v p 3 n F 7 a + V Y i M 0 U X P V a H 3 4 4 D y B R 2 L Q U h U I h h K 9 v Z x A j 7 2 / i U / Z M U y Z p Z n Z 2 r t x d q s F / l K Q F + 0 / e / 7 Q o J F o k y K 3 J J Z + H Z 4 i s 2 g I b h c L u 7 / Z X O 9 y T + h 2 a y / 7 z X O X 7 6 C E l 1 u / Z + T y g 4 9 Q 5 p n 3 b W z t v n Y 8 B L K 9 b o 9 h Y k g R a I y 5 W F 2 R G h H m S u 4 + R h V o 7 Z p K + G T z K e T s E d r L 2 h Z Y G 3 W B 7 8 7 j K J 6 d V b C R N C C d i D q h z 6 D M J E C J G a X 7 J t R q 7 2 g R W f y T z y O 7 f e Z B G l 0 Q m g 9 m i i o T / m A V 9 p O 4 f r l Z n x + r 5 2 7 A p 3 9 e 3 d S J / / 1 9 e s 3 3 K f + P u 3 H 2 o s 8 2 u K Q S r F B w X 2 q B H 3 v 5 l G q M c J Y n X 3 U T K m V o 6 o 0 t z 2 G x g f M i M D N z R X i z c g 8 b t y 4 l p U 9 / 7 6 g S N / 6 X A B B Z m 7 R G h u t I e 0 H y h 5 X 6 V Q Z z d e H T 3 t 5 b Y S q U g O P b G a L 1 q R E I M 1 O n I s t w l r U 2 z e D X E D J D U i G N n J 2 X G y A z b O 7 E q N h p d X p u M C H g k G s H W H H i 5 N E H p 1 4 N B 5 8 S O Z S a x 3 m l w O Y m L S j W m V E Y W 3 2 N y t B X t y E y A U U J J C K 9 T h 1 T j D 1 w s z 3 a G u q 3 O Y D Z M N h C 3 t k C y W s 2 s w h / p P W 6 G g A H 4 R I M I J 3 o + N w M f 8 p H Z 9 + d A W 1 p e S L x H g B F h K C N D o y L V L e v i h 9 q 6 C P b p z n s 3 8 i + z z B 6 b o y / r N A v f t 1 J z + W F t + f P O 1 i J u M E T O r f j F k q j y J x 4 p S V O m o W Y D M H o J P G U F 2 h h q l 2 / 4 O B Z F R r y F 0 X h 3 e d Z v j 8 d m 6 q E L M L B 6 t U c + l S G / f x V m x H 0 7 L H 6 w g w 0 8 7 P g w 4 F V V L o C w 9 X Q 3 w j C p w 5 e 3 Z b p 4 p 0 0 P 6 e x A L x V y l C k A m N M h / L d i c X + n Q k e v s e B A 3 7 v r f a h V o k H n f 2 9 Q 8 / d L b d p a C f B C n I t G J U 0 K p G B V 9 w P A g k o z J d B A u L h y / n v L 7 s g E 5 n Q N O V p M 7 w e Q f 7 X g V a G f q H z J D m u D Y l 9 d Q i 0 4 7 i 9 6 Y a B U 9 8 z Q V h N j N p 1 W I 4 f N n N 9 o l q s N l M U h T c W b Y t w G N J v 6 R B r 9 / 9 a L t Q D U 3 M b 8 6 A m W Z C i h Y S V I 6 t v u E 0 r n d c y + r 7 n E R o 3 Y 8 C X 9 n 6 6 f z q 0 4 x k n f b C 7 w o x r S r L u C 9 n v 8 g U E k Q z a L / 9 4 F j d g M q 0 s T k 7 0 Y 0 s M O w e c s 3 E N w + 6 c Y n 5 C e n 6 E O 0 b 9 j 1 c a z 4 + m 9 P W D F J C K i a w u S T o j e D 5 i 1 7 o l b v P U A n q 4 o V n 7 N 7 s 1 v 0 a G s 9 A V 5 7 Z 9 F O k L I 7 T M 5 o B x 2 c t X O D S m Z i e Q J g f v 9 5 + A Y U m P T p f d P P O g R 8 i L l + I n V 8 M D x 5 1 M T c j f n A X R F / 9 x X + N y X U i a H I k R K m s T H m h q 1 L u u D H Z M v Z 6 j q + f t N 0 8 F T / C P n P d g x J j 7 t q x x N j I E P 5 L 5 C p m v v l 0 c e 1 L t L E w D 3 n 5 M a h N U q 4 4 j g r r j A + v p t 7 g z u 1 2 / r V 2 W w w 9 C J N m C 8 b H J n H + V D M K y 9 T b s v s z Q f 7 r g 8 f d P I S e I D k f 0 e W P 4 v n z 7 Z W E P r 4 r F A G K 6 8 Q 9 c f l j W F h Y 3 K z y + 6 G Q R 3 t z j k q Y C M q 8 P q g w R S M b P B B x 7 s b 2 z P R c C h P R 9 3 o Y A e Z A U 4 0 I C n 7 k 5 0 v g 8 v g x P D a D 1 4 M U + h e h 7 9 U Y f K 4 o 3 g 1 O Q 8 w c c k V R H o y V q i M V J o I S f 3 k j u m g Y / W 9 G 4 k d z h 0 o r + L k D k 8 N w r 2 Y 3 q 5 F g k H / V 2 N w a P 0 K N w L e i w q n C p F C q e S Q 2 V Z h o b 5 s j Z S Z 9 2 T / K f 1 J n y d l Z M 5 / p 5 p j J / 6 G Q n R 1 x G E R M 6 x 9 w t h 9 7 t Q S l I c J M i 6 0 7 Y b b u z y e j B M v E W k 0 m K C 1 H q Z D z a K d 1 z Y 7 / 6 / / 9 a 4 x P z E I i k a D l z C k 8 7 e z H u f M N W L V b U F 1 f C l O h A V p t d u t I h 0 V f L u M F K 1 U K K X w e d 8 5 9 k V K 9 h P c W v n 2 r H X J 9 j C m N r Y q 8 e 1 F f r s X n T L B o b c p q t f J j 6 e 4 1 V R V K B 7 l 7 n Z 0 9 3 E d Z s w u B i 6 s X z 3 D z s O l 0 J a / 7 Q A y 9 G 0 a I 3 c c P g S M X K K r G 8 7 R z M P 4 s e 2 Z G l r C B M K + A m s D i 2 k D V P t d x K F s 5 t X 9 S M l T X o a W + H g F 3 B E a x C T q p F v / z n / x r X L r Q h N O n q n i C 6 k e 3 L i M U D K O 2 p g w 6 J k i 0 J c T n C 8 Q / 4 W i h o F D Y J 6 Q J n T v X x P y T 7 I I T + 4 G a H 1 C q F q 0 d B l z C w P W G Y u g b n M A C 3 z 3 M D 6 W F o s S f 3 7 u G i 5 c u 8 u c r z u h m Y C R B J v u E 3 n f l y g V u R v f 2 v Y 0 f F f y 2 J 0 9 7 t i X C S p M e J 5 O 6 T v a + O X K B I n O y s b h u X 7 P U 1 N A C 3 O t h t L Z v V X Z 9 9 X Y G w c D + w q + p g k S L p B 5 7 A A v D N j g X I 1 i d c s F t 8 / I 6 D l I m p 7 Q 8 Q L U r J N T r l b 2 f z C 2 q A U j / V J R h z U 6 C Z j N K E K Y E 0 e N C r g U G m V k 6 N j 7 N B / 5 R E m J O O E F N y V Z X r R g c e M M r B u 2 F S S v B 2 7 E F v O 7 t 4 d c n W 2 i L D T U r J 6 E i 6 O e r w U m o N D o u L F T G 4 M 7 t 9 O H 7 5 7 0 j O 9 b J 3 j d H L l C E V C 6 C l f k f 2 Q j V x K A Z f u c G z t 3 c C p E z O c C 5 5 h p U F m U f 2 e t 5 P Y a n T 4 W m 2 L S G Y 5 n y s F k o x O v v V T Q X Q F e e j + J 6 L Q z F K X v B T i B + V w R O j x M f d Z z P q O 1 z h b Z E x q O + R F 1 N B e R y O d x u N 5 6 9 F C o H 7 3 Y L q Z N J M j Q D k T m 5 1 2 0 v r 6 z g 5 j U J k N M T h G X V w k 2 / d 1 N W f P b R l Y y B G J / X w y v + n i S 4 Q P U y R 3 v F d n Q m D B W k F D v D G J l e 4 s 8 z C d b M 6 B L c 9 i B a O 7 Z v x S a t J c k 2 P M Q g m 3 x 9 b Z 0 / J v 8 r 5 A 8 j X 7 E B j V G R V R T r p B E K U w 3 u 3 T P 3 q a x W N g p r L 6 g K r 8 c i L H W c a a j C v V s X h f a j l 1 t 4 g I A K o t D W G K I v K T 2 N k M m 2 L x m Q M F 2 7 d n n P y F 5 D Z Q H P + K D 3 6 T V y f s 8 o i H H u 1 O 7 9 q 2 R S Z l m c s L Q z L l D W 1 R X 0 9 / X z C 0 b M z K / y r e q 5 R F k g Q o X B w A d 7 O g d z e W 4 N H l s Y F + 8 0 x I 8 I r D l 9 m J 5 b Y R c 5 f i A L E u Y D U V h c B L c l g o K y g 6 1 b v W + 8 z g D G F i d Q o N m 9 Q 4 T T F 0 E g R 0 n C K p M E t i V v / J k A 7 S 2 j 4 p f E / Q e d 7 O 9 F e U M 0 h 3 e r x E B t Z T F 0 h g L c i y 8 G h 0 O h r N f P k j n b e i b + a H c y B T v e J / x s p d I t f 2 D d E 0 V V e T H W 3 Y J I 0 U p x L l C o Z Q i 6 N v D 5 x + 1 8 O 0 A y l k U 7 n G z Q n + 0 Q z D z a M p B o 7 m b S K d F U f / B y x w 1 l p V A Y T p Y W y x a 6 8 j 4 b u w 5 Z a G G K 1 h 1 0 e S I V X r m J j Q x v S s S P Z p C E U L 1 4 I Y T G O z t f b g Y G 5 M z v u t R 2 W n j C a G 7 Z p U 3 S L l S U 5 C 5 l 7 b h I R K K 5 Q N 2 7 t d W M j I r g 0 x a O Q k 0 e n 0 2 o 0 d q T 7 r 2 d 0 m w w V S t h m w v g d M N W s M G 6 b I d j J Y K G C 1 v T O 0 W 0 a N v A c + Y M Z 0 o K 3 Q 2 q J k r U n W 5 C 0 B n b d 7 2 K k w D V 3 1 i b d q N / + i 3 T x B f i R 4 + H 0 e k V L L r t 8 K 4 F e b m B Z E i o 7 i S N F 2 L d J f h c L n c A c 8 y 6 e d E l t E c a G R 7 m P 9 8 H b 0 Z m 8 e r N J E Z n r b w / 1 l G H 3 b / 6 9 g W P x n K B I m 2 U v N Y z M i M U L z x 9 R m h b 4 3 U L r R M P Q 4 z q 2 U 2 a o V g c h W R h C Y G h C U w P L 8 I y 6 0 H D x U J m b w s b 0 K z M x C F h V j J t d / N q 6 5 5 J o e m g U 2 l u b Y E R + d C X 5 q 6 Z 1 n F C l W h 1 V W p E N 6 I Z z d 1 s u n 9 k 6 1 f R V v d n 3 Y N 4 + O I N D A Y d W h o q U F S n h W N h Z + q Y S i 7 B z Z t C h / b a U w 0 o 1 E k x v 2 z j B U + K S 4 p g M B X y 8 X T 9 + s F 2 b C + u + Q 4 9 3 t q a a n D h 3 C l o 9 Q Y 8 e 9 7 N 1 y O P C q q P 4 n L 7 8 F 3 n C 0 G g y M l M 9 j s a a 4 Q C i X X l W 0 V Q B o c P 3 t S K G B q z Y m T J h 4 m I H O P L H k z Y o i g s M a K l v X L b g A l H M 4 y e f V K o k D I h Z e b s E W c y H A V O i w f F t Q X c O i A o N E x 1 / J I J h D b g i k f j M r H X g n Y y P S / 7 4 H Z T I U 8 v T 0 V K o K + Q C k m / K W g V Y r R f v 4 K m W s G y G B 4 R N h 1 a r e u 8 B g S N p 2 B 0 / 8 q Q m B y f 2 D M c 3 v t m g v v 8 / l 2 2 C I W Z u 1 K m F 4 J Q j 5 8 I E d 9 s 8 O 0 z 7 5 D q 1 v / o 9 z 9 B d f 1 p Q a B e v n q H i s o K b i p R T l Y i K p O s J Z a X V w + l N f p H 1 x A r M E J k M q H o T C 1 6 5 3 z Q m F T b V v 0 c f n Y B C g 6 f X E p r R Q G n C A X l J z 8 k n o 6 w j 2 p z U E B l q 3 7 E 0 2 f b 0 3 m e P O / F 7 P z u r T D X y Q f K U j 8 l 5 + V R m D w B L y o j C f P t K K k U x I u 3 f P u 4 d 7 M I z 8 T 4 J B c m K v t V r M 1 u 2 7 s l 7 q 8 n u N P R x s P 1 u 3 G l j c 2 M x S W Q 7 F L R 6 e H j L i 5 0 P 2 B j + s a N 6 9 w n n V p K n w S c T H I 1 q b 3 w B a J 8 5 z O b p H C m x i Q I V A c z r c 6 d q d p h W p A v d e 2 y s K f F Q M L A H x 2 M K 5 c r s L b u 5 c 2 m Q 9 R r h S H U p q V Z i f 1 j 1 1 S f g z 6 w F B V b m / P y z O 8 P l Y J K O V a m H f B 6 v V C p N Z A r F H y Q r r u 3 z C 8 a w C t L S + g f m o s f 2 c n I y G j W 9 4 x C 4 0 r l V k 5 n s q l I r Y M c S 5 l T k s L h 7 W Y h K W b j P m r o z c 8 v o m d w J v 5 M g M L 1 n P i g T L g k l J Z E T S W o 3 N u a Z T V j S J 6 E K c H k n A U 6 p V B S a G F u h l d c 2 g v K F M k E l T N Y Z 2 O M y p H P z a 7 D V K X h 1 s C a M y g I 1 G 4 U 6 N W o q q 5 C + 8 X T O w Q u W y j w I K I S x p 4 A R s c s e P B 4 n E 2 R L T w T g X D 5 w p v l y w 4 D t d q h 9 j L U 0 O B D h m r 6 K R R q B H 0 + X m X o 3 k 0 h K D E 4 u D 0 5 9 g s m B B d b k v a I M f q H Z u O P g B v X h K 6 T 2 f L R j Q v c Q q H + w 9 8 8 3 G 4 i 5 U m Y Y 8 8 G U j r 0 + u 1 L E j R O s h 0 q J C i D / f 0 o L V D y r A j 6 R + t X l K A s l c n g 4 9 3 + h c Y Q o j w x 8 m J R v t 3 / s 3 v X c O p U L e + n v B v 0 + e a 5 + U 3 z t 7 S s j M 3 2 z K f a w 9 z K V N G N O l 9 a r S E Y K p W 8 J M T c o h C x p n N + 1 d s X 9 6 F 2 c d j o C 7 W e P n g K P b W n X J v 3 4 8 z l S t w + V 4 X f + U E r / u P / c A m 6 + L 4 h 0 h Z G T Y 7 8 H G a z J 9 d R / 5 D x u / 3 M x N 6 6 L 1 W V p f D 7 t l K v b t + + v m P Q P u k c Q F t z D Z / 3 y d T p p 5 r l D K r 2 2 8 t m g E x 3 m a K 5 q 6 4 t s 6 u l o Z y n D 3 X 1 b Q k w d Q 1 x r w W w M u 7 a 5 m 8 T H V d a u S D e u H l 9 2 z a O b P E F g r w m P R V E 7 e w Z A L X v e T s y z T s w / t X f f s n r F f q Z Y D 3 r 7 M f c / D I X L t q h X F V e x E t a p y O R T / j p 3 X Z 8 f P s S t 7 Y I 6 i P c d u n S n t V y K X c w 3 W d 7 1 z d Q X K a A n x l Z N H b J V K a 3 J T 4 u j 5 w 6 y q Y m v M w e f P j 8 N b s x r 7 c t 2 B 0 E S l 9 Z m L F i 5 u 0 6 T p 0 v g n X G g 6 A i H 8 V G K f d x E i R X E z 0 M z l U v N M U f Z k Q v H S p j / u a g I F q Z 3 0 k k N G 0 s 7 I c t 3 t 2 e K v 0 6 P E H c b G / j T c V o s G m 0 W j b w R Y i w f x I 2 I G 1 r F j z t S p + k T O Z e c q 1 5 4 t a t 6 7 D b 7 D C v M g G K H 6 O O K M W n N L D O e m B f 3 v J F E i a U 7 g A m O w 1 H m k k b T 1 W h 0 G h g L k E I E q U O K k M x Q j E J f u d 3 f w C H y 8 e r 8 F I n l Y q y o s 1 c Q R k z a z 6 + v T 2 E T 9 C 3 a T w j r I e l q z R b Z s h u n N j j a 6 E J q O + X o o C q K u d h 4 M 0 o + t 8 I y w J R J n m U f 0 j k P X r S j Q D T E M T T 5 y / Z j O J n t r s f K 1 Y X P 5 a A N p V 1 v 9 p 7 P c r N T n 7 8 l Q X j b + b h s f t R 1 V w A n y M A i 9 + L s s K t g A N p X 5 s n k t E G 3 i + 0 B r D f k s 4 n m Q D z l 6 j 5 X D J y Z g K Z L V 5 s i P K x u u b i d e T z m G n 0 5 F k f f B 4 P f v X r p 0 w I f P j 5 L x / w E s N T k 2 S O C I L y 2 d 1 r z H z M P r O A F 6 W U S v B u 8 N 2 2 / k v U t q e o V g O 1 Q Q H r l J d v 9 0 i k I h 0 I N v r P n 2 3 k Q v L 4 e R / 8 b P x R s 2 3 q 3 l 6 g U 2 F k a I g n F 8 Q 2 o k z g 9 F A q h C T l B I m Z J w E p H P q + B o M e K t X B C u M k C K T 4 U d Q I g x r n E e U V p X A 7 h V r y y + s e m I q E A J L 4 0 4 9 v / I R O R l d g x N K S E D X 6 7 O M O F L E L l o y b a Q 7 a I 7 S t D x D T h G Q S 5 j H b l s w A 0 q j U t K z + g h E l V U a Y S n X M L B H B b g m j 7 n Q B t z P p P f R v w R 7 b o R U P C m W Q S 5 n T S V n i J x X S 4 m s O P z T K 7 M z b k I f N L p I Y i o x a f t 0 I E h J P e B V z c 2 7 M z 5 n h 8 g Z Q V l y E 0 0 x z k y l E a 3 l F R Q Z m 9 j X j z b t h V L G b r p e p 4 V g O M A G N w u 8 M w W X 1 w W s L 8 a y V o H s D X k e Q F 5 a h T o s K 1 f a e V z X V 5 f A E Y v C 4 X Z g x L 6 G u t m L T z K T o n 6 p A C i + 7 9 g F r k D 9 O / t 3 9 Q C W h q X N i o o 4 5 m Y 1 S N v u o l V L U 1 5 R D s Y 8 e T q S g a Y x S z Z C y s p J 9 N U J I h Q r N r L B J Q a O Q 8 G B X P t N v i W U Y y i i 6 2 l b P z N Q F 3 u j b a h H W b k V P 7 v / 3 2 J O k k C w N 9 i 8 + b o 8 / 2 2 J w 1 I x K Z r M m N x W g 9 7 5 j t u 6 v v n q M / / 1 / + 1 8 w N W 1 m N y m M p n O 1 8 P n Z R V I q 4 F j x Q 1 s k Z 3 a v i A c h q G P 7 2 6 F J O B x O / P h / + h H X U I e t e 0 7 r J C c 5 q j c 8 v Y b Z q X H + O L k Z 9 N y y C 9 W 8 B N h O 7 A s R d I 2 8 5 B G z x D j d Y A 6 5 Y z 7 K Z w l d i Q R h d v F e d A / w o A W P a o v y I B N T k m w M 9 n k 2 y E 3 5 T M k w Z 5 7 9 v n n V w 2 a b Q X z O l G W q V j e v u F F m V M L G B I 9 9 K K R q U p I i K L S S z W T i I P M A M u U V U 2 K u f z l 4 o H t A s w 9 t p 0 / 4 Z V T K + w e f 7 B x / m R i d W k Z j f W n W Q Z D 9 Q t + L o t B + C 5 t 0 y r Y E m / x O e q 2 i q g p L C w u b Z m j e w J s h i G k F N E 5 H x 9 X 4 o + 0 s L y 5 t E y a C P r C 7 d 5 A 3 + + p + 9 Q Z F p i K 4 I z 7 Y n G 4 2 9 c b w i 1 8 9 x C + + u 8 9 M k O / w Z 3 / 5 C / z z V 8 / w o u s 1 5 h d W E I 5 E 8 X / / f 3 + H v / 3 5 N 9 w H O C g + d x C y E 5 7 3 m h A m P j s n 3 f m 5 2 e 2 h 4 m S C P q Y Z N d t 7 3 e a J x L C 6 H T B U S H j N c 9 q K H g w I i 6 7 m B Q v f v p 8 Y m I Z K G d O m g j A R V c X 0 W S L e U S X + l k 2 q S j Q Y m 1 2 B N z + C o n o V d I U K K A v k v A D N u j m I M J O m T W G i D 2 T / B M t E u G 9 u f w x S Y x 4 s 0 9 v d h A S J 9 6 W D s s W T S z v H Y h v o e 7 s 9 1 3 M 3 p q d n M L + c p m J n j q D z J J e f u a I c u n b z 6 2 E e G L l 4 5 T I W z G Y 6 y l / j a 7 h O l 4 d J 1 9 Y M 8 a p v I P 5 I g N 5 K J Z T a O 4 R U k w R k N 1 N / n 5 Y z d W g + c w o v e 9 / C Y l 3 n W 8 j 1 O g 3 v w u F w u H D 1 4 j n e 8 u a P f / Q D F J o K e L i y r L S Q 2 8 J y h R z X r l 3 k F / G g + G 1 g 9 v z J m J 1 G 5 3 b e 2 I F x w Y y m I E H q z H / 7 + i 5 h 7 b w I b r X v 9 H k U E t m m Q J B w J g R o f H x y z w B P Y k s 5 V S 2 i 0 s 3 J B a k o s k f m J f H 1 o x 6 + 0 3 n S s g x j l Y w r L S o W E 2 E z E T X i I 6 v E 6 f b h 3 f A U G 3 B 5 K C u Q w O m P M P O Q c v / Y 9 2 H H a C B S + P u 7 x 7 3 4 9 l E 3 O 8 S 0 + y 5 f r y M p T Y n 2 R m X L m Z Y W v H u X g 1 o b 7 P t a r F T 3 M Q / z i x Z m y i 3 C H w z z l k y U V 0 o F E g d G 5 n m N l L m J Y a 7 s x k f H m Z k s N L h L K A 3 x 3 T v X t v X Y j U Q i q K g U + v D Q + f M p + V E X z j Z u 7 V G i V e h H T 1 / y i j Q U d S G B 0 M Z 0 K C h U o / V s A 0 T s u Y k 5 k B p d A Y w S P e o b S z C 7 6 s O 5 x n J c v t C M 1 u Y 6 X D h 3 B l a b C 8 1 N p 5 E v i o + Q P a D B 4 7 I w H 2 A 9 I v g E j g j X x A e 1 3 X N J h H n D b 9 h s T z Z / M q E o u 1 G r q / j k 9 q X 4 k e y g g Z p H h U 2 S 7 D O 6 S i s r L h S Y V J s z n V K t Q T A m r N s U 7 9 E j l 3 6 n r r Y S G r 0 B h Q Y t n r 3 o R X 3 t 1 v d N 7 C 2 q q i q H 3 l i I 6 a l p l J S V Q c s c c e r r x T 4 B n b 0 D a G q o 4 5 F D u 8 P N B M u L h 4 9 7 Y D b P Q 1 + s x c M n 3 d C o V X w g 0 u v D o 1 P Q s s F H 4 4 F q D L q W Q t x n c 6 8 H 4 a F / z J 8 L e d i 5 B f 1 M W y j h 8 b h 5 f + C 6 6 u x 2 G N A e r C L m R y o P 6 T / n S / L x Z 3 / 1 S 1 R V l v H i P A q 5 n C l 8 G b e o 6 F 6 M M 2 v C 5 n J j b H w G S 8 t W e L x + L C w s w c c s i Q K j C e F Q k P t u e S 1 t b T h / e f v s Q 5 G / R G T H Z h e m 8 U S 4 l q B V a K o j k M D v D 3 H N p D O q 2 S U X h K P r 9 S T 0 0 P J V f x K E U 2 X C Y i t v 3 8 l m K b I 5 q e a 1 V L y 3 / 0 Q 2 O r E + 6 4 d C J 2 W 2 u p J / L j U u S N T q e 6 + w r y C T S f k m u V S M e v Z d 2 Q U n 8 p n G p s A B 3 b y 9 o A 6 P Y V r s i N P z Z g Z j z F 9 w e I T I U o L y Y j 0 s l n X 2 N 7 L b 8 k D y W W Z S 8 6 0 W p D y T 7 2 s C 2 t x X W q D g J g x d + 8 Q + O a l M z D t X y m T M t 5 J K a S K C l w n U D 7 6 4 j T O n a t D Z 3 c f 9 4 R A z P S n v u l B n Y P d Z U I S y f C o z k A 9 T r Q K F t R r 0 z 7 x D / + w 7 6 K r V 7 D 7 K o C / X Q S P W 4 l J N K y 6 e b s B 3 T / q Y v x i G b X H 3 s g e U R G 3 K 0 W 6 C 6 1 f P 4 w G b K N g A x d q 6 j U 0 q + a h m y s X O Z O D C + W Z m A Y j Z 6 M 6 D V q v h k w 2 d K 0 V C a T E 6 w W Y 7 m x E m l T P m Z X 6 Q a G h q Q k O F g V / M D m b u 6 V W C Q 0 b O 2 O c f X 9 / m C 7 x 5 N o N T 5 0 s 2 W 1 6 u u c M Q e 8 K Q s d + h H a C Z o J Y n e 3 U Z p K 0 c 0 + Z V N J Y X I M Q G 2 H 5 r h N O A M S + u Q i T V s o E k z 1 j s 4 z D 4 / M z P Y I O I 1 n / C b J C S L x N k y q K c z d 6 j 4 3 N o O F X N B n A + 9 y s H h 8 Z 5 N 8 j W l g b k M z N I p U x / f T b Y F 6 e e v d R Z P s G 7 i R W s L C 6 w 2 T C y z X z s Z s q r s b E O h n 1 u 5 q N 7 2 X K u D V V F 2 V 9 T q n B E A k I K k f t R 7 H m i j 7 H F E U Q R M 7 + p t D c N N l r 0 z G c K h N 5 P / x K Q T 0 J 9 x F d s H p j n z L h 1 t R l L a 1 4 M v H 7 D 8 + 4 o I 8 N j D W P J v 8 a L 4 Z g k O q h k c m Z + q v a 9 4 9 r m j a F A l d 0 9 p 2 A P a U d u 8 L D v S E s 7 V D a B O q Y Y S o V G 4 e T q k A k b 2 R C h p r o S 8 + Y 5 P k k k 2 L w D S s X 2 M H l 9 u a D x K C q U E K b O V 6 N 8 D 3 + y M N G F J X M j I U w 0 g J V 5 7 I K H o 7 s K E 5 F N y 8 5 n z 7 p 4 w + K A X X S g g v v L a 2 4 s L K 2 x A R 4 4 E m E i 1 C o F y B d d Z T 7 k 4 L s J z C 0 s 8 3 a X Z I c 3 N 9 X D Z n P i y 6 + e c q H j 0 x n j 5 7 + 4 j / G p z H l 4 Z O o F m V J K p t K g Q X F J M b / m y a W B H b a 1 f Q s T Q W N 8 5 N 1 W t a F s E A R F G E A k J A l h I i H R q p i m p m P s P Q R Z D / T e Z G E i a P z Y m A 8 2 N D g I t 9 O B e a s P a q Z Y K D h F B S 6 p 1 q G x S s n d j I v n G j C 2 P M V m s y H m K y 3 w 6 C U t k 2 T D i 9 4 R R I K 7 l 5 2 j f l 2 W G T f v m U W h c a E o z w b / 3 p Q s 4 G c C R c I U i U X 4 e Y i Z e 0 L O U B 5 7 b m Z m Y L I w E Z s z 1 K x 5 h d m O w h Y N c r C S N e D C W h C D r / t 4 u o s 6 p W B G K B j B 1 L t F N F 0 S c s q i 7 I / a 5 / y 8 d U s u o M X h A L N y q E T 0 b t G i T N A Y n l i w o a l a a B 9 6 F J C W p l l J z A S W 1 u R o U J H T r t e q N g c f O e W 8 M i 0 f X G y g s c d 0 Y z b Y b J M J C g R Q I d I E y 2 M O v D Z v b d o j k 4 w U 2 N D o N M 4 x v 3 S / 3 H / c i 0 g 4 j M 8 / 6 e A Z F o f B s u 7 a D G r s B c 3 U j 5 7 1 I R Q K 8 X u a u E Y E V T h K L s p C l 4 u C K E 2 t z S g r 1 H F z d H H Z B 3 l I B E O V Y p t y T 4 W E n K 5 2 6 r n R z L M 6 7 o R M q Y B E x S w L 6 v 3 M Z j 5 K e v X Z w 2 y G Z I L D / o 5 M B W i Y E l / 3 L 7 H v L N w n l V Q H u 0 e N w V d b S 0 0 0 a 6 v V S j i d 7 q 0 Z S s p s Y k O B Y O t f v h L P 9 G V Q P h M J 0 9 X r 1 3 Y I E 2 F b Y V 9 M I c x g V L b L P h t g 2 u X w + X T U E Y K y e U l r U f H 9 g w g T h 2 m U o x Q m g r Q a 3 V j y D U l j k 4 Y m j U s + C g 0 W + h e N h A W f h b 0 W Z U I U 4 5 o w s z A R Z E I m s M y 6 u c l T W r G 1 s P 6 0 Z 4 i b H w c R J o I q C j U 0 1 O N 5 1 / b I 7 k E g v 4 r r i i y g W n 4 f 3 b o E r c G I e 3 e u 4 e 4 d I f q o 1 m h 3 V D h K J L G O j 4 x x Y S I K i x T o m x r k 4 4 N C + p m g e 5 I q T H 5 P C G t z P p Q 2 6 j F q m c W z v g E 8 I b + J Q T O j o U y J 4 n o V H 8 M k T A J M U Z L D y P C G n J g Z E y p A J V C x 7 3 3 j q r A r Y 3 O U l h Y X o L l Z K J B i T C o I c v + B k A Z v U g t C k 4 r b 6 Y O p V B i w / X 3 v s C E K x 2 3 R g 0 E a f N 3 s 5 0 X y K Z s 3 k e p x U A 6 z U v 6 + E b F L T m Y H N X K Q 6 K R 4 2 N W P 5 Q U h m 4 D w u J w 8 + f M w 1 F U V w + v N r h o v N / H Y l J j 4 l w x l h T 9 j A p 4 J 6 s u V 3 D C A 7 k v H p U Z I m J B Q u J 8 H Q L y e b V s r 6 E / 0 9 A m f S Y o o Q H t 8 G D x x l S m p 3 o n X s D L h o O y P b H C u e H l K V 1 G N U P X 3 b M t p 3 I u X I Y v L 7 S b k L 9 E 5 k g 9 v V J T C o C i B T F w A k 7 I c V + J b m h K 4 H H a M z b t g L N B v C R Q p Q 0 p u l C v I + R K O m d n s Q x d x t 3 W B S E A E j U 6 Y k Y q U B S i s 1 v D H B 4 V 6 K 5 F 2 + L 5 k j R 8 U L z N 1 q W q Q U i / n z R a 6 X v X x m T A Z U 2 H R j q y H / Z L 4 f V p T 3 A s a Z B R 4 f P i 8 n 2 / v o I A V N Q 2 n w f j m 7 S g T z M y b 9 w p L y r Y J C 0 G 6 L l n d 3 W W z F T V o S 0 B G i c u 5 t V j c + 1 q o e 5 6 8 w 3 x g 7 h 2 C o Q 3 m R / q x x n z V V H r 7 B Y F 8 8 K Q X o W g e V g L M h Y g I F Z 2 0 z O 9 c t g X i 1 s 9 O x f s t + x 3 K a V y 0 e v H N d y / R 3 T k E m 0 e Q i 1 T m p 8 e x b n N s C V S C G + 3 C Y i N d p H d v h S 9 T 3 d D M f 6 Y j t i E s 4 h G 0 e J l 4 f G D Y h U p R F r 9 x U I E W r z 0 C Q 7 U W P j Z 6 n n X 2 x V / Z T n P T w U y 9 V C j w 9 P x 5 N 9 a Z U 7 4 X a l k e P r 1 z G Z / d E 7 Z p L C 8 t 8 e 3 q Z N Z S f f h M U P B B m t 7 I 2 S Q R N O p 8 J S z U p n a b p M + g W Y s 2 6 V b V C u d O y x V R j Q o + 9 v f z R T I 8 7 R z A N 8 y q I h / t u 8 c v + Z r R z 3 7 x H U b G p v G g + x n E i D K h f Q e v P 4 j e v h G o x F E U G I 1 M Y F 6 w 3 3 3 N P 3 N o c l n w v 9 h n E s N D g h z Q O Z o 0 Y k y O 7 C w + Q / 4 g s U O g E n b q / a Q N Z k W 7 d O c g h 3 x T u A + R 8 Z B A l C + U Q f 5 N Z W X S y a 4 p s x R K V b y m h D e w g f b 2 9 I v C K j a 4 k y F / l w c S 0 7 C 8 n t k s o l m K T K 6 C f a z n U E 2 d V O W p 0 Q k 1 S N L 5 u 5 R g q 6 T v m / I 7 N H C / e f g S 6 3 Y X x q a p / q I I D r s d / l A M b W 3 b M 0 X I n 7 b 7 m A / K h h l l p B P B Y A i r y 0 u Y n p 7 D N 4 9 f Y G Z 2 g R 0 L Y 3 n F y m c M m Y z C + E I o / F b H R S Y U U Z x v a + Z B J A V T A B t M B K g O I A k m R a u J u Z l Z r i R o F q T v d / f W F b 7 Z k R T 9 y K R Q r D U T m 1 G + Z I Y n F z A 7 Q z l K w P U b 7 R l D s v S l x v o W 0 H K t m v / h t Q U 7 i i o P X l N t Z t E O h V e M k t M n P D n v C K D W P d S 4 j T I / 5 p i J M T b 0 j t d V S G w F n 5 x f R 7 5 E i u G 3 W 2 F u E o J k b B 4 h A F K g y e f m V I I F W w Q V B Y f L J E j H 7 J K N a W / B D C N o D 1 J T f R n + y 1 / 8 A v / j v / s 9 N o i F 2 h g k J O N z 6 7 x C 7 O K y B a U l J j 5 e a K B T h s n M o h P r a x Z e J F M s p k V j C f M P X T h T X 4 q J O S u m x 7 f + R i b K q m p w 9 n Q V l p j p F 4 s E s M x m p s u t t e y z h G m R B j l 9 l w f P 3 / C d 0 J Q W d f H S e V 4 2 j / j k 3 v X N G Z L e + 3 U 8 + Z X c H V q w 9 z B z 9 W m S O U r Q Z y S W D R K k l Z S 5 W c H x p Q u x 2 / r G + o o D C r U Q w H A 4 3 c i P H d z v o b W I J f P q 9 2 q T Y D b Q p j W X x Q / H g h + 9 U w O w + k R c m I j i 4 q 1 a h b P T 0 9 u E i U j V h J S A 8 b L n J d e u o 9 O r 8 a P s c 3 R 5 u 1 Y H O i i 0 F T 0 Z d X x r S n l 5 E Q K B E P 7 6 7 3 6 N L 7 9 6 w m e s g M / D f R / a h W B n p u X f / P 3 X + P X 9 5 7 w K r X X Z j J n p W Z Q Y N W x M L a L v Z S 9 s V g v + 0 / / x Z x g f y S 5 P b 3 l + D m J R B J V G C f s c J d a t K 3 D 4 w l z B 0 D 8 y 3 2 h 9 i U r T 0 S x F q U I J Y S J e x z c I E i R W i Q w c Q 1 E R F / 5 0 E e 5 C o y 7 + a I u 0 0 l J T J 9 i n p D F 2 w 7 E c Q X W j U H L M 7 g 4 h H N m 9 r B X x + M V r 7 s z G 6 7 R s 8 n Z g A A 3 l d R 9 k U c p U U p 3 v V B J r G r Q 5 7 / X g O B v 8 M 9 B U C C H a Q o 0 I V 6 4 J a V 2 U R E z w 6 0 U F z l N J + T O 0 f 4 f M G S K W 1 I N Y w m w 6 a u G Z K 5 z x A A a F 9 Z P N P r l M w Q b f B h w O N 1 O w H p S W m q B V q / g G V s r r 6 3 k 9 g c m p e b i Z / 3 K 6 s Q G l l T V o a j q N 2 p p K 3 L p z C x O z y / B 4 v W h q b U V J V S 1 + / O P / w J N f s y E R p C C k z B 6 l 7 x U R 7 Z y V K U O f O N e 2 P V K 3 v i b 0 t y I 8 A S H L g 6 i q F m F 0 x g K 7 N 8 J m O x k M p q 3 S e i u r Q v 3 8 Z L Y J F H 0 G h Q n P 1 A q 7 D y m s m Y l F 9 k c 2 R A G e m 0 b o R V K Y q n Y v j k L l p i i Z k P j u U S d m l 4 U I z s y i j f / M i + 0 t k B 8 C t J a y W 0 9 Z c V 4 + g l E / 3 w H q D L i x 5 n Z s 1 u C j c H J h v P w W J X 4 m 8 u i S q W E D k B q k p X M 2 B 9 4 M 4 3 r 7 x R 3 l j N t O l 8 Q f H Z 7 R 0 U l + L 2 m 8 J A 9 k l U K C S D i C H / 3 + P R Q X 6 n H n x k X c v H 6 e v W c D R U U m N u s s M x M v i r d v 3 s K y s o z F u R k M D Y 2 h 7 / U Q B v r 6 Y F k i / y e I m f E R T A y 9 Q e f z F 5 g c 3 b 3 6 L P k 9 i U r B y V y 5 3 I Z i T X r r i m b M i i I N P r n b j q v X t r L c a V c 6 E Y 2 J t p 1 X U U k E X Z 0 v o d b K U N e w 2 x g H / n 9 T M Q a Q c p 5 j G 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 G u i d = " 2 9 d 7 c 2 1 b - 9 d 4 a - 4 5 b 0 - 8 9 4 7 - 5 0 e a f f 6 b b e 2 7 "   R e v = " 1 "   R e v G u i d = " 2 6 8 5 2 f e 2 - 6 c b 6 - 4 d 4 e - 8 b 4 6 - 6 7 c f d 2 b 4 9 2 1 1 " 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0 0 0 0 0 0 0 0 - 0 0 0 0 - 0 0 0 0 - 0 0 0 0 - 0 0 0 0 0 0 0 0 0 0 0 0 "   C u s t o m M a p I d = " 0 0 0 0 0 0 0 0 - 0 0 0 0 - 0 0 0 0 - 0 0 0 0 - 0 0 0 0 0 0 0 0 0 0 0 0 "   S c e n e I d = " 9 0 0 a 0 6 8 6 - 0 e 2 9 - 4 1 9 8 - b 4 6 0 - a 0 d 5 9 0 9 5 f 8 7 5 " > < T r a n s i t i o n > M o v e T o < / T r a n s i t i o n > < E f f e c t > S t a t i o n < / E f f e c t > < T h e m e > E a r t h y < / T h e m e > < T h e m e W i t h L a b e l > t r u e < / T h e m e W i t h L a b e l > < F l a t M o d e E n a b l e d > f a l s e < / F l a t M o d e E n a b l e d > < D u r a t i o n > 1 0 0 0 0 0 0 0 0 < / D u r a t i o n > < T r a n s i t i o n D u r a t i o n > 3 0 0 0 0 0 0 0 < / T r a n s i t i o n D u r a t i o n > < S p e e d > 0 . 5 < / S p e e d > < F r a m e > < C a m e r a > < L a t i t u d e > 4 4 . 7 0 2 8 2 8 7 4 3 0 7 7 4 4 < / L a t i t u d e > < L o n g i t u d e > - 6 8 . 6 8 0 1 9 7 5 9 8 2 3 4 7 2 7 < / L o n g i t u d e > < R o t a t i o n > 0 < / R o t a t i o n > < P i v o t A n g l e > 0 < / P i v o t A n g l e > < D i s t a n c e > 0 . 0 2 1 3 6 0 4 1 3 5 5 6 4 8 8 0 9 3 < / D i s t a n c e > < / C a m e r a > < I m a g e > i V B O R w 0 K G g o A A A A N S U h E U g A A A N Q A A A B 1 C A Y A A A A 2 n s 9 T A A A A A X N S R 0 I A r s 4 c 6 Q A A A A R n Q U 1 B A A C x j w v 8 Y Q U A A A A J c E h Z c w A A A 2 A A A A N g A b T C 1 p 0 A A F G v S U R B V H h e 7 b 1 X c J t r m i b 2 I O c M 5 h y V J S p T + e i k D j P e X Z d n x 5 7 x e u 2 p r V r b Z d / Y 5 f K N b / r O F 6 6 9 c H n L 9 p R 3 P Z 6 d r Z 3 d n p k O 0 9 P T J 0 o 6 S g y i G M S c c w I I E D k H f + / 3 A 0 Q g Q I I U K V G n + y l B + H + A A P 7 w v T m J + p 7 + Z R I F 8 P d f v 4 R W Z 8 D 9 z n O p V z 4 8 r D m C G O w f Q O f t T p g 1 4 t S r H w 5 i s T i m + t Z x t r M 2 9 Y q A 5 0 M r u H 2 h G p u z X l S 0 6 C E W i 1 L v n D z E 4 k l 8 9 a g L b e 3 t m J 6 a g k w m w 2 c f X U e C r b p n 3 c N 4 c O t C 6 i 9 3 Y 2 H d A 6 / P j w t t V a l X D g 9 a z 9 n 4 9 O F t y K W p n S N E U Y K i E z 7 B 9 + l A e N E 7 i t v X z 0 H 0 g Z 1 P M p n E e A 8 R V D X f j 0 S j b J H 5 2 S J N w B S X Q K W T w F i h 5 e + d Z D C a g i R 1 7 T f c c V Q a J H z 7 N 9 9 0 8 X P 8 4 S e 3 c p j C x K I D c 1 O T f F s s F r P 3 O / n 2 2 6 D r 9 S S 2 n Q 5 U 1 9 R g b X U V P / 7 s d u q d o 0 V R t v 1 9 I S b C n R t M y n 6 A 5 y N i H E A m l 6 f 2 2 M J k h L Q 4 P w O d L A q l U v 1 B E B M h T U y E f G I i D I w t 8 O c 0 a q z C e Z V X V u D 0 + f N 8 + 2 1 x / f I p f j 3 b W + t R U W 5 J v X r 0 + P D 0 o E P i Q + U P s X g E a R X C 7 / N B o a + E R q S F o U p Y m B 8 q J B L h + G m R X z 3 f x L f T 0 G k U + O G n t 3 H t Q g s a j 4 h p S N l K v 3 v n B t R y 9 n u X T q V e P X r 8 1 h D U B 4 d Q G J 7 f P E X 5 1 G u 4 f / E N t v / 6 S 7 i 8 I Y Q 8 W 0 g w S S W W f L i 3 b m 3 D y e z D G N 8 m K R W K 7 r Y 6 j k N D 0 q m O n w n 9 j q B O K L 7 r W 8 P X E T M e a 5 r w r a g K T x S 1 U K k 1 u N h U B 0 O l O v V X H y a q K 8 0 4 d z 7 j 7 F p Y d W D b n 0 j t n W y Q l u o J C s y g E H 5 H U C c U o U g c p 9 o r 0 X m j C Q / u t W H b H e a G u 8 v h h p T 0 l w 8 c a q U s t Q X M T U / t q L U n G Y F I k t l + L / H 8 e S + 6 B 6 Z S r + b i d w R 1 Q v H w X g s 2 b F 6 M T W 7 A Z v d y W 2 P D 7 o Z E L I P o e + A x s p p y p W w 2 Q T G N F l F y D Z 4 w h E I R / q z S a B A J C 9 v 5 + B 1 B n V D I Z S J c v l Q N j z e M T U Z Q / 9 V / f g X b b P u D Y O U l I B r L P Z G U w 4 + j 9 / U o v n 7 U h S V H c d X q f c C k E 5 w l K p U K N 6 8 V j s 9 + c A S 1 6 Q x h Z f t k X e j j g s W o w K d 3 6 l C t E U P E K E m j k K K 8 + v h c v m 8 D o g d f K C 7 s l A B J l i / 9 y v X r s G o z S 7 H 1 9 B l c v d m J W n P x y G s o G s f k w h a + e N T D X f A U N z 1 u U B y T l I P O y + 1 Q S A t r C R 8 E Q R H 3 e t o 9 z C / a 6 9 f 9 q D E e Q 4 j 7 h M K 1 5 Y W 5 U s e 3 9 R o p 3 F t + v n 3 S 8 J u v X + L p s x 5 8 + 2 w g 9 c r e I H r q u H o N n 3 9 y G 5 X G j D 1 F K N O J U a E X 7 + n p k 0 n E m G W 2 V y I e 5 5 7 C L 5 h t U 8 h b + K 4 h d v q T C O e J 3 5 O C J 8 / 7 8 d W j b r w e X + Y x m A 1 X F F q t B r a t b f 6 + S M w 4 N 7 G N 7 z H c 9 j B 0 B s H e O N 1 a i + V Q G D 5 n k O + f J K T v w 0 d 3 L v P n U l B t l u P x 0 7 7 U 3 s E g Y d T 2 o 8 9 u 4 9 7 d G 6 h t a o W l z A o l U 5 P f N 8 Q K a R L f P u 5 i R m D q l R O E T d s W b t + 7 A 6 U k C b N J D 5 9 j H Q F / A H / 1 8 6 / w z Z N e / P U v v s H f / P J b Q R a / Y 5 C 0 X G W 2 z X F D p d Z B q V b w b V q 0 z b U a b C 6 7 + P 5 e S C T f 7 Q 3 9 0 a e 3 8 N G D W 2 y h p 1 4 o E Z 9 9 d C 2 1 l Q F p J O S Y + J I x 0 7 1 Y P d 1 1 n U q K i 6 3 l u N n R L r x 4 x H j y Y j C 1 V R r E a r m Y 5 z X J T k D g 3 R 3 I j U V I p T J 8 8 + U j t D V V w 2 5 3 I h A I 8 U V F x C W T S n H u N O N M Z m O u R V s i 6 H v 2 k m 6 7 3 s v b 9 w Y i G B o c h s 1 z f P G T R C K B a J 4 3 q d x q w E b I z 4 O 7 + Y g l o 3 A G N 2 D z L 2 E r s M q f H Y H 1 1 L v H D 8 p C O A r Q p S b C b G l t f e 8 Z L u c v F k / e L Y S i y b H v A 9 O L d r Q 1 l K X 2 c k H q X Z I t s K P C X / 7 1 F 6 i v q c K D e 9 c Q j 8 d 4 K k x X 7 x t c v 3 I W G z Y n + g b G 8 A 9 + / I A T V p z p 6 T E m w u U K G d 8 P h 6 O Q y a S I M F V Z j D h X P 4 4 D 4 V A U s 2 / W c f Z G f e o V w f h / 0 T W B z m t t k O Z x Q T s j o m Q B y W R W V k E q y b V T P l S 8 7 B v D 7 W t n U 3 s n D y f K K Z F I F l + Y R 0 l M h L V 1 O + r q K v H k 2 S t M z 6 3 A s e 1 F b / 8 I J 9 x f f / k M v / / D e / j F 3 z 3 G 6 P g c X v W P I s 6 k Y C A Y x v r 6 F q Z m F h F k t o z b 5 Y I 8 K 3 n 1 q L G 5 7 I B K n + u A o S v k 8 T k R z z L A 7 Y E V L o 0 K E R P B G d p I b b 1 / r L k T W L G 5 O T M 6 K C d f 2 Q r A t e 1 6 p z b / p i v M V M + e n W N 9 M 7 G U 2 i q M Y y e o V d v + + n 4 a N V X v z i X c U F 8 N n 4 / d I I 8 P S o U c 3 z z q Q n W l I B 0 / f X A T P / v b b 3 H m V D M W F l e g l C u g U S s Z l x e j u r o c z Y 2 1 m J 5 e 4 F n L 6 Y z p 4 0 A 4 G I O 5 T J / a y 0 C l 1 s P v z j g m Z O L 9 i D q J c D S U 2 n 6 / q D a I Y W E q u 9 s X O r C r u 9 q i 4 s / v w n Z N w 2 p Q c A 0 l m G J g Q a a d 7 I V j V f k W N g M w 6 h Q w q k s z 0 M g s e O c 5 n 6 S w F y A K U u 3 2 J B Y S F c d 2 5 Q R M v F 5 F 2 6 V K S K Q S T C 8 5 0 F Y v M J w Z p h p L m e 3 W e K G C 7 5 N 0 K g V l m j p 2 2 M e j n r 4 r 0 C U n F z 2 p 6 O c 6 r q D W f P y q L B U n P n h w C x p m I 9 K S o C V T D M e 6 f G c m x k o m J s I 7 J y Z C E a L Z V / I c g J j m V x z w h Q p / I M a Y S D F O n Y g J h E 0 q D r m E B 0 d n + e t q W R z J V G A 0 E P X w 5 / 0 g E T H 7 7 w M n J g K d A b n L P / / 4 5 j s h J k J V T f X O M t m L m A j H t o T p A D 5 i B v / v A I y P T + L p s y 5 8 1 z W c e i U D y n M d m 1 o p T N f s N c r b m 1 u y w W o 2 o K a u j m d m U 5 K s z b H F J H q C E Z c e G p k x 9 Y H C k I i k s K j f v o z 8 p I D W 9 L t k D R 1 n G / H s W T e G J x Z T r x T H s R E U m c f f g 6 T o I w G V c e s M R g T 8 v t Q r u T h / q h a B S A G n i 0 g I X G 9 7 I s y O E 8 G q k 6 L C a o T d 4 U K F x c o k u n C B N X I 9 L M r c v h N p C M Q k l N A f J d a 2 A p h f f 3 e 2 z H 7 w F t E A j g J c K n 5 6 C / X 1 N c I L e + D Y l n y R V K f f S l B P h I s X T n P i K A a N Q o z V r L Q i U j m l z H a K M Z 3 Q a p T v q K A K R l h u d x x V T b l S S c L 0 Z Y 3 M k N o T I G Y E e R z E R F C r l Z i f n u T 2 B Z U 1 v G 9 s O P y F p f w R Q i n f 3 3 w 5 U T K E k h y / e v I q t f f 9 g l 4 l 5 o H a r 7 / L p N o 8 f j 4 A V 1 Y w u 8 q q w Z Y v A Q / j t n Z v E v F Y D L 0 j y 4 h H o z y T Z X h y l U s F i 8 o E h S r X s x e O B X b Z U 0 Z F Z W r r 6 G F U i / H x / W s 8 K e D 5 i 1 e 7 g v I E O u Z C r x 8 H K i 1 q D I w t p / a O B 5 Q Q G 9 o n L / t Y C G r 7 E B e R q i C J C + v 0 u 9 3 E h f D + e e L B Q L K J F p + I S Y 2 v H v f y 1 y p r 6 v D y R T f f J t D N o K x r r U I E n T y B e D L K C F G E M 2 2 1 X L 1 r J J U j E U c k E R Y + k A e K 7 K i k O h g U Z V w a S i X v J o m Y 7 o W B E V g + S O V / w c 5 v y 3 v 8 1 Q E k 4 Z u b j k c a Z 0 O 5 z y U 9 U o J 6 8 n K I q w B T k z O p V w S 8 G Z t F p H D M c Q d U B U n o v F J a A 4 0 n j L t / i G h v r u H 9 F B 6 x 4 z / T Z C 3 Y z s r t 9 u H V 6 2 H U N V d D J J F x L 2 D v q 2 E Y t V J E Q w G A E R s R Z r Y K S Y W H S g l l p S c Z J 1 U x K X b 8 i 4 t A t t 8 n 9 6 + n 9 n J B h 2 c w W 9 H b 3 Q u b 5 3 i J i p J V D u J R P i 4 c G U E 9 e t b P j G 7 B B n B s b X E u T C 5 h w s r q J l N 3 i s u U 1 W 2 B 2 m 7 e u l n U e y O R U q V q 5 n A 7 r l y E O N U 5 5 0 N C T b U Q O w q F C g d a J V I p U w V f 4 e O P b u D Z a 3 Y N Q 3 7 8 X / / q p x g c m e Q q Y 0 N 1 O a o q r R i Z X M C f / t n f 4 H n 3 G 2 z Y K f t e h u f P x v D n / + Z r / j 1 i 0 b u 5 N s s b L i Y J M 3 c t / z b f u d q O S 9 d u o K + n F 9 7 w 0 e g V V K a R D r S e N B w Z Q S X y L E K K L n / 1 7 U t u F x G K x Z j o U 0 N 9 P X w h W b S F F 8 G b 0 R m E I x G 2 S E Q Y G p 6 G V C Z D y O d G n N 2 9 m f k V T l g L S x v c K z Y z t y L o V y c U O 9 e B X a 8 0 w 8 k B u y B G g 1 D / Z L X q 2 W 4 S P / 7 B f Z 4 7 a J 8 P Q C a X Q c 6 Y y 5 M n 3 f i T f / K P c O Z U E 7 p 7 h v C z X 3 6 N 8 j I z / s f / / p / C 5 3 8 3 W R E k n U 7 V m 1 N 7 g J 8 Z G P 0 j u T 3 2 C K S O H S U e P e n C Y / b w h / d R e 9 4 D 3 i p T g t L r B s c X 4 f O 4 4 P M J 0 u m z j 2 / h u x c D + P T + F U 4 s 1 L H T 5 X T g B 5 / c L k h U U / M b W F x c x i c P r h c t K H v W N Y C H 9 2 9 g d H w W b a 0 N P N O c u L V t y w m z y Y i N T T t q G e e f n l n C y t o G P v n o J j f o T y q c v j i 6 u 3 r 4 t p b Z j P d v 5 j V z Z I z B Z n P A Y j L A t u q G R C 1 i 8 k c J o 0 U B s V Q C r 5 0 R j E 6 O o N e N c q u R d 5 K N M Q Z G h C Y m n p S k i P 7 x O w O C E W a z Z W W Y v 3 g 1 h j v X d y e u + p h k c j j d q K k w H k k o 5 Y t v u / n 9 J z y 4 3 3 n k B P s 2 e C u C 6 h m c R i g Y R J i p L 2 Q X 3 L x 5 F R a 9 U L u T D b K r i r W + p d 7 X 2 S p D I V B w M x i M c F d t h G d 6 C 5 K M J F O C G e m k 3 h A n J 5 v C 6 w t A r T y + h N W j w J M X Q w g E M i 7 y j i u X U G 3 R p P Y y I K E / 1 r 0 C v U U L p V y M s k b B Y e N 3 h T G 1 u o 7 L 5 x r 5 / k n B y N Q S z r d n M u O P C 1 u u A L M p h T o l p V K J j + 9 d 4 d s n A W 9 F 2 j c 7 2 v D g 1 k V 8 / v A G L y 7 r 6 X m d e i c X 9 + 7 d S m 3 t x n 7 E R E g y 1 U 6 p Y M Y 5 4 8 L U Q o u 8 g f Q g T k X v U f k F v U d S 6 a Q T E y F f e i z M F Y 7 A k 1 G f R A J l T U z 1 i 2 f U 4 a A 7 h o a q k 5 f 5 0 N R Q l 9 o S M D Z n 5 3 3 N j x p W o 1 D B T A 1 T T h I x E Y 5 M V l J x 2 S c P b x d M r d c p m e Q I H b 0 K I j 0 C p 8 Q e v p J j w 8 O 7 l 7 l q X F E p O C g 8 n u L 5 e F I F s 7 U C I X i i Q n b 5 1 p I P K p M U 0 r w 4 1 E m A R p H L H B U y E b 5 + l A k L H C V + x I i p m I n w P n G k y q d C C q b H F z 5 L 6 t p z l P A E o q i t 2 z 8 V J B 9 E Q N n F r j Q N 4 n 1 A x i T z 1 Q s t u H m 7 E / U N u 9 U k q g 0 T k S o b k 0 K j V 7 E L G M P 6 t A d y j R i z 6 3 Y e n z r p a K 6 z w m D K O C 2 O E l k R g x O F I 7 f m i p 2 n V i n h A d + j I i u K z q s O o d 4 R V x s c m e J 2 H R W O L U x P Y G l 9 G 5 H 3 5 M O w M A I 5 2 5 o b M / J 4 A w i H I x g e m 4 a x V g O 7 w 8 0 M e y 8 k Z g k 2 m D T j Z Q T s S n e 9 G s 4 J J Z w 0 e I M J n H k H N t V J w j u 9 G y a 1 G A s r Q s e i w y B b P V M o 5 H j z Z i y 1 V z r s 3 g Q 2 N 7 f w K V O 5 f v D x T T 4 3 q r 7 K d C z D t w 4 L m 3 0 b e p 0 G r c 3 1 s D m 3 o N G o c O Z U C / 7 q Z 7 9 m j K Q X L r c X / / e / / i v c u n 4 R b k 8 g 9 a m T B 1 E i h D i + H 6 X 3 p e K d 9 5 T o H Z z G j Y 6 2 1 N 7 B Q F I l 7 X 6 3 u c P o 6 8 1 1 g m R 7 E i m P r F j j G Q o K q k 5 A y 6 l i o O K 5 5 9 2 D v G K 3 u b k a N e X l e M Q I 6 f S p Z q y u 2 d B Y X w W L 2 Y S v H r 3 A f / S j B 9 w h c x J B C 4 v 6 c 1 S V F 1 b 7 y P N 9 g g X s o f D O C c r p S 8 D I 1 B w + s S 4 v G L w X 6 E + p r 4 M 0 Z Y n S P j V u z 8 b d u 5 0 8 C f X 5 q z F 4 3 W 6 e c v + h Y n J g E T K p D M 0 X q u F Y D E J X o y x q n 3 5 I o M B 7 K J Z E e Z k V f X 0 D a G p p x Z n m 8 t S 7 B 0 f f m 1 l c P t 8 C J z M n y r K 6 z 7 4 v v P M j M L O T 9 g S T + P d / / S V v Y k m x J J l M j n g 8 y b e X t x M 5 e X 8 U g 6 J Z S G S E p o m J k J 2 l n c b z 5 9 1 C O Y H P x y T Z h 0 t M f j 9 T l S J S T k z e r S A 0 F g n m V 5 2 p d z 9 s h G M x L C 0 u c 2 J S q l S Y n 5 3 B / F r p f U f y Y b Z Y M T S + l N P K + X 3 i n U s o A g V g / 5 8 / / z n P S W t p r G M v g G c 6 b N i 2 Q D U 8 N N i Y e u / x 9 l 3 s M f h m E p 8 z A o l F h Q Y Z o 7 O b W J w T y s G z U V 9 X g 3 O n G 0 5 y 5 t G + I M k 7 2 b e J 9 i t l 3 O F g X / D D m f T i d P P x l W K 8 a 6 w 5 A r A a V Z B L R J w B E j o 6 L q C 6 T E i 5 O g j S m k q x x I F 3 j f d G 1 n U 1 F f j h p / f Q P z T O 9 8 l r 1 d R Q i z p m H x A x / d m / / Q W C g T B k S Q U 8 b h / 8 2 y F 4 U g V 4 R r M V N 2 5 c 5 b G I x q Z M t s B B i G l 2 r b R e D O 8 a Y 6 / m o S 9 j K j G T y s 4 V P x J 6 2 f e K m A j V F j U n J s K n D w V N Y n p 6 j j 8 f F K S 5 G I z G Y 8 9 m L x X v R U K l Q V 4 7 5 0 I Q E l U M p l R D f I K f E Z J G T S 2 j B L V u Z m Q F 0 o S O c + x Y 1 A 9 L u R U J U R D m a u E z l I B L h j x l b J S K b 5 7 2 4 + b 1 S + 9 k T G S p o M E A y 1 M O X L j d y B t r 2 l c C q G x k 5 1 0 C l 6 C A e m / f M D q v X + A x r g 8 J N A u K b O p C h 0 2 Z 5 f v 1 L K e 4 I o V C r l 4 8 n n b M B 8 F 7 I y h q J b y 9 H I a 6 W o l I N I a k S M K r Q L N B B z b 8 c p 4 R E n C q o x Y S q R i T g 0 t A T A 6 j R Q l z l Q 5 K r Z x n b d M l L 5 R 8 W w z P X 4 3 D 4 9 r m H X T e x f K L R C J 7 N s V c m F x H k J k S p 6 5 X 8 B 4 U j v k g 9 P V K p v I i J w F 1 L 2 Q n j V I q 2 F G 1 R n 6 f I J X w y v V r q D S e / J Q y E h D v R e W L h m N w L I V g a V T x x d I / O J Z T u U o g Y h r r W o F c K c a F z i b 2 L O P 9 6 c 5 e a 0 L b l Q p s O 4 I Y 7 p n F 9 q a P S b l t u F c j 2 J j x w D 7 P b I 6 l M D Z n v F i b d M C 5 7 k U k G O X f l 4 3 r H U K P h 5 W t w p P o j h K U O O z a d m N x I b e 0 I c Y Y y d z Y C r e Z Y p E 4 T t + o 5 M f k Z I w m Y W D 2 k z e B d U f h x i 6 F Q L 0 r a B g Y 4 f t A T A S K w Y 0 M D W N 6 1 c M l E S 3 a r v 7 J n J j k S Q F p E u 9 c Q m 3 O u C G S A u W N m Y Y i T p c X Q 6 N z + O j 2 J Y S C E c y 8 W Y F G Z Y J M G 0 Z d S 3 H 7 Y X X e D p 8 j z m w O K a o a r K l X c 0 F J t E R Q 4 U C U 9 7 l L J q i 0 Q Y x k n J 0 9 4 + a e h B / V 9 Z a i A 7 S O A j 6 v n 3 c f S i A O t U b N L / z 6 4 h b c t j g U 2 g Q a T l e C a r 0 i o R i 8 m 3 F o q m Q 8 u 5 x u z E G P a t 3 m w s D Q G I w m M z q v n j 6 R + W 6 H x c z C O l o b q 7 C 5 H c D s 3 D J u X y 2 t u v t d I F 3 K c u Q E 5 f Q n Y N b s F n x e J l E i j N m a a h X c 4 M 7 G + p Y P Q b Y Q Y g E 5 W 0 Q x G K u U K K 8 2 c W 6 9 H 6 g S e L J / G Y m o C G c 7 a 0 v 6 T D b 8 7 j C C 2 w n o K 2 V M C u a m S 5 A H K c 5 s G c 9 W k G 1 I O T G S 7 F Q y X q D Q y O D e 9 E O U l P E + 4 3 Q R p Y o Y z D W 7 e 2 K Q C v e n f / b X c L l 8 + O f / 9 B 9 B Z 9 R h u s / G J F I V P 1 6 S Y C F 3 A l 4 m p S o r l T x U k C 5 L o e e D Y n P L A y P 7 j e N k E k e B p 1 1 v e D b 6 w 9 s X U 6 / s D V c g y c w C 4 Z x e 9 E 3 g 7 O k W m L Q n J x N j d s l + 9 A R F O m + 2 C 9 O 1 4 U f E L 4 L G I o b G y B Y L W 0 D p l l h p z A 4 5 E Y m 7 c f p K U 4 Y j E 2 H Q 3 w l r e F / 4 v U F s z o Z Q 3 q K E V i e o P Q e B i x F H P C S C y i R G g B F Y P J q A T C W G V A n o L b k D l s O B C J d 4 O o u G H 2 Y a 2 2 t e Z h u K Y K n T p l 4 R Q A T 1 v / 3 v f 4 4 4 M / b + + A 9 + B G 8 g g J q q C l 7 R v L 5 p F x a G U Y 9 g O I y R s W m c P 9 O K 8 2 f b 8 L J 3 E L / 3 + d 0 d u + j 7 C F o v c r k C n z 6 4 m n r l w w H F U 9 U K E S + a J P W c Y q y S f / 4 n f / C T 1 P t H g m k m i q 0 m K 7 z r E Q Q Y 9 z d W q q G z y j n 3 p 9 L 1 f / f T v 0 d F B T X l Z 4 t X p c T k 5 A L k b F W a G 8 v g 2 H K y h a X j x P S y 5 w 0 a 6 6 v x 6 L t X a G 6 q 2 Z e o a N S M y i D B 0 q g L G 8 t 2 7 n I n Z w b V S x F o U W c v / n y Q c 0 N l k C L s j 8 J U p Y b W z P b 1 M i j U u z k g j Z F R q O W 7 v k + l o 4 p a w L 0 R Z e c e Q s A T Q t A T Q z w i g j 8 S w J n T z Z i Y m e e l 6 h U V V t T U V O D N 6 B T j 0 g l 8 9 n E n 7 7 3 h 9 Q b w 8 Y M b 7 H R F a G m s B Q 0 o K A X U G + + g 3 j 2 6 M l 9 + 2 4 W y C s E R c l x j e f Z C X X 0 t Z m Y X 4 G I M s a a y 9 G E R d F t j 7 L / 3 c c x p U H n K x p Y X O o 2 C p 7 n R M R 1 K Q p G 4 v V V A P 6 e b 6 l 8 N M G k k h b p A 5 S 4 R 1 L / 8 0 3 + P P / 7 D H / M E z 3 K r G c 9 f 9 s P l 8 e L U q V b U V V t h s z v h d L o Q D E X Y A t v g N U 9 / / J / + a I c w 9 g X 7 s 4 A / B K 8 r A J f d h x C T J j S 4 T S 5 V 8 0 A x d 8 O w B Z x A G F o m M a s Y I V N J / Y G N l X 3 A p T A d M v t e k s p U j h E N M z s u L I X b 4 0 a M c T c a 0 S P S i G A t 1 8 G x 7 Y L f F 0 R 7 a z 0 C w R A 3 x v n 3 l C C d 6 G e o g b 6 5 r A y d B 8 y T p D 5 / 4 y P D O 2 l b 7 w P k p T 1 o a X z 6 n C k W u R e j f B e g W + 1 n a 5 / a v 4 l 6 H v 2 7 p E g s l I + n 7 Q / B k I / B y V Q Y l V L H F k M S C n 0 C G g P T f x h e v J 7 E q d Y G W F P 7 B F J L H I s h W B t V O 9 + T D 2 r E Q o R C 1 b c + t n h + 8 / U z x C I J R G J R f P b J L c j k S q h k Y q Y G P O e Z 1 p s 2 B 5 x s o f 3 x P 2 Y E R U d 9 R E g w x T 3 g C 2 F 9 0 Y 5 I K M F u p g o S i Y w t a B f k b F F V N p p 5 M x Q t 1 S E V w e z i B u O s i 5 x I m 5 s b c b q l e N s u p 8 2 N 5 R k b V A o D Y k k f T l 9 t 4 k 6 I M F t J 4 7 3 z q K 6 t h J y Z X k Y T U x U P e Z 5 O f x w m t e R Q i 4 u 8 Z r d K b N 9 2 k k C d t t L d o 2 j N v a v c z b 0 S r 0 X / x 7 / 4 X 5 I X 2 k 6 x R U a G N j O C I 5 S E G o N C y b Y Z o a m Z W k a j O O O h G D P e 2 Q e k c d j C A Z x q L t t h 6 i F / B P 4 t Z p D X C x 6 s U j H W s 4 z m C x V Q M p G Z v Z D W 3 X F U 6 C X v 3 E N F w V S P 0 w e X I 8 D U t T D k M j W 7 L n G m t s p R m R o l k 4 / x 6 W V o 9 E b U V z B V N Q V i L p s r T r g 3 a Y Q p U x m l Y d S 2 l E G T Z 9 v N r m y j p d b E T 3 3 s 1 Q I T n g o Y q 6 T Q G 3 T s O z P M 6 q h B T V O I m 7 4 L v O i b h H v b g Q s X z q C u 0 p R 6 9 W h A 1 y 2 d I P 0 D J q n e V T y b E g m K E a / o X / y v / 3 N y l e n u l E c n Z 1 y 5 j K l h p E / / / o 8 e 4 D d f P Y N e r 8 W d z g 6 e + S w l P Z G p X v Z 5 D / t b Z q g z g i O V J B 4 P o y z L D V 4 K a N z l d P 8 6 z t 8 u X I B G a s D Q 2 B y u n m 9 O v V I a y B O k l N H j a N S X e C y O 8 V c r T I L J Y a l R o L z G D J 8 n i L W 5 L c Z 8 p O z c o 5 w B m c q 1 T O q F E Q 8 T 6 2 L 2 j D K O u v Z K K A u U q t N C m N / w o p Z 9 h u y e 9 D o I M + k 9 8 2 Y V E q a b l 1 s q I J I l m D 2 3 u 3 l L N j Y 9 C S b V h V b P p W K O E X t z 7 f 6 V t O G Y U I V d D G / G 5 3 H x T F N q r z B e j 8 x j c 1 2 Y 8 0 t l / 0 e d x U G W w D C T / p f a D p + x X g i k l Z E W U Q j 5 j r d s i B 7 9 + l 8 n u 3 q H u E 1 j N h m w t r 4 F u 2 M b 5 8 + 1 8 g l / F c y A J i M 5 F I 4 c K Q c Y 7 V l A T a s F R k u G s 9 N C y z 4 H t n s o 0 4 Y 4 C K m I D + 7 f h E Z x N K l F T p s H t s U g Y y w S e J l q 2 H C 6 A q Y y H f 8 d P y M w c o J Q w 3 5 z + d 6 M h c 7 x q 8 f d + O T B z X 0 b 1 I S Z 5 P f a 4 t C W S S A n 5 w j 7 r D j v M y T N q w y l n y M x q q 7 e Y d z r L G 0 Y 8 4 r N x w m / E G i 8 S 3 N T / a 5 e E o S 0 X U S V A 9 8 8 y p T Z v K v M l L e B z Z v A 0 O v X + O y j w h 1 x 9 0 K O U 4 L 0 0 K 8 f 9 / B + c J G I C D e v H 0 9 u F K l E k 6 8 2 c e Z m p n M P 7 4 7 D H j R F I R 4 L Q a Z Q o 8 p 8 c P c 3 g R b t 1 r a P P T z M 4 K 9 E m e 5 4 j W 1 S e S O h O G j E r Y w t L v I Y 5 s f a 0 h g Y X 8 b l M 7 n d g f a D x x 7 g m k G M G b 4 S R l C m 6 o z U 2 s + g 9 w Q T X H X W K j N / t M y + r 6 4 s N x R Q D O l c u k V b g K v / 2 d e S h h r o l c X J Y 3 T O D o U k i e n p W c 5 4 T G Y h 2 H z S C e p t U N T L Z 5 / z Y j m w h S v n 9 x b p h 8 H U E L M 7 d E r U M D v M G 4 h w r p 8 / K o Q S J k 9 y k i e p g u 6 1 G K J R P 0 w 1 e s h S x 0 + q A h G A 3 x G B W q e F l K n R s U g E U Z 0 I o y O j + P j e Z f 5 3 h w V l U / i Y 1 D L V K w o u T F q 4 + U 4 h U l G o H X K c 2 b 7 j Y + O 8 9 L 9 U 2 L Y Z I a l V P E u h 4 1 T G 8 R J m o o e Y x n 7 3 i H 6 b p B L h + 0 x I a e z p N n c s M F V G F U F t x c H s o / 0 w O 8 B 0 + A 4 h E 4 I 4 7 + u R B V y / e P S E e x w I B 6 P w r E c g 1 4 p g K C + N y z t W v d i M R H G 2 a X + 7 Z S 8 P U j a o T k q l F 0 O b J 8 W / f t K L h / e u 5 6 i T N H G d v p e k 2 e j I G M Q y J T o 7 W l L v F g Y x h p H J Z W y s b 0 K h V O F + 5 / k c d b x U n H T G e N T Y U x e S a U R Q y H f H k 9 4 G 4 / 3 z Y D x 2 h 4 t G 2 U 2 u q R a m r 5 9 k B L 0 R 3 l s 8 E o i h r F l T M j E R R O w y r y 7 s L o h M Y 2 r R j v G Z V c 7 N X / S + S b 2 6 N 8 o a N f A 7 h R F A 2 b j a c R a 8 v Q D D 6 1 G h g S a V z p O d Y 1 C J c P 3 K O Z x u a 8 D w 9 A Z / r x j I I G + q q + B E 9 O D W 4 Y i J 8 N t E T I Q 9 C Y r 6 Z B s K Z A o c F i S N 1 H I r 2 j s E G 4 J q e O i C V 1 s L G 7 3 F U K i Z 5 n E h 4 A 1 h e y X K F 2 5 Z k x q 6 1 G j / g 4 B y A O N F c v K I H h b m 5 n G m t Y Z 3 Y h I d 4 N T K W 3 X Y W s j t e m Q 2 a n f C D V u 2 T U 6 k 2 S D p Z 9 R I c a G t k j f 7 3 w s D b y b w 4 O 5 1 f P G o h 1 / z d 3 f V P y z 4 w g n u C C P s S V A i m R h b R 9 g I c r R n C R 7 v 5 o 5 0 o m l 9 h 4 k 1 d f e N p r a O D 7 7 t I F u s I S T Y Q j L V y g p m f p S M p B h G U + H B 0 n Q p 0 o W R S 6 t O B A I B v o B L W b x 0 6 Z z M h v M 6 h a 6 y + f j 8 I + F 7 X 7 6 e 4 s / 5 U M v 3 v P 2 4 d f 0 C v n 3 S x W N x Q i f A 3 6 E Q t A r x T l x q z y u q 1 s q h C O 7 N x U o F V a P q d W a c v 5 n R 3 S v 1 J R g L B V D X 1 I q u 1 + P H M i P I 4 w j y e i S p X A p r o x J a 0 + E 8 j d m I M g O + 8 8 r p 1 F 5 x t N Z b 0 H n z M l / A f Y O T q V f 3 h t a k h n c r v k v 1 I x C x p k v M D w O Z V L z T 1 X a Z J n 7 8 D v t i b w n F b o h U m Y D z C O r 1 7 U v M k N d R w m q G z x 1 G O h F W 5 q b Q e f X M k f b W c 9 v 8 T C I F I V d J Y K 5 T Q K k 5 O l W X l K V V Z 6 Q k q W P U C Z K Q 8 h l L A a n L 0 / Z p O B Y y 0 z y y Q f Z T a 1 u u A + L x i 8 G d Y 6 E s 6 U L Y 2 A 5 j d t k J s V T B A / 0 z 4 6 X Z d i c R F C 8 j 1 f f o 2 e 9 u 7 C 3 z G e R q C f x + o d v Q Y U F l 6 8 G g N 6 c I c H b d y w n 2 o K C L U l N b c y T q B 1 U O b 6 / 5 e f W w y q D g e Y h K 9 d G W W s f j C d h 8 L l h 0 s p K O m f 5 G r V Z D t k e 5 f D b 4 N R R L I d e L e W 1 X I Z T n a Q I U D 6 L E 0 v G 5 T U h F M X z 5 e P e g 8 M m J K f a Y Q D u 7 Z x Q 3 p P N 4 F w v y O K D U C M k D X z / u 5 T b r c W L f b H M q s F u Y 8 6 H l 1 O F c 5 9 F I D K u T Q T S c 1 7 K b L y w p 4 t Y 1 5 q N b u C T 1 / u a X j 9 B 5 4 y K i 0 R i a 6 q u Q y B 4 Z k 3 W G X k c A 0 Y A E S q 2 M m T Y R o e T i s K K y B F D d V D g U x / P X / T h 7 6 T K q z M o j L / w j 7 k v X 9 n p r B 2 c K p Y D c 6 F 9 n Z T B Y y y t w 4 1 J G k l E T m 0 g 4 o + a d O n s O L T U H W w N f M U J t b K p H e 6 M w Z e S 3 A f v W Q 1 H w z r 3 m g a l i 7 5 y y Y p h 4 t Q K d V Q y d M f N 5 O d P N S 5 k L V S p o M U 1 O L 6 C q s p w t 3 j C m Z 5 f Y Y x m D Q x P o 7 h 2 G f c u F 1 4 M T m J t f x f j s P O b W F v G k u x c P e W r J 8 b I s q p 3 y b I b R c b U F O r U M j m 0 f t O q j C 0 X Q 0 e u N Z q y v b y C E K J Q R F d Q l N D S h R I 6 2 l j p E E 2 K 4 X G 4 + H 7 m + v p r d F y b p w g n M z e X 2 v 2 h t b S n Y p + L R s 9 e 8 n o r u K S H E r I O B k V l U V 5 i x v L Y F 2 + Y m r 5 H T G i 3 8 / L / v 2 F f l I x g M h T 1 U + 8 G 2 4 m Q 3 X J S j 6 k 0 t b z N j 9 2 D E R F M y 9 g N N q 6 D J 6 T S L V q N R I x Q M s w V S i 8 o K K w L B I J d C Y v a 7 V V V l 0 O o 0 q K 2 p y J V i x w i J L M m r d Y m H D I 9 O p F 4 9 G t C V r D B r 0 N D S j p t X T x V 0 T u y F s 2 0 1 v F 8 8 2 U k 2 p 9 A Q 5 l V / r h e V 3 r M U 6 c z a 0 t a O p 8 9 6 u N u Y p l F S F 4 H r F 1 v Q / 2 Y G D + 9 c g o E R O 2 F w Y I g / f 9 9 R U o H h 2 p Q T i 3 4 H b l 0 u v X i N E k Y 3 5 8 O o O 6 v b G e F J P x Q M C 2 X D p c I f C O G 7 F / 0 F s 3 t 5 5 v s C I 1 A Z l a K L E Y n 4 Y a z S Q q 6 Q 8 i R S c g b w X G 7 + c + y / 9 G J L q Z 6 l F O 8 d B a j + y r k S w G r A D r v d g U / v H 1 + 5 N 6 m Y R F R K j R x P X g 7 x 9 m V W q x W X z 2 e 1 F y i C d D + Q T U 8 M r 3 t 6 U 6 8 C l r J y 3 O x o T e 3 t x v O e E T 4 0 7 v y F s 6 i v F J g v Z U h s u u N w u 9 j a m Z 3 B n T s 3 Y W D 2 e C H Q m C O a z P J 9 Q E l n U d V m Q p m 6 c F e h Q q C a o s 3 5 E B r O 6 T P E x N Z y O H o w Y q J g I h F T G t S f w j 7 n h 2 3 W D + d q A P 7 t I C q a z d w r R 7 G i i m Y j F C q p U P p O P 0 j / 2 D N V + x L x 8 G 2 + z 7 b f E T E R O H E z m 2 V 9 b Q M f 3 z v e 3 g l U s u / e E G y f l h Z q m B n F x v o 6 a G L + f i B i I n s s m 5 g I z i 1 7 a q s w 7 q a G b s / N C N 1 f 3 4 w v I s B 0 v + H + V z j b X M 5 V 8 m L E 9 O X j X q y t 2 V J 7 J x f U Y 5 6 K b v d D S T 0 l 6 I L E P X H 4 2 G J U M Z m + l w 1 v X 9 u G Y y W K x v N G b j + k Q S X C B + k V N z a 7 i Y E B w V W r Z S p c h c W M K D P u L f V a a P b o 9 3 A S k W D q 3 u z C B t r O t U H H C P 6 4 E f G x + 2 S Q Q q 9 V o r y y E r G k h M / S 8 l I r N Y k K e r V w D J T j l 9 + T g e y d b F y 4 e A F q g w V l x r 0 L H n U G P f s 7 K 0 w 6 B b N f F z E 7 t 4 i P 7 1 9 H I A K c P 1 W 4 5 o 1 I P C G S 4 0 z z y X Z a O B Y D k C h F f C i 3 P K R A 2 B t j 5 k M S 0 r y E b k L J c t b a q E F y O 4 R l e 2 H X L C H o D z F i C q H t i j W H m A j r G 1 u p r f 2 x u O 7 C Q t Y w g H M X z i F g T 8 L E 1 L k P E c 5 1 J l U 9 N l Q Y 9 3 Z G H F W s R M m 0 L v u i m 6 t 4 R o 2 M l 4 t Q J P / S 2 W Y M 9 f f v p C M x r Q y e 4 N 6 Z M B q l G G c a 9 r e h K 6 0 G N F c J 7 u n L l y / i 3 L k z U M i l 0 G W V j e w C + 3 1 q V n N S Q R X c r u U o T H U q 6 M w q 1 L a 2 Q F m t 4 Z X p s U g M 2 y t h b M 3 7 m N n h h W M 5 A D v b L p m g y D U t Y 1 R q l S f w + M V u A 5 M q c J f G 3 L y r K y E 7 i 2 H Z G U d b Q + k J s E Z D r k d R y t Q H V e k N c U 4 c k n E Z W t r 3 t z + v 3 b y 5 r 5 1 T C t R 6 J S S M o V E Z f z b I s / f w I y F z g o j K 7 w v g + f M e Z G u D Z 8 + f w 6 3 b n a h r a O D 7 V J 9 2 U F A i b l 2 V Q I Q p c 7 U g 6 D 1 K 2 D 2 J I P P C v R G E s U 6 2 E 1 a p N I h 3 K p g 1 J j X v M W l t 0 q K s U Q d L n R r W B k 3 p B E W w 1 O g R d C b w 4 P Z F r G X l j 5 F d s j z m Q e 0 p P e 8 / T k g X d t O 9 K r U 3 d x q q r L r r 2 u p K p s I k o N I e b d b 7 u 4 J j x Y e R p X E 0 p h b Y X s g P w L 4 N y D k T 2 I 5 z 7 2 I 2 K L v k 3 r 1 O v t 3 b J z B G m t O V R l J M X W t F 8 H o F j 1 9 7 4 + E q A U 4 m m e w N 8 m Y S a M A d l c V Q f 0 U a Q p F + 3 R t K 8 M y T Y u C z z F L b J Y F s K W u T B k F H F J s b z F B l + 9 Q 6 e W 7 I B V N N a l o 5 w y b j a q T x r T p D 6 B 9 Z L N h J d i / Q q J P a G q F H Q I 2 + H O b a 4 2 t Y c l y g r A X b n B 8 x h R h K t Z L d l N Q b W c g S D E c G + k 5 y X z 9 + P s C 4 q 4 o P Z M g H q W G X r 2 e K D I k h k p R i T 5 g c e Q M a b F d X L 1 Q E b N j c / P l d g 4 7 n a e 8 Y n v e M Y m b V A 5 s 7 w i c f 0 j E e B 2 h t / 9 l f / B K e j R g s z L z p 7 h 9 G l D G j p y 8 H + D S Y b b e P q c h i X l h J 1 9 f F 9 g v h Q I 0 u t 9 g P B v r H E B 4 c g t H h Q H h m G S s h P Z o v m X d a b p E r m 1 p w E S X r m Q F e X W 7 c U + w X A / W y q K + p Q t g X Z d z i w y M o 5 1 I A F a 0 6 P O v q Q z A Y R E t z 3 a 7 r M L d k g z l P v c 0 H d S g q d R Q o q X E z c 8 u Y n V / B D x 7 e 4 D V N S o O U 1 3 F p T L n B X i I q X z A K n 8 / H K 2 p J q / n i W 6 E X x + n W O r x 4 K a Q j X b 1 0 u H n I U / M b s F B b t D 1 A b v p i 2 g t d q 4 a a M l R U l j F V V Y x X v X 3 s u O o P t Z Z K g U g s g c f r h 6 W S + o Q A 8 4 u r q C y 3 Y m 3 T j g A z Z 8 b G Z z E 9 N Q 2 P x 4 + X P Y N 8 n d f X V v L r l Y 2 S R Q e J v b + T 1 O P X 8 i b 8 v f E M f i V p w G 8 S F T h 1 t Q J S a o e U Q v / I 3 L 7 z f E o F O S K s D Y K h + 6 F B q V U j w j h c + o J / 8 c 3 L H F u F M D V V v O g w j c V l o W P Q f q A m o 9 m g O B C B 9 H + t V Q q P Y 3 e 2 + O X z z U K j S L a 9 v u X Z O V Y a s f m 2 m J m Z w 9 O u v Y O 5 Y y M j P C C c f 1 2 y Q e 9 Z 9 A I z e D N R + n H 5 Q n t 8 a Q E s T G 3 g 7 u 2 r W L F 5 M D E 5 h 6 s d Z 2 C z O 3 D h b D v a W h p w r e M 0 / u G P H + L a 1 b P 4 z / 7 g B 7 h 5 7 R z P c c x H y Q T F 1 Q J 2 d v / w H 1 z A 5 U u 1 q K s x I s 6 + M N 2 F h + 4 F l V R c u 7 h 3 a X U p o N + i W i Q T M w g / V C R i 8 Z 1 0 n D T m V j M Z 5 L R Q 6 D x n l h 2 p V w p D L C l N O p P Z S f p + G s M j m R o o q u W K e A r H 3 Y j j 0 7 0 b G B h J v c J U 9 Z U V X L r c w c e w l o o V e 2 6 h I x F q 2 9 m 9 O y v d v X k R V 6 5 e L h q G e f S 8 H 4 + f d K F n a I 5 L 0 Y t n 6 r m z 6 6 v H u X G y Q s j i 8 X u D n f v W s g f l 5 X r G W O J M o z I x Y j o N s 1 G H l q Y a 2 L 0 x P O 9 6 j f I y E x M c I i h k F D Y q L j B K J q h t x s F q q v T o 7 l 7 A 1 I w d T l c A n V c z 3 X u I Q 9 6 6 e i a 1 d 3 h Q B y H q Z W F p + D C d E G l I 1 X F s b k d Q V V 2 N + 3 e u s Y U r w t T 4 G O / r Q F i 2 C T p 4 I h 7 b k S b 5 o N f L y 3 Z P 8 y g E i i d R 8 5 X q m h r + W 5 t b 2 6 l 3 B K g t T M V z F a 5 p 8 j B j O x u U G V F p V n N b q h T Q 7 / n 8 A d j d m a o E W n N V B h p t K q x s e q Y H n e n c 4 h q z 8 Q T 3 / d L S C n 8 / H 6 F o g t n n w v E 6 b B u c m d P R k H 1 N 0 0 r 2 A 2 l J x S Q f M R B K k t 5 i q r B j 2 Q 9 f I g w V Y z q b 2 y E s L a 8 i T H 0 Z U p g Z H + H B 8 V J R E k H R c W 3 O B / H 5 x y 0 4 c 7 o M B v b j n z x o Q V u r 4 M t 2 B R M F e 7 M d F O S R C r C b Y m 2 i D r R v / 3 3 v E y q d H H N M 7 7 5 0 t h F a t R w / T H F 7 6 h 5 E q L R o c K P z J s / E z u 6 7 Q G k 4 c 2 s e n i V i c z K d X l t a I N i W k k A d Z x t 4 z I k y Q f q H 5 / l r B H K l h z 0 i R K h 7 Z R 4 M K h q k k D m G l u Z G 7 m I v F W K J F C G f E x X M 1 q W x r W 5 3 g K m a E m z Y t p n t M c f f / / U X z x A O R 3 n f x 7 a W e j y 8 e 4 W n k z m 2 7 H A z u y Q f 8 W T m e E j y d j P t h 2 + z 4 6 I 0 M 5 r W u B 9 c 7 F o W w s a 0 C y K l j K 8 z c 5 0 G W 1 5 B u l K O 6 S a z m S Z n M o n B l O e Y V o V L Q U m X b f T l M m r b d X C s e C G N S P H Z w 1 Z m c G Z U k f Q A 4 r c F 1 S a Z K k t v f n K S I W M 6 W L n B C n d A C J w K 6 1 U E m 0 1 Q 8 c j R Y M 1 z k w c Z Z 6 Q R o M 3 V e q 6 f D w 2 + 2 f l 8 3 / A s v v m u r y D X J R o h g z k b V K m 7 s b E O p z f j 5 T P X K + D b E g K Q + Y v k 7 t 2 b f I G T q m b V l 0 b E O 2 D n F g p F M D G 1 w I n n W X c / R p k d w n Y Q Z d K E M i d o m v 8 3 j 7 u x v L q B L 1 K B Z Y J B r 4 O 7 g O D M z q o h y X v n + t n U H q m T n b h + 7 V J q r z g K e Z f p v K V M F b e 5 g 1 x S v W J M x 7 4 p M L l 0 t 2 G b X V D N J + b W 8 d W j L u j Y M Z a K o l 6 + h Y k 1 r M 6 6 4 F j 1 Q 6 E T w W B Q Y 3 n Z j t Z z l J u V + i M G h z / B O d x R w O + M Q m P + s F W 9 b C S D U i w 5 7 a i 0 C j e k o t y M l X U 7 r 9 e S s I X 3 8 1 8 9 Q m 1 t F Z Q K O f o G G Q d O K G D V S S G T S x n B S X i T y q E 3 E z j V V o + a C h M W V m y o q 6 3 c J T 3 I V K u v z s 0 4 I B V w 2 x / H 1 C S N y w G s Z g N X m U i 1 U R l k v O 9 i J B j h + w T S 7 u g z h 1 E M 6 C M 0 1 d 9 g 0 H K C l y j U k C n 1 2 H Z 5 m K Q 2 s x f k O N d e i 9 a W O v Z 3 l a i r q + R l I o S 6 m n L o 8 k Y D 0 X f Q 8 c z M r 8 B s s a C 2 a n c 2 h Z p J m M P A u R y E t V E L v U a B V W c Q C z O M E T H K o l I W a v J K + O S j 6 9 x O c v u j 8 L i 9 u H + r o 6 i d l 4 0 I u 9 C 7 C I o o e L x n H U l R F P V t Z a h u M c P E 9 H j n W g S 1 p 6 z 8 o q f R O z S N t r q j S R 2 h y L S h X A l x n i H / o Y K G c v t d Q W y 5 b a i t F o K j C k Y 4 s w u r n J P 3 D 0 3 g 0 + t 3 8 Z d / + 2 u u F i m V C p j M O l 6 3 1 f N q i K l L D h 5 + m J u b x 9 X L Z 3 j F b E t j F b + x 3 L v E n v d T i 6 s r j N y N T g u b P I 7 l 1 n T 2 g g h a x r j E j C P T b G I a K i d m B F z K o i k E W j P 0 o M P 6 8 t u X T I 1 z c F X u L p M q Y q m c 2 4 J a t Q p q B f 2 G a I e Y 0 s g / j c G x O Q w y R n L u 0 m V 2 z h U l 2 3 K F s O 2 L Q Z V q R k M m B c 3 / U u n l / F y H R 2 c Q D g n i s b G h G o v L m 2 w r i V O M u K g v Y V + / Y D + 1 t 9 Z x p l E I j P Z 5 9 T M R / 8 L i K i R / 9 I e / 9 x M V u 5 m 2 L T f U a i V s K 8 y Y F c d w 6 l L j T v I f R Y 5 d I h / K z V o e D Q 4 z H S M a j c N o M v F Z s E c B / 1 Y c W u v J l U 6 U K U / i v 7 G x d o e p e E P J o t W 3 1 O F V q Z N h 1 e Z E X Y q g C B p z E h q d A W d b 2 5 m 6 M Y i L H R d 4 E F y r V e N V / x g q y 4 0 4 3 d 7 E 1 D U n 4 4 4 e p l o b Y Y A R o U g C P l u E 2 S o 0 Z D u J k C f K J H q E q X B h + L d j C H n j C D L 1 T q G R c l c 5 g f 6 n + J f H H 8 H a 2 j r T N C w w Z P X K o H x L t V E G 7 1 Y I A a Y d l F K Y W A h T S 1 u M c J S I R Y J Y X t l E a 1 s r O l P j c S g z g / I J S 4 2 l E a r K T W h j x 6 1 W U K r P 2 6 2 v W C z K 7 h d l O 4 i w t e i H t U G I j f l o j B G 7 7 p c v n e J x u z n G 6 J K p + j i S V p 5 A F I u L g s P E X F F T N L G b m M X C 4 h q v w a O a P M k f M 4 K S K x T 4 + S + / w f w S f W k S a 0 x N + f W X z 9 D e 1 o S v m P H X 1 F K D p Z U V p r J Y M D W z y D n t O u O g o V C A T 9 0 T E h y J V g 8 H B z P C d Y y Y K P / s J I L K x b 9 5 L P R d W 1 x a R 2 t T L d + O M N u F u H L B Z o 7 s c g w x / d x g t a L M l L E L 4 x 4 J Q m 4 Z F H E R L l 1 r x c j Y D C 5 f 6 U B T r R W b 9 m 1 8 x I x 1 m u L Y 2 l S D 5 r o a n D p V z 4 O y a k a c z w Y H s L q 1 i b N n m 3 g J v 9 o g 5 y q y m r 2 / F W H q s l G B k I O I g x G f I 4 i g J 8 7 z L + v Y d 5 O 6 R Q u 7 E K g X u 1 T B V M T 1 I P / O g 8 I T E m H w 9 W u 2 R o T m m d V 1 d Y x w S / s e l 8 e H r r 5 R r g b n I 1 s b O i z I z R 1 g A k D O 1 l a Q M a E 0 0 y A H R F f P E C e m 2 3 c 6 m T m T 8 T Y 2 N d V h a X m N S / Z L H Z d Q Y S r c 9 p p A x 0 g Z + t S t a p H R j 5 g y E v 7 u N 9 / h 7 p 0 r c G 6 7 u Y d j d H w G F r O R G 9 A 0 5 m Z 6 c Y F 3 J C V x b r W Y M D m 9 x K i b G Z x s R T 3 v G s A X 3 7 x I f f 3 h I I o p I a e Z L C c A N L o / H / 3 D Q p 0 P 4 b O H m Z Q d H V u s N B a y E C R M n W q p q c b p x l y V O M m I 0 B V a R x n T 4 8 k T p 9 M o 4 d h c 4 + y I u G k a 1 H o g v z z l c / b b x P C + e p I b h y G V q b 5 c j d G J W R i r N L A 0 K K G p V S N h k v K O t 8 6 l E J + E T 6 A A P X n J 6 P v p O a 0 2 D k 0 t M q 2 D 2 Q z 2 w s m w e 7 H L p g o V P v 8 4 E 7 M a G R r i z K Y U h E J h B A O F + w o e F b R s b a 2 5 G F d M n Q Q 5 f q h B D Y H O f 3 R M c O j Q N j l m a P b x 3 L x Q x u L 2 + o s S E y H B 3 i X V n K Q p Q f L P / s v / + C d G o x 7 1 z K g s 0 1 h g q T T i T H s z r n S c Q Z n V h G A o i k u n T y M i k j J d N s E 7 D m n Y A d L c K D K s b Q 4 3 7 t 2 6 B L X q Y O o a V b E S 7 A s + m O u E y e f v G / b t A D a Y l D B n 9 b 8 g v B k W X L b p F J 1 s 5 O v / a d D N 8 W w E o b X k B m Z p g U 8 v L + 9 I u T i 7 r n Z 2 D W U K D V R q N a x 7 p O v Q b 0 n Y 3 5 H R / m Z 4 A g t M W l L w M Y 0 6 Z r z T 3 5 C 9 9 e 2 T H q y t r q H 5 V B M M F h m z 5 0 L w 2 x O Y W p 7 n g 7 J J x X c 4 3 b C y e 0 y a T n 1 t G X y Q Q K 9 S I 5 a M Q i 6 X Q 8 J 0 o i 2 n h 6 / D v / 3 1 E 5 w 9 Q 1 W 7 z F 6 i H 2 O E v Q O 2 S S q V 0 x P Y I Q 5 u d 5 R w S 6 n D 0 x J T E 0 l S V V W 8 X U l B j J 0 3 u e 0 p 4 S D K q C b O 1 h g d J c 0 9 o 9 z q S J i Z F o k I T H o q v w j B 7 Q v z O G A o S M e c Z K p q M y x G L d P U 1 n j c i + D 3 + 5 g d V 3 g 6 J W V V d H U P 4 n r n T e 4 h 1 J X V Q f J f / 8 k f / E S r U S H g D W J 9 3 o X T F + u 4 R 4 h q W R Y 3 v K h W W q E v k z O R S X 3 O Z d A o p X y s C b 0 f Y S e w Z X f g 4 r n i 5 d H 5 2 F r y I c i 4 R d A X Z P Z A j A + I P i m q 3 t D I N M 6 f b t x F N C T S b 9 y 4 w s / 9 I A h 7 2 Y I x 5 n 4 m 6 I 5 x t a 2 1 W S A o g 1 Y J f 0 z O u P p g S Y F x k 1 6 F 2 k o z K m t q e c K m j K n r + U 1 f a H G 3 M h s k L l H x X g 5 1 9 T X Q 6 p h q y I 6 F n B 1 D I 1 N Q K e W c s 1 J G B T V n + f a 7 X o w M j 2 J 8 Z g Y a t Q q / + e o 5 X g 2 M 4 t L 5 d s 4 c e v u G s c g W f q W 6 i t l s I b h c Y W a 3 h e G 0 M 5 u O / f O y 5 w q r A d s + H 6 P 8 J E R y L U y 6 / b M 8 i O i k 2 j K 0 N + Z 6 j w + D Q D i K v / n l 1 5 i e W e J V C n K Z D G G m C r / q H + H M a m V j E 3 q D g Y 9 y j Z C Y Y t L F b N A h y X 6 4 v q k F 6 2 t r a K y r 4 P Z U m q C o 6 S j d f 1 K Z 0 4 d H S Q x f M 3 t 6 c 9 P G 8 / y m J m f 4 Z + Z n Z z J x q K V J J 9 o 6 K t l J C S 9 R q r q J H Z B c R T O J x L z B i F G f y 7 n p N 8 + f 3 7 8 j a r q H N r U 3 p k p S S 4 M K 1 j o 9 L L U 0 7 q V 0 Y k q d 4 7 G A Z k l V l B m Z T p x 6 g S G t D m l 1 e j 5 P m N S l J W Y z b j H O T s H I 9 P v F k O + x / A 2 z R 5 N x M V f b s t F W c / D C S V I 3 y Y k 0 M F i 4 L T U d 2 h m m b p I K M z k 5 h 5 H U c A B y 0 V M j G 1 L Z j Q Y t t F o N b y e 2 a d / C x w 9 u 4 p / 8 0 e + j f 2 g c O v a 6 U a e D L K H A d 8 / 6 0 M i I s s x i 4 N o E G f Y V d V r 0 T Y 5 i Z G E E x m o l y p r V k G s l a K t s x O W G c 1 A k R F i Y 2 M b W Y p g 3 E R X E W m H U W 2 V F P Y w p R a Y k 0 G X 9 8 e c P 8 I P P 7 r G f S 3 J J R U L A a j H z g s B r V 0 6 z + 0 v p c h J G a D E m f Q I 8 T h Y J R x h R M V v L L 6 i 7 h X 4 y G B b i g d k w l x G 9 M G K s r 4 V I I k N 5 V Y 3 Q p C X E j L a Z g R W c 7 2 z k f 0 h f 6 P V H E X V G e e F U M d A C L 3 Y h 0 q D v I r f i J w 9 v w b M U 4 J M r D g p K 1 y G 9 1 m g p w + 0 r h 8 t + 3 h P s o v z 0 Z 1 / h D / + T H 2 J 9 w 8 5 7 + 5 H X 7 f F 3 P S g v s z D V y A M V U 3 M p 0 k 8 c m w Z V 0 0 R 7 S q L 8 4 a e 3 B T d 2 A V B a i 6 U u 9 3 z t 8 0 G 8 m h n A 1 Z s 3 + R x h A i 2 E r x 7 3 H G h u E 2 F 2 Y R 3 + U A w X T x 9 s g B s t g j R R 8 2 2 6 S + y f w 5 f g 3 Y 2 y 3 y c Q I 8 k / R x q 9 q l e J m F 3 d h V u 3 r k H H r k / f w B h T L y u Z 3 W h m G g h T p 9 i N G 5 p d g S Q R Q 5 W e T A X q y n u w L B g 6 D C K q k p x 9 9 L 3 p 4 6 a f S G 1 S j w 2 V U Q J 5 K n Z F W e 7 U X s H l 8 v L q 4 s n x s Z z z z U d N T R U u n W 1 i 0 n s F Z 1 o F z S J d 9 Z w P f p j L E 6 u w Z n H J b f a D i W 3 R n s R E 2 I + Y C M F w A g 8 f 3 I J 7 0 c O 5 2 2 F A 4 l U m V x w P M T H Q a Z D T 5 a 9 + / i V 3 0 H z 3 7 B W 8 z B g 1 M H W A i K e d X c Q r H e d w j t k Q N M C b b l y E 4 h N t j A H t s T h o q e Y j y b 6 P 8 L o n M x B g k x H s g 3 t C Y / + D Q K 2 S Y 4 X Z Y 2 v b J X o A U s h e P H w 7 t U t B Y E L + 4 i r E M I x q E R 4 9 f c 3 / 9 u X L V / w r E o z L z 0 1 P 8 D w 8 K g j V G F W 4 f b U N 1 g o r R p Z G 0 D M 5 h F k m t T Z n m N q f l c F R D O Q g + v J R 9 7 6 j a F 1 2 6 v 4 b x u r Y F r c f O V K n s D n j 3 S G m e D L O h I D Q 2 S k c D E C l k G B i b H R P Y i L Y b F u c g O Y X B E c F O 7 2 i 4 B J q 8 P k U T l 9 p g J L p 4 p T 5 k L Q H e d 1 8 O p 7 x N q B p f m F f E q Y a 5 Y H U u 2 y M T S 3 j b P v B u P B B w b k w u 9 j i l M p L F z m b U 6 e f s 7 k r G e 0 x J s 2 K g R Z N t r f O s + V n O r k I L 9 8 M 8 v 3 6 x i a c a 6 v i f Q d / e E D p R K D g 4 + N n / U x y h g u 2 W T s o R q Z X c b 4 t 4 + T Y C 9 N L D s x M T f H r I m P S m j y E B H J m f P r g G t 9 O Y 2 b Z i a m J C X z 8 0 S 3 u F a X Y D Q 1 l E I W S s N T v r b G k R 5 L m g z 4 f c i W Y / Z 2 E o U q F + b V t t D V Y e T C d 1 l u c 2 T l k v h h r 5 T z e Z v M v 8 X t L 9 9 i q q W U a T 2 8 O o 2 g 9 f R a z k + M F i a u 2 r g b N D V X o f T 2 K j + 9 e 5 s W b V O N W C H z 1 q F V m T k y E 9 V U b p I z 7 v C 0 x B T w h r t 7 I 1 V K U N W k O T U y E 4 y Y m A r + 4 7 F r S M z 3 o w q a f s y 9 y e p 8 e e x E T Q c H U o H R f B y o R o C i 9 P m t Q 2 9 L C v K A O P z i 4 d C J Q 1 s E n 9 6 9 y I q d Y 2 d s i G d t b a m S 3 I m u r t / B 8 Q f p t G u 5 8 / Y Y w 4 P n W r d 1 t 0 l a Z F C W s b b q 4 N k C 5 n z 5 2 b U e W Z 3 j S w O 4 l n E E h Y r I v e v n 3 l L d o m N R 7 g 6 + + 6 8 U 0 I 2 4 C S U V z r Z q b F p Z G x s R 3 H F 6 U f S 4 Q k M O / C o q 9 Z k M h i v L J j / l o a W / H 6 s o a J y Z i X J S U W 4 y Y C J y g k h Q c Y S B u Y B a p Y T z A d L 5 C s M 8 F E G N G X F m T i j d c / G 0 F G c W x g J h X z C o M S j j i I V 5 o m I 3 L 1 6 4 X D g w f A N b K G j x / + T q 1 V x y 0 c O 3 u C D a c I f Y I M p s p m r O Y K U i / 5 S t O m W Q v Z Y P W 6 v V O o T 9 F m U H G 7 c n v v s v 9 m + + o h D x l 7 E + M C + E H Q n 2 F F v 6 A H z 1 T A 9 h e j u y E U f Y D M W l D p W p n 8 B 1 J v b K y w u l v R O w + Z m P S N 1 v V d b C o q x G P 6 l G m q U N 1 l d B i I Y 3 R 8 W l E E u K c m j L C b E o K k 2 u d 4 o b Z U q 0 Q x P T H 6 e l 6 7 i A T 3 9 I D Z h r n w c 1 U P F 2 5 B P q y g z s f v k + g X D 7 P e g x W x l R o 8 u H z 3 t e Y m 8 0 E i N O o N L 1 9 Q L u p r h z B U H h P T k 8 g s i 2 j 7 A q m j Z A 7 v a f r F Z e Q / W N L X M L R W s j q j 1 M S r N o M M y C l h v o A P u s e T r 0 C 6 H W 5 H s x 0 9 v z g a K a 0 p G f y N b Z X g 3 g z O s P d 3 I w S U u + w 7 2 Q L P B i K M P V a i h H 2 m R X P G l 6 / m W R 2 D K V g U U M f C W 8 o o 9 J Q W l y u 5 4 I 8 4 w O D Y / y 8 v 3 n S i 6 c v R z D w a o y f 6 0 L K H s r G 6 u o 6 t 5 n f B m I / U 8 1 i c a E e R J C I p X G K Y p A Z V P A 7 3 u 4 7 P n T Q N X U s B f m k d j K q y W a g x Z o P K V s k m a W z P + h 7 C o F c + u R p I + K g h q L 7 g V z u P / y k E 4 2 N q V Z h q y s 7 k z g 0 R X L W S u k 8 S z C Y T G y B e / m Y T P I P k N c 0 G y 9 e C B n d Z 9 o F j z K h u b U F r + c n U F f b g H A w g V / + 3 X e 8 C F E k l v K h D w F G U F 8 z V c v L J F 1 S F O f p Q r / 6 9 Q v 8 6 o t n e P T d K 3 h 9 f j T U V 6 N / c G L n O O d X 7 E x A Z A b R U V F i M B B A Z U 0 d D 4 0 U k j T z 8 4 t o a G 7 m k u 2 w E D t t b h j L d H z H t 7 0 G h e J w n r g 0 b A 6 m h 0 t L r 3 D 8 v o F s p c B 2 C N p q O V P v u m A 0 m S F h N 6 i h X n C 3 Z q O 8 f L e q Q u u B a S m 7 M D w 2 t 6 d q a N L K u W O i G E E U Q l u B M T P k n K F H v u o T 4 o K D b O t c K U A Y X 3 D g a f c b r N o 8 m E 6 p d U + f d v O F m 2 + L m 8 x W H g P a d G Z S n G a n Z 9 D a 2 g y P z 4 O J u X m c P t U M l 9 O H 4 d E p e D 0 B R N m P q z U q H n f b d r q g Y 1 K P H t S 8 x W T S Q 6 l Q w a D T c C e R V C r j R D X O V L i e r h 7 4 G L E R 0 k 4 b 2 / r q L t U 1 G 4 t z c w W Z X 6 m Q / N 6 D h z 9 p P i e U T X s j U i g S E i j 1 u y 9 a K R h g I l m b U K O c Y g 1 H 4 C H 8 0 E A D p B N q d g 1 N a j x 9 J u T b P b x 7 m W s w 5 V Y D 6 h h R h W P s O n s 8 / D 0 r 0 / 3 L z A I z S 6 N 7 Y A o J S G H Q K r j T I Y 0 Q + 5 y x h M y D g 4 A C 9 i Q J s h c Q Z V p T n z 5 a s N R 8 R y q T 8 r K G 8 Y l p n O + 4 g q X F J Z 4 k 7 f U F Q E P h b P Z t p i Z F Y b R W 8 f S h x q Z m m K 1 W q N Q a i O Q a K J Q K t q 1 j 5 y y 0 I w s F A 7 y j k N 0 m 5 N K l s W W 3 Q 6 p Q c 8 L S 6 E 1 Y X F h g 6 q I O F 8 8 1 Q 6 t V 8 g 5 D l e V m N D f X 8 u C 6 V K 7 g m R A J k Q x B v 5 e p a x u 4 d 6 u D n Q t 5 a k V o b q p j k k x Q 6 / R G E 6 + a d j L N I R 2 8 P S 6 I F T L 9 D h d R U T 6 7 b P 9 E x W L 2 4 / r a O v Q q J X c V f 8 i g Q P J + 4 M F Q B r 8 7 i M 1 Z D 7 Y W S c V T o W + w n 9 t P + e h 7 M 4 1 H T 7 q w t p L R 3 Q s l k F J 8 Z H J s l H P R 7 G r 1 h f n c e U 1 H B Q p a 5 o O c K U R k T 5 7 3 4 e m L A b z s 7 o d S K W f S w c m Z A 0 m p b 7 9 7 j Z e 9 Q / A w + 2 V j n R H c m 0 G 2 f h L 4 x c / / l p 3 j C r x u D 5 b m Z r E w O w + 5 o j T H V E N d J Y w q E U y q B B Q q F S O 8 5 R 1 i 3 / G 4 M u l z 8 e I Z R k Q + P u D b 5 c y 0 + K b s n j T S S 5 C I v n 9 A s O k u n M m o m Q Q u j f M k 8 d u C y X a B Y s n D J / b F Y S z P 5 Z j Z o I V G b Z + + / O Y l D 3 R l N / d Y X N 9 m 9 o A I S e n + A b u T D r o Z k X 1 s 0 0 D U y 5 9 D 2 y K 8 n h v B q + l B u P x R W M o r m f o l 5 S p T 2 k h + N b w I 2 + b u C R Y S 2 e 6 E 4 o / u d K S 2 2 A I J Z F T n t 0 0 c z c c 3 T w W v Y H v L b l X 0 2 u W z 8 P u D a G q s R c f F d l y / e o E 9 n + W D 2 R I S N S Z n V t D Y 0 o y y q n r E J B q m o r X i / I V z S E q U u H v n B q / 3 U u v 0 U D D J d O 7 i J Z 5 h U g o c W V K r t a W B j + E p x H S s B s E L X V l Z y Z / T G B z K e B E z v f S T u H q r g d u f 0 / P r q G v M M B A i U s r V O 0 q I X n 3 3 l 5 Q b y D h O H y 7 W n 0 J Z U 3 G C I u S n X F D a P t W E / I Y R W X N 5 I 0 5 f K p y Z + 6 G B P E H c B s h o X T l w + m 2 Q h X X o H h x h f 5 t Z M L d u 3 4 B J I 8 X o 1 C q W l 6 m P n K i g A U w 6 P d l L 2 d 9 P D g X K I n e z h U t O g + M E 3 c e 7 9 2 6 h r 2 9 g p 7 s Q c e x i v 0 t S 6 8 s S G q M c B p e v d s D P b J 1 o J L y T 2 r M f a L 1 + 8 u A a z / i m z k m u b a E P R N p W 6 h 6 Y 5 m N 4 y P S 4 2 l k D W d K M r q 4 3 O H e l D s G I C n N Z b d a O E j t q u k l r h r F 6 / / m s 1 F G H C u L S 8 P g p 2 N X F v k g M q / F w c 3 h P D L I W N 8 V Y S G p T 1 n E h t U A G F U K u Z A 4 x E R a W h C R U u Y w 4 o B A c L o Z 8 Y n 3 1 6 g 1 T q 7 Z 5 S c N x g s b Y E H q 6 + 3 a I i a D V 5 r q 4 s z X 7 Y J 7 3 k N L J e D l L S g o T a D v f m V E K 1 A o Z p i a n O R P b C 9 Q I J o 0 2 J h U J t e V 6 1 N V m p A 6 l P R G u X h T 6 Q 6 Z V R p F Y 0 J z W V 0 M w 6 3 N 7 C B 4 l + N W g c u A 6 S x X v 1 J M N a m W V D 3 J e V F k y a U k D Q 0 J i 4 T U a m N x Q P P Z E Z d h z y y d 4 s B Y 7 r 3 / 5 p / 8 B / + F n X + 3 o 1 j 3 d A 7 B v u T E 9 v Y q A K w b X R g A + R x g z 0 x t I h s R 4 v b C 7 M + r 6 y h K 2 X E F M z y y m X t m N Q t k E d N 8 D A U H 9 t l T s t m u O C h 6 m l q a r j z 9 9 k J s Z o N L m a i e z a z 7 Y t / 1 c k t L Y z z T M 1 j L e Q p l W A E k 0 q i O i A C t t U 4 I v t d 7 K z 0 T Y C 4 u r g n p G N t F e G J 7 I x K 7 q K j L D F 6 r L M o x 8 d F L o L v v 4 u 9 z J 9 t G Y 4 N B x p l T v 4 3 K a c Y L q e z 0 M i S K X P d i 9 c W Z E F x f x N C i Z Q E 0 u r r V 0 w F J f / A K S G / P 5 y 7 6 c 3 g o n D X R 5 K S G W 2 l 3 9 n / / q p 7 x A j 1 J N H E z 9 M p W Z M b P G C C X k w p J z k 9 l E I 5 i 1 b T P 9 e z f D I f S + G k h t 7 Q Z x d V P e J B E q 6 x i b y 7 R c r i n f e 1 J H I i n i k o D U s F 1 g J 0 I M g d p C U p F d h L H 9 c F a K l C d d u U s 2 H v v b 6 u q M H U L e u 2 w k E n G 8 6 h v i 2 R 1 X m F p 2 o / M G J 5 Q L Z 1 p g 9 y / D F 3 G x 5 y X U 1 q h z U o R I V b 5 8 e f 8 2 X 2 m s L A q E 4 t z a 4 o y l G K 5 3 C H 0 q C G n N i k D e y j Q 2 1 9 c 4 A 6 A 8 R w 7 2 R E J g 2 5 3 x 7 i n A G M c e v / M 2 E C / b A 7 h Q 3 w p j e a 5 0 e d X d w y U P 6 a i F 0 N Q o 5 N d d P 3 W R q Y r y P S m e 2 j O R b l t q i k 0 4 v r + n 8 T h A J R u k p p E n 6 c y p F l 4 r R A 1 s / F 4 X r x 0 y m 8 x M I o + j z G L m X q i D g h Z 6 o S t g Y q p y e 2 M l 0 + + F n D 6 d R s Y X R S H Q d 1 A r g i / Y o / v V M E K R K O + k 1 D c w z p g B 9 Z y T 8 U L A X / 7 6 C a + E 7 e l 7 g + 7 e k Z 2 F a r c J H D p t j D f V Z W J R m r z W X G 6 n M 7 U F l B l V v M U Z z Q e m I W w i k Q T e s I N n c P s j g k u c c u U C U W G 9 D K e q n E u F U i X 8 9 m a R 7 r b 5 2 I v w w o y J U I C Z g 1 1 w W s f u r Y x 2 9 O J l 4 S T Y o 4 D k f / r v / u g n f k c E W k u G a w 5 N L P N Y C b U Q j s d j u y p C C c 9 e v E L n 5 Q 5 Q M x v N P u M i W 5 p r C y 6 k Q t j w L C E Q 8 U E p V 0 P C b t q 7 x O 2 b l 3 D x f D u u X z n H e 8 w 1 s M U m C k k g i c h g q T L i 1 e A Y 9 z y F w y F s 7 z N 3 t h C o u U 1 T Q 6 7 T h o K h a r U K Z o M a r 3 r 7 u V S Y n V v m 7 b + a m + t 2 2 V n E b S e n F 7 G 1 t Q 2 T Q Y 9 Q O I 6 p 6 X n O p R M S d p / Y g 1 z Z R D i 8 C w 8 n Y h F v P E m V p z 6 v 4 J 0 k U M z J 5 Y t g f V 3 w r r W 3 N k K a Y n q U 6 T A + l p l Y b z C X 8 d 4 M a a h l O s i l S k j F M u g U Z i 6 t t o M b z E x g a n F k G 1 s 2 J u 3 3 M 4 q y Q Z n g T O J S 3 8 H 9 e u 6 R b T s 8 s Q i d U Q x 3 y A 6 1 X I v V d c d O i 2 Z q 5 y W U t Q u o q t V j c Z 5 p F H v Y s 0 c F 0 c u v / i J J 1 Y z U q p d A n J F E P B m d e w 1 K I y / R z b b L s D Q e n F M X A x G T V K R A N B F C h a 6 O G 6 m K V D f P g 4 D C Q N T y 6 8 6 d T l 4 E d x T Y m P a g f y H T U P 8 g I P d 5 e k i 2 T q f B v c 5 L 3 D 6 l x U s h C J P Z j F t X h c p n O n Y n W + T U Y q C 3 d 6 D g x H g q b h Q W R x J b T D U v 0 9 N + k v f k p l E r L e 2 n m U R R M E k i 2 e H k f / f F M 2 E j C 6 R + T s y s Y H 5 e s D s + v n + N V / T S X K S v H + 9 W 9 + l 3 P / 9 o d 0 Y 2 g e J y G 9 7 c X E W b Q 4 l V R v z 7 g a u v K Y l J L Z p V q r 0 Z d L a n + d r t W h i U 5 V B I l B g c W 8 T a 6 m r q n Q z a L j R h Z m T h 2 K R S N k S / + f M / T Z Y 1 5 T a k J 5 9 9 M f W M D o p a V I W 9 I t 4 Q 3 1 h x 8 P L t / e A K O t D 9 c p o v m s t X r / A m G x Z t 6 d K K F u X z n m F i 5 3 j Q K U w o f 1 u k K 2 0 P A l L P t l 1 + l F d W 4 N T p d l 4 M W F 9 f j / n Z K d 7 4 I y Y 1 Q p y M o s Y q N K m h i R 3 Z e N I 1 g p t X z 3 K m U k i j p n S g Q s y c c t + e P O t L 7 R V G d V 0 j O k 5 X o 2 9 o G r a U G k j S j x 7 F O P n n n 9 z e q Z z 1 h L e g V 5 D N R W W U I u 4 u X v P M s P 3 M o p W z R W 5 R 1 2 J o c h 2 r S x l i s 5 R X 8 e C / f V 1 Y / J d u V m G 0 f 5 N J N O F 3 y a l B Z h F 9 U 6 F V u L T p w c g b g b l 1 3 D i N a o O Z T + Q o Z Y j A c U M s l u y + I 4 W I y b n m 5 b U r m / N + X j B H W d T H Q U w k I e U S M 8 r K B Q d G p Y n d l A M Q E 4 F u x v 1 b F x B M e c 2 O A g e p D 2 t q b u b P d Y 3 N O H 2 6 m e e g T Y 4 O 8 3 S i + e k x O O w O 7 j 1 b X 5 y B 3 2 X D 3 / z y G / z s F 9 / y x Z w N Y g Y U 4 5 t b s u / 0 5 c h G M c 1 o c m Z 3 J n U + 0 n O M 0 4 W B B G K W h Y j p 2 o 0 r / N i o H 0 M a O k Z M 6 0 w i R Z J B b q / 9 v / / 2 l / B u M S J 3 K W B b j k E K N X t o E W R q 5 / D Q A O 7 e u g y Z U o O m 1 n Z E w 0 F s M E n S 3 N I K n d 6 A i U E 7 T N Y y S F W C l 5 E I 6 c t H v X j a l c l a z w Y N W k h j s H c C 3 f 0 T J 4 K Y C G J j d X H v X B p x x j l D g Q S v X Z l Y n Y Q 8 r 1 / c U Y L W L X U b 3 d x I 9 0 3 j T 1 h 3 F e a a x e D y h K A 3 p A z T I 4 B I H M e 9 e 7 d K S l V p a x K a d y z O z c D t D c D t 9 m L T 4 U G S 2 Y T U L / v M + f O 8 8 y 5 P g p V p c e n C G V S n R q B m g 8 6 d O q 5 W V l r w s l u o 8 i 2 E / B i R X F a 4 B u P 8 t U z Q d G x k l C 9 c t 7 u w 0 y k b Z Q Y l H n 5 0 E Z u + B V 4 2 I U g O E V P L G 6 G U a B C J h P l j d H Q B / 9 9 f / A r d 3 c N I i C J c u q y u 2 U C p W N T r c a B / E L 3 d X b h 4 8 S y u X + / A 3 / 7 q C 5 5 C V F V R h t m p O V R V C R 5 H 6 j 5 F t r v f 5 8 X 4 9 G 7 m 8 G 1 e X 0 K n I + M 8 e d + Q / D f / 7 B 8 X H B a Q D e d i B O Z G D e b m V 3 h d S r 5 h f R D Q B H m 1 z s j 7 R j f W 5 6 a O p E F t m q h v 3 e m 2 + h 2 R / + x Z F y p r a o q 2 P s 4 H e b o 6 z j b t E G Q 2 0 s O H S / s m A a F g G A Z m l 7 S w 4 y K H Q S E 8 u H 8 L p 1 r r e C 9 u m g t F n U Q p + p 9 M x K B k N h G P 5 i f j b A F s 8 d I N z 7 a D R / P d H h 9 v S F 8 M p D F M T s 9 z J 0 I h B B h l J i D e 0 S y o h z k 5 I L J R y + 6 Z z h C D T G 2 G h x E 3 g c 5 j L 7 u C K n L T 9 0 A q l k M r N z G G J 2 Y E L B z T h n c B 4 X g A U + N r u N x x C k 6 X G / W 1 V a i p t S I h 0 U G n F U O j k z I p p E a 5 p Z y 3 n 2 s 7 c x 4 + d i 1 n Z x d w / / 5 t 3 i i S A s 3 m s g p s r i z y 4 6 F u R G k E Q y E 0 5 6 0 3 K u k 4 q d j X 4 q d + 0 K Z 6 a q 4 u 3 C y 1 5 v B q H l 0 4 U s N W V t f 3 D O L R r C m y G 9 I L P p 3 0 q D 5 A H / W 2 J s q g T + 1 k g V T K Z 8 + 6 M b N 4 s C C z q V L H 7 C g P P 6 Z T Z 8 8 J L + a B j j v d 2 F 6 r p D h P g Q N I w e P x o L p E x p Q O d 1 G 3 n k K g f u W B T B I B X r + Z Y c T Q y e 2 U N L Q G Q R P R a o o T E A V n a + v q U 3 v C t c p H m g 0 t 2 U N Q k H S K B f H x j 0 6 h o k G G 2 w + a c f V 2 D d r O m e G y 2 Z g E d i M Y d c N U L o F E 6 8 b 5 y 5 V M 3 d 3 A 3 O Q 4 w g E f R t + 8 g X 1 j H V u b G 7 C v L R d U N 8 9 2 m B C M C Z 7 J / u F Z R o A H 0 1 T e N f Z c o V 5 H E H I N p Z O w B / t L W i B n z h y + 8 x B J B e L M m + v r 3 P A s F c Q N K Y 6 V t T 7 2 R b G / p f V + / u p N N B R Q s f a D Q i t F 0 B N G S 8 3 u F K v L V y 6 m t g S Q p 6 w Y 9 5 c r 5 b j C D P G 2 J j P P h l a q V H u m 3 Z A H r 7 P z 2 p 7 T 9 N W p h G 7 6 S W r A S O N I L 3 V k j k k u F w h K I S 9 s a x A x U X D 2 / C l B L S S H y t P n G d U q O 4 b t 9 w X g d W 9 j 4 P U q t N J K V G j T W d y Z P 6 p p 3 h 3 E j 8 S D a D 5 1 c I b s C t p B n s 8 N Z g a M z 5 8 c 9 a 4 Q i t 4 h Y h Z O e x g a c 8 Y t f v P 6 p U P N g i K v W x p E n O V M Z z 4 I c R x k c k M p q D d L 2 H e m d g 4 A f Z k a A Z e w a G j B Z W N z M 3 d W b i G 3 M + H s u V O 4 e E U g Z n / E h f q G B t z v F C Z w F A O d v 0 a 1 d w k E T Y c g V Z k q h A 1 G w X Z U Z T X G k U m E m y A S 7 S Z y h U K x k + m Q E r D 4 + M E N 3 L 9 7 D T b / I p N U c a y u b 3 H 1 z h W y I x B N Y n F + n m f J e F w B h B O 7 t Q 1 l E c I V M 1 v 0 4 G B q Y G y N b y 3 O H E 9 S 6 1 F h 1 7 K m y 7 0 5 7 8 L G t B s 1 7 Q a s b G Q 4 A g U f D 4 q x 2 Y 2 d F B l S I S j Y e O 3 i w a R c + i Y f N / Y w J 3 Z Q Y D 1 y F I p / 5 K O l t Q W N 1 Z n 0 H n I r p 9 U c z z 5 T y / N 7 P Z D X b 2 A i 9 z c p b k j f d / 2 K E N P q 6 u 7 n z 4 S E S M h m I O S r o h + n Y l 1 0 B B T j a W m u 5 x J O y a i c b K e F L T / W N h x M U t h g U F j Q k O X d D Q Z D c A V y 1 W f 6 + k K E m 0 b r u d J t 8 M k R L 7 s v 5 G E 8 D C G + e 4 g D 7 j A c K x 4 4 l g K w z f r h W G C P e A i S c j m 3 B x q q h Z y 9 w 4 D q p y i 4 m J 6 G T o R x + f r h W m a 9 C 9 B C o A V F s 5 i K I Y E 4 9 3 r m 6 / s 6 v R D L o 8 8 v b x b 2 n N X X C G o Q Z R k o p R r o l W Z m 5 8 h 4 V s J g / x u + o P N 7 Q l D 9 2 Y t X m Y y F N G i I W C T o g y + L E C m M R f 3 K e Z s u Z n e m V U 6 q u s 2 G p T z P + 5 n 6 i n W 7 X 1 A N J Q r 0 p S a O R O M R T A y O 8 A w L U u 2 o 1 x 1 N 6 t O l x m R G E 7 s l U T y x t y d U r s g 9 x 7 0 Q Y O o l E e e 2 s / T P v E + I x U y d M F V p e Y t c 6 n N m b t B g Y X 4 O r / s G 2 I 1 + u 5 O w e x P M V s n V p a v y m u e f N J C t N r m w i e m l T C V o N i i j f n s l t 2 S D c P d m J o A 8 n A o 6 5 i P t h S N v m V Z h Y u q B F E v z s 3 y m a y A Y 5 E R A v R j S 9 h R J d C I K s 2 W 3 + 5 + + 6 e b l U 9 A q h e 8 k k N P n I 6 a m E Z 4 + y 6 i c d e 2 5 N U b l V b n f R 7 V s l L k R Z T 9 I 7 u / Z 6 W k Y z B o 4 A p R o K h B M J C J 4 P d L H d u / m B f 4 c j u 8 u K J 2 Z E G q T i i G d N V I q B n s 2 s T h 9 g i s V s i C m v n n C r K D U C 6 l n Y Q R I 5 m Y d B j R W / 0 P E p f Y q T E 9 S P 7 b U C 1 m g m I p Y s l v 9 o I K 3 Q u U u 2 e h K T T I n b P u F a 0 u 2 2 M T 4 B J d 4 5 H 0 k p O 2 p 9 P e l J d t + I M d B m m i z s T C W m / 6 j U P p S W x l E w y H M M U J K o 6 W q g j s R C O 0 d T Z n k Z 3 Z R 7 L 4 V n m a k 0 S q Z N N p 9 z u W M Q R d D I K T G + G B u P 4 n 9 U I o q f l I g p h l P 9 M g G 5 V b d u 5 P b T v e 3 C b 6 w l + e 5 F S I Q 5 3 I A a 5 H d R j h x 8 G S 8 s C G e x r 0 b m U n m O q Z Z U R f S N O d P g y T S 6 L R g G 2 0 5 B L u n U P f U Q t C n p J X D n X t 8 9 J 0 D 3 Z v 8 M d g j c P p 8 p 8 r T l 0 J 7 Y W q u Q v N m R e L M u W u U A T S 0 G H k 2 e y T B b B r 2 G u X u y d S U n b + b a R p N B Y 6 X f S g a k y E U P J h 0 + t A g t m 9 t o / / N B K O s D F H R l D 5 q h v + u U U p z l O P G u n s R n p A D D v / 6 r o V M 2 d O 0 f p b m M p w 8 D V q g j 5 7 m F r X l I / v 8 N p 0 + L p U K u d Y X F x a 5 7 U T j Y 3 7 0 K Y U L S i O o N G i g W D H Q 7 0 2 N e X f Z g G k o V U q c b W 9 k 6 z / 3 f Z N F j v m N C X j C 9 h 0 H g c v m h F q 5 u 3 a L n C 3 p s U j Z m B r e w G a q o v n 7 C k k o H P n J R / e v Q 8 M u J F 1 s E u F z K 0 5 U W Q W j 8 7 A I M e 5 + 0 O n d w 1 P r q H z L 3 z 0 M a E C C V E T E E o O f p q Q x U D d d X 8 T N J I m w Y G K M G r a X A n g 9 S / O Y c o m A M g o o Q 4 K m O e Z L n G x Q W y v K Y K C H b b O w T X D v X i d W V o T W X v M L K 1 A Z r D C o Z f w X C 1 3 N u V U P I w J 5 j q p H 6 v s s + 2 w B W u W I 5 j V N 0 e q 0 / L i J K T y 8 0 8 E 1 l J / + 7 G t c O n e a b c u Y 3 S T U K G m V d R D H p V h b c j G 7 T g O v N w 6 D 0 Y L a s j L G f D T s o W Y m A 2 P M I Q 0 0 T N J R 0 F f w K A r r a m 3 J y 6 7 j b n X 5 + w T x / / D f / h c I e p i 6 k r r 6 F D 9 p r T t 8 h x 1 S Y 4 i 7 y g 5 I T P T r H u d u 3 Z p y 5 2 b n B R U o r a b Q c y Q a 4 + / R N u 8 y w x 7 p 9 / f K U C i E 4 T e j G B y Z g d 0 j x D r S o G u y s r j G M 8 0 n h 5 e Q Z K p M e l J 4 G l d v 3 t i J k 9 2 5 c f 6 t W 1 n r l E K j l I 8 f C I 3 4 h w c G s L T h L t g g p X 9 4 B h N j I z z 3 M R + f M S I v F d Q g h Z C m v 3 S 1 6 z Y N v m Z a Z 9 K v h 1 5 S g 2 g w x A h X y Q g p h J E B G 2 o q y r G 5 u o S J y V U 8 e j S I b 7 4 Z Q J m + l t l J Y a h l W l T q m l C p b c L i f B J v X n 0 Y T o W 3 A / D / A w f S C f j e c y Q b 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 G u i d = " 2 9 d 7 c 2 1 b - 9 d 4 a - 4 5 b 0 - 8 9 4 7 - 5 0 e a f f 6 b b e 2 7 "   R e v = " 1 "   R e v G u i d = " 2 6 8 5 2 f e 2 - 6 c b 6 - 4 d 4 e - 8 b 4 6 - 6 7 c f d 2 b 4 9 2 1 1 " 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5.xml>��< ? x m l   v e r s i o n = " 1 . 0 "   e n c o d i n g = " u t f - 1 6 " ? > < D a t a M a s h u p   s q m i d = " 2 2 c 4 5 b d a - 6 0 8 b - 4 8 7 5 - a 2 7 5 - e 9 9 3 4 b 8 a 1 4 d a "   x m l n s = " h t t p : / / s c h e m a s . m i c r o s o f t . c o m / D a t a M a s h u p " > A A A A A F Q F A A B Q S w M E F A A C A A g A z X A u 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z X A u 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1 w L l b W h c v 4 T g I A A O w H A A A T A B w A R m 9 y b X V s Y X M v U 2 V j d G l v b j E u b S C i G A A o o B Q A A A A A A A A A A A A A A A A A A A A A A A A A A A D N V N u K G k E Q f R f 8 h 2 b y o j A R N i Q b S P D B j J N E s l 7 i u J u A S m h n a s d m e 6 q l u y c q 4 r + n 5 + J l m Z b d Q A j r y 0 i d u p y q U 1 0 K Q s 0 E k q D 4 X n 2 s 1 + o 1 t a Q S I j K U E U h F 2 o S D r t e I + Q U i l S E Y i 7 8 J g b d + C P m w E O K h 8 Z l x a H k C N a B W D c f 7 M L t V J n R 2 4 w + G d 8 N Z V 6 y R C x q p W a d 7 1 x l 4 P v F / e v 4 N 6 Q R B 7 8 u g 7 w 8 m s 4 5 S L E Z I U J N 3 p E s 1 V a B b G 6 4 2 T t M l m H L u E i 1 T a L o F k Y L a r 2 A J o A 2 d g t d u 2 t O Q t J 0 C d N x v D K O 2 k / s 4 8 / 0 0 y z o v 4 1 8 5 I y k S o U 2 X X 4 H m 7 i b N h C 5 M H y V S 2 h v n p V w y L d E O 5 0 F I O Z W q n f G a N 4 + J v S X F 2 O S d b F d w S j q R F N W 9 k I k n e J p g B q q G h Y W 7 2 z l j s S a 9 r u O S H u r r t 6 3 M d + + S X d E X G U k m J N N b g 2 u D E A 0 b n c N d p k K R o j 4 A m C Y L k D l 0 i 0 x n g S F Y w G D J V i u G M f G E s g V 7 q d I i M Z V t n I 7 g g C Z Q o Z S l J n 0 R V Z F j X A B x A i f S R w c z m S g N N f G o h l j I a r s H h y B d v H 7 S K d t N y h D k R Q 8 r / w P 4 y a w j 6 V M Z M 7 Q N K J u 6 p f g Y Y v O k q k P R h i 0 R m Z L i N 8 P Q M h y b v C O j D u W m k 3 y a 1 t U w G 3 5 M F p n / J w 2 s i K l / z 2 y K f 0 8 p a s P B k D R p z X Y i r K s 1 A 8 p B W a I L L t Z l y X f / z f U h i O L 2 3 P 7 + 3 L 5 v 1 m s M r Y / q / E a N Q a c S X + a R K r l d u F I l + q / O 1 K N i / + d O X R Y 6 W / F U P V r h Z + q Z S / I i 1 c z T X 9 A y x 5 5 Q 8 i / m f V Y q m 3 M B X V X P R P F s n j 3 m P 1 B L A Q I t A B Q A A g A I A M 1 w L l a N m H I o p A A A A P Y A A A A S A A A A A A A A A A A A A A A A A A A A A A B D b 2 5 m a W c v U G F j a 2 F n Z S 5 4 b W x Q S w E C L Q A U A A I A C A D N c C 5 W D 8 r p q 6 Q A A A D p A A A A E w A A A A A A A A A A A A A A A A D w A A A A W 0 N v b n R l b n R f V H l w Z X N d L n h t b F B L A Q I t A B Q A A g A I A M 1 w L l b W h c v 4 T g I A A O w H A A A T A A A A A A A A A A A A A A A A A O E B A A B G b 3 J t d W x h c y 9 T Z W N 0 a W 9 u M S 5 t U E s F B g A A A A A D A A M A w g A A A H 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U p A A A A A A A A I y 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P c m R l c n 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3 V u d C I g V m F s d W U 9 I m w x O T U y I i A v P j x F b n R y e S B U e X B l P S J G a W x s R X J y b 3 J D b 2 R l I i B W Y W x 1 Z T 0 i c 1 V u a 2 5 v d 2 4 i I C 8 + P E V u d H J 5 I F R 5 c G U 9 I k Z p b G x F c n J v c k N v d W 5 0 I i B W Y W x 1 Z T 0 i b D A i I C 8 + P E V u d H J 5 I F R 5 c G U 9 I k Z p b G x M Y X N 0 V X B k Y X R l Z C I g V m F s d W U 9 I m Q y M D I z L T A x L T E 0 V D A 4 O j M 2 O j I 2 L j I x O D E 5 M D l a I i A v P j x F b n R y e S B U e X B l P S J G a W x s Q 2 9 s d W 1 u V H l w Z X M i I F Z h b H V l P S J z Q X d Z R k J R V U R C Z 1 l H Q m d Z R 0 J n V U d C Z 1 l H Q X d r S k J R T U Z B d 0 F B 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0 N v b H V t b j I 2 J n F 1 b 3 Q 7 L C Z x d W 9 0 O 0 N v b H V t b j I 3 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0 N v b H V t b j I 2 L D I 1 f S Z x d W 9 0 O y w m c X V v d D t T Z W N 0 a W 9 u M S 9 P c m R l c n M v Q 2 h h b m d l Z C B U e X B l L n t D b 2 x 1 b W 4 y N y w y N n 0 m c X V v d D t d L C Z x d W 9 0 O 0 N v b H V t b k N v d W 5 0 J n F 1 b 3 Q 7 O j I 3 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0 N v b H V t b j I 2 L D I 1 f S Z x d W 9 0 O y w m c X V v d D t T Z W N 0 a W 9 u M S 9 P c m R l c n M v Q 2 h h b m d l Z C B U e X B l L n t D b 2 x 1 b W 4 y N y w y N n 0 m c X V v d D t d L C Z x d W 9 0 O 1 J l b G F 0 a W 9 u c 2 h p c E l u Z m 8 m c X V v d D s 6 W 1 1 9 I i A v P j x F b n R y e S B U e X B l P S J R d W V y e U l E I i B W Y W x 1 Z T 0 i c 2 R l M j c 1 N m U 0 L T F i N T Q t N D c 2 M y 1 h M W V m L W Z k M z F l Z G M z M z V h Z S I g L z 4 8 R W 5 0 c n k g V H l w Z T 0 i Q W R k Z W R U b 0 R h d G F N b 2 R l b C I g V m F s d W U 9 I m w w 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S Z X R 1 c m 5 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Q 2 9 1 b n Q i I F Z h b H V l P S J s M T Y z N C I g L z 4 8 R W 5 0 c n k g V H l w Z T 0 i R m l s b E V y c m 9 y Q 2 9 k Z S I g V m F s d W U 9 I n N V b m t u b 3 d u I i A v P j x F b n R y e S B U e X B l P S J G a W x s R X J y b 3 J D b 3 V u d C I g V m F s d W U 9 I m w w I i A v P j x F b n R y e S B U e X B l P S J G a W x s T G F z d F V w Z G F 0 Z W Q i I F Z h b H V l P S J k M j A y M y 0 w M S 0 x N F Q w O D o z N j o y N i 4 y M D A y M z k x 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x F b n R y e S B U e X B l P S J R d W V y e U l E I i B W Y W x 1 Z T 0 i c 2 M 4 Y T V k N 2 M x L W Q z N j U t N D V j N y 0 5 Z j h j L T d i O T R j O T A 1 M D B j N y I g L z 4 8 R W 5 0 c n k g V H l w Z T 0 i Q W R k Z W R U b 0 R h d G F N b 2 R l b C I g V m F s d W U 9 I m w w 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V c 2 V y 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R m l s b E N v d W 5 0 I i B W Y W x 1 Z T 0 i b D U i I C 8 + P E V u d H J 5 I F R 5 c G U 9 I k Z p b G x F c n J v c k N v Z G U i I F Z h b H V l P S J z V W 5 r b m 9 3 b i I g L z 4 8 R W 5 0 c n k g V H l w Z T 0 i R m l s b E V y c m 9 y Q 2 9 1 b n Q i I F Z h b H V l P S J s M C I g L z 4 8 R W 5 0 c n k g V H l w Z T 0 i R m l s b E x h c 3 R V c G R h d G V k I i B W Y W x 1 Z T 0 i Z D I w M j M t M D E t M T R U M D g 6 M z Y 6 M j Y u M T g 3 M j c y O F 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S 5 7 Q 2 9 s d W 1 u M S w w f S Z x d W 9 0 O y w m c X V v d D t T Z W N 0 a W 9 u M S 9 V c 2 V y c y 9 D a G F u Z 2 V k I F R 5 c G U u e 0 N v b H V t b j I s M X 0 m c X V v d D t d L C Z x d W 9 0 O 0 N v b H V t b k N v d W 5 0 J n F 1 b 3 Q 7 O j I s J n F 1 b 3 Q 7 S 2 V 5 Q 2 9 s d W 1 u T m F t Z X M m c X V v d D s 6 W 1 0 s J n F 1 b 3 Q 7 Q 2 9 s d W 1 u S W R l b n R p d G l l c y Z x d W 9 0 O z p b J n F 1 b 3 Q 7 U 2 V j d G l v b j E v V X N l c n M v Q 2 h h b m d l Z C B U e X B l L n t D b 2 x 1 b W 4 x L D B 9 J n F 1 b 3 Q 7 L C Z x d W 9 0 O 1 N l Y 3 R p b 2 4 x L 1 V z Z X J z L 0 N o Y W 5 n Z W Q g V H l w Z S 5 7 Q 2 9 s d W 1 u M i w x f S Z x d W 9 0 O 1 0 s J n F 1 b 3 Q 7 U m V s Y X R p b 2 5 z a G l w S W 5 m b y Z x d W 9 0 O z p b X X 0 i I C 8 + P E V u d H J 5 I F R 5 c G U 9 I l F 1 Z X J 5 S U Q i I F Z h b H V l P S J z Y T k 3 Z G E z Y 2 E t M G E y O S 0 0 Z T c 2 L T g z Y W Q t Z G Y w Y j k 4 M D k 1 N m I 4 I i A v P j x F b n R y e S B U e X B l P S J B Z G R l Z F R v R G F 0 Y U 1 v Z G V s I i B W Y W x 1 Z T 0 i b D A 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C 9 J d G V t c z 4 8 L 0 x v Y 2 F s U G F j a 2 F n Z U 1 l d G F k Y X R h R m l s Z T 4 W A A A A U E s F B g A A A A A A A A A A A A A A A A A A A A A A A C Y B A A A B A A A A 0 I y d 3 w E V 0 R G M e g D A T 8 K X 6 w E A A A D t + B w y w Y h r Q a 3 N t C H h 2 N A w A A A A A A I A A A A A A B B m A A A A A Q A A I A A A A C x y y W Y h f X F K c L R x 8 u 7 s i + R 1 h 9 n J o j 3 B 7 B A Y u u / F i O f a A A A A A A 6 A A A A A A g A A I A A A A I w K w e s O D Q / 7 K P A f m m c Q T M n e 4 C H d / b D 6 F i z f k E Y p Z Y r 3 U A A A A K 0 b V 2 U S w V 0 + b s H b E S d 7 M D 0 9 L O h w p / 7 q E C I U r 9 9 d q 1 g f R H V v 0 0 o j o F y a r j 1 B H g u P L 3 w M p z L V i m 7 o N 0 1 h D o P T d Y W O 2 B H V i g / i U M a j W F P U h F r P Q A A A A K 2 U u Z F 5 z d R D H r + j K X 5 f K 1 2 b X w N u E s 9 h v 9 H Y S h N N n U S J U U G B K K J P o 1 8 q v q / f y E B F M S i d B Y 1 m c A x s b c k N D E U R w g Q = < / D a t a M a s h u p > 
</file>

<file path=customXml/itemProps1.xml><?xml version="1.0" encoding="utf-8"?>
<ds:datastoreItem xmlns:ds="http://schemas.openxmlformats.org/officeDocument/2006/customXml" ds:itemID="{8269BD8F-CF30-4908-B0E7-AB203AB3080B}">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E1862790-57C8-4873-96C6-B07E463D327E}">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6A48B06E-B728-4DC0-8BAE-9E86CD4CA860}">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A871A8DC-AB0D-4B70-A46C-247987FC5AFF}">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91AD5F6D-9FDC-417C-B55A-A3BC2C2E2C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orders</vt:lpstr>
      <vt:lpstr>return</vt:lpstr>
      <vt:lpstr>users</vt:lpstr>
      <vt:lpstr>Sheet2</vt:lpstr>
      <vt:lpstr>Pivot Tble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LENOVO</cp:lastModifiedBy>
  <dcterms:created xsi:type="dcterms:W3CDTF">2015-06-05T18:17:20Z</dcterms:created>
  <dcterms:modified xsi:type="dcterms:W3CDTF">2023-01-21T14:21:54Z</dcterms:modified>
</cp:coreProperties>
</file>