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ADVANCE EXCEL ASSIGNMENT\"/>
    </mc:Choice>
  </mc:AlternateContent>
  <xr:revisionPtr revIDLastSave="0" documentId="13_ncr:1_{C738012D-A97C-40B9-AC81-B6C23A4573AA}" xr6:coauthVersionLast="47" xr6:coauthVersionMax="47" xr10:uidLastSave="{00000000-0000-0000-0000-000000000000}"/>
  <bookViews>
    <workbookView xWindow="-108" yWindow="-108" windowWidth="23256" windowHeight="12456" activeTab="2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0" hidden="1">Compare!$B$5:$B$36</definedName>
    <definedName name="Amarilla">'Vlookup Advanced'!$I$14:$J$20</definedName>
    <definedName name="_xlnm.Criteria" localSheetId="0">Compare!$F$2:$F$3</definedName>
    <definedName name="_xlnm.Extract" localSheetId="0">Compare!$F$5</definedName>
    <definedName name="Montana">'Vlookup Advanced'!$L$14:$M$20</definedName>
    <definedName name="Paseo">'Vlookup Advanced'!$F$14:$G$20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C29" i="2"/>
  <c r="C30" i="2"/>
  <c r="C31" i="2"/>
  <c r="C32" i="2"/>
  <c r="C28" i="2"/>
  <c r="D10" i="4"/>
  <c r="C6" i="2"/>
  <c r="K8" i="5"/>
  <c r="K9" i="5"/>
  <c r="K10" i="5"/>
  <c r="K11" i="5"/>
  <c r="K12" i="5"/>
  <c r="K13" i="5"/>
  <c r="K14" i="5"/>
  <c r="K15" i="5"/>
  <c r="K16" i="5"/>
  <c r="K7" i="5"/>
  <c r="D6" i="5"/>
  <c r="D5" i="5"/>
  <c r="D7" i="5"/>
  <c r="D8" i="5"/>
  <c r="D9" i="5"/>
  <c r="D10" i="5"/>
  <c r="D11" i="5"/>
  <c r="D12" i="5"/>
  <c r="D13" i="5"/>
  <c r="D14" i="5"/>
  <c r="D15" i="5"/>
  <c r="D16" i="5"/>
  <c r="D17" i="5"/>
  <c r="D18" i="5"/>
  <c r="I17" i="4"/>
  <c r="I18" i="4"/>
  <c r="I21" i="4"/>
  <c r="I22" i="4"/>
  <c r="I25" i="4"/>
  <c r="I26" i="4"/>
  <c r="H27" i="4"/>
  <c r="I27" i="4" s="1"/>
  <c r="H15" i="4"/>
  <c r="D7" i="4" s="1"/>
  <c r="H16" i="4"/>
  <c r="I16" i="4" s="1"/>
  <c r="H17" i="4"/>
  <c r="H18" i="4"/>
  <c r="H19" i="4"/>
  <c r="I19" i="4" s="1"/>
  <c r="H20" i="4"/>
  <c r="I20" i="4" s="1"/>
  <c r="H21" i="4"/>
  <c r="H22" i="4"/>
  <c r="H23" i="4"/>
  <c r="I23" i="4" s="1"/>
  <c r="H24" i="4"/>
  <c r="I24" i="4" s="1"/>
  <c r="H25" i="4"/>
  <c r="H26" i="4"/>
  <c r="H14" i="4"/>
  <c r="I14" i="4" s="1"/>
  <c r="E7" i="4"/>
  <c r="C7" i="2"/>
  <c r="C8" i="2"/>
  <c r="C9" i="2"/>
  <c r="C10" i="2"/>
  <c r="D21" i="2"/>
  <c r="D19" i="2"/>
  <c r="D17" i="2"/>
  <c r="D20" i="2"/>
  <c r="D18" i="2"/>
  <c r="D22" i="2"/>
  <c r="D16" i="2"/>
  <c r="I15" i="4" l="1"/>
  <c r="D11" i="4"/>
</calcChain>
</file>

<file path=xl/sharedStrings.xml><?xml version="1.0" encoding="utf-8"?>
<sst xmlns="http://schemas.openxmlformats.org/spreadsheetml/2006/main" count="239" uniqueCount="102">
  <si>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</si>
  <si>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</si>
  <si>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</si>
  <si>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</si>
  <si>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</si>
  <si>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</si>
  <si>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</si>
  <si>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</si>
  <si>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</si>
  <si>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</si>
  <si>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</si>
  <si>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</si>
  <si>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</si>
  <si>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</si>
  <si>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</si>
  <si>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</si>
  <si>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</si>
  <si>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</si>
  <si>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</si>
  <si>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</si>
  <si>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</si>
  <si>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</si>
  <si>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</si>
  <si>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</si>
  <si>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</si>
  <si>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</si>
  <si>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</si>
  <si>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</si>
  <si>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</si>
  <si>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</si>
  <si>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</si>
  <si>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</si>
  <si>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</si>
  <si>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</si>
  <si>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</si>
  <si>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</si>
  <si>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</si>
  <si>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</si>
  <si>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</si>
  <si>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</si>
  <si>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</si>
  <si>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</si>
  <si>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</si>
  <si>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</si>
  <si>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</si>
  <si>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</si>
  <si>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</si>
  <si>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</si>
  <si>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</si>
  <si>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</si>
  <si>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</si>
  <si>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</si>
  <si>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</si>
  <si>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</si>
  <si>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</si>
  <si>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</si>
  <si>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</si>
  <si>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</si>
  <si>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</si>
  <si>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</si>
  <si>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</si>
  <si>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</si>
  <si>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</si>
  <si>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</si>
  <si>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</si>
  <si>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</si>
  <si>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</si>
  <si>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</si>
  <si>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</si>
  <si>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</si>
  <si>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</si>
  <si>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</si>
  <si>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</si>
  <si>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</si>
  <si>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</si>
  <si>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</si>
  <si>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</si>
  <si>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</si>
  <si>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</si>
  <si>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</si>
  <si>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</si>
  <si>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</si>
  <si>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</si>
  <si>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</si>
  <si>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</si>
  <si>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</si>
  <si>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</si>
  <si>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</si>
  <si>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</si>
  <si>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</si>
  <si>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</si>
  <si>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</si>
  <si>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</si>
  <si>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</si>
  <si>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</si>
  <si>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</si>
  <si>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</si>
  <si>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</si>
  <si>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</si>
  <si>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</si>
  <si>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</si>
  <si>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Tea Not In 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</si>
</sst>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10" fontId="0" fillId="4" borderId="1" xfId="1" applyNumberFormat="1" applyFont="1" applyFill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160020</xdr:colOff>
      <xdr:row>4</xdr:row>
      <xdr:rowOff>53340</xdr:rowOff>
    </xdr:from>
    <xdr:to>
      <xdr:col>17</xdr:col>
      <xdr:colOff>282109</xdr:colOff>
      <xdr:row>10</xdr:row>
      <xdr:rowOff>137266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4360" y="89154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F36"/>
  <sheetViews>
    <sheetView workbookViewId="0">
      <selection activeCell="H5" sqref="H5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  <col min="6" max="6" width="19.21875" bestFit="1" customWidth="1"/>
  </cols>
  <sheetData>
    <row r="1" spans="2:6" x14ac:dyDescent="0.3">
      <c r="B1" s="3" t="s">
        <v>39</v>
      </c>
    </row>
    <row r="3" spans="2:6" x14ac:dyDescent="0.3">
      <c r="B3" s="2" t="s">
        <v>38</v>
      </c>
      <c r="D3" s="2" t="s">
        <v>37</v>
      </c>
      <c r="F3" t="b">
        <f>(ISNA(VLOOKUP($B6,$D$6:$D$24,1,FALSE)))</f>
        <v>0</v>
      </c>
    </row>
    <row r="5" spans="2:6" x14ac:dyDescent="0.3">
      <c r="B5" s="2" t="s">
        <v>36</v>
      </c>
      <c r="D5" s="2" t="s">
        <v>35</v>
      </c>
      <c r="F5" s="2" t="s">
        <v>101</v>
      </c>
    </row>
    <row r="6" spans="2:6" x14ac:dyDescent="0.3">
      <c r="B6" s="1" t="s">
        <v>34</v>
      </c>
      <c r="D6" s="1" t="s">
        <v>34</v>
      </c>
      <c r="F6" s="1" t="s">
        <v>25</v>
      </c>
    </row>
    <row r="7" spans="2:6" x14ac:dyDescent="0.3">
      <c r="B7" s="1" t="s">
        <v>33</v>
      </c>
      <c r="D7" s="1" t="s">
        <v>33</v>
      </c>
      <c r="F7" s="1" t="s">
        <v>24</v>
      </c>
    </row>
    <row r="8" spans="2:6" x14ac:dyDescent="0.3">
      <c r="B8" s="1" t="s">
        <v>32</v>
      </c>
      <c r="D8" s="1" t="s">
        <v>32</v>
      </c>
      <c r="F8" s="1" t="s">
        <v>23</v>
      </c>
    </row>
    <row r="9" spans="2:6" x14ac:dyDescent="0.3">
      <c r="B9" s="1" t="s">
        <v>31</v>
      </c>
      <c r="D9" s="1" t="s">
        <v>31</v>
      </c>
      <c r="F9" s="1" t="s">
        <v>22</v>
      </c>
    </row>
    <row r="10" spans="2:6" x14ac:dyDescent="0.3">
      <c r="B10" s="1" t="s">
        <v>30</v>
      </c>
      <c r="D10" s="1" t="s">
        <v>30</v>
      </c>
      <c r="F10" s="1" t="s">
        <v>20</v>
      </c>
    </row>
    <row r="11" spans="2:6" x14ac:dyDescent="0.3">
      <c r="B11" s="1" t="s">
        <v>29</v>
      </c>
      <c r="D11" s="1" t="s">
        <v>29</v>
      </c>
      <c r="F11" s="1" t="s">
        <v>18</v>
      </c>
    </row>
    <row r="12" spans="2:6" x14ac:dyDescent="0.3">
      <c r="B12" s="1" t="s">
        <v>28</v>
      </c>
      <c r="D12" s="1" t="s">
        <v>28</v>
      </c>
      <c r="F12" s="1" t="s">
        <v>17</v>
      </c>
    </row>
    <row r="13" spans="2:6" x14ac:dyDescent="0.3">
      <c r="B13" s="1" t="s">
        <v>27</v>
      </c>
      <c r="D13" s="1" t="s">
        <v>27</v>
      </c>
      <c r="F13" s="1" t="s">
        <v>16</v>
      </c>
    </row>
    <row r="14" spans="2:6" x14ac:dyDescent="0.3">
      <c r="B14" s="1" t="s">
        <v>26</v>
      </c>
      <c r="D14" s="1" t="s">
        <v>26</v>
      </c>
      <c r="F14" s="1" t="s">
        <v>14</v>
      </c>
    </row>
    <row r="15" spans="2:6" x14ac:dyDescent="0.3">
      <c r="B15" s="1" t="s">
        <v>25</v>
      </c>
      <c r="D15" s="1" t="s">
        <v>9</v>
      </c>
      <c r="F15" s="1" t="s">
        <v>13</v>
      </c>
    </row>
    <row r="16" spans="2:6" x14ac:dyDescent="0.3">
      <c r="B16" s="1" t="s">
        <v>24</v>
      </c>
      <c r="D16" s="1" t="s">
        <v>8</v>
      </c>
      <c r="F16" s="1" t="s">
        <v>11</v>
      </c>
    </row>
    <row r="17" spans="2:6" x14ac:dyDescent="0.3">
      <c r="B17" s="1" t="s">
        <v>23</v>
      </c>
      <c r="D17" s="1" t="s">
        <v>7</v>
      </c>
      <c r="F17" s="1" t="s">
        <v>10</v>
      </c>
    </row>
    <row r="18" spans="2:6" x14ac:dyDescent="0.3">
      <c r="B18" s="1" t="s">
        <v>22</v>
      </c>
      <c r="D18" s="1" t="s">
        <v>21</v>
      </c>
      <c r="F18" s="1" t="s">
        <v>4</v>
      </c>
    </row>
    <row r="19" spans="2:6" x14ac:dyDescent="0.3">
      <c r="B19" s="1" t="s">
        <v>20</v>
      </c>
      <c r="D19" s="1" t="s">
        <v>19</v>
      </c>
      <c r="F19" s="1" t="s">
        <v>2</v>
      </c>
    </row>
    <row r="20" spans="2:6" x14ac:dyDescent="0.3">
      <c r="B20" s="1" t="s">
        <v>18</v>
      </c>
      <c r="D20" s="1" t="s">
        <v>6</v>
      </c>
      <c r="F20" s="1" t="s">
        <v>1</v>
      </c>
    </row>
    <row r="21" spans="2:6" x14ac:dyDescent="0.3">
      <c r="B21" s="1" t="s">
        <v>17</v>
      </c>
      <c r="D21" s="1" t="s">
        <v>5</v>
      </c>
      <c r="F21" s="1" t="s">
        <v>0</v>
      </c>
    </row>
    <row r="22" spans="2:6" x14ac:dyDescent="0.3">
      <c r="B22" s="1" t="s">
        <v>16</v>
      </c>
      <c r="D22" s="1" t="s">
        <v>15</v>
      </c>
    </row>
    <row r="23" spans="2:6" x14ac:dyDescent="0.3">
      <c r="B23" s="1" t="s">
        <v>14</v>
      </c>
      <c r="D23" s="1" t="s">
        <v>3</v>
      </c>
    </row>
    <row r="24" spans="2:6" x14ac:dyDescent="0.3">
      <c r="B24" s="1" t="s">
        <v>13</v>
      </c>
      <c r="D24" s="1" t="s">
        <v>12</v>
      </c>
    </row>
    <row r="25" spans="2:6" x14ac:dyDescent="0.3">
      <c r="B25" s="1" t="s">
        <v>11</v>
      </c>
    </row>
    <row r="26" spans="2:6" x14ac:dyDescent="0.3">
      <c r="B26" s="1" t="s">
        <v>10</v>
      </c>
    </row>
    <row r="27" spans="2:6" x14ac:dyDescent="0.3">
      <c r="B27" s="1" t="s">
        <v>9</v>
      </c>
    </row>
    <row r="28" spans="2:6" x14ac:dyDescent="0.3">
      <c r="B28" s="1" t="s">
        <v>8</v>
      </c>
    </row>
    <row r="29" spans="2:6" x14ac:dyDescent="0.3">
      <c r="B29" s="1" t="s">
        <v>7</v>
      </c>
    </row>
    <row r="30" spans="2:6" x14ac:dyDescent="0.3">
      <c r="B30" s="1" t="s">
        <v>6</v>
      </c>
    </row>
    <row r="31" spans="2:6" x14ac:dyDescent="0.3">
      <c r="B31" s="1" t="s">
        <v>5</v>
      </c>
    </row>
    <row r="32" spans="2:6" x14ac:dyDescent="0.3">
      <c r="B32" s="1" t="s">
        <v>4</v>
      </c>
    </row>
    <row r="33" spans="2:2" x14ac:dyDescent="0.3">
      <c r="B33" s="1" t="s">
        <v>3</v>
      </c>
    </row>
    <row r="34" spans="2:2" x14ac:dyDescent="0.3">
      <c r="B34" s="1" t="s">
        <v>2</v>
      </c>
    </row>
    <row r="35" spans="2:2" x14ac:dyDescent="0.3">
      <c r="B35" s="1" t="s">
        <v>1</v>
      </c>
    </row>
    <row r="36" spans="2:2" x14ac:dyDescent="0.3">
      <c r="B36" s="1" t="s">
        <v>0</v>
      </c>
    </row>
  </sheetData>
  <conditionalFormatting sqref="B6:B36 D6:D24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M27"/>
  <sheetViews>
    <sheetView workbookViewId="0">
      <selection activeCell="C31" sqref="C31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13" max="13" width="21.5546875" bestFit="1" customWidth="1"/>
  </cols>
  <sheetData>
    <row r="2" spans="2:13" ht="15.6" x14ac:dyDescent="0.3">
      <c r="B2" s="11" t="s">
        <v>59</v>
      </c>
    </row>
    <row r="3" spans="2:13" ht="18" x14ac:dyDescent="0.35">
      <c r="B3" s="11" t="s">
        <v>60</v>
      </c>
      <c r="G3" s="12"/>
    </row>
    <row r="4" spans="2:13" ht="18" x14ac:dyDescent="0.35">
      <c r="B4" s="11" t="s">
        <v>61</v>
      </c>
      <c r="G4" s="12"/>
    </row>
    <row r="5" spans="2:13" ht="18" x14ac:dyDescent="0.35">
      <c r="G5" s="12"/>
    </row>
    <row r="6" spans="2:13" x14ac:dyDescent="0.3">
      <c r="B6" s="13" t="s">
        <v>62</v>
      </c>
      <c r="C6" s="13" t="s">
        <v>63</v>
      </c>
      <c r="D6" s="13" t="s">
        <v>64</v>
      </c>
      <c r="E6" s="13" t="s">
        <v>65</v>
      </c>
    </row>
    <row r="7" spans="2:13" x14ac:dyDescent="0.3">
      <c r="B7" s="1" t="s">
        <v>74</v>
      </c>
      <c r="C7" s="1" t="s">
        <v>75</v>
      </c>
      <c r="D7" s="7">
        <f>(SUMIFS(H14:H27,B14:B27,$B$7,C14:C27,$C$7))</f>
        <v>1750700</v>
      </c>
      <c r="E7" s="7">
        <f>COUNTIFS($B$14:$B$27,B7,$C$14:$C$27,C7)</f>
        <v>2</v>
      </c>
    </row>
    <row r="9" spans="2:13" x14ac:dyDescent="0.3">
      <c r="C9" s="1"/>
      <c r="D9" s="1"/>
      <c r="E9" s="13" t="s">
        <v>66</v>
      </c>
    </row>
    <row r="10" spans="2:13" x14ac:dyDescent="0.3">
      <c r="C10" s="13" t="s">
        <v>67</v>
      </c>
      <c r="D10" s="7">
        <f>IF($E$10="","",(_xlfn.MAXIFS(F14:F27,D14:D27,E10)))</f>
        <v>250</v>
      </c>
      <c r="E10" s="7" t="s">
        <v>81</v>
      </c>
    </row>
    <row r="11" spans="2:13" x14ac:dyDescent="0.3">
      <c r="C11" s="13" t="s">
        <v>68</v>
      </c>
      <c r="D11" s="7">
        <f>IF($E$10="","",(_xlfn.MAXIFS(F15:F28,D15:D28,E11)))</f>
        <v>5</v>
      </c>
      <c r="E11" s="7" t="s">
        <v>56</v>
      </c>
    </row>
    <row r="13" spans="2:13" x14ac:dyDescent="0.3">
      <c r="B13" s="1" t="s">
        <v>62</v>
      </c>
      <c r="C13" s="1" t="s">
        <v>69</v>
      </c>
      <c r="D13" s="1" t="s">
        <v>41</v>
      </c>
      <c r="E13" s="1" t="s">
        <v>42</v>
      </c>
      <c r="F13" s="7" t="s">
        <v>70</v>
      </c>
      <c r="G13" s="1" t="s">
        <v>71</v>
      </c>
      <c r="H13" s="7" t="s">
        <v>72</v>
      </c>
      <c r="I13" s="7" t="s">
        <v>73</v>
      </c>
    </row>
    <row r="14" spans="2:13" x14ac:dyDescent="0.3">
      <c r="B14" s="1" t="s">
        <v>74</v>
      </c>
      <c r="C14" s="1" t="s">
        <v>75</v>
      </c>
      <c r="D14" s="1" t="s">
        <v>48</v>
      </c>
      <c r="E14" s="1">
        <v>2851</v>
      </c>
      <c r="F14" s="7">
        <v>10</v>
      </c>
      <c r="G14" s="1">
        <v>350</v>
      </c>
      <c r="H14" s="7">
        <f>(E14*G14)</f>
        <v>997850</v>
      </c>
      <c r="I14" s="7">
        <f>H14-F14*G14</f>
        <v>994350</v>
      </c>
      <c r="K14" s="1" t="s">
        <v>48</v>
      </c>
      <c r="L14" s="1" t="s">
        <v>74</v>
      </c>
      <c r="M14" s="1" t="s">
        <v>75</v>
      </c>
    </row>
    <row r="15" spans="2:13" x14ac:dyDescent="0.3">
      <c r="B15" s="1" t="s">
        <v>74</v>
      </c>
      <c r="C15" s="1" t="s">
        <v>76</v>
      </c>
      <c r="D15" s="1" t="s">
        <v>48</v>
      </c>
      <c r="E15" s="1">
        <v>3495</v>
      </c>
      <c r="F15" s="7">
        <v>10</v>
      </c>
      <c r="G15" s="1">
        <v>300</v>
      </c>
      <c r="H15" s="7">
        <f t="shared" ref="H15:H26" si="0">(E15*G15)</f>
        <v>1048500</v>
      </c>
      <c r="I15" s="7">
        <f t="shared" ref="I15:I27" si="1">H15-F15*G15</f>
        <v>1045500</v>
      </c>
      <c r="K15" s="1" t="s">
        <v>50</v>
      </c>
      <c r="L15" s="1" t="s">
        <v>77</v>
      </c>
      <c r="M15" s="1" t="s">
        <v>76</v>
      </c>
    </row>
    <row r="16" spans="2:13" x14ac:dyDescent="0.3">
      <c r="B16" s="1" t="s">
        <v>77</v>
      </c>
      <c r="C16" s="1" t="s">
        <v>78</v>
      </c>
      <c r="D16" s="1" t="s">
        <v>48</v>
      </c>
      <c r="E16" s="1">
        <v>2632</v>
      </c>
      <c r="F16" s="7">
        <v>10</v>
      </c>
      <c r="G16" s="1">
        <v>350</v>
      </c>
      <c r="H16" s="7">
        <f t="shared" si="0"/>
        <v>921200</v>
      </c>
      <c r="I16" s="7">
        <f t="shared" si="1"/>
        <v>917700</v>
      </c>
      <c r="K16" s="1" t="s">
        <v>44</v>
      </c>
      <c r="L16" s="1" t="s">
        <v>80</v>
      </c>
      <c r="M16" s="1" t="s">
        <v>78</v>
      </c>
    </row>
    <row r="17" spans="2:13" x14ac:dyDescent="0.3">
      <c r="B17" s="1" t="s">
        <v>77</v>
      </c>
      <c r="C17" s="1" t="s">
        <v>78</v>
      </c>
      <c r="D17" s="1" t="s">
        <v>50</v>
      </c>
      <c r="E17" s="1">
        <v>2632</v>
      </c>
      <c r="F17" s="7">
        <v>120</v>
      </c>
      <c r="G17" s="1">
        <v>350</v>
      </c>
      <c r="H17" s="7">
        <f t="shared" si="0"/>
        <v>921200</v>
      </c>
      <c r="I17" s="7">
        <f t="shared" si="1"/>
        <v>879200</v>
      </c>
      <c r="K17" s="1" t="s">
        <v>56</v>
      </c>
      <c r="L17" s="1" t="s">
        <v>83</v>
      </c>
      <c r="M17" s="1" t="s">
        <v>79</v>
      </c>
    </row>
    <row r="18" spans="2:13" x14ac:dyDescent="0.3">
      <c r="B18" s="1" t="s">
        <v>77</v>
      </c>
      <c r="C18" s="1" t="s">
        <v>76</v>
      </c>
      <c r="D18" s="1" t="s">
        <v>50</v>
      </c>
      <c r="E18" s="1">
        <v>2574</v>
      </c>
      <c r="F18" s="7">
        <v>120</v>
      </c>
      <c r="G18" s="1">
        <v>300</v>
      </c>
      <c r="H18" s="7">
        <f t="shared" si="0"/>
        <v>772200</v>
      </c>
      <c r="I18" s="7">
        <f t="shared" si="1"/>
        <v>736200</v>
      </c>
      <c r="K18" s="1" t="s">
        <v>81</v>
      </c>
      <c r="L18" s="1" t="s">
        <v>84</v>
      </c>
      <c r="M18" s="1" t="s">
        <v>82</v>
      </c>
    </row>
    <row r="19" spans="2:13" x14ac:dyDescent="0.3">
      <c r="B19" s="1" t="s">
        <v>74</v>
      </c>
      <c r="C19" s="1" t="s">
        <v>75</v>
      </c>
      <c r="D19" s="1" t="s">
        <v>48</v>
      </c>
      <c r="E19" s="1">
        <v>2151</v>
      </c>
      <c r="F19" s="7">
        <v>10</v>
      </c>
      <c r="G19" s="1">
        <v>350</v>
      </c>
      <c r="H19" s="7">
        <f t="shared" si="0"/>
        <v>752850</v>
      </c>
      <c r="I19" s="7">
        <f t="shared" si="1"/>
        <v>749350</v>
      </c>
    </row>
    <row r="20" spans="2:13" x14ac:dyDescent="0.3">
      <c r="B20" s="1" t="s">
        <v>77</v>
      </c>
      <c r="C20" s="1" t="s">
        <v>79</v>
      </c>
      <c r="D20" s="1" t="s">
        <v>44</v>
      </c>
      <c r="E20" s="1">
        <v>2475</v>
      </c>
      <c r="F20" s="7">
        <v>260</v>
      </c>
      <c r="G20" s="1">
        <v>300</v>
      </c>
      <c r="H20" s="7">
        <f t="shared" si="0"/>
        <v>742500</v>
      </c>
      <c r="I20" s="7">
        <f t="shared" si="1"/>
        <v>664500</v>
      </c>
    </row>
    <row r="21" spans="2:13" x14ac:dyDescent="0.3">
      <c r="B21" s="1" t="s">
        <v>80</v>
      </c>
      <c r="C21" s="1" t="s">
        <v>78</v>
      </c>
      <c r="D21" s="1" t="s">
        <v>56</v>
      </c>
      <c r="E21" s="1">
        <v>2227.5</v>
      </c>
      <c r="F21" s="7">
        <v>5</v>
      </c>
      <c r="G21" s="1">
        <v>350</v>
      </c>
      <c r="H21" s="7">
        <f t="shared" si="0"/>
        <v>779625</v>
      </c>
      <c r="I21" s="7">
        <f t="shared" si="1"/>
        <v>777875</v>
      </c>
    </row>
    <row r="22" spans="2:13" x14ac:dyDescent="0.3">
      <c r="B22" s="1" t="s">
        <v>74</v>
      </c>
      <c r="C22" s="1" t="s">
        <v>76</v>
      </c>
      <c r="D22" s="1" t="s">
        <v>81</v>
      </c>
      <c r="E22" s="1">
        <v>2541</v>
      </c>
      <c r="F22" s="7">
        <v>250</v>
      </c>
      <c r="G22" s="1">
        <v>300</v>
      </c>
      <c r="H22" s="7">
        <f t="shared" si="0"/>
        <v>762300</v>
      </c>
      <c r="I22" s="7">
        <f t="shared" si="1"/>
        <v>687300</v>
      </c>
    </row>
    <row r="23" spans="2:13" x14ac:dyDescent="0.3">
      <c r="B23" s="1" t="s">
        <v>80</v>
      </c>
      <c r="C23" s="1" t="s">
        <v>82</v>
      </c>
      <c r="D23" s="1" t="s">
        <v>50</v>
      </c>
      <c r="E23" s="1">
        <v>2536</v>
      </c>
      <c r="F23" s="7">
        <v>120</v>
      </c>
      <c r="G23" s="1">
        <v>300</v>
      </c>
      <c r="H23" s="7">
        <f t="shared" si="0"/>
        <v>760800</v>
      </c>
      <c r="I23" s="7">
        <f t="shared" si="1"/>
        <v>724800</v>
      </c>
    </row>
    <row r="24" spans="2:13" x14ac:dyDescent="0.3">
      <c r="B24" s="1" t="s">
        <v>77</v>
      </c>
      <c r="C24" s="1" t="s">
        <v>76</v>
      </c>
      <c r="D24" s="1" t="s">
        <v>48</v>
      </c>
      <c r="E24" s="1">
        <v>2007</v>
      </c>
      <c r="F24" s="7">
        <v>10</v>
      </c>
      <c r="G24" s="1">
        <v>350</v>
      </c>
      <c r="H24" s="7">
        <f t="shared" si="0"/>
        <v>702450</v>
      </c>
      <c r="I24" s="7">
        <f t="shared" si="1"/>
        <v>698950</v>
      </c>
    </row>
    <row r="25" spans="2:13" x14ac:dyDescent="0.3">
      <c r="B25" s="1" t="s">
        <v>83</v>
      </c>
      <c r="C25" s="1" t="s">
        <v>76</v>
      </c>
      <c r="D25" s="1" t="s">
        <v>50</v>
      </c>
      <c r="E25" s="1">
        <v>2460</v>
      </c>
      <c r="F25" s="7">
        <v>120</v>
      </c>
      <c r="G25" s="1">
        <v>300</v>
      </c>
      <c r="H25" s="7">
        <f t="shared" si="0"/>
        <v>738000</v>
      </c>
      <c r="I25" s="7">
        <f t="shared" si="1"/>
        <v>702000</v>
      </c>
    </row>
    <row r="26" spans="2:13" x14ac:dyDescent="0.3">
      <c r="B26" s="1" t="s">
        <v>84</v>
      </c>
      <c r="C26" s="1" t="s">
        <v>78</v>
      </c>
      <c r="D26" s="1" t="s">
        <v>56</v>
      </c>
      <c r="E26" s="1">
        <v>3802.5</v>
      </c>
      <c r="F26" s="7">
        <v>5</v>
      </c>
      <c r="G26" s="1">
        <v>300</v>
      </c>
      <c r="H26" s="7">
        <f t="shared" si="0"/>
        <v>1140750</v>
      </c>
      <c r="I26" s="7">
        <f t="shared" si="1"/>
        <v>1139250</v>
      </c>
    </row>
    <row r="27" spans="2:13" x14ac:dyDescent="0.3">
      <c r="B27" s="1" t="s">
        <v>74</v>
      </c>
      <c r="C27" s="1" t="s">
        <v>78</v>
      </c>
      <c r="D27" s="1" t="s">
        <v>50</v>
      </c>
      <c r="E27" s="1">
        <v>3793.5</v>
      </c>
      <c r="F27" s="7">
        <v>120</v>
      </c>
      <c r="G27" s="1">
        <v>300</v>
      </c>
      <c r="H27" s="7">
        <f>(E27*G27)</f>
        <v>1138050</v>
      </c>
      <c r="I27" s="7">
        <f t="shared" si="1"/>
        <v>1102050</v>
      </c>
    </row>
  </sheetData>
  <dataValidations count="3">
    <dataValidation type="list" allowBlank="1" showInputMessage="1" showErrorMessage="1" sqref="B7" xr:uid="{F0592B51-5A8B-4D38-9798-9837044F3349}">
      <formula1>$L$14:$L$18</formula1>
    </dataValidation>
    <dataValidation type="list" allowBlank="1" showInputMessage="1" showErrorMessage="1" sqref="C7" xr:uid="{BEAED215-72CC-46DC-B4AC-F3347CE868ED}">
      <formula1>$M$14:$M$18</formula1>
    </dataValidation>
    <dataValidation type="list" allowBlank="1" showInputMessage="1" showErrorMessage="1" sqref="E10:E11" xr:uid="{36972596-5CF8-4F90-BF90-603DEF7A287E}">
      <formula1>$K$14:$K$18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abSelected="1" workbookViewId="0">
      <selection activeCell="K33" sqref="K33"/>
    </sheetView>
  </sheetViews>
  <sheetFormatPr defaultRowHeight="14.4" x14ac:dyDescent="0.3"/>
  <cols>
    <col min="2" max="2" width="33.21875" bestFit="1" customWidth="1"/>
    <col min="3" max="3" width="9.109375" bestFit="1" customWidth="1"/>
    <col min="5" max="5" width="13.109375" customWidth="1"/>
    <col min="6" max="6" width="9.6640625" bestFit="1" customWidth="1"/>
    <col min="7" max="8" width="9.44140625" bestFit="1" customWidth="1"/>
  </cols>
  <sheetData>
    <row r="3" spans="2:13" x14ac:dyDescent="0.3">
      <c r="B3" s="4" t="s">
        <v>40</v>
      </c>
    </row>
    <row r="4" spans="2:13" x14ac:dyDescent="0.3">
      <c r="B4" s="4"/>
    </row>
    <row r="5" spans="2:13" x14ac:dyDescent="0.3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3">
      <c r="B6" s="1" t="s">
        <v>43</v>
      </c>
      <c r="C6" s="1">
        <f>LOOKUP($B6,$F$6:$F$10,$G$6:$G$10)</f>
        <v>2574</v>
      </c>
      <c r="F6" s="1" t="s">
        <v>44</v>
      </c>
      <c r="G6" s="1">
        <v>2475</v>
      </c>
    </row>
    <row r="7" spans="2:13" x14ac:dyDescent="0.3">
      <c r="B7" s="1" t="s">
        <v>45</v>
      </c>
      <c r="C7" s="1">
        <f t="shared" ref="C7:C10" si="0">LOOKUP($B7,$F$6:$F$10,$G$6:$G$10)</f>
        <v>2151</v>
      </c>
      <c r="F7" s="1" t="s">
        <v>46</v>
      </c>
      <c r="G7" s="1">
        <v>2227.5</v>
      </c>
    </row>
    <row r="8" spans="2:13" x14ac:dyDescent="0.3">
      <c r="B8" s="1" t="s">
        <v>47</v>
      </c>
      <c r="C8" s="1">
        <f t="shared" si="0"/>
        <v>2475</v>
      </c>
      <c r="F8" s="1" t="s">
        <v>48</v>
      </c>
      <c r="G8" s="1">
        <v>2151</v>
      </c>
    </row>
    <row r="9" spans="2:13" x14ac:dyDescent="0.3">
      <c r="B9" s="1" t="s">
        <v>49</v>
      </c>
      <c r="C9" s="1">
        <f t="shared" si="0"/>
        <v>2227.5</v>
      </c>
      <c r="F9" s="1" t="s">
        <v>50</v>
      </c>
      <c r="G9" s="1">
        <v>2574</v>
      </c>
    </row>
    <row r="10" spans="2:13" x14ac:dyDescent="0.3">
      <c r="B10" s="1" t="s">
        <v>51</v>
      </c>
      <c r="C10" s="1">
        <f t="shared" si="0"/>
        <v>2541</v>
      </c>
      <c r="F10" s="1" t="s">
        <v>52</v>
      </c>
      <c r="G10" s="1">
        <v>2541</v>
      </c>
    </row>
    <row r="12" spans="2:13" s="6" customFormat="1" x14ac:dyDescent="0.3"/>
    <row r="13" spans="2:13" x14ac:dyDescent="0.3">
      <c r="B13" s="4" t="s">
        <v>53</v>
      </c>
    </row>
    <row r="14" spans="2:13" x14ac:dyDescent="0.3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3" x14ac:dyDescent="0.3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2:13" x14ac:dyDescent="0.3">
      <c r="B16" s="1" t="s">
        <v>48</v>
      </c>
      <c r="C16" s="1">
        <v>1655.08</v>
      </c>
      <c r="D16" s="14">
        <f ca="1">VLOOKUP(C16,INDIRECT(B16),2,1)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3">
      <c r="B17" s="1" t="s">
        <v>44</v>
      </c>
      <c r="C17" s="1">
        <v>1822.59</v>
      </c>
      <c r="D17" s="14">
        <f ca="1">VLOOKUP(C17,INDIRECT(B17),2,1)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3">
      <c r="B18" s="1" t="s">
        <v>44</v>
      </c>
      <c r="C18" s="1">
        <v>1730.54</v>
      </c>
      <c r="D18" s="14">
        <f ca="1">VLOOKUP(C18,INDIRECT(B18),2,1)</f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3">
      <c r="B19" s="1" t="s">
        <v>46</v>
      </c>
      <c r="C19" s="1">
        <v>1685.6</v>
      </c>
      <c r="D19" s="14">
        <f t="shared" ref="D19:D22" ca="1" si="1">VLOOKUP(C19,INDIRECT(B19),2,1)</f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3">
      <c r="B20" s="1" t="s">
        <v>48</v>
      </c>
      <c r="C20" s="1">
        <v>1685.6</v>
      </c>
      <c r="D20" s="14">
        <f ca="1">VLOOKUP(C20,INDIRECT(B20),2,1)</f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3">
      <c r="B21" s="1" t="s">
        <v>56</v>
      </c>
      <c r="C21" s="1">
        <v>1763.8600000000001</v>
      </c>
      <c r="D21" s="14">
        <f t="shared" ca="1" si="1"/>
        <v>7.0000000000000007E-2</v>
      </c>
    </row>
    <row r="22" spans="2:13" x14ac:dyDescent="0.3">
      <c r="B22" s="1" t="s">
        <v>48</v>
      </c>
      <c r="C22" s="1">
        <v>2293.1999999999998</v>
      </c>
      <c r="D22" s="14">
        <f t="shared" ca="1" si="1"/>
        <v>0.15</v>
      </c>
    </row>
    <row r="24" spans="2:13" s="6" customFormat="1" x14ac:dyDescent="0.3"/>
    <row r="25" spans="2:13" x14ac:dyDescent="0.3">
      <c r="B25" s="4" t="s">
        <v>57</v>
      </c>
    </row>
    <row r="27" spans="2:13" x14ac:dyDescent="0.3">
      <c r="B27" s="5" t="s">
        <v>41</v>
      </c>
      <c r="C27" s="5" t="s">
        <v>42</v>
      </c>
      <c r="F27" s="5" t="s">
        <v>41</v>
      </c>
      <c r="G27" s="5" t="s">
        <v>58</v>
      </c>
      <c r="H27" s="5" t="s">
        <v>42</v>
      </c>
    </row>
    <row r="28" spans="2:13" x14ac:dyDescent="0.3">
      <c r="B28" s="1" t="s">
        <v>43</v>
      </c>
      <c r="C28" s="1">
        <f>VLOOKUP(_xlfn.NUMBERVALUE(RIGHT(B28,LEN(B28)-FIND("-",B28)-1)),$G$28:$H$37,2,0)</f>
        <v>2574</v>
      </c>
      <c r="F28" s="1" t="s">
        <v>48</v>
      </c>
      <c r="G28" s="10">
        <v>895</v>
      </c>
      <c r="H28" s="1">
        <v>2151</v>
      </c>
    </row>
    <row r="29" spans="2:13" x14ac:dyDescent="0.3">
      <c r="B29" s="1" t="s">
        <v>45</v>
      </c>
      <c r="C29" s="1">
        <f t="shared" ref="C29:C32" si="2">VLOOKUP(_xlfn.NUMBERVALUE(RIGHT(B29,LEN(B29)-FIND("-",B29)-1)),$G$28:$H$37,2,0)</f>
        <v>2151</v>
      </c>
      <c r="F29" s="1" t="s">
        <v>46</v>
      </c>
      <c r="G29" s="10">
        <v>125</v>
      </c>
      <c r="H29" s="1">
        <v>2227.5</v>
      </c>
    </row>
    <row r="30" spans="2:13" x14ac:dyDescent="0.3">
      <c r="B30" s="1" t="s">
        <v>47</v>
      </c>
      <c r="C30" s="1">
        <f t="shared" si="2"/>
        <v>2475</v>
      </c>
      <c r="F30" s="1" t="s">
        <v>44</v>
      </c>
      <c r="G30" s="10">
        <v>145</v>
      </c>
      <c r="H30" s="1">
        <v>2475</v>
      </c>
    </row>
    <row r="31" spans="2:13" x14ac:dyDescent="0.3">
      <c r="B31" s="1" t="s">
        <v>49</v>
      </c>
      <c r="C31" s="1">
        <f t="shared" si="2"/>
        <v>2227.5</v>
      </c>
      <c r="F31" s="1" t="s">
        <v>46</v>
      </c>
      <c r="G31" s="10">
        <v>848</v>
      </c>
      <c r="H31" s="10">
        <v>2537.25</v>
      </c>
    </row>
    <row r="32" spans="2:13" x14ac:dyDescent="0.3">
      <c r="B32" s="1" t="s">
        <v>51</v>
      </c>
      <c r="C32" s="1">
        <f t="shared" si="2"/>
        <v>2541</v>
      </c>
      <c r="F32" s="1" t="s">
        <v>52</v>
      </c>
      <c r="G32" s="10">
        <v>777</v>
      </c>
      <c r="H32" s="1">
        <v>2541</v>
      </c>
    </row>
    <row r="33" spans="3:8" x14ac:dyDescent="0.3">
      <c r="C33" s="15"/>
      <c r="F33" s="1" t="s">
        <v>50</v>
      </c>
      <c r="G33" s="10">
        <v>235</v>
      </c>
      <c r="H33" s="1">
        <v>2574</v>
      </c>
    </row>
    <row r="34" spans="3:8" x14ac:dyDescent="0.3">
      <c r="C34" s="15"/>
      <c r="F34" s="1" t="s">
        <v>48</v>
      </c>
      <c r="G34" s="10">
        <v>985</v>
      </c>
      <c r="H34" s="10">
        <v>2585.1</v>
      </c>
    </row>
    <row r="35" spans="3:8" x14ac:dyDescent="0.3">
      <c r="C35" s="15"/>
      <c r="F35" s="1" t="s">
        <v>50</v>
      </c>
      <c r="G35" s="10">
        <v>1122</v>
      </c>
      <c r="H35" s="10">
        <v>2632.95</v>
      </c>
    </row>
    <row r="36" spans="3:8" x14ac:dyDescent="0.3">
      <c r="C36" s="15"/>
      <c r="F36" s="1" t="s">
        <v>52</v>
      </c>
      <c r="G36" s="10">
        <v>1260</v>
      </c>
      <c r="H36" s="10">
        <v>2680.8</v>
      </c>
    </row>
    <row r="37" spans="3:8" x14ac:dyDescent="0.3">
      <c r="C37" s="15"/>
      <c r="F37" s="1" t="s">
        <v>44</v>
      </c>
      <c r="G37" s="10">
        <v>1397</v>
      </c>
      <c r="H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workbookViewId="0">
      <selection activeCell="B27" sqref="B27"/>
    </sheetView>
  </sheetViews>
  <sheetFormatPr defaultRowHeight="14.4" x14ac:dyDescent="0.3"/>
  <cols>
    <col min="2" max="2" width="17.5546875" bestFit="1" customWidth="1"/>
    <col min="9" max="9" width="16.6640625" customWidth="1"/>
  </cols>
  <sheetData>
    <row r="2" spans="2:11" x14ac:dyDescent="0.3">
      <c r="B2" t="s">
        <v>87</v>
      </c>
      <c r="I2" t="s">
        <v>88</v>
      </c>
    </row>
    <row r="4" spans="2:11" x14ac:dyDescent="0.3">
      <c r="B4" s="13" t="s">
        <v>41</v>
      </c>
      <c r="C4" s="13" t="s">
        <v>85</v>
      </c>
      <c r="D4" s="13" t="s">
        <v>86</v>
      </c>
    </row>
    <row r="5" spans="2:11" x14ac:dyDescent="0.3">
      <c r="B5" s="1" t="s">
        <v>34</v>
      </c>
      <c r="C5" s="1">
        <v>2851</v>
      </c>
      <c r="D5" s="1">
        <f>RANK($C5,$C$5:$C$18,1)</f>
        <v>11</v>
      </c>
    </row>
    <row r="6" spans="2:11" x14ac:dyDescent="0.3">
      <c r="B6" s="1" t="s">
        <v>33</v>
      </c>
      <c r="C6" s="1">
        <v>3495</v>
      </c>
      <c r="D6" s="1">
        <f>RANK($C6,$C$5:$C$18,1)</f>
        <v>12</v>
      </c>
      <c r="I6" s="13" t="s">
        <v>99</v>
      </c>
      <c r="J6" s="13" t="s">
        <v>100</v>
      </c>
      <c r="K6" s="13" t="s">
        <v>86</v>
      </c>
    </row>
    <row r="7" spans="2:11" x14ac:dyDescent="0.3">
      <c r="B7" s="1" t="s">
        <v>48</v>
      </c>
      <c r="C7" s="1">
        <v>2632</v>
      </c>
      <c r="D7" s="1">
        <f t="shared" ref="D7:D18" si="0">RANK($C7,$C$5:$C$18,1)</f>
        <v>9</v>
      </c>
      <c r="I7" s="1" t="s">
        <v>89</v>
      </c>
      <c r="J7" s="1">
        <v>1538</v>
      </c>
      <c r="K7" s="1">
        <f>RANK(J7,$J$7:$J$16,0)</f>
        <v>10</v>
      </c>
    </row>
    <row r="8" spans="2:11" x14ac:dyDescent="0.3">
      <c r="B8" s="1" t="s">
        <v>50</v>
      </c>
      <c r="C8" s="1">
        <v>2633</v>
      </c>
      <c r="D8" s="1">
        <f t="shared" si="0"/>
        <v>10</v>
      </c>
      <c r="I8" s="1" t="s">
        <v>90</v>
      </c>
      <c r="J8" s="1">
        <v>6602</v>
      </c>
      <c r="K8" s="1">
        <f t="shared" ref="K8:K16" si="1">RANK(J8,$J$7:$J$16,0)</f>
        <v>1</v>
      </c>
    </row>
    <row r="9" spans="2:11" x14ac:dyDescent="0.3">
      <c r="B9" s="1" t="s">
        <v>20</v>
      </c>
      <c r="C9" s="1">
        <v>2574</v>
      </c>
      <c r="D9" s="1">
        <f t="shared" si="0"/>
        <v>8</v>
      </c>
      <c r="I9" s="1" t="s">
        <v>91</v>
      </c>
      <c r="J9" s="1">
        <v>4831</v>
      </c>
      <c r="K9" s="1">
        <f t="shared" si="1"/>
        <v>6</v>
      </c>
    </row>
    <row r="10" spans="2:11" x14ac:dyDescent="0.3">
      <c r="B10" s="1" t="s">
        <v>18</v>
      </c>
      <c r="C10" s="1">
        <v>2151</v>
      </c>
      <c r="D10" s="1">
        <f t="shared" si="0"/>
        <v>2</v>
      </c>
      <c r="I10" s="1" t="s">
        <v>92</v>
      </c>
      <c r="J10" s="1">
        <v>5985</v>
      </c>
      <c r="K10" s="1">
        <f t="shared" si="1"/>
        <v>2</v>
      </c>
    </row>
    <row r="11" spans="2:11" x14ac:dyDescent="0.3">
      <c r="B11" s="1" t="s">
        <v>44</v>
      </c>
      <c r="C11" s="1">
        <v>2475</v>
      </c>
      <c r="D11" s="1">
        <f t="shared" si="0"/>
        <v>5</v>
      </c>
      <c r="I11" s="1" t="s">
        <v>93</v>
      </c>
      <c r="J11" s="1">
        <v>5444</v>
      </c>
      <c r="K11" s="1">
        <f t="shared" si="1"/>
        <v>4</v>
      </c>
    </row>
    <row r="12" spans="2:11" x14ac:dyDescent="0.3">
      <c r="B12" s="1" t="s">
        <v>56</v>
      </c>
      <c r="C12" s="1">
        <v>2227.5</v>
      </c>
      <c r="D12" s="1">
        <f t="shared" si="0"/>
        <v>3</v>
      </c>
      <c r="I12" s="1" t="s">
        <v>94</v>
      </c>
      <c r="J12" s="1">
        <v>5444</v>
      </c>
      <c r="K12" s="1">
        <f t="shared" si="1"/>
        <v>4</v>
      </c>
    </row>
    <row r="13" spans="2:11" x14ac:dyDescent="0.3">
      <c r="B13" s="1" t="s">
        <v>81</v>
      </c>
      <c r="C13" s="1">
        <v>2541</v>
      </c>
      <c r="D13" s="1">
        <f t="shared" si="0"/>
        <v>7</v>
      </c>
      <c r="I13" s="1" t="s">
        <v>95</v>
      </c>
      <c r="J13" s="1">
        <v>3412</v>
      </c>
      <c r="K13" s="1">
        <f t="shared" si="1"/>
        <v>7</v>
      </c>
    </row>
    <row r="14" spans="2:11" x14ac:dyDescent="0.3">
      <c r="B14" s="1" t="s">
        <v>16</v>
      </c>
      <c r="C14" s="1">
        <v>2536</v>
      </c>
      <c r="D14" s="1">
        <f t="shared" si="0"/>
        <v>6</v>
      </c>
      <c r="I14" s="1" t="s">
        <v>96</v>
      </c>
      <c r="J14" s="1">
        <v>5809</v>
      </c>
      <c r="K14" s="1">
        <f t="shared" si="1"/>
        <v>3</v>
      </c>
    </row>
    <row r="15" spans="2:11" x14ac:dyDescent="0.3">
      <c r="B15" s="1" t="s">
        <v>14</v>
      </c>
      <c r="C15" s="1">
        <v>2007</v>
      </c>
      <c r="D15" s="1">
        <f t="shared" si="0"/>
        <v>1</v>
      </c>
      <c r="I15" s="1" t="s">
        <v>97</v>
      </c>
      <c r="J15" s="1">
        <v>1711</v>
      </c>
      <c r="K15" s="1">
        <f t="shared" si="1"/>
        <v>8</v>
      </c>
    </row>
    <row r="16" spans="2:11" x14ac:dyDescent="0.3">
      <c r="B16" s="1" t="s">
        <v>21</v>
      </c>
      <c r="C16" s="1">
        <v>2460</v>
      </c>
      <c r="D16" s="1">
        <f t="shared" si="0"/>
        <v>4</v>
      </c>
      <c r="I16" s="1" t="s">
        <v>98</v>
      </c>
      <c r="J16" s="1">
        <v>1711</v>
      </c>
      <c r="K16" s="1">
        <f t="shared" si="1"/>
        <v>8</v>
      </c>
    </row>
    <row r="17" spans="2:4" x14ac:dyDescent="0.3">
      <c r="B17" s="1" t="s">
        <v>19</v>
      </c>
      <c r="C17" s="1">
        <v>3802.5</v>
      </c>
      <c r="D17" s="1">
        <f t="shared" si="0"/>
        <v>14</v>
      </c>
    </row>
    <row r="18" spans="2:4" x14ac:dyDescent="0.3">
      <c r="B18" s="1" t="s">
        <v>6</v>
      </c>
      <c r="C18" s="1">
        <v>3793.5</v>
      </c>
      <c r="D18" s="1">
        <f t="shared" si="0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Compare</vt:lpstr>
      <vt:lpstr>Brainstorm</vt:lpstr>
      <vt:lpstr>Vlookup Advanced</vt:lpstr>
      <vt:lpstr>Rank</vt:lpstr>
      <vt:lpstr>Amarilla</vt:lpstr>
      <vt:lpstr>Compare!Criteria</vt:lpstr>
      <vt:lpstr>Compare!Extract</vt:lpstr>
      <vt:lpstr>Montana</vt:lpstr>
      <vt:lpstr>Paseo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LENOVO</cp:lastModifiedBy>
  <dcterms:created xsi:type="dcterms:W3CDTF">2022-07-27T07:17:57Z</dcterms:created>
  <dcterms:modified xsi:type="dcterms:W3CDTF">2023-01-31T09:36:15Z</dcterms:modified>
</cp:coreProperties>
</file>