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D0915823-D99C-44E4-9BC5-9B5AEC7B8E3A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8" i="4"/>
  <c r="D4" i="4"/>
  <c r="D9" i="4" l="1"/>
  <c r="D10" i="4"/>
  <c r="E10" i="4" s="1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18" i="4"/>
  <c r="E18" i="4" s="1"/>
  <c r="D8" i="4"/>
  <c r="E8" i="4" s="1"/>
  <c r="E9" i="4"/>
  <c r="E14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<sst xmlns="http://schemas.openxmlformats.org/spreadsheetml/2006/main" count="75" uniqueCount="57">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</sst>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&quot;SEL&quot;000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0" fontId="1" fillId="2" borderId="4" xfId="2" applyNumberFormat="1" applyFont="1" applyFill="1" applyBorder="1" applyAlignment="1">
      <alignment horizontal="right"/>
    </xf>
    <xf numFmtId="43" fontId="1" fillId="2" borderId="4" xfId="1" applyFont="1" applyFill="1" applyBorder="1" applyAlignment="1">
      <alignment horizontal="right"/>
    </xf>
    <xf numFmtId="43" fontId="9" fillId="5" borderId="4" xfId="0" applyNumberFormat="1" applyFont="1" applyFill="1" applyBorder="1" applyAlignment="1">
      <alignment horizontal="right"/>
    </xf>
    <xf numFmtId="10" fontId="0" fillId="0" borderId="0" xfId="0" applyNumberFormat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5" fontId="8" fillId="4" borderId="4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8" t="s">
        <v>0</v>
      </c>
      <c r="B1" s="8" t="s">
        <v>23</v>
      </c>
    </row>
    <row r="2" spans="1:2" ht="13.8" x14ac:dyDescent="0.3">
      <c r="A2" s="7" t="s">
        <v>18</v>
      </c>
      <c r="B2" s="7">
        <v>100</v>
      </c>
    </row>
    <row r="3" spans="1:2" ht="13.8" x14ac:dyDescent="0.3">
      <c r="A3" s="7" t="s">
        <v>19</v>
      </c>
      <c r="B3" s="7">
        <v>150</v>
      </c>
    </row>
    <row r="4" spans="1:2" ht="13.8" x14ac:dyDescent="0.3">
      <c r="A4" s="7" t="s">
        <v>20</v>
      </c>
      <c r="B4" s="7">
        <v>200</v>
      </c>
    </row>
    <row r="5" spans="1:2" ht="13.8" x14ac:dyDescent="0.3">
      <c r="A5" s="7" t="s">
        <v>21</v>
      </c>
      <c r="B5" s="7">
        <v>225</v>
      </c>
    </row>
    <row r="6" spans="1:2" ht="13.8" x14ac:dyDescent="0.3">
      <c r="A6" s="7" t="s">
        <v>22</v>
      </c>
      <c r="B6" s="7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8" t="s">
        <v>2</v>
      </c>
      <c r="B1" s="8" t="s">
        <v>3</v>
      </c>
      <c r="C1" s="8" t="s">
        <v>4</v>
      </c>
    </row>
    <row r="2" spans="1:3" ht="13.8" x14ac:dyDescent="0.3">
      <c r="A2" s="7" t="s">
        <v>33</v>
      </c>
      <c r="B2" s="7" t="s">
        <v>5</v>
      </c>
      <c r="C2" s="7" t="s">
        <v>24</v>
      </c>
    </row>
    <row r="3" spans="1:3" ht="13.8" x14ac:dyDescent="0.3">
      <c r="A3" s="7" t="s">
        <v>7</v>
      </c>
      <c r="B3" s="7" t="s">
        <v>6</v>
      </c>
      <c r="C3" s="7" t="s">
        <v>25</v>
      </c>
    </row>
    <row r="4" spans="1:3" ht="13.8" x14ac:dyDescent="0.3">
      <c r="A4" s="7" t="s">
        <v>34</v>
      </c>
      <c r="B4" s="7" t="s">
        <v>5</v>
      </c>
      <c r="C4" s="7" t="s">
        <v>31</v>
      </c>
    </row>
    <row r="5" spans="1:3" ht="13.8" x14ac:dyDescent="0.3">
      <c r="A5" s="7" t="s">
        <v>35</v>
      </c>
      <c r="B5" s="7" t="s">
        <v>6</v>
      </c>
      <c r="C5" s="7" t="s">
        <v>32</v>
      </c>
    </row>
    <row r="6" spans="1:3" ht="13.8" x14ac:dyDescent="0.3">
      <c r="A6" s="7" t="s">
        <v>36</v>
      </c>
      <c r="B6" s="7" t="s">
        <v>5</v>
      </c>
      <c r="C6" s="7" t="s">
        <v>28</v>
      </c>
    </row>
    <row r="7" spans="1:3" ht="13.8" x14ac:dyDescent="0.3">
      <c r="A7" s="7" t="s">
        <v>37</v>
      </c>
      <c r="B7" s="7" t="s">
        <v>6</v>
      </c>
      <c r="C7" s="7" t="s">
        <v>29</v>
      </c>
    </row>
    <row r="8" spans="1:3" ht="13.8" x14ac:dyDescent="0.3">
      <c r="A8" s="7" t="s">
        <v>38</v>
      </c>
      <c r="B8" s="7" t="s">
        <v>5</v>
      </c>
      <c r="C8" s="7" t="s">
        <v>30</v>
      </c>
    </row>
    <row r="9" spans="1:3" ht="13.8" x14ac:dyDescent="0.3">
      <c r="A9" s="7" t="s">
        <v>39</v>
      </c>
      <c r="B9" s="7" t="s">
        <v>6</v>
      </c>
      <c r="C9" s="7" t="s">
        <v>31</v>
      </c>
    </row>
    <row r="10" spans="1:3" ht="13.8" x14ac:dyDescent="0.3">
      <c r="A10" s="7" t="s">
        <v>40</v>
      </c>
      <c r="B10" s="7" t="s">
        <v>5</v>
      </c>
      <c r="C10" s="7" t="s">
        <v>32</v>
      </c>
    </row>
    <row r="11" spans="1:3" ht="13.8" x14ac:dyDescent="0.3">
      <c r="A11" s="7" t="s">
        <v>41</v>
      </c>
      <c r="B11" s="7" t="s">
        <v>5</v>
      </c>
      <c r="C11" s="7" t="s">
        <v>26</v>
      </c>
    </row>
    <row r="12" spans="1:3" ht="13.8" x14ac:dyDescent="0.3">
      <c r="A12" s="7" t="s">
        <v>42</v>
      </c>
      <c r="B12" s="7" t="s">
        <v>6</v>
      </c>
      <c r="C12" s="7" t="s">
        <v>27</v>
      </c>
    </row>
    <row r="13" spans="1:3" ht="13.8" x14ac:dyDescent="0.3">
      <c r="A13" s="7" t="s">
        <v>43</v>
      </c>
      <c r="B13" s="7" t="s">
        <v>8</v>
      </c>
      <c r="C13" s="7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5" sqref="B5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2" bestFit="1" customWidth="1"/>
    <col min="6" max="6" width="8.88671875" customWidth="1"/>
    <col min="7" max="7" width="2" bestFit="1" customWidth="1"/>
    <col min="8" max="10" width="8.88671875" customWidth="1"/>
    <col min="11" max="11" width="13.77734375" bestFit="1" customWidth="1"/>
    <col min="12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5" t="s">
        <v>11</v>
      </c>
      <c r="B4" s="58">
        <v>1</v>
      </c>
      <c r="C4" s="12" t="s">
        <v>4</v>
      </c>
      <c r="D4" s="52" t="str">
        <f>VLOOKUP($B$6,Customers!$A$1:$C$13,3,FALSE)</f>
        <v>Bangalore, India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</row>
    <row r="5" spans="1:263" ht="13.2" customHeight="1" x14ac:dyDescent="0.25">
      <c r="A5" s="9" t="s">
        <v>12</v>
      </c>
      <c r="B5" s="11">
        <f ca="1">TODAY()</f>
        <v>44942</v>
      </c>
      <c r="C5" s="13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</row>
    <row r="6" spans="1:263" x14ac:dyDescent="0.25">
      <c r="A6" s="9" t="s">
        <v>2</v>
      </c>
      <c r="B6" s="10" t="s">
        <v>34</v>
      </c>
      <c r="C6" s="14"/>
      <c r="D6" s="56"/>
      <c r="E6" s="57"/>
      <c r="H6" t="s">
        <v>46</v>
      </c>
    </row>
    <row r="7" spans="1:263" x14ac:dyDescent="0.25">
      <c r="A7" s="16" t="s">
        <v>47</v>
      </c>
      <c r="B7" s="16" t="s">
        <v>0</v>
      </c>
      <c r="C7" s="16" t="s">
        <v>13</v>
      </c>
      <c r="D7" s="16" t="s">
        <v>1</v>
      </c>
      <c r="E7" s="16" t="s">
        <v>14</v>
      </c>
    </row>
    <row r="8" spans="1:263" x14ac:dyDescent="0.25">
      <c r="A8" s="2">
        <f>IF(TRIM(B8)="","",COUNTA($B$8:B8))</f>
        <v>1</v>
      </c>
      <c r="B8" s="3" t="s">
        <v>20</v>
      </c>
      <c r="C8">
        <v>400</v>
      </c>
      <c r="D8" s="2">
        <f>IFERROR(VLOOKUP($B8,Product!$A$1:$B$6,2,FALSE),"")</f>
        <v>200</v>
      </c>
      <c r="E8" s="4">
        <f>IFERROR(C8*D8,"")</f>
        <v>80000</v>
      </c>
      <c r="G8" s="24">
        <v>1</v>
      </c>
      <c r="H8" s="28" t="s">
        <v>52</v>
      </c>
      <c r="I8" s="17"/>
      <c r="J8" s="17"/>
      <c r="K8" s="17"/>
      <c r="L8" s="17"/>
      <c r="M8" s="17"/>
      <c r="N8" s="17"/>
      <c r="O8" s="17"/>
      <c r="P8" s="17"/>
      <c r="Q8" s="18"/>
    </row>
    <row r="9" spans="1:263" x14ac:dyDescent="0.25">
      <c r="A9" s="2">
        <f>IF(TRIM(B9)="","",COUNTA($B$8:B9))</f>
        <v>2</v>
      </c>
      <c r="B9" s="3" t="s">
        <v>19</v>
      </c>
      <c r="C9" s="5">
        <v>500</v>
      </c>
      <c r="D9" s="2">
        <f>IFERROR(VLOOKUP($B9,Product!$A$1:$B$6,2,FALSE),"")</f>
        <v>150</v>
      </c>
      <c r="E9" s="4">
        <f t="shared" ref="E9:E18" si="0">IFERROR(C9*D9,"")</f>
        <v>75000</v>
      </c>
      <c r="G9" s="25">
        <v>2</v>
      </c>
      <c r="H9" s="19" t="s">
        <v>53</v>
      </c>
      <c r="Q9" s="20"/>
    </row>
    <row r="10" spans="1:263" ht="13.2" customHeight="1" x14ac:dyDescent="0.25">
      <c r="A10" s="2">
        <f>IF(TRIM(B10)="","",COUNTA($B$8:B10))</f>
        <v>3</v>
      </c>
      <c r="B10" s="3" t="s">
        <v>20</v>
      </c>
      <c r="C10" s="5">
        <v>20</v>
      </c>
      <c r="D10" s="2">
        <f>IFERROR(VLOOKUP($B10,Product!$A$1:$B$6,2,FALSE),"")</f>
        <v>200</v>
      </c>
      <c r="E10" s="4">
        <f t="shared" si="0"/>
        <v>4000</v>
      </c>
      <c r="G10" s="25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 t="str">
        <f>IF(TRIM(B11)="","",COUNTA($B$8:B11))</f>
        <v/>
      </c>
      <c r="B11" s="3"/>
      <c r="C11" s="5"/>
      <c r="D11" s="2" t="str">
        <f>IFERROR(VLOOKUP($B11,Product!$A$1:$B$6,2,FALSE),"")</f>
        <v/>
      </c>
      <c r="E11" s="4" t="str">
        <f t="shared" si="0"/>
        <v/>
      </c>
      <c r="G11" s="25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 t="str">
        <f>IF(TRIM(B12)="","",COUNTA($B$8:B12))</f>
        <v/>
      </c>
      <c r="B12" s="3"/>
      <c r="C12" s="5"/>
      <c r="D12" s="2" t="str">
        <f>IFERROR(VLOOKUP($B12,Product!$A$1:$B$6,2,FALSE),"")</f>
        <v/>
      </c>
      <c r="E12" s="4" t="str">
        <f t="shared" si="0"/>
        <v/>
      </c>
      <c r="G12" s="25">
        <v>5</v>
      </c>
      <c r="H12" s="19" t="s">
        <v>48</v>
      </c>
      <c r="Q12" s="20"/>
    </row>
    <row r="13" spans="1:263" x14ac:dyDescent="0.25">
      <c r="A13" s="2" t="str">
        <f>IF(TRIM(B13)="","",COUNTA($B$8:B13))</f>
        <v/>
      </c>
      <c r="B13" s="3"/>
      <c r="C13" s="5"/>
      <c r="D13" s="2" t="str">
        <f>IFERROR(VLOOKUP($B13,Product!$A$1:$B$6,2,FALSE),"")</f>
        <v/>
      </c>
      <c r="E13" s="4" t="str">
        <f t="shared" si="0"/>
        <v/>
      </c>
      <c r="G13" s="25">
        <v>6</v>
      </c>
      <c r="H13" s="19" t="s">
        <v>49</v>
      </c>
      <c r="Q13" s="20"/>
    </row>
    <row r="14" spans="1:263" x14ac:dyDescent="0.25">
      <c r="A14" s="2" t="str">
        <f>IF(TRIM(B14)="","",COUNTA($B$8:B14))</f>
        <v/>
      </c>
      <c r="B14" s="3"/>
      <c r="C14" s="5"/>
      <c r="D14" s="2" t="str">
        <f>IFERROR(VLOOKUP($B14,Product!$A$1:$B$6,2,FALSE),"")</f>
        <v/>
      </c>
      <c r="E14" s="4" t="str">
        <f t="shared" si="0"/>
        <v/>
      </c>
      <c r="G14" s="26">
        <v>7</v>
      </c>
      <c r="H14" s="21" t="s">
        <v>50</v>
      </c>
      <c r="I14" s="22"/>
      <c r="J14" s="22"/>
      <c r="K14" s="22"/>
      <c r="L14" s="22"/>
      <c r="M14" s="22"/>
      <c r="N14" s="22"/>
      <c r="O14" s="22"/>
      <c r="P14" s="22"/>
      <c r="Q14" s="23"/>
    </row>
    <row r="15" spans="1:263" x14ac:dyDescent="0.25">
      <c r="A15" s="2" t="str">
        <f>IF(TRIM(B15)="","",COUNTA($B$8:B15))</f>
        <v/>
      </c>
      <c r="B15" s="3"/>
      <c r="C15" s="5"/>
      <c r="D15" s="2" t="str">
        <f>IFERROR(VLOOKUP($B15,Product!$A$1:$B$6,2,FALSE),"")</f>
        <v/>
      </c>
      <c r="E15" s="4" t="str">
        <f t="shared" si="0"/>
        <v/>
      </c>
      <c r="G15" s="30">
        <v>8</v>
      </c>
      <c r="H15" s="31" t="s">
        <v>56</v>
      </c>
      <c r="I15" s="32"/>
      <c r="J15" s="32"/>
      <c r="K15" s="32"/>
      <c r="L15" s="32"/>
      <c r="M15" s="32"/>
      <c r="N15" s="32"/>
      <c r="O15" s="32"/>
      <c r="P15" s="32"/>
      <c r="Q15" s="33"/>
    </row>
    <row r="16" spans="1:263" x14ac:dyDescent="0.25">
      <c r="A16" s="2" t="str">
        <f>IF(TRIM(B16)="","",COUNTA($B$8:B16))</f>
        <v/>
      </c>
      <c r="B16" s="3"/>
      <c r="C16" s="5"/>
      <c r="D16" s="2" t="str">
        <f>IFERROR(VLOOKUP($B16,Product!$A$1:$B$6,2,FALSE),"")</f>
        <v/>
      </c>
      <c r="E16" s="4" t="str">
        <f t="shared" si="0"/>
        <v/>
      </c>
    </row>
    <row r="17" spans="1:17" x14ac:dyDescent="0.25">
      <c r="A17" s="2" t="str">
        <f>IF(TRIM(B17)="","",COUNTA($B$8:B17))</f>
        <v/>
      </c>
      <c r="B17" s="3"/>
      <c r="C17" s="5"/>
      <c r="D17" s="2" t="str">
        <f>IFERROR(VLOOKUP($B17,Product!$A$1:$B$6,2,FALSE),"")</f>
        <v/>
      </c>
      <c r="E17" s="4" t="str">
        <f t="shared" si="0"/>
        <v/>
      </c>
    </row>
    <row r="18" spans="1:17" x14ac:dyDescent="0.25">
      <c r="A18" s="2" t="str">
        <f>IF(TRIM(B18)="","",COUNTA($B$8:B18))</f>
        <v/>
      </c>
      <c r="B18" s="3"/>
      <c r="C18" s="6"/>
      <c r="D18" s="2" t="str">
        <f>IFERROR(VLOOKUP($B18,Product!$A$1:$B$6,2,FALSE),"")</f>
        <v/>
      </c>
      <c r="E18" s="4" t="str">
        <f t="shared" si="0"/>
        <v/>
      </c>
    </row>
    <row r="19" spans="1:17" x14ac:dyDescent="0.25">
      <c r="A19" s="1"/>
      <c r="B19" s="1"/>
      <c r="C19" s="38" t="s">
        <v>15</v>
      </c>
      <c r="D19" s="38"/>
      <c r="E19" s="35">
        <f>SUM(E8:E18)</f>
        <v>159000</v>
      </c>
    </row>
    <row r="20" spans="1:17" x14ac:dyDescent="0.25">
      <c r="A20" s="1"/>
      <c r="B20" s="1"/>
      <c r="C20" s="38" t="s">
        <v>55</v>
      </c>
      <c r="D20" s="38"/>
      <c r="E20" s="35">
        <f>E19*5%</f>
        <v>7950</v>
      </c>
      <c r="K20" s="37"/>
    </row>
    <row r="21" spans="1:17" x14ac:dyDescent="0.25">
      <c r="A21" s="1"/>
      <c r="B21" s="1"/>
      <c r="C21" s="38" t="s">
        <v>16</v>
      </c>
      <c r="D21" s="38"/>
      <c r="E21" s="34">
        <f>IF(E19&lt;2500,0%,2%)</f>
        <v>0.02</v>
      </c>
    </row>
    <row r="22" spans="1:17" x14ac:dyDescent="0.25">
      <c r="A22" s="1"/>
      <c r="B22" s="1"/>
      <c r="C22" s="39" t="s">
        <v>17</v>
      </c>
      <c r="D22" s="39"/>
      <c r="E22" s="36">
        <f>SUM(E19,E20)-E21*SUM(E19,E20)</f>
        <v>163611</v>
      </c>
    </row>
    <row r="23" spans="1:17" s="29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FE6B06-26DB-481D-BC69-B49CF66D659A}">
          <x14:formula1>
            <xm:f>Product!$A$2:$A$6</xm:f>
          </x14:formula1>
          <xm:sqref>B8:B18</xm:sqref>
        </x14:dataValidation>
        <x14:dataValidation type="list" allowBlank="1" showInputMessage="1" showErrorMessage="1" xr:uid="{69AC317A-9FA8-4033-9586-5912FEDB591F}">
          <x14:formula1>
            <xm:f>Customers!$A$2:$A$13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2022-07-25T10:35:04Z</dcterms:created>
  <dcterms:modified xsi:type="dcterms:W3CDTF">2023-01-16T17:53:49Z</dcterms:modified>
</cp:coreProperties>
</file>