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DBE9A6F-CB1E-4914-875D-BC2A86A65D7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all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1" l="1"/>
  <c r="P63" i="1"/>
  <c r="L63" i="1"/>
  <c r="K63" i="1"/>
  <c r="N63" i="1" s="1"/>
  <c r="J63" i="1"/>
  <c r="H63" i="1"/>
  <c r="I63" i="1" s="1"/>
  <c r="M63" i="1" s="1"/>
  <c r="R62" i="1"/>
  <c r="L62" i="1"/>
  <c r="J62" i="1"/>
  <c r="I62" i="1"/>
  <c r="M62" i="1" s="1"/>
  <c r="H62" i="1"/>
  <c r="R61" i="1"/>
  <c r="L61" i="1"/>
  <c r="J61" i="1"/>
  <c r="P61" i="1" s="1"/>
  <c r="I61" i="1"/>
  <c r="M61" i="1" s="1"/>
  <c r="H61" i="1"/>
  <c r="R60" i="1"/>
  <c r="L60" i="1"/>
  <c r="K60" i="1"/>
  <c r="J60" i="1"/>
  <c r="H60" i="1"/>
  <c r="R59" i="1"/>
  <c r="P59" i="1"/>
  <c r="L59" i="1"/>
  <c r="K59" i="1"/>
  <c r="N59" i="1" s="1"/>
  <c r="J59" i="1"/>
  <c r="H59" i="1"/>
  <c r="I59" i="1" s="1"/>
  <c r="M59" i="1" s="1"/>
  <c r="R58" i="1"/>
  <c r="L58" i="1"/>
  <c r="J58" i="1"/>
  <c r="I58" i="1"/>
  <c r="M58" i="1" s="1"/>
  <c r="H58" i="1"/>
  <c r="R57" i="1"/>
  <c r="M57" i="1"/>
  <c r="L57" i="1"/>
  <c r="J57" i="1"/>
  <c r="P57" i="1" s="1"/>
  <c r="I57" i="1"/>
  <c r="H57" i="1"/>
  <c r="R56" i="1"/>
  <c r="L56" i="1"/>
  <c r="K56" i="1"/>
  <c r="N56" i="1" s="1"/>
  <c r="J56" i="1"/>
  <c r="H56" i="1"/>
  <c r="R55" i="1"/>
  <c r="P55" i="1"/>
  <c r="L55" i="1"/>
  <c r="K55" i="1"/>
  <c r="N55" i="1" s="1"/>
  <c r="J55" i="1"/>
  <c r="H55" i="1"/>
  <c r="I55" i="1" s="1"/>
  <c r="M55" i="1" s="1"/>
  <c r="R54" i="1"/>
  <c r="L54" i="1"/>
  <c r="J54" i="1"/>
  <c r="I54" i="1"/>
  <c r="M54" i="1" s="1"/>
  <c r="H54" i="1"/>
  <c r="R53" i="1"/>
  <c r="L53" i="1"/>
  <c r="J53" i="1"/>
  <c r="P53" i="1" s="1"/>
  <c r="I53" i="1"/>
  <c r="M53" i="1" s="1"/>
  <c r="H53" i="1"/>
  <c r="R52" i="1"/>
  <c r="L52" i="1"/>
  <c r="K52" i="1"/>
  <c r="J52" i="1"/>
  <c r="H52" i="1"/>
  <c r="R51" i="1"/>
  <c r="P51" i="1"/>
  <c r="L51" i="1"/>
  <c r="K51" i="1"/>
  <c r="N51" i="1" s="1"/>
  <c r="J51" i="1"/>
  <c r="H51" i="1"/>
  <c r="I51" i="1" s="1"/>
  <c r="M51" i="1" s="1"/>
  <c r="R50" i="1"/>
  <c r="L50" i="1"/>
  <c r="J50" i="1"/>
  <c r="I50" i="1"/>
  <c r="M50" i="1" s="1"/>
  <c r="H50" i="1"/>
  <c r="R49" i="1"/>
  <c r="M49" i="1"/>
  <c r="L49" i="1"/>
  <c r="J49" i="1"/>
  <c r="P49" i="1" s="1"/>
  <c r="I49" i="1"/>
  <c r="H49" i="1"/>
  <c r="R48" i="1"/>
  <c r="L48" i="1"/>
  <c r="K48" i="1"/>
  <c r="N48" i="1" s="1"/>
  <c r="J48" i="1"/>
  <c r="H48" i="1"/>
  <c r="R47" i="1"/>
  <c r="P47" i="1"/>
  <c r="L47" i="1"/>
  <c r="K47" i="1"/>
  <c r="N47" i="1" s="1"/>
  <c r="J47" i="1"/>
  <c r="H47" i="1"/>
  <c r="I47" i="1" s="1"/>
  <c r="M47" i="1" s="1"/>
  <c r="R46" i="1"/>
  <c r="L46" i="1"/>
  <c r="J46" i="1"/>
  <c r="I46" i="1"/>
  <c r="M46" i="1" s="1"/>
  <c r="H46" i="1"/>
  <c r="R45" i="1"/>
  <c r="L45" i="1"/>
  <c r="J45" i="1"/>
  <c r="P45" i="1" s="1"/>
  <c r="I45" i="1"/>
  <c r="M45" i="1" s="1"/>
  <c r="H45" i="1"/>
  <c r="R44" i="1"/>
  <c r="L44" i="1"/>
  <c r="K44" i="1"/>
  <c r="J44" i="1"/>
  <c r="H44" i="1"/>
  <c r="R43" i="1"/>
  <c r="P43" i="1"/>
  <c r="L43" i="1"/>
  <c r="K43" i="1"/>
  <c r="N43" i="1" s="1"/>
  <c r="J43" i="1"/>
  <c r="H43" i="1"/>
  <c r="I43" i="1" s="1"/>
  <c r="M43" i="1" s="1"/>
  <c r="R42" i="1"/>
  <c r="L42" i="1"/>
  <c r="J42" i="1"/>
  <c r="I42" i="1"/>
  <c r="M42" i="1" s="1"/>
  <c r="H42" i="1"/>
  <c r="R41" i="1"/>
  <c r="L41" i="1"/>
  <c r="K41" i="1"/>
  <c r="N41" i="1" s="1"/>
  <c r="J41" i="1"/>
  <c r="I41" i="1"/>
  <c r="M41" i="1" s="1"/>
  <c r="H41" i="1"/>
  <c r="P41" i="1" s="1"/>
  <c r="R40" i="1"/>
  <c r="L40" i="1"/>
  <c r="K40" i="1"/>
  <c r="N40" i="1" s="1"/>
  <c r="J40" i="1"/>
  <c r="H40" i="1"/>
  <c r="R39" i="1"/>
  <c r="P39" i="1"/>
  <c r="L39" i="1"/>
  <c r="K39" i="1"/>
  <c r="N39" i="1" s="1"/>
  <c r="J39" i="1"/>
  <c r="I39" i="1"/>
  <c r="M39" i="1" s="1"/>
  <c r="H39" i="1"/>
  <c r="R38" i="1"/>
  <c r="L38" i="1"/>
  <c r="J38" i="1"/>
  <c r="I38" i="1"/>
  <c r="M38" i="1" s="1"/>
  <c r="H38" i="1"/>
  <c r="R37" i="1"/>
  <c r="L37" i="1"/>
  <c r="K37" i="1"/>
  <c r="N37" i="1" s="1"/>
  <c r="J37" i="1"/>
  <c r="I37" i="1"/>
  <c r="M37" i="1" s="1"/>
  <c r="H37" i="1"/>
  <c r="P37" i="1" s="1"/>
  <c r="R36" i="1"/>
  <c r="L36" i="1"/>
  <c r="J36" i="1"/>
  <c r="H36" i="1"/>
  <c r="I36" i="1" s="1"/>
  <c r="M36" i="1" s="1"/>
  <c r="R35" i="1"/>
  <c r="P35" i="1"/>
  <c r="L35" i="1"/>
  <c r="K35" i="1"/>
  <c r="N35" i="1" s="1"/>
  <c r="J35" i="1"/>
  <c r="I35" i="1"/>
  <c r="M35" i="1" s="1"/>
  <c r="H35" i="1"/>
  <c r="R34" i="1"/>
  <c r="L34" i="1"/>
  <c r="J34" i="1"/>
  <c r="H34" i="1"/>
  <c r="I34" i="1" s="1"/>
  <c r="M34" i="1" s="1"/>
  <c r="R33" i="1"/>
  <c r="L33" i="1"/>
  <c r="K33" i="1"/>
  <c r="N33" i="1" s="1"/>
  <c r="J33" i="1"/>
  <c r="I33" i="1"/>
  <c r="M33" i="1" s="1"/>
  <c r="H33" i="1"/>
  <c r="P33" i="1" s="1"/>
  <c r="R32" i="1"/>
  <c r="L32" i="1"/>
  <c r="J32" i="1"/>
  <c r="P32" i="1" s="1"/>
  <c r="H32" i="1"/>
  <c r="I32" i="1" s="1"/>
  <c r="R31" i="1"/>
  <c r="P31" i="1"/>
  <c r="L31" i="1"/>
  <c r="K31" i="1"/>
  <c r="N31" i="1" s="1"/>
  <c r="J31" i="1"/>
  <c r="I31" i="1"/>
  <c r="M31" i="1" s="1"/>
  <c r="H31" i="1"/>
  <c r="R30" i="1"/>
  <c r="L30" i="1"/>
  <c r="J30" i="1"/>
  <c r="H30" i="1"/>
  <c r="I30" i="1" s="1"/>
  <c r="M30" i="1" s="1"/>
  <c r="R29" i="1"/>
  <c r="P29" i="1"/>
  <c r="L29" i="1"/>
  <c r="K29" i="1"/>
  <c r="N29" i="1" s="1"/>
  <c r="J29" i="1"/>
  <c r="I29" i="1"/>
  <c r="M29" i="1" s="1"/>
  <c r="H29" i="1"/>
  <c r="R28" i="1"/>
  <c r="L28" i="1"/>
  <c r="J28" i="1"/>
  <c r="P28" i="1" s="1"/>
  <c r="H28" i="1"/>
  <c r="I28" i="1" s="1"/>
  <c r="M28" i="1" s="1"/>
  <c r="R27" i="1"/>
  <c r="P27" i="1"/>
  <c r="L27" i="1"/>
  <c r="K27" i="1"/>
  <c r="N27" i="1" s="1"/>
  <c r="J27" i="1"/>
  <c r="I27" i="1"/>
  <c r="M27" i="1" s="1"/>
  <c r="H27" i="1"/>
  <c r="R26" i="1"/>
  <c r="L26" i="1"/>
  <c r="J26" i="1"/>
  <c r="H26" i="1"/>
  <c r="I26" i="1" s="1"/>
  <c r="M26" i="1" s="1"/>
  <c r="R25" i="1"/>
  <c r="P25" i="1"/>
  <c r="L25" i="1"/>
  <c r="K25" i="1"/>
  <c r="N25" i="1" s="1"/>
  <c r="J25" i="1"/>
  <c r="I25" i="1"/>
  <c r="M25" i="1" s="1"/>
  <c r="H25" i="1"/>
  <c r="R24" i="1"/>
  <c r="L24" i="1"/>
  <c r="J24" i="1"/>
  <c r="P24" i="1" s="1"/>
  <c r="H24" i="1"/>
  <c r="I24" i="1" s="1"/>
  <c r="R23" i="1"/>
  <c r="P23" i="1"/>
  <c r="L23" i="1"/>
  <c r="K23" i="1"/>
  <c r="N23" i="1" s="1"/>
  <c r="J23" i="1"/>
  <c r="I23" i="1"/>
  <c r="M23" i="1" s="1"/>
  <c r="H23" i="1"/>
  <c r="R22" i="1"/>
  <c r="L22" i="1"/>
  <c r="J22" i="1"/>
  <c r="H22" i="1"/>
  <c r="I22" i="1" s="1"/>
  <c r="M22" i="1" s="1"/>
  <c r="R21" i="1"/>
  <c r="P21" i="1"/>
  <c r="L21" i="1"/>
  <c r="K21" i="1"/>
  <c r="N21" i="1" s="1"/>
  <c r="J21" i="1"/>
  <c r="I21" i="1"/>
  <c r="M21" i="1" s="1"/>
  <c r="H21" i="1"/>
  <c r="R20" i="1"/>
  <c r="L20" i="1"/>
  <c r="J20" i="1"/>
  <c r="H20" i="1"/>
  <c r="I20" i="1" s="1"/>
  <c r="R19" i="1"/>
  <c r="P19" i="1"/>
  <c r="L19" i="1"/>
  <c r="K19" i="1"/>
  <c r="N19" i="1" s="1"/>
  <c r="J19" i="1"/>
  <c r="I19" i="1"/>
  <c r="M19" i="1" s="1"/>
  <c r="H19" i="1"/>
  <c r="R18" i="1"/>
  <c r="L18" i="1"/>
  <c r="J18" i="1"/>
  <c r="I18" i="1"/>
  <c r="M18" i="1" s="1"/>
  <c r="H18" i="1"/>
  <c r="R17" i="1"/>
  <c r="L17" i="1"/>
  <c r="K17" i="1"/>
  <c r="J17" i="1"/>
  <c r="H17" i="1"/>
  <c r="P17" i="1" s="1"/>
  <c r="R16" i="1"/>
  <c r="L16" i="1"/>
  <c r="J16" i="1"/>
  <c r="P16" i="1" s="1"/>
  <c r="H16" i="1"/>
  <c r="I16" i="1" s="1"/>
  <c r="R15" i="1"/>
  <c r="P15" i="1"/>
  <c r="L15" i="1"/>
  <c r="K15" i="1"/>
  <c r="N15" i="1" s="1"/>
  <c r="J15" i="1"/>
  <c r="I15" i="1"/>
  <c r="M15" i="1" s="1"/>
  <c r="H15" i="1"/>
  <c r="R14" i="1"/>
  <c r="L14" i="1"/>
  <c r="J14" i="1"/>
  <c r="P14" i="1" s="1"/>
  <c r="H14" i="1"/>
  <c r="I14" i="1" s="1"/>
  <c r="M14" i="1" s="1"/>
  <c r="R13" i="1"/>
  <c r="P13" i="1"/>
  <c r="L13" i="1"/>
  <c r="K13" i="1"/>
  <c r="N13" i="1" s="1"/>
  <c r="J13" i="1"/>
  <c r="I13" i="1"/>
  <c r="M13" i="1" s="1"/>
  <c r="H13" i="1"/>
  <c r="R12" i="1"/>
  <c r="L12" i="1"/>
  <c r="J12" i="1"/>
  <c r="P12" i="1" s="1"/>
  <c r="H12" i="1"/>
  <c r="I12" i="1" s="1"/>
  <c r="M12" i="1" s="1"/>
  <c r="R11" i="1"/>
  <c r="P11" i="1"/>
  <c r="L11" i="1"/>
  <c r="K11" i="1"/>
  <c r="N11" i="1" s="1"/>
  <c r="J11" i="1"/>
  <c r="I11" i="1"/>
  <c r="M11" i="1" s="1"/>
  <c r="H11" i="1"/>
  <c r="R10" i="1"/>
  <c r="L10" i="1"/>
  <c r="J10" i="1"/>
  <c r="P10" i="1" s="1"/>
  <c r="H10" i="1"/>
  <c r="I10" i="1" s="1"/>
  <c r="M10" i="1" s="1"/>
  <c r="Q13" i="1" l="1"/>
  <c r="Q11" i="1"/>
  <c r="S13" i="1"/>
  <c r="S11" i="1"/>
  <c r="Q15" i="1"/>
  <c r="S15" i="1" s="1"/>
  <c r="K10" i="1"/>
  <c r="N10" i="1" s="1"/>
  <c r="Q10" i="1" s="1"/>
  <c r="S10" i="1" s="1"/>
  <c r="K14" i="1"/>
  <c r="N14" i="1" s="1"/>
  <c r="Q14" i="1" s="1"/>
  <c r="S14" i="1" s="1"/>
  <c r="K16" i="1"/>
  <c r="N16" i="1" s="1"/>
  <c r="I17" i="1"/>
  <c r="M17" i="1" s="1"/>
  <c r="Q17" i="1" s="1"/>
  <c r="S17" i="1" s="1"/>
  <c r="Q23" i="1"/>
  <c r="P26" i="1"/>
  <c r="Q26" i="1" s="1"/>
  <c r="S26" i="1" s="1"/>
  <c r="K26" i="1"/>
  <c r="N26" i="1" s="1"/>
  <c r="Q31" i="1"/>
  <c r="P36" i="1"/>
  <c r="Q37" i="1"/>
  <c r="P42" i="1"/>
  <c r="K42" i="1"/>
  <c r="N42" i="1" s="1"/>
  <c r="P48" i="1"/>
  <c r="Q48" i="1" s="1"/>
  <c r="S48" i="1" s="1"/>
  <c r="I48" i="1"/>
  <c r="M48" i="1" s="1"/>
  <c r="Q55" i="1"/>
  <c r="S55" i="1" s="1"/>
  <c r="P58" i="1"/>
  <c r="K58" i="1"/>
  <c r="N58" i="1" s="1"/>
  <c r="M20" i="1"/>
  <c r="P22" i="1"/>
  <c r="K22" i="1"/>
  <c r="N22" i="1" s="1"/>
  <c r="S23" i="1"/>
  <c r="Q25" i="1"/>
  <c r="S31" i="1"/>
  <c r="Q35" i="1"/>
  <c r="P38" i="1"/>
  <c r="Q38" i="1" s="1"/>
  <c r="S38" i="1" s="1"/>
  <c r="K38" i="1"/>
  <c r="N38" i="1" s="1"/>
  <c r="P40" i="1"/>
  <c r="I40" i="1"/>
  <c r="M40" i="1" s="1"/>
  <c r="Q43" i="1"/>
  <c r="S43" i="1" s="1"/>
  <c r="N44" i="1"/>
  <c r="P46" i="1"/>
  <c r="K46" i="1"/>
  <c r="N46" i="1" s="1"/>
  <c r="P52" i="1"/>
  <c r="I52" i="1"/>
  <c r="M52" i="1" s="1"/>
  <c r="Q59" i="1"/>
  <c r="S59" i="1" s="1"/>
  <c r="N60" i="1"/>
  <c r="P62" i="1"/>
  <c r="Q62" i="1" s="1"/>
  <c r="S62" i="1" s="1"/>
  <c r="K62" i="1"/>
  <c r="N62" i="1" s="1"/>
  <c r="K12" i="1"/>
  <c r="N12" i="1" s="1"/>
  <c r="Q12" i="1" s="1"/>
  <c r="S12" i="1" s="1"/>
  <c r="M16" i="1"/>
  <c r="Q16" i="1" s="1"/>
  <c r="S16" i="1" s="1"/>
  <c r="N17" i="1"/>
  <c r="P18" i="1"/>
  <c r="Q18" i="1" s="1"/>
  <c r="S18" i="1" s="1"/>
  <c r="K18" i="1"/>
  <c r="N18" i="1" s="1"/>
  <c r="P20" i="1"/>
  <c r="K20" i="1"/>
  <c r="N20" i="1" s="1"/>
  <c r="Q21" i="1"/>
  <c r="M24" i="1"/>
  <c r="Q24" i="1" s="1"/>
  <c r="S24" i="1" s="1"/>
  <c r="S25" i="1"/>
  <c r="Q27" i="1"/>
  <c r="S27" i="1" s="1"/>
  <c r="P30" i="1"/>
  <c r="Q30" i="1" s="1"/>
  <c r="S30" i="1" s="1"/>
  <c r="K30" i="1"/>
  <c r="N30" i="1" s="1"/>
  <c r="M32" i="1"/>
  <c r="Q32" i="1" s="1"/>
  <c r="S32" i="1" s="1"/>
  <c r="S35" i="1"/>
  <c r="S37" i="1"/>
  <c r="Q47" i="1"/>
  <c r="S47" i="1" s="1"/>
  <c r="P50" i="1"/>
  <c r="Q50" i="1" s="1"/>
  <c r="S50" i="1" s="1"/>
  <c r="K50" i="1"/>
  <c r="N50" i="1" s="1"/>
  <c r="P56" i="1"/>
  <c r="I56" i="1"/>
  <c r="M56" i="1" s="1"/>
  <c r="Q63" i="1"/>
  <c r="Q19" i="1"/>
  <c r="S19" i="1" s="1"/>
  <c r="S21" i="1"/>
  <c r="Q29" i="1"/>
  <c r="S29" i="1" s="1"/>
  <c r="Q33" i="1"/>
  <c r="S33" i="1" s="1"/>
  <c r="P34" i="1"/>
  <c r="Q34" i="1" s="1"/>
  <c r="S34" i="1" s="1"/>
  <c r="K34" i="1"/>
  <c r="N34" i="1" s="1"/>
  <c r="Q39" i="1"/>
  <c r="S39" i="1" s="1"/>
  <c r="Q41" i="1"/>
  <c r="S41" i="1" s="1"/>
  <c r="P44" i="1"/>
  <c r="Q44" i="1" s="1"/>
  <c r="S44" i="1" s="1"/>
  <c r="I44" i="1"/>
  <c r="M44" i="1" s="1"/>
  <c r="Q45" i="1"/>
  <c r="S45" i="1" s="1"/>
  <c r="Q51" i="1"/>
  <c r="S51" i="1" s="1"/>
  <c r="N52" i="1"/>
  <c r="P54" i="1"/>
  <c r="K54" i="1"/>
  <c r="N54" i="1" s="1"/>
  <c r="P60" i="1"/>
  <c r="I60" i="1"/>
  <c r="M60" i="1" s="1"/>
  <c r="Q61" i="1"/>
  <c r="S61" i="1" s="1"/>
  <c r="S63" i="1"/>
  <c r="K45" i="1"/>
  <c r="N45" i="1" s="1"/>
  <c r="K49" i="1"/>
  <c r="N49" i="1" s="1"/>
  <c r="Q49" i="1" s="1"/>
  <c r="S49" i="1" s="1"/>
  <c r="K53" i="1"/>
  <c r="N53" i="1" s="1"/>
  <c r="Q53" i="1" s="1"/>
  <c r="S53" i="1" s="1"/>
  <c r="K57" i="1"/>
  <c r="N57" i="1" s="1"/>
  <c r="Q57" i="1" s="1"/>
  <c r="S57" i="1" s="1"/>
  <c r="K61" i="1"/>
  <c r="N61" i="1" s="1"/>
  <c r="K24" i="1"/>
  <c r="N24" i="1" s="1"/>
  <c r="K28" i="1"/>
  <c r="N28" i="1" s="1"/>
  <c r="Q28" i="1" s="1"/>
  <c r="S28" i="1" s="1"/>
  <c r="K32" i="1"/>
  <c r="N32" i="1" s="1"/>
  <c r="K36" i="1"/>
  <c r="N36" i="1" s="1"/>
  <c r="B2" i="1"/>
  <c r="B4" i="1" s="1"/>
  <c r="B5" i="1" s="1"/>
  <c r="Q54" i="1" l="1"/>
  <c r="S54" i="1" s="1"/>
  <c r="Q56" i="1"/>
  <c r="S56" i="1" s="1"/>
  <c r="Q60" i="1"/>
  <c r="S60" i="1" s="1"/>
  <c r="Q52" i="1"/>
  <c r="S52" i="1" s="1"/>
  <c r="Q40" i="1"/>
  <c r="S40" i="1" s="1"/>
  <c r="Q22" i="1"/>
  <c r="S22" i="1" s="1"/>
  <c r="Q58" i="1"/>
  <c r="S58" i="1" s="1"/>
  <c r="Q42" i="1"/>
  <c r="S42" i="1" s="1"/>
  <c r="Q20" i="1"/>
  <c r="S20" i="1" s="1"/>
  <c r="Q46" i="1"/>
  <c r="S46" i="1" s="1"/>
  <c r="Q36" i="1"/>
  <c r="S36" i="1" s="1"/>
  <c r="T116" i="1"/>
  <c r="T115" i="1"/>
  <c r="R9" i="1"/>
  <c r="L9" i="1"/>
  <c r="H9" i="1" l="1"/>
  <c r="I9" i="1" s="1"/>
  <c r="M9" i="1" s="1"/>
  <c r="J9" i="1"/>
  <c r="P9" i="1" l="1"/>
  <c r="K9" i="1"/>
  <c r="N9" i="1" s="1"/>
  <c r="Q9" i="1" l="1"/>
  <c r="S9" i="1" s="1"/>
</calcChain>
</file>

<file path=xl/sharedStrings.xml><?xml version="1.0" encoding="utf-8"?>
<sst xmlns="http://schemas.openxmlformats.org/spreadsheetml/2006/main" count="135" uniqueCount="25">
  <si>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</si>
  <si>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</si>
  <si>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</si>
  <si>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</si>
  <si>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</si>
  <si>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</si>
  <si>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</si>
  <si>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</si>
  <si>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</si>
  <si>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</si>
  <si>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</si>
  <si>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</si>
  <si>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</si>
  <si>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</si>
  <si>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</si>
  <si>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</si>
  <si>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</si>
  <si>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</si>
  <si>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</si>
  <si>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</si>
  <si>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</si>
  <si>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</si>
  <si>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</si>
  <si>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-</t>
  </si>
  <si>
    <t>Daily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</si>
</sst>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'Call Options'!$Q$8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'Call Options'!$Q$9:$Q$62</c:f>
              <c:numCache>
                <c:formatCode>General</c:formatCode>
                <c:ptCount val="54"/>
                <c:pt idx="0">
                  <c:v>65.202023751954371</c:v>
                </c:pt>
                <c:pt idx="1">
                  <c:v>65.902023751954388</c:v>
                </c:pt>
                <c:pt idx="2">
                  <c:v>64.402023751954388</c:v>
                </c:pt>
                <c:pt idx="3">
                  <c:v>60.30202375195438</c:v>
                </c:pt>
                <c:pt idx="4">
                  <c:v>52.45202375195435</c:v>
                </c:pt>
                <c:pt idx="5">
                  <c:v>51.352023751954363</c:v>
                </c:pt>
                <c:pt idx="6">
                  <c:v>52.002023751954368</c:v>
                </c:pt>
                <c:pt idx="7">
                  <c:v>53.102023751954363</c:v>
                </c:pt>
                <c:pt idx="8">
                  <c:v>52.152023751954381</c:v>
                </c:pt>
                <c:pt idx="9">
                  <c:v>49.952023751954364</c:v>
                </c:pt>
                <c:pt idx="10">
                  <c:v>52.052023751954387</c:v>
                </c:pt>
                <c:pt idx="11">
                  <c:v>49.602023751954356</c:v>
                </c:pt>
                <c:pt idx="12">
                  <c:v>44.252023751954368</c:v>
                </c:pt>
                <c:pt idx="13">
                  <c:v>39.802023751954394</c:v>
                </c:pt>
                <c:pt idx="14">
                  <c:v>40.002023751954361</c:v>
                </c:pt>
                <c:pt idx="15">
                  <c:v>32.502023751954376</c:v>
                </c:pt>
                <c:pt idx="16">
                  <c:v>29.552023751954373</c:v>
                </c:pt>
                <c:pt idx="17">
                  <c:v>26.35202375195437</c:v>
                </c:pt>
                <c:pt idx="18">
                  <c:v>19.152023751954371</c:v>
                </c:pt>
                <c:pt idx="19">
                  <c:v>15.352023751954368</c:v>
                </c:pt>
                <c:pt idx="20">
                  <c:v>13.138302472519065</c:v>
                </c:pt>
                <c:pt idx="21">
                  <c:v>16.70202375195435</c:v>
                </c:pt>
                <c:pt idx="22">
                  <c:v>15.002023751954368</c:v>
                </c:pt>
                <c:pt idx="23">
                  <c:v>22.102023751954366</c:v>
                </c:pt>
                <c:pt idx="24">
                  <c:v>27.652023751954367</c:v>
                </c:pt>
                <c:pt idx="25">
                  <c:v>23.70202375195435</c:v>
                </c:pt>
                <c:pt idx="26">
                  <c:v>27.952023751954361</c:v>
                </c:pt>
                <c:pt idx="27">
                  <c:v>29.252023751954365</c:v>
                </c:pt>
                <c:pt idx="28">
                  <c:v>28.652023751954363</c:v>
                </c:pt>
                <c:pt idx="29">
                  <c:v>30.202023751954346</c:v>
                </c:pt>
                <c:pt idx="30">
                  <c:v>27.45202375195435</c:v>
                </c:pt>
                <c:pt idx="31">
                  <c:v>28.302023751954383</c:v>
                </c:pt>
                <c:pt idx="32">
                  <c:v>30.602023751954359</c:v>
                </c:pt>
                <c:pt idx="33">
                  <c:v>31.452023751954364</c:v>
                </c:pt>
                <c:pt idx="34">
                  <c:v>0</c:v>
                </c:pt>
                <c:pt idx="35">
                  <c:v>33.552023751954373</c:v>
                </c:pt>
                <c:pt idx="36">
                  <c:v>34.602023751954363</c:v>
                </c:pt>
                <c:pt idx="37">
                  <c:v>35.252023751954368</c:v>
                </c:pt>
                <c:pt idx="38">
                  <c:v>40.902023751954374</c:v>
                </c:pt>
                <c:pt idx="39">
                  <c:v>38.752023751954361</c:v>
                </c:pt>
                <c:pt idx="40">
                  <c:v>40.252023751954368</c:v>
                </c:pt>
                <c:pt idx="41">
                  <c:v>41.702023751954357</c:v>
                </c:pt>
                <c:pt idx="42">
                  <c:v>44.102023751954377</c:v>
                </c:pt>
                <c:pt idx="43">
                  <c:v>42.102023751954356</c:v>
                </c:pt>
                <c:pt idx="44">
                  <c:v>45.602023751954349</c:v>
                </c:pt>
                <c:pt idx="45">
                  <c:v>45.602023751954349</c:v>
                </c:pt>
                <c:pt idx="46">
                  <c:v>42.752023751954361</c:v>
                </c:pt>
                <c:pt idx="47">
                  <c:v>44.85202375195437</c:v>
                </c:pt>
                <c:pt idx="48">
                  <c:v>40.20202375195435</c:v>
                </c:pt>
                <c:pt idx="49">
                  <c:v>50.202023751954357</c:v>
                </c:pt>
                <c:pt idx="50">
                  <c:v>54.202023751954371</c:v>
                </c:pt>
                <c:pt idx="51">
                  <c:v>51.252023751954368</c:v>
                </c:pt>
                <c:pt idx="52">
                  <c:v>49.952023751954364</c:v>
                </c:pt>
                <c:pt idx="53">
                  <c:v>49.402023751954374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4-43D1-92A1-BF3BBDA7C4B9}"/>
            </c:ext>
          </c:extLst>
        </c:ser>
        <c:ser>
          <c:idx val="1"/>
          <c:order val="1"/>
          <c:tx>
            <c:strRef>
              <c:f>'Call Options'!$R$8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'Call Options'!$R$9:$R$62</c:f>
              <c:numCache>
                <c:formatCode>General</c:formatCode>
                <c:ptCount val="54"/>
                <c:pt idx="0">
                  <c:v>65.75</c:v>
                </c:pt>
                <c:pt idx="1">
                  <c:v>66.45</c:v>
                </c:pt>
                <c:pt idx="2">
                  <c:v>64.900000000000006</c:v>
                </c:pt>
                <c:pt idx="3">
                  <c:v>60.8</c:v>
                </c:pt>
                <c:pt idx="4">
                  <c:v>52.85</c:v>
                </c:pt>
                <c:pt idx="5">
                  <c:v>51.75</c:v>
                </c:pt>
                <c:pt idx="6">
                  <c:v>52.35</c:v>
                </c:pt>
                <c:pt idx="7">
                  <c:v>53.45</c:v>
                </c:pt>
                <c:pt idx="8">
                  <c:v>52.45</c:v>
                </c:pt>
                <c:pt idx="9">
                  <c:v>50.2</c:v>
                </c:pt>
                <c:pt idx="10">
                  <c:v>52.3</c:v>
                </c:pt>
                <c:pt idx="11">
                  <c:v>49.8</c:v>
                </c:pt>
                <c:pt idx="12">
                  <c:v>44.45</c:v>
                </c:pt>
                <c:pt idx="13">
                  <c:v>39.950000000000003</c:v>
                </c:pt>
                <c:pt idx="14">
                  <c:v>40.1</c:v>
                </c:pt>
                <c:pt idx="15">
                  <c:v>32.549999999999997</c:v>
                </c:pt>
                <c:pt idx="16">
                  <c:v>29.6</c:v>
                </c:pt>
                <c:pt idx="17">
                  <c:v>0</c:v>
                </c:pt>
                <c:pt idx="18">
                  <c:v>21.55</c:v>
                </c:pt>
                <c:pt idx="19">
                  <c:v>18.25</c:v>
                </c:pt>
                <c:pt idx="20">
                  <c:v>15.2</c:v>
                </c:pt>
                <c:pt idx="21">
                  <c:v>18.850000000000001</c:v>
                </c:pt>
                <c:pt idx="22">
                  <c:v>17.25</c:v>
                </c:pt>
                <c:pt idx="23">
                  <c:v>23.55</c:v>
                </c:pt>
                <c:pt idx="24">
                  <c:v>28.65</c:v>
                </c:pt>
                <c:pt idx="25">
                  <c:v>24.55</c:v>
                </c:pt>
                <c:pt idx="26">
                  <c:v>28.55</c:v>
                </c:pt>
                <c:pt idx="27">
                  <c:v>29.65</c:v>
                </c:pt>
                <c:pt idx="28">
                  <c:v>28.95</c:v>
                </c:pt>
                <c:pt idx="29">
                  <c:v>30.45</c:v>
                </c:pt>
                <c:pt idx="30">
                  <c:v>27.65</c:v>
                </c:pt>
                <c:pt idx="31">
                  <c:v>28.45</c:v>
                </c:pt>
                <c:pt idx="32">
                  <c:v>30.75</c:v>
                </c:pt>
                <c:pt idx="33">
                  <c:v>31.55</c:v>
                </c:pt>
                <c:pt idx="34">
                  <c:v>37.049999999999997</c:v>
                </c:pt>
                <c:pt idx="35">
                  <c:v>33.6</c:v>
                </c:pt>
                <c:pt idx="36">
                  <c:v>0</c:v>
                </c:pt>
                <c:pt idx="37">
                  <c:v>35.9</c:v>
                </c:pt>
                <c:pt idx="38">
                  <c:v>41.4</c:v>
                </c:pt>
                <c:pt idx="39">
                  <c:v>39.25</c:v>
                </c:pt>
                <c:pt idx="40">
                  <c:v>40.700000000000003</c:v>
                </c:pt>
                <c:pt idx="41">
                  <c:v>42.1</c:v>
                </c:pt>
                <c:pt idx="42">
                  <c:v>44.45</c:v>
                </c:pt>
                <c:pt idx="43">
                  <c:v>42.4</c:v>
                </c:pt>
                <c:pt idx="44">
                  <c:v>45.9</c:v>
                </c:pt>
                <c:pt idx="45">
                  <c:v>45.85</c:v>
                </c:pt>
                <c:pt idx="46">
                  <c:v>42.95</c:v>
                </c:pt>
                <c:pt idx="47">
                  <c:v>45.05</c:v>
                </c:pt>
                <c:pt idx="48">
                  <c:v>40.35</c:v>
                </c:pt>
                <c:pt idx="49">
                  <c:v>50.35</c:v>
                </c:pt>
                <c:pt idx="50">
                  <c:v>54.3</c:v>
                </c:pt>
                <c:pt idx="51">
                  <c:v>51.3</c:v>
                </c:pt>
                <c:pt idx="52">
                  <c:v>50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4-43D1-92A1-BF3BBDA7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2336792"/>
        <c:axId val="472327936"/>
      </c:lineChart>
      <c:catAx>
        <c:axId val="4723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7936"/>
        <c:crosses val="autoZero"/>
        <c:auto val="1"/>
        <c:lblAlgn val="ctr"/>
        <c:lblOffset val="100"/>
        <c:noMultiLvlLbl val="0"/>
      </c:catAx>
      <c:valAx>
        <c:axId val="47232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36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44</xdr:row>
      <xdr:rowOff>41275</xdr:rowOff>
    </xdr:from>
    <xdr:to>
      <xdr:col>17</xdr:col>
      <xdr:colOff>327025</xdr:colOff>
      <xdr:row>59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41CEE-AB2B-4032-9F50-7A2108FB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7"/>
  <sheetViews>
    <sheetView tabSelected="1" topLeftCell="H28" workbookViewId="0">
      <selection activeCell="Q9" sqref="Q9:R63"/>
    </sheetView>
  </sheetViews>
  <sheetFormatPr defaultRowHeight="14.5" x14ac:dyDescent="0.35"/>
  <cols>
    <col min="1" max="1" width="26.1796875" bestFit="1" customWidth="1"/>
    <col min="2" max="2" width="9.363281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0" bestFit="1" customWidth="1"/>
    <col min="13" max="13" width="12" bestFit="1" customWidth="1"/>
    <col min="17" max="17" width="20.90625" bestFit="1" customWidth="1"/>
    <col min="18" max="18" width="10.08984375" bestFit="1" customWidth="1"/>
    <col min="19" max="19" width="15.81640625" bestFit="1" customWidth="1"/>
  </cols>
  <sheetData>
    <row r="1" spans="1:19" x14ac:dyDescent="0.35">
      <c r="A1" t="s">
        <v>24</v>
      </c>
      <c r="B1">
        <v>2.2026770373191902E-2</v>
      </c>
    </row>
    <row r="2" spans="1:19" x14ac:dyDescent="0.35">
      <c r="A2" t="s">
        <v>9</v>
      </c>
      <c r="B2">
        <f>B1^2</f>
        <v>4.8517861307332454E-4</v>
      </c>
    </row>
    <row r="3" spans="1:19" x14ac:dyDescent="0.35">
      <c r="A3" t="s">
        <v>10</v>
      </c>
      <c r="B3">
        <v>252</v>
      </c>
    </row>
    <row r="4" spans="1:19" x14ac:dyDescent="0.35">
      <c r="A4" t="s">
        <v>11</v>
      </c>
      <c r="B4">
        <f>B3*B2</f>
        <v>0.12226501049447779</v>
      </c>
    </row>
    <row r="5" spans="1:19" x14ac:dyDescent="0.35">
      <c r="A5" t="s">
        <v>12</v>
      </c>
      <c r="B5">
        <f>SQRT(B4)</f>
        <v>0.34966413956034692</v>
      </c>
    </row>
    <row r="8" spans="1:19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6</v>
      </c>
      <c r="S8" t="s">
        <v>21</v>
      </c>
    </row>
    <row r="9" spans="1:19" x14ac:dyDescent="0.35">
      <c r="A9" t="s">
        <v>22</v>
      </c>
      <c r="B9" s="1">
        <v>43648</v>
      </c>
      <c r="C9" s="1">
        <v>43671</v>
      </c>
      <c r="D9" t="s">
        <v>0</v>
      </c>
      <c r="E9">
        <v>135</v>
      </c>
      <c r="F9">
        <v>65.75</v>
      </c>
      <c r="G9">
        <v>200.2</v>
      </c>
      <c r="H9">
        <f t="shared" ref="H9:H63" si="0">EXP($B$5*SQRT(1/12))</f>
        <v>1.1062095398790972</v>
      </c>
      <c r="I9">
        <f>G9*H9</f>
        <v>221.46314988379524</v>
      </c>
      <c r="J9">
        <f t="shared" ref="J9:J63" si="1">EXP(-$B$5*SQRT(1/12))</f>
        <v>0.90398786482106708</v>
      </c>
      <c r="K9">
        <f>G9*J9</f>
        <v>180.97837053717763</v>
      </c>
      <c r="L9">
        <f>E9</f>
        <v>135</v>
      </c>
      <c r="M9">
        <f>MAX((I9-L9),0)</f>
        <v>86.463149883795239</v>
      </c>
      <c r="N9">
        <f>MAX((K9-L9),0)</f>
        <v>45.978370537177625</v>
      </c>
      <c r="O9">
        <v>1.7989041095890411E-2</v>
      </c>
      <c r="P9">
        <f>(EXP(O9*(1/1200))-J9)/(H9-J9)</f>
        <v>0.47486069992902746</v>
      </c>
      <c r="Q9">
        <f>(P9*M9+(1-P9)*N9)*EXP(-O9*(1/1200))</f>
        <v>65.202023751954371</v>
      </c>
      <c r="R9">
        <f>F9</f>
        <v>65.75</v>
      </c>
      <c r="S9" s="2">
        <f>IF(R9-Q9&gt;0,R9-Q9,Q9-R9)</f>
        <v>0.54797624804562872</v>
      </c>
    </row>
    <row r="10" spans="1:19" x14ac:dyDescent="0.35">
      <c r="A10" t="s">
        <v>22</v>
      </c>
      <c r="B10" s="1">
        <v>43649</v>
      </c>
      <c r="C10" s="1">
        <v>43671</v>
      </c>
      <c r="D10" t="s">
        <v>0</v>
      </c>
      <c r="E10">
        <v>135</v>
      </c>
      <c r="F10">
        <v>66.45</v>
      </c>
      <c r="G10">
        <v>200.9</v>
      </c>
      <c r="H10">
        <f t="shared" si="0"/>
        <v>1.1062095398790972</v>
      </c>
      <c r="I10">
        <f t="shared" ref="I10:I63" si="2">G10*H10</f>
        <v>222.23749656171063</v>
      </c>
      <c r="J10">
        <f t="shared" si="1"/>
        <v>0.90398786482106708</v>
      </c>
      <c r="K10">
        <f t="shared" ref="K10:K63" si="3">G10*J10</f>
        <v>181.61116204255239</v>
      </c>
      <c r="L10">
        <f t="shared" ref="L10:L63" si="4">E10</f>
        <v>135</v>
      </c>
      <c r="M10">
        <f t="shared" ref="M10:M63" si="5">MAX((I10-L10),0)</f>
        <v>87.237496561710628</v>
      </c>
      <c r="N10">
        <f t="shared" ref="N10:N63" si="6">MAX((K10-L10),0)</f>
        <v>46.611162042552394</v>
      </c>
      <c r="O10">
        <v>1.7989041095890411E-2</v>
      </c>
      <c r="P10">
        <f t="shared" ref="P10:P63" si="7">(EXP(O10*(1/1200))-J10)/(H10-J10)</f>
        <v>0.47486069992902746</v>
      </c>
      <c r="Q10">
        <f t="shared" ref="Q10:Q63" si="8">(P10*M10+(1-P10)*N10)*EXP(-O10*(1/1200))</f>
        <v>65.902023751954388</v>
      </c>
      <c r="R10">
        <f t="shared" ref="R10:R63" si="9">F10</f>
        <v>66.45</v>
      </c>
      <c r="S10" s="2">
        <f t="shared" ref="S10:S63" si="10">IF(R10-Q10&gt;0,R10-Q10,Q10-R10)</f>
        <v>0.54797624804561451</v>
      </c>
    </row>
    <row r="11" spans="1:19" x14ac:dyDescent="0.35">
      <c r="A11" t="s">
        <v>22</v>
      </c>
      <c r="B11" s="1">
        <v>43650</v>
      </c>
      <c r="C11" s="1">
        <v>43671</v>
      </c>
      <c r="D11" t="s">
        <v>0</v>
      </c>
      <c r="E11">
        <v>135</v>
      </c>
      <c r="F11">
        <v>64.900000000000006</v>
      </c>
      <c r="G11">
        <v>199.4</v>
      </c>
      <c r="H11">
        <f t="shared" si="0"/>
        <v>1.1062095398790972</v>
      </c>
      <c r="I11">
        <f t="shared" si="2"/>
        <v>220.578182251892</v>
      </c>
      <c r="J11">
        <f t="shared" si="1"/>
        <v>0.90398786482106708</v>
      </c>
      <c r="K11">
        <f t="shared" si="3"/>
        <v>180.25518024532079</v>
      </c>
      <c r="L11">
        <f t="shared" si="4"/>
        <v>135</v>
      </c>
      <c r="M11">
        <f t="shared" si="5"/>
        <v>85.578182251892002</v>
      </c>
      <c r="N11">
        <f t="shared" si="6"/>
        <v>45.255180245320787</v>
      </c>
      <c r="O11">
        <v>1.7989041095890411E-2</v>
      </c>
      <c r="P11">
        <f t="shared" si="7"/>
        <v>0.47486069992902746</v>
      </c>
      <c r="Q11">
        <f t="shared" si="8"/>
        <v>64.402023751954388</v>
      </c>
      <c r="R11">
        <f t="shared" si="9"/>
        <v>64.900000000000006</v>
      </c>
      <c r="S11" s="2">
        <f t="shared" si="10"/>
        <v>0.49797624804561735</v>
      </c>
    </row>
    <row r="12" spans="1:19" x14ac:dyDescent="0.35">
      <c r="A12" t="s">
        <v>22</v>
      </c>
      <c r="B12" s="1">
        <v>43651</v>
      </c>
      <c r="C12" s="1">
        <v>43671</v>
      </c>
      <c r="D12" t="s">
        <v>0</v>
      </c>
      <c r="E12">
        <v>135</v>
      </c>
      <c r="F12">
        <v>60.8</v>
      </c>
      <c r="G12">
        <v>195.3</v>
      </c>
      <c r="H12">
        <f t="shared" si="0"/>
        <v>1.1062095398790972</v>
      </c>
      <c r="I12">
        <f t="shared" si="2"/>
        <v>216.04272313838769</v>
      </c>
      <c r="J12">
        <f t="shared" si="1"/>
        <v>0.90398786482106708</v>
      </c>
      <c r="K12">
        <f t="shared" si="3"/>
        <v>176.54882999955441</v>
      </c>
      <c r="L12">
        <f t="shared" si="4"/>
        <v>135</v>
      </c>
      <c r="M12">
        <f t="shared" si="5"/>
        <v>81.042723138387686</v>
      </c>
      <c r="N12">
        <f t="shared" si="6"/>
        <v>41.548829999554414</v>
      </c>
      <c r="O12">
        <v>1.7989041095890411E-2</v>
      </c>
      <c r="P12">
        <f t="shared" si="7"/>
        <v>0.47486069992902746</v>
      </c>
      <c r="Q12">
        <f t="shared" si="8"/>
        <v>60.30202375195438</v>
      </c>
      <c r="R12">
        <f t="shared" si="9"/>
        <v>60.8</v>
      </c>
      <c r="S12" s="2">
        <f t="shared" si="10"/>
        <v>0.49797624804561735</v>
      </c>
    </row>
    <row r="13" spans="1:19" x14ac:dyDescent="0.35">
      <c r="A13" t="s">
        <v>22</v>
      </c>
      <c r="B13" s="1">
        <v>43654</v>
      </c>
      <c r="C13" s="1">
        <v>43671</v>
      </c>
      <c r="D13" t="s">
        <v>0</v>
      </c>
      <c r="E13">
        <v>135</v>
      </c>
      <c r="F13">
        <v>52.85</v>
      </c>
      <c r="G13">
        <v>187.45</v>
      </c>
      <c r="H13">
        <f t="shared" si="0"/>
        <v>1.1062095398790972</v>
      </c>
      <c r="I13">
        <f t="shared" si="2"/>
        <v>207.35897825033675</v>
      </c>
      <c r="J13">
        <f t="shared" si="1"/>
        <v>0.90398786482106708</v>
      </c>
      <c r="K13">
        <f t="shared" si="3"/>
        <v>169.45252526070902</v>
      </c>
      <c r="L13">
        <f t="shared" si="4"/>
        <v>135</v>
      </c>
      <c r="M13">
        <f t="shared" si="5"/>
        <v>72.358978250336747</v>
      </c>
      <c r="N13">
        <f t="shared" si="6"/>
        <v>34.452525260709024</v>
      </c>
      <c r="O13">
        <v>1.7989041095890411E-2</v>
      </c>
      <c r="P13">
        <f t="shared" si="7"/>
        <v>0.47486069992902746</v>
      </c>
      <c r="Q13">
        <f t="shared" si="8"/>
        <v>52.45202375195435</v>
      </c>
      <c r="R13">
        <f t="shared" si="9"/>
        <v>52.85</v>
      </c>
      <c r="S13" s="2">
        <f t="shared" si="10"/>
        <v>0.39797624804565146</v>
      </c>
    </row>
    <row r="14" spans="1:19" x14ac:dyDescent="0.35">
      <c r="A14" t="s">
        <v>22</v>
      </c>
      <c r="B14" s="1">
        <v>43655</v>
      </c>
      <c r="C14" s="1">
        <v>43671</v>
      </c>
      <c r="D14" t="s">
        <v>0</v>
      </c>
      <c r="E14">
        <v>135</v>
      </c>
      <c r="F14">
        <v>51.75</v>
      </c>
      <c r="G14">
        <v>186.35</v>
      </c>
      <c r="H14">
        <f t="shared" si="0"/>
        <v>1.1062095398790972</v>
      </c>
      <c r="I14">
        <f t="shared" si="2"/>
        <v>206.14214775646977</v>
      </c>
      <c r="J14">
        <f t="shared" si="1"/>
        <v>0.90398786482106708</v>
      </c>
      <c r="K14">
        <f t="shared" si="3"/>
        <v>168.45813860940584</v>
      </c>
      <c r="L14">
        <f t="shared" si="4"/>
        <v>135</v>
      </c>
      <c r="M14">
        <f t="shared" si="5"/>
        <v>71.142147756469768</v>
      </c>
      <c r="N14">
        <f t="shared" si="6"/>
        <v>33.458138609405836</v>
      </c>
      <c r="O14">
        <v>1.7989041095890411E-2</v>
      </c>
      <c r="P14">
        <f t="shared" si="7"/>
        <v>0.47486069992902746</v>
      </c>
      <c r="Q14">
        <f t="shared" si="8"/>
        <v>51.352023751954363</v>
      </c>
      <c r="R14">
        <f t="shared" si="9"/>
        <v>51.75</v>
      </c>
      <c r="S14" s="2">
        <f t="shared" si="10"/>
        <v>0.39797624804563725</v>
      </c>
    </row>
    <row r="15" spans="1:19" x14ac:dyDescent="0.35">
      <c r="A15" t="s">
        <v>22</v>
      </c>
      <c r="B15" s="1">
        <v>43656</v>
      </c>
      <c r="C15" s="1">
        <v>43671</v>
      </c>
      <c r="D15" t="s">
        <v>0</v>
      </c>
      <c r="E15">
        <v>135</v>
      </c>
      <c r="F15">
        <v>52.35</v>
      </c>
      <c r="G15">
        <v>187</v>
      </c>
      <c r="H15">
        <f t="shared" si="0"/>
        <v>1.1062095398790972</v>
      </c>
      <c r="I15">
        <f t="shared" si="2"/>
        <v>206.86118395739118</v>
      </c>
      <c r="J15">
        <f t="shared" si="1"/>
        <v>0.90398786482106708</v>
      </c>
      <c r="K15">
        <f t="shared" si="3"/>
        <v>169.04573072153954</v>
      </c>
      <c r="L15">
        <f t="shared" si="4"/>
        <v>135</v>
      </c>
      <c r="M15">
        <f t="shared" si="5"/>
        <v>71.861183957391177</v>
      </c>
      <c r="N15">
        <f t="shared" si="6"/>
        <v>34.045730721539542</v>
      </c>
      <c r="O15">
        <v>1.7989041095890411E-2</v>
      </c>
      <c r="P15">
        <f t="shared" si="7"/>
        <v>0.47486069992902746</v>
      </c>
      <c r="Q15">
        <f t="shared" si="8"/>
        <v>52.002023751954368</v>
      </c>
      <c r="R15">
        <f t="shared" si="9"/>
        <v>52.35</v>
      </c>
      <c r="S15" s="2">
        <f t="shared" si="10"/>
        <v>0.34797624804563299</v>
      </c>
    </row>
    <row r="16" spans="1:19" x14ac:dyDescent="0.35">
      <c r="A16" t="s">
        <v>22</v>
      </c>
      <c r="B16" s="1">
        <v>43657</v>
      </c>
      <c r="C16" s="1">
        <v>43671</v>
      </c>
      <c r="D16" t="s">
        <v>0</v>
      </c>
      <c r="E16">
        <v>135</v>
      </c>
      <c r="F16">
        <v>53.45</v>
      </c>
      <c r="G16">
        <v>188.1</v>
      </c>
      <c r="H16">
        <f t="shared" si="0"/>
        <v>1.1062095398790972</v>
      </c>
      <c r="I16">
        <f t="shared" si="2"/>
        <v>208.07801445125818</v>
      </c>
      <c r="J16">
        <f t="shared" si="1"/>
        <v>0.90398786482106708</v>
      </c>
      <c r="K16">
        <f t="shared" si="3"/>
        <v>170.0401173728427</v>
      </c>
      <c r="L16">
        <f t="shared" si="4"/>
        <v>135</v>
      </c>
      <c r="M16">
        <f t="shared" si="5"/>
        <v>73.078014451258184</v>
      </c>
      <c r="N16">
        <f t="shared" si="6"/>
        <v>35.040117372842701</v>
      </c>
      <c r="O16">
        <v>1.7989041095890411E-2</v>
      </c>
      <c r="P16">
        <f t="shared" si="7"/>
        <v>0.47486069992902746</v>
      </c>
      <c r="Q16">
        <f t="shared" si="8"/>
        <v>53.102023751954363</v>
      </c>
      <c r="R16">
        <f t="shared" si="9"/>
        <v>53.45</v>
      </c>
      <c r="S16" s="2">
        <f t="shared" si="10"/>
        <v>0.34797624804564009</v>
      </c>
    </row>
    <row r="17" spans="1:19" x14ac:dyDescent="0.35">
      <c r="A17" t="s">
        <v>22</v>
      </c>
      <c r="B17" s="1">
        <v>43658</v>
      </c>
      <c r="C17" s="1">
        <v>43671</v>
      </c>
      <c r="D17" t="s">
        <v>0</v>
      </c>
      <c r="E17">
        <v>135</v>
      </c>
      <c r="F17">
        <v>52.45</v>
      </c>
      <c r="G17">
        <v>187.15</v>
      </c>
      <c r="H17">
        <f t="shared" si="0"/>
        <v>1.1062095398790972</v>
      </c>
      <c r="I17">
        <f t="shared" si="2"/>
        <v>207.02711538837306</v>
      </c>
      <c r="J17">
        <f t="shared" si="1"/>
        <v>0.90398786482106708</v>
      </c>
      <c r="K17">
        <f t="shared" si="3"/>
        <v>169.1813289012627</v>
      </c>
      <c r="L17">
        <f t="shared" si="4"/>
        <v>135</v>
      </c>
      <c r="M17">
        <f t="shared" si="5"/>
        <v>72.027115388373062</v>
      </c>
      <c r="N17">
        <f t="shared" si="6"/>
        <v>34.181328901262702</v>
      </c>
      <c r="O17">
        <v>1.7989041095890411E-2</v>
      </c>
      <c r="P17">
        <f t="shared" si="7"/>
        <v>0.47486069992902746</v>
      </c>
      <c r="Q17">
        <f t="shared" si="8"/>
        <v>52.152023751954381</v>
      </c>
      <c r="R17">
        <f t="shared" si="9"/>
        <v>52.45</v>
      </c>
      <c r="S17" s="2">
        <f t="shared" si="10"/>
        <v>0.29797624804562162</v>
      </c>
    </row>
    <row r="18" spans="1:19" x14ac:dyDescent="0.35">
      <c r="A18" t="s">
        <v>22</v>
      </c>
      <c r="B18" s="1">
        <v>43661</v>
      </c>
      <c r="C18" s="1">
        <v>43671</v>
      </c>
      <c r="D18" t="s">
        <v>0</v>
      </c>
      <c r="E18">
        <v>135</v>
      </c>
      <c r="F18">
        <v>50.2</v>
      </c>
      <c r="G18">
        <v>184.95</v>
      </c>
      <c r="H18">
        <f t="shared" si="0"/>
        <v>1.1062095398790972</v>
      </c>
      <c r="I18">
        <f t="shared" si="2"/>
        <v>204.59345440063902</v>
      </c>
      <c r="J18">
        <f t="shared" si="1"/>
        <v>0.90398786482106708</v>
      </c>
      <c r="K18">
        <f t="shared" si="3"/>
        <v>167.19255559865636</v>
      </c>
      <c r="L18">
        <f t="shared" si="4"/>
        <v>135</v>
      </c>
      <c r="M18">
        <f t="shared" si="5"/>
        <v>69.593454400639018</v>
      </c>
      <c r="N18">
        <f t="shared" si="6"/>
        <v>32.192555598656355</v>
      </c>
      <c r="O18">
        <v>1.7989041095890411E-2</v>
      </c>
      <c r="P18">
        <f t="shared" si="7"/>
        <v>0.47486069992902746</v>
      </c>
      <c r="Q18">
        <f t="shared" si="8"/>
        <v>49.952023751954364</v>
      </c>
      <c r="R18">
        <f t="shared" si="9"/>
        <v>50.2</v>
      </c>
      <c r="S18" s="2">
        <f t="shared" si="10"/>
        <v>0.24797624804563867</v>
      </c>
    </row>
    <row r="19" spans="1:19" x14ac:dyDescent="0.35">
      <c r="A19" t="s">
        <v>22</v>
      </c>
      <c r="B19" s="1">
        <v>43662</v>
      </c>
      <c r="C19" s="1">
        <v>43671</v>
      </c>
      <c r="D19" t="s">
        <v>0</v>
      </c>
      <c r="E19">
        <v>135</v>
      </c>
      <c r="F19">
        <v>52.3</v>
      </c>
      <c r="G19">
        <v>187.05</v>
      </c>
      <c r="H19">
        <f t="shared" si="0"/>
        <v>1.1062095398790972</v>
      </c>
      <c r="I19">
        <f t="shared" si="2"/>
        <v>206.91649443438516</v>
      </c>
      <c r="J19">
        <f t="shared" si="1"/>
        <v>0.90398786482106708</v>
      </c>
      <c r="K19">
        <f t="shared" si="3"/>
        <v>169.0909301147806</v>
      </c>
      <c r="L19">
        <f t="shared" si="4"/>
        <v>135</v>
      </c>
      <c r="M19">
        <f t="shared" si="5"/>
        <v>71.916494434385157</v>
      </c>
      <c r="N19">
        <f t="shared" si="6"/>
        <v>34.090930114780605</v>
      </c>
      <c r="O19">
        <v>1.7989041095890411E-2</v>
      </c>
      <c r="P19">
        <f t="shared" si="7"/>
        <v>0.47486069992902746</v>
      </c>
      <c r="Q19">
        <f t="shared" si="8"/>
        <v>52.052023751954387</v>
      </c>
      <c r="R19">
        <f t="shared" si="9"/>
        <v>52.3</v>
      </c>
      <c r="S19" s="2">
        <f t="shared" si="10"/>
        <v>0.24797624804561025</v>
      </c>
    </row>
    <row r="20" spans="1:19" x14ac:dyDescent="0.35">
      <c r="A20" t="s">
        <v>22</v>
      </c>
      <c r="B20" s="1">
        <v>43663</v>
      </c>
      <c r="C20" s="1">
        <v>43671</v>
      </c>
      <c r="D20" t="s">
        <v>0</v>
      </c>
      <c r="E20">
        <v>135</v>
      </c>
      <c r="F20">
        <v>49.8</v>
      </c>
      <c r="G20">
        <v>184.6</v>
      </c>
      <c r="H20">
        <f t="shared" si="0"/>
        <v>1.1062095398790972</v>
      </c>
      <c r="I20">
        <f t="shared" si="2"/>
        <v>204.20628106168132</v>
      </c>
      <c r="J20">
        <f t="shared" si="1"/>
        <v>0.90398786482106708</v>
      </c>
      <c r="K20">
        <f t="shared" si="3"/>
        <v>166.87615984596897</v>
      </c>
      <c r="L20">
        <f t="shared" si="4"/>
        <v>135</v>
      </c>
      <c r="M20">
        <f t="shared" si="5"/>
        <v>69.206281061681324</v>
      </c>
      <c r="N20">
        <f t="shared" si="6"/>
        <v>31.876159845968971</v>
      </c>
      <c r="O20">
        <v>1.7989041095890411E-2</v>
      </c>
      <c r="P20">
        <f t="shared" si="7"/>
        <v>0.47486069992902746</v>
      </c>
      <c r="Q20">
        <f t="shared" si="8"/>
        <v>49.602023751954356</v>
      </c>
      <c r="R20">
        <f t="shared" si="9"/>
        <v>49.8</v>
      </c>
      <c r="S20" s="2">
        <f t="shared" si="10"/>
        <v>0.19797624804564151</v>
      </c>
    </row>
    <row r="21" spans="1:19" x14ac:dyDescent="0.35">
      <c r="A21" t="s">
        <v>22</v>
      </c>
      <c r="B21" s="1">
        <v>43664</v>
      </c>
      <c r="C21" s="1">
        <v>43671</v>
      </c>
      <c r="D21" t="s">
        <v>0</v>
      </c>
      <c r="E21">
        <v>135</v>
      </c>
      <c r="F21">
        <v>44.45</v>
      </c>
      <c r="G21">
        <v>179.25</v>
      </c>
      <c r="H21">
        <f t="shared" si="0"/>
        <v>1.1062095398790972</v>
      </c>
      <c r="I21">
        <f t="shared" si="2"/>
        <v>198.28806002332817</v>
      </c>
      <c r="J21">
        <f t="shared" si="1"/>
        <v>0.90398786482106708</v>
      </c>
      <c r="K21">
        <f t="shared" si="3"/>
        <v>162.03982476917628</v>
      </c>
      <c r="L21">
        <f t="shared" si="4"/>
        <v>135</v>
      </c>
      <c r="M21">
        <f t="shared" si="5"/>
        <v>63.288060023328171</v>
      </c>
      <c r="N21">
        <f t="shared" si="6"/>
        <v>27.039824769176278</v>
      </c>
      <c r="O21">
        <v>1.7989041095890411E-2</v>
      </c>
      <c r="P21">
        <f t="shared" si="7"/>
        <v>0.47486069992902746</v>
      </c>
      <c r="Q21">
        <f t="shared" si="8"/>
        <v>44.252023751954368</v>
      </c>
      <c r="R21">
        <f t="shared" si="9"/>
        <v>44.45</v>
      </c>
      <c r="S21" s="2">
        <f t="shared" si="10"/>
        <v>0.19797624804563441</v>
      </c>
    </row>
    <row r="22" spans="1:19" x14ac:dyDescent="0.35">
      <c r="A22" t="s">
        <v>22</v>
      </c>
      <c r="B22" s="1">
        <v>43665</v>
      </c>
      <c r="C22" s="1">
        <v>43671</v>
      </c>
      <c r="D22" t="s">
        <v>0</v>
      </c>
      <c r="E22">
        <v>135</v>
      </c>
      <c r="F22">
        <v>39.950000000000003</v>
      </c>
      <c r="G22">
        <v>174.8</v>
      </c>
      <c r="H22">
        <f t="shared" si="0"/>
        <v>1.1062095398790972</v>
      </c>
      <c r="I22">
        <f t="shared" si="2"/>
        <v>193.36542757086622</v>
      </c>
      <c r="J22">
        <f t="shared" si="1"/>
        <v>0.90398786482106708</v>
      </c>
      <c r="K22">
        <f t="shared" si="3"/>
        <v>158.01707877072255</v>
      </c>
      <c r="L22">
        <f t="shared" si="4"/>
        <v>135</v>
      </c>
      <c r="M22">
        <f t="shared" si="5"/>
        <v>58.365427570866217</v>
      </c>
      <c r="N22">
        <f t="shared" si="6"/>
        <v>23.017078770722549</v>
      </c>
      <c r="O22">
        <v>1.7989041095890411E-2</v>
      </c>
      <c r="P22">
        <f t="shared" si="7"/>
        <v>0.47486069992902746</v>
      </c>
      <c r="Q22">
        <f t="shared" si="8"/>
        <v>39.802023751954394</v>
      </c>
      <c r="R22">
        <f t="shared" si="9"/>
        <v>39.950000000000003</v>
      </c>
      <c r="S22" s="2">
        <f t="shared" si="10"/>
        <v>0.14797624804560883</v>
      </c>
    </row>
    <row r="23" spans="1:19" x14ac:dyDescent="0.35">
      <c r="A23" t="s">
        <v>22</v>
      </c>
      <c r="B23" s="1">
        <v>43668</v>
      </c>
      <c r="C23" s="1">
        <v>43671</v>
      </c>
      <c r="D23" t="s">
        <v>0</v>
      </c>
      <c r="E23">
        <v>135</v>
      </c>
      <c r="F23">
        <v>40.1</v>
      </c>
      <c r="G23">
        <v>175</v>
      </c>
      <c r="H23">
        <f t="shared" si="0"/>
        <v>1.1062095398790972</v>
      </c>
      <c r="I23">
        <f t="shared" si="2"/>
        <v>193.586669478842</v>
      </c>
      <c r="J23">
        <f t="shared" si="1"/>
        <v>0.90398786482106708</v>
      </c>
      <c r="K23">
        <f t="shared" si="3"/>
        <v>158.19787634368674</v>
      </c>
      <c r="L23">
        <f t="shared" si="4"/>
        <v>135</v>
      </c>
      <c r="M23">
        <f t="shared" si="5"/>
        <v>58.586669478841998</v>
      </c>
      <c r="N23">
        <f t="shared" si="6"/>
        <v>23.197876343686744</v>
      </c>
      <c r="O23">
        <v>1.7989041095890411E-2</v>
      </c>
      <c r="P23">
        <f t="shared" si="7"/>
        <v>0.47486069992902746</v>
      </c>
      <c r="Q23">
        <f t="shared" si="8"/>
        <v>40.002023751954361</v>
      </c>
      <c r="R23">
        <f t="shared" si="9"/>
        <v>40.1</v>
      </c>
      <c r="S23" s="2">
        <f t="shared" si="10"/>
        <v>9.7976248045640091E-2</v>
      </c>
    </row>
    <row r="24" spans="1:19" x14ac:dyDescent="0.35">
      <c r="A24" t="s">
        <v>22</v>
      </c>
      <c r="B24" s="1">
        <v>43669</v>
      </c>
      <c r="C24" s="1">
        <v>43671</v>
      </c>
      <c r="D24" t="s">
        <v>0</v>
      </c>
      <c r="E24">
        <v>135</v>
      </c>
      <c r="F24">
        <v>32.549999999999997</v>
      </c>
      <c r="G24">
        <v>167.5</v>
      </c>
      <c r="H24">
        <f t="shared" si="0"/>
        <v>1.1062095398790972</v>
      </c>
      <c r="I24">
        <f t="shared" si="2"/>
        <v>185.29009792974878</v>
      </c>
      <c r="J24">
        <f t="shared" si="1"/>
        <v>0.90398786482106708</v>
      </c>
      <c r="K24">
        <f t="shared" si="3"/>
        <v>151.41796735752874</v>
      </c>
      <c r="L24">
        <f t="shared" si="4"/>
        <v>135</v>
      </c>
      <c r="M24">
        <f t="shared" si="5"/>
        <v>50.290097929748782</v>
      </c>
      <c r="N24">
        <f t="shared" si="6"/>
        <v>16.417967357528738</v>
      </c>
      <c r="O24">
        <v>1.7989041095890411E-2</v>
      </c>
      <c r="P24">
        <f t="shared" si="7"/>
        <v>0.47486069992902746</v>
      </c>
      <c r="Q24">
        <f t="shared" si="8"/>
        <v>32.502023751954376</v>
      </c>
      <c r="R24">
        <f t="shared" si="9"/>
        <v>32.549999999999997</v>
      </c>
      <c r="S24" s="2">
        <f t="shared" si="10"/>
        <v>4.7976248045621617E-2</v>
      </c>
    </row>
    <row r="25" spans="1:19" x14ac:dyDescent="0.35">
      <c r="A25" t="s">
        <v>22</v>
      </c>
      <c r="B25" s="1">
        <v>43670</v>
      </c>
      <c r="C25" s="1">
        <v>43671</v>
      </c>
      <c r="D25" t="s">
        <v>0</v>
      </c>
      <c r="E25">
        <v>135</v>
      </c>
      <c r="F25">
        <v>29.6</v>
      </c>
      <c r="G25">
        <v>164.55</v>
      </c>
      <c r="H25">
        <f t="shared" si="0"/>
        <v>1.1062095398790972</v>
      </c>
      <c r="I25">
        <f t="shared" si="2"/>
        <v>182.02677978710545</v>
      </c>
      <c r="J25">
        <f t="shared" si="1"/>
        <v>0.90398786482106708</v>
      </c>
      <c r="K25">
        <f t="shared" si="3"/>
        <v>148.75120315630659</v>
      </c>
      <c r="L25">
        <f t="shared" si="4"/>
        <v>135</v>
      </c>
      <c r="M25">
        <f t="shared" si="5"/>
        <v>47.026779787105454</v>
      </c>
      <c r="N25">
        <f t="shared" si="6"/>
        <v>13.751203156306588</v>
      </c>
      <c r="O25">
        <v>1.7989041095890411E-2</v>
      </c>
      <c r="P25">
        <f t="shared" si="7"/>
        <v>0.47486069992902746</v>
      </c>
      <c r="Q25">
        <f t="shared" si="8"/>
        <v>29.552023751954373</v>
      </c>
      <c r="R25">
        <f t="shared" si="9"/>
        <v>29.6</v>
      </c>
      <c r="S25" s="2">
        <f t="shared" si="10"/>
        <v>4.7976248045628722E-2</v>
      </c>
    </row>
    <row r="26" spans="1:19" x14ac:dyDescent="0.35">
      <c r="A26" t="s">
        <v>22</v>
      </c>
      <c r="B26" s="1">
        <v>43671</v>
      </c>
      <c r="C26" s="1">
        <v>43671</v>
      </c>
      <c r="D26" t="s">
        <v>0</v>
      </c>
      <c r="E26">
        <v>135</v>
      </c>
      <c r="F26">
        <v>0</v>
      </c>
      <c r="G26">
        <v>161.35</v>
      </c>
      <c r="H26">
        <f t="shared" si="0"/>
        <v>1.1062095398790972</v>
      </c>
      <c r="I26">
        <f t="shared" si="2"/>
        <v>178.48690925949234</v>
      </c>
      <c r="J26">
        <f t="shared" si="1"/>
        <v>0.90398786482106708</v>
      </c>
      <c r="K26">
        <f t="shared" si="3"/>
        <v>145.85844198887918</v>
      </c>
      <c r="L26">
        <f t="shared" si="4"/>
        <v>135</v>
      </c>
      <c r="M26">
        <f t="shared" si="5"/>
        <v>43.486909259492336</v>
      </c>
      <c r="N26">
        <f t="shared" si="6"/>
        <v>10.858441988879179</v>
      </c>
      <c r="O26">
        <v>1.7989041095890411E-2</v>
      </c>
      <c r="P26">
        <f t="shared" si="7"/>
        <v>0.47486069992902746</v>
      </c>
      <c r="Q26">
        <f t="shared" si="8"/>
        <v>26.35202375195437</v>
      </c>
      <c r="R26">
        <f t="shared" si="9"/>
        <v>0</v>
      </c>
      <c r="S26" s="2">
        <f t="shared" si="10"/>
        <v>26.35202375195437</v>
      </c>
    </row>
    <row r="27" spans="1:19" x14ac:dyDescent="0.35">
      <c r="A27" t="s">
        <v>22</v>
      </c>
      <c r="B27" s="1">
        <v>43678</v>
      </c>
      <c r="C27" s="1">
        <v>43706</v>
      </c>
      <c r="D27" t="s">
        <v>0</v>
      </c>
      <c r="E27">
        <v>135</v>
      </c>
      <c r="F27">
        <v>21.55</v>
      </c>
      <c r="G27">
        <v>154.15</v>
      </c>
      <c r="H27">
        <f t="shared" si="0"/>
        <v>1.1062095398790972</v>
      </c>
      <c r="I27">
        <f t="shared" si="2"/>
        <v>170.52220057236283</v>
      </c>
      <c r="J27">
        <f t="shared" si="1"/>
        <v>0.90398786482106708</v>
      </c>
      <c r="K27">
        <f t="shared" si="3"/>
        <v>139.34972936216749</v>
      </c>
      <c r="L27">
        <f t="shared" si="4"/>
        <v>135</v>
      </c>
      <c r="M27">
        <f t="shared" si="5"/>
        <v>35.522200572362834</v>
      </c>
      <c r="N27">
        <f t="shared" si="6"/>
        <v>4.3497293621674942</v>
      </c>
      <c r="O27">
        <v>1.7989041095890411E-2</v>
      </c>
      <c r="P27">
        <f t="shared" si="7"/>
        <v>0.47486069992902746</v>
      </c>
      <c r="Q27">
        <f t="shared" si="8"/>
        <v>19.152023751954371</v>
      </c>
      <c r="R27">
        <f t="shared" si="9"/>
        <v>21.55</v>
      </c>
      <c r="S27" s="2">
        <f t="shared" si="10"/>
        <v>2.3979762480456301</v>
      </c>
    </row>
    <row r="28" spans="1:19" x14ac:dyDescent="0.35">
      <c r="A28" t="s">
        <v>22</v>
      </c>
      <c r="B28" s="1">
        <v>43679</v>
      </c>
      <c r="C28" s="1">
        <v>43706</v>
      </c>
      <c r="D28" t="s">
        <v>0</v>
      </c>
      <c r="E28">
        <v>135</v>
      </c>
      <c r="F28">
        <v>18.25</v>
      </c>
      <c r="G28">
        <v>150.35</v>
      </c>
      <c r="H28">
        <f t="shared" si="0"/>
        <v>1.1062095398790972</v>
      </c>
      <c r="I28">
        <f t="shared" si="2"/>
        <v>166.31860432082226</v>
      </c>
      <c r="J28">
        <f t="shared" si="1"/>
        <v>0.90398786482106708</v>
      </c>
      <c r="K28">
        <f t="shared" si="3"/>
        <v>135.91457547584744</v>
      </c>
      <c r="L28">
        <f t="shared" si="4"/>
        <v>135</v>
      </c>
      <c r="M28">
        <f t="shared" si="5"/>
        <v>31.31860432082226</v>
      </c>
      <c r="N28">
        <f t="shared" si="6"/>
        <v>0.91457547584744248</v>
      </c>
      <c r="O28">
        <v>1.7989041095890411E-2</v>
      </c>
      <c r="P28">
        <f t="shared" si="7"/>
        <v>0.47486069992902746</v>
      </c>
      <c r="Q28">
        <f t="shared" si="8"/>
        <v>15.352023751954368</v>
      </c>
      <c r="R28">
        <f t="shared" si="9"/>
        <v>18.25</v>
      </c>
      <c r="S28" s="2">
        <f t="shared" si="10"/>
        <v>2.8979762480456319</v>
      </c>
    </row>
    <row r="29" spans="1:19" x14ac:dyDescent="0.35">
      <c r="A29" t="s">
        <v>22</v>
      </c>
      <c r="B29" s="1">
        <v>43682</v>
      </c>
      <c r="C29" s="1">
        <v>43706</v>
      </c>
      <c r="D29" t="s">
        <v>0</v>
      </c>
      <c r="E29">
        <v>135</v>
      </c>
      <c r="F29">
        <v>15.2</v>
      </c>
      <c r="G29">
        <v>147.05000000000001</v>
      </c>
      <c r="H29">
        <f t="shared" si="0"/>
        <v>1.1062095398790972</v>
      </c>
      <c r="I29">
        <f t="shared" si="2"/>
        <v>162.66811283922127</v>
      </c>
      <c r="J29">
        <f t="shared" si="1"/>
        <v>0.90398786482106708</v>
      </c>
      <c r="K29">
        <f t="shared" si="3"/>
        <v>132.93141552193794</v>
      </c>
      <c r="L29">
        <f t="shared" si="4"/>
        <v>135</v>
      </c>
      <c r="M29">
        <f t="shared" si="5"/>
        <v>27.668112839221266</v>
      </c>
      <c r="N29">
        <f t="shared" si="6"/>
        <v>0</v>
      </c>
      <c r="O29">
        <v>1.7989041095890411E-2</v>
      </c>
      <c r="P29">
        <f t="shared" si="7"/>
        <v>0.47486069992902746</v>
      </c>
      <c r="Q29">
        <f t="shared" si="8"/>
        <v>13.138302472519065</v>
      </c>
      <c r="R29">
        <f t="shared" si="9"/>
        <v>15.2</v>
      </c>
      <c r="S29" s="2">
        <f t="shared" si="10"/>
        <v>2.0616975274809342</v>
      </c>
    </row>
    <row r="30" spans="1:19" x14ac:dyDescent="0.35">
      <c r="A30" t="s">
        <v>22</v>
      </c>
      <c r="B30" s="1">
        <v>43683</v>
      </c>
      <c r="C30" s="1">
        <v>43706</v>
      </c>
      <c r="D30" t="s">
        <v>0</v>
      </c>
      <c r="E30">
        <v>135</v>
      </c>
      <c r="F30">
        <v>18.850000000000001</v>
      </c>
      <c r="G30">
        <v>151.69999999999999</v>
      </c>
      <c r="H30">
        <f t="shared" si="0"/>
        <v>1.1062095398790972</v>
      </c>
      <c r="I30">
        <f t="shared" si="2"/>
        <v>167.81198719965903</v>
      </c>
      <c r="J30">
        <f t="shared" si="1"/>
        <v>0.90398786482106708</v>
      </c>
      <c r="K30">
        <f t="shared" si="3"/>
        <v>137.13495909335586</v>
      </c>
      <c r="L30">
        <f t="shared" si="4"/>
        <v>135</v>
      </c>
      <c r="M30">
        <f t="shared" si="5"/>
        <v>32.811987199659029</v>
      </c>
      <c r="N30">
        <f t="shared" si="6"/>
        <v>2.1349590933558602</v>
      </c>
      <c r="O30">
        <v>1.7989041095890411E-2</v>
      </c>
      <c r="P30">
        <f t="shared" si="7"/>
        <v>0.47486069992902746</v>
      </c>
      <c r="Q30">
        <f t="shared" si="8"/>
        <v>16.70202375195435</v>
      </c>
      <c r="R30">
        <f t="shared" si="9"/>
        <v>18.850000000000001</v>
      </c>
      <c r="S30" s="2">
        <f t="shared" si="10"/>
        <v>2.1479762480456515</v>
      </c>
    </row>
    <row r="31" spans="1:19" x14ac:dyDescent="0.35">
      <c r="A31" t="s">
        <v>22</v>
      </c>
      <c r="B31" s="1">
        <v>43684</v>
      </c>
      <c r="C31" s="1">
        <v>43706</v>
      </c>
      <c r="D31" t="s">
        <v>0</v>
      </c>
      <c r="E31">
        <v>135</v>
      </c>
      <c r="F31">
        <v>17.25</v>
      </c>
      <c r="G31">
        <v>150</v>
      </c>
      <c r="H31">
        <f t="shared" si="0"/>
        <v>1.1062095398790972</v>
      </c>
      <c r="I31">
        <f t="shared" si="2"/>
        <v>165.93143098186459</v>
      </c>
      <c r="J31">
        <f t="shared" si="1"/>
        <v>0.90398786482106708</v>
      </c>
      <c r="K31">
        <f t="shared" si="3"/>
        <v>135.59817972316006</v>
      </c>
      <c r="L31">
        <f t="shared" si="4"/>
        <v>135</v>
      </c>
      <c r="M31">
        <f t="shared" si="5"/>
        <v>30.931430981864594</v>
      </c>
      <c r="N31">
        <f t="shared" si="6"/>
        <v>0.59817972316005807</v>
      </c>
      <c r="O31">
        <v>1.7989041095890411E-2</v>
      </c>
      <c r="P31">
        <f t="shared" si="7"/>
        <v>0.47486069992902746</v>
      </c>
      <c r="Q31">
        <f t="shared" si="8"/>
        <v>15.002023751954368</v>
      </c>
      <c r="R31">
        <f t="shared" si="9"/>
        <v>17.25</v>
      </c>
      <c r="S31" s="2">
        <f t="shared" si="10"/>
        <v>2.2479762480456316</v>
      </c>
    </row>
    <row r="32" spans="1:19" x14ac:dyDescent="0.35">
      <c r="A32" t="s">
        <v>22</v>
      </c>
      <c r="B32" s="1">
        <v>43685</v>
      </c>
      <c r="C32" s="1">
        <v>43706</v>
      </c>
      <c r="D32" t="s">
        <v>0</v>
      </c>
      <c r="E32">
        <v>135</v>
      </c>
      <c r="F32">
        <v>23.55</v>
      </c>
      <c r="G32">
        <v>157.1</v>
      </c>
      <c r="H32">
        <f t="shared" si="0"/>
        <v>1.1062095398790972</v>
      </c>
      <c r="I32">
        <f t="shared" si="2"/>
        <v>173.78551871500616</v>
      </c>
      <c r="J32">
        <f t="shared" si="1"/>
        <v>0.90398786482106708</v>
      </c>
      <c r="K32">
        <f t="shared" si="3"/>
        <v>142.01649356338964</v>
      </c>
      <c r="L32">
        <f t="shared" si="4"/>
        <v>135</v>
      </c>
      <c r="M32">
        <f t="shared" si="5"/>
        <v>38.785518715006162</v>
      </c>
      <c r="N32">
        <f t="shared" si="6"/>
        <v>7.0164935633896448</v>
      </c>
      <c r="O32">
        <v>1.7989041095890411E-2</v>
      </c>
      <c r="P32">
        <f t="shared" si="7"/>
        <v>0.47486069992902746</v>
      </c>
      <c r="Q32">
        <f t="shared" si="8"/>
        <v>22.102023751954366</v>
      </c>
      <c r="R32">
        <f t="shared" si="9"/>
        <v>23.55</v>
      </c>
      <c r="S32" s="2">
        <f t="shared" si="10"/>
        <v>1.4479762480456344</v>
      </c>
    </row>
    <row r="33" spans="1:19" x14ac:dyDescent="0.35">
      <c r="A33" t="s">
        <v>22</v>
      </c>
      <c r="B33" s="1">
        <v>43686</v>
      </c>
      <c r="C33" s="1">
        <v>43706</v>
      </c>
      <c r="D33" t="s">
        <v>0</v>
      </c>
      <c r="E33">
        <v>135</v>
      </c>
      <c r="F33">
        <v>28.65</v>
      </c>
      <c r="G33">
        <v>162.65</v>
      </c>
      <c r="H33">
        <f t="shared" si="0"/>
        <v>1.1062095398790972</v>
      </c>
      <c r="I33">
        <f t="shared" si="2"/>
        <v>179.92498166133515</v>
      </c>
      <c r="J33">
        <f t="shared" si="1"/>
        <v>0.90398786482106708</v>
      </c>
      <c r="K33">
        <f t="shared" si="3"/>
        <v>147.03362621314656</v>
      </c>
      <c r="L33">
        <f t="shared" si="4"/>
        <v>135</v>
      </c>
      <c r="M33">
        <f t="shared" si="5"/>
        <v>44.924981661335153</v>
      </c>
      <c r="N33">
        <f t="shared" si="6"/>
        <v>12.033626213146562</v>
      </c>
      <c r="O33">
        <v>1.7989041095890411E-2</v>
      </c>
      <c r="P33">
        <f t="shared" si="7"/>
        <v>0.47486069992902746</v>
      </c>
      <c r="Q33">
        <f t="shared" si="8"/>
        <v>27.652023751954367</v>
      </c>
      <c r="R33">
        <f t="shared" si="9"/>
        <v>28.65</v>
      </c>
      <c r="S33" s="2">
        <f t="shared" si="10"/>
        <v>0.99797624804563156</v>
      </c>
    </row>
    <row r="34" spans="1:19" x14ac:dyDescent="0.35">
      <c r="A34" t="s">
        <v>22</v>
      </c>
      <c r="B34" s="1">
        <v>43690</v>
      </c>
      <c r="C34" s="1">
        <v>43706</v>
      </c>
      <c r="D34" t="s">
        <v>0</v>
      </c>
      <c r="E34">
        <v>135</v>
      </c>
      <c r="F34">
        <v>24.55</v>
      </c>
      <c r="G34">
        <v>158.69999999999999</v>
      </c>
      <c r="H34">
        <f t="shared" si="0"/>
        <v>1.1062095398790972</v>
      </c>
      <c r="I34">
        <f t="shared" si="2"/>
        <v>175.55545397881272</v>
      </c>
      <c r="J34">
        <f t="shared" si="1"/>
        <v>0.90398786482106708</v>
      </c>
      <c r="K34">
        <f t="shared" si="3"/>
        <v>143.46287414710332</v>
      </c>
      <c r="L34">
        <f t="shared" si="4"/>
        <v>135</v>
      </c>
      <c r="M34">
        <f t="shared" si="5"/>
        <v>40.555453978812722</v>
      </c>
      <c r="N34">
        <f t="shared" si="6"/>
        <v>8.4628741471033209</v>
      </c>
      <c r="O34">
        <v>1.7989041095890411E-2</v>
      </c>
      <c r="P34">
        <f t="shared" si="7"/>
        <v>0.47486069992902746</v>
      </c>
      <c r="Q34">
        <f t="shared" si="8"/>
        <v>23.70202375195435</v>
      </c>
      <c r="R34">
        <f t="shared" si="9"/>
        <v>24.55</v>
      </c>
      <c r="S34" s="2">
        <f t="shared" si="10"/>
        <v>0.84797624804565075</v>
      </c>
    </row>
    <row r="35" spans="1:19" x14ac:dyDescent="0.35">
      <c r="A35" t="s">
        <v>22</v>
      </c>
      <c r="B35" s="1">
        <v>43691</v>
      </c>
      <c r="C35" s="1">
        <v>43706</v>
      </c>
      <c r="D35" t="s">
        <v>0</v>
      </c>
      <c r="E35">
        <v>135</v>
      </c>
      <c r="F35">
        <v>28.55</v>
      </c>
      <c r="G35">
        <v>162.94999999999999</v>
      </c>
      <c r="H35">
        <f t="shared" si="0"/>
        <v>1.1062095398790972</v>
      </c>
      <c r="I35">
        <f t="shared" si="2"/>
        <v>180.25684452329887</v>
      </c>
      <c r="J35">
        <f t="shared" si="1"/>
        <v>0.90398786482106708</v>
      </c>
      <c r="K35">
        <f t="shared" si="3"/>
        <v>147.30482257259288</v>
      </c>
      <c r="L35">
        <f t="shared" si="4"/>
        <v>135</v>
      </c>
      <c r="M35">
        <f t="shared" si="5"/>
        <v>45.256844523298867</v>
      </c>
      <c r="N35">
        <f t="shared" si="6"/>
        <v>12.304822572592883</v>
      </c>
      <c r="O35">
        <v>1.7989041095890411E-2</v>
      </c>
      <c r="P35">
        <f t="shared" si="7"/>
        <v>0.47486069992902746</v>
      </c>
      <c r="Q35">
        <f t="shared" si="8"/>
        <v>27.952023751954361</v>
      </c>
      <c r="R35">
        <f t="shared" si="9"/>
        <v>28.55</v>
      </c>
      <c r="S35" s="2">
        <f t="shared" si="10"/>
        <v>0.59797624804564009</v>
      </c>
    </row>
    <row r="36" spans="1:19" x14ac:dyDescent="0.35">
      <c r="A36" t="s">
        <v>22</v>
      </c>
      <c r="B36" s="1">
        <v>43693</v>
      </c>
      <c r="C36" s="1">
        <v>43706</v>
      </c>
      <c r="D36" t="s">
        <v>0</v>
      </c>
      <c r="E36">
        <v>135</v>
      </c>
      <c r="F36">
        <v>29.65</v>
      </c>
      <c r="G36">
        <v>164.25</v>
      </c>
      <c r="H36">
        <f t="shared" si="0"/>
        <v>1.1062095398790972</v>
      </c>
      <c r="I36">
        <f t="shared" si="2"/>
        <v>181.69491692514171</v>
      </c>
      <c r="J36">
        <f t="shared" si="1"/>
        <v>0.90398786482106708</v>
      </c>
      <c r="K36">
        <f t="shared" si="3"/>
        <v>148.48000679686027</v>
      </c>
      <c r="L36">
        <f t="shared" si="4"/>
        <v>135</v>
      </c>
      <c r="M36">
        <f t="shared" si="5"/>
        <v>46.694916925141712</v>
      </c>
      <c r="N36">
        <f t="shared" si="6"/>
        <v>13.480006796860266</v>
      </c>
      <c r="O36">
        <v>1.7989041095890411E-2</v>
      </c>
      <c r="P36">
        <f t="shared" si="7"/>
        <v>0.47486069992902746</v>
      </c>
      <c r="Q36">
        <f t="shared" si="8"/>
        <v>29.252023751954365</v>
      </c>
      <c r="R36">
        <f t="shared" si="9"/>
        <v>29.65</v>
      </c>
      <c r="S36" s="2">
        <f t="shared" si="10"/>
        <v>0.3979762480456337</v>
      </c>
    </row>
    <row r="37" spans="1:19" x14ac:dyDescent="0.35">
      <c r="A37" t="s">
        <v>22</v>
      </c>
      <c r="B37" s="1">
        <v>43696</v>
      </c>
      <c r="C37" s="1">
        <v>43706</v>
      </c>
      <c r="D37" t="s">
        <v>0</v>
      </c>
      <c r="E37">
        <v>135</v>
      </c>
      <c r="F37">
        <v>28.95</v>
      </c>
      <c r="G37">
        <v>163.65</v>
      </c>
      <c r="H37">
        <f t="shared" si="0"/>
        <v>1.1062095398790972</v>
      </c>
      <c r="I37">
        <f t="shared" si="2"/>
        <v>181.03119120121426</v>
      </c>
      <c r="J37">
        <f t="shared" si="1"/>
        <v>0.90398786482106708</v>
      </c>
      <c r="K37">
        <f t="shared" si="3"/>
        <v>147.93761407796762</v>
      </c>
      <c r="L37">
        <f t="shared" si="4"/>
        <v>135</v>
      </c>
      <c r="M37">
        <f t="shared" si="5"/>
        <v>46.031191201214256</v>
      </c>
      <c r="N37">
        <f t="shared" si="6"/>
        <v>12.937614077967623</v>
      </c>
      <c r="O37">
        <v>1.7989041095890411E-2</v>
      </c>
      <c r="P37">
        <f t="shared" si="7"/>
        <v>0.47486069992902746</v>
      </c>
      <c r="Q37">
        <f t="shared" si="8"/>
        <v>28.652023751954363</v>
      </c>
      <c r="R37">
        <f t="shared" si="9"/>
        <v>28.95</v>
      </c>
      <c r="S37" s="2">
        <f t="shared" si="10"/>
        <v>0.29797624804563583</v>
      </c>
    </row>
    <row r="38" spans="1:19" x14ac:dyDescent="0.35">
      <c r="A38" t="s">
        <v>22</v>
      </c>
      <c r="B38" s="1">
        <v>43697</v>
      </c>
      <c r="C38" s="1">
        <v>43706</v>
      </c>
      <c r="D38" t="s">
        <v>0</v>
      </c>
      <c r="E38">
        <v>135</v>
      </c>
      <c r="F38">
        <v>30.45</v>
      </c>
      <c r="G38">
        <v>165.2</v>
      </c>
      <c r="H38">
        <f t="shared" si="0"/>
        <v>1.1062095398790972</v>
      </c>
      <c r="I38">
        <f t="shared" si="2"/>
        <v>182.74581598802683</v>
      </c>
      <c r="J38">
        <f t="shared" si="1"/>
        <v>0.90398786482106708</v>
      </c>
      <c r="K38">
        <f t="shared" si="3"/>
        <v>149.33879526844026</v>
      </c>
      <c r="L38">
        <f t="shared" si="4"/>
        <v>135</v>
      </c>
      <c r="M38">
        <f t="shared" si="5"/>
        <v>47.745815988026834</v>
      </c>
      <c r="N38">
        <f t="shared" si="6"/>
        <v>14.338795268440265</v>
      </c>
      <c r="O38">
        <v>1.7989041095890411E-2</v>
      </c>
      <c r="P38">
        <f t="shared" si="7"/>
        <v>0.47486069992902746</v>
      </c>
      <c r="Q38">
        <f t="shared" si="8"/>
        <v>30.202023751954346</v>
      </c>
      <c r="R38">
        <f t="shared" si="9"/>
        <v>30.45</v>
      </c>
      <c r="S38" s="2">
        <f t="shared" si="10"/>
        <v>0.24797624804565288</v>
      </c>
    </row>
    <row r="39" spans="1:19" x14ac:dyDescent="0.35">
      <c r="A39" t="s">
        <v>22</v>
      </c>
      <c r="B39" s="1">
        <v>43698</v>
      </c>
      <c r="C39" s="1">
        <v>43706</v>
      </c>
      <c r="D39" t="s">
        <v>0</v>
      </c>
      <c r="E39">
        <v>135</v>
      </c>
      <c r="F39">
        <v>27.65</v>
      </c>
      <c r="G39">
        <v>162.44999999999999</v>
      </c>
      <c r="H39">
        <f t="shared" si="0"/>
        <v>1.1062095398790972</v>
      </c>
      <c r="I39">
        <f t="shared" si="2"/>
        <v>179.70373975335932</v>
      </c>
      <c r="J39">
        <f t="shared" si="1"/>
        <v>0.90398786482106708</v>
      </c>
      <c r="K39">
        <f t="shared" si="3"/>
        <v>146.85282864018234</v>
      </c>
      <c r="L39">
        <f t="shared" si="4"/>
        <v>135</v>
      </c>
      <c r="M39">
        <f t="shared" si="5"/>
        <v>44.703739753359315</v>
      </c>
      <c r="N39">
        <f t="shared" si="6"/>
        <v>11.852828640182338</v>
      </c>
      <c r="O39">
        <v>1.7989041095890411E-2</v>
      </c>
      <c r="P39">
        <f t="shared" si="7"/>
        <v>0.47486069992902746</v>
      </c>
      <c r="Q39">
        <f t="shared" si="8"/>
        <v>27.45202375195435</v>
      </c>
      <c r="R39">
        <f t="shared" si="9"/>
        <v>27.65</v>
      </c>
      <c r="S39" s="2">
        <f t="shared" si="10"/>
        <v>0.19797624804564862</v>
      </c>
    </row>
    <row r="40" spans="1:19" x14ac:dyDescent="0.35">
      <c r="A40" t="s">
        <v>22</v>
      </c>
      <c r="B40" s="1">
        <v>43699</v>
      </c>
      <c r="C40" s="1">
        <v>43706</v>
      </c>
      <c r="D40" t="s">
        <v>0</v>
      </c>
      <c r="E40">
        <v>135</v>
      </c>
      <c r="F40">
        <v>28.45</v>
      </c>
      <c r="G40">
        <v>163.30000000000001</v>
      </c>
      <c r="H40">
        <f t="shared" si="0"/>
        <v>1.1062095398790972</v>
      </c>
      <c r="I40">
        <f t="shared" si="2"/>
        <v>180.64401786225659</v>
      </c>
      <c r="J40">
        <f t="shared" si="1"/>
        <v>0.90398786482106708</v>
      </c>
      <c r="K40">
        <f t="shared" si="3"/>
        <v>147.62121832528027</v>
      </c>
      <c r="L40">
        <f t="shared" si="4"/>
        <v>135</v>
      </c>
      <c r="M40">
        <f t="shared" si="5"/>
        <v>45.64401786225659</v>
      </c>
      <c r="N40">
        <f t="shared" si="6"/>
        <v>12.621218325280267</v>
      </c>
      <c r="O40">
        <v>1.7989041095890411E-2</v>
      </c>
      <c r="P40">
        <f t="shared" si="7"/>
        <v>0.47486069992902746</v>
      </c>
      <c r="Q40">
        <f t="shared" si="8"/>
        <v>28.302023751954383</v>
      </c>
      <c r="R40">
        <f t="shared" si="9"/>
        <v>28.45</v>
      </c>
      <c r="S40" s="2">
        <f t="shared" si="10"/>
        <v>0.14797624804561593</v>
      </c>
    </row>
    <row r="41" spans="1:19" x14ac:dyDescent="0.35">
      <c r="A41" t="s">
        <v>22</v>
      </c>
      <c r="B41" s="1">
        <v>43700</v>
      </c>
      <c r="C41" s="1">
        <v>43706</v>
      </c>
      <c r="D41" t="s">
        <v>0</v>
      </c>
      <c r="E41">
        <v>135</v>
      </c>
      <c r="F41">
        <v>30.75</v>
      </c>
      <c r="G41">
        <v>165.6</v>
      </c>
      <c r="H41">
        <f t="shared" si="0"/>
        <v>1.1062095398790972</v>
      </c>
      <c r="I41">
        <f t="shared" si="2"/>
        <v>183.18829980397848</v>
      </c>
      <c r="J41">
        <f t="shared" si="1"/>
        <v>0.90398786482106708</v>
      </c>
      <c r="K41">
        <f t="shared" si="3"/>
        <v>149.70039041436871</v>
      </c>
      <c r="L41">
        <f t="shared" si="4"/>
        <v>135</v>
      </c>
      <c r="M41">
        <f t="shared" si="5"/>
        <v>48.188299803978481</v>
      </c>
      <c r="N41">
        <f t="shared" si="6"/>
        <v>14.700390414368712</v>
      </c>
      <c r="O41">
        <v>1.7989041095890411E-2</v>
      </c>
      <c r="P41">
        <f t="shared" si="7"/>
        <v>0.47486069992902746</v>
      </c>
      <c r="Q41">
        <f t="shared" si="8"/>
        <v>30.602023751954359</v>
      </c>
      <c r="R41">
        <f t="shared" si="9"/>
        <v>30.75</v>
      </c>
      <c r="S41" s="2">
        <f t="shared" si="10"/>
        <v>0.1479762480456408</v>
      </c>
    </row>
    <row r="42" spans="1:19" x14ac:dyDescent="0.35">
      <c r="A42" t="s">
        <v>22</v>
      </c>
      <c r="B42" s="1">
        <v>43703</v>
      </c>
      <c r="C42" s="1">
        <v>43706</v>
      </c>
      <c r="D42" t="s">
        <v>0</v>
      </c>
      <c r="E42">
        <v>135</v>
      </c>
      <c r="F42">
        <v>31.55</v>
      </c>
      <c r="G42">
        <v>166.45</v>
      </c>
      <c r="H42">
        <f t="shared" si="0"/>
        <v>1.1062095398790972</v>
      </c>
      <c r="I42">
        <f t="shared" si="2"/>
        <v>184.12857791287573</v>
      </c>
      <c r="J42">
        <f t="shared" si="1"/>
        <v>0.90398786482106708</v>
      </c>
      <c r="K42">
        <f t="shared" si="3"/>
        <v>150.46878009946661</v>
      </c>
      <c r="L42">
        <f t="shared" si="4"/>
        <v>135</v>
      </c>
      <c r="M42">
        <f t="shared" si="5"/>
        <v>49.128577912875727</v>
      </c>
      <c r="N42">
        <f t="shared" si="6"/>
        <v>15.468780099466613</v>
      </c>
      <c r="O42">
        <v>1.7989041095890411E-2</v>
      </c>
      <c r="P42">
        <f t="shared" si="7"/>
        <v>0.47486069992902746</v>
      </c>
      <c r="Q42">
        <f t="shared" si="8"/>
        <v>31.452023751954364</v>
      </c>
      <c r="R42">
        <f t="shared" si="9"/>
        <v>31.55</v>
      </c>
      <c r="S42" s="2">
        <f t="shared" si="10"/>
        <v>9.7976248045636538E-2</v>
      </c>
    </row>
    <row r="43" spans="1:19" x14ac:dyDescent="0.35">
      <c r="A43" t="s">
        <v>22</v>
      </c>
      <c r="B43" s="1">
        <v>43704</v>
      </c>
      <c r="C43" s="1">
        <v>43706</v>
      </c>
      <c r="D43" t="s">
        <v>0</v>
      </c>
      <c r="E43">
        <v>135</v>
      </c>
      <c r="F43">
        <v>37.049999999999997</v>
      </c>
      <c r="G43" t="s">
        <v>23</v>
      </c>
      <c r="H43">
        <f t="shared" si="0"/>
        <v>1.1062095398790972</v>
      </c>
      <c r="I43" t="e">
        <f t="shared" si="2"/>
        <v>#VALUE!</v>
      </c>
      <c r="J43">
        <f t="shared" si="1"/>
        <v>0.90398786482106708</v>
      </c>
      <c r="K43" t="e">
        <f t="shared" si="3"/>
        <v>#VALUE!</v>
      </c>
      <c r="L43">
        <f t="shared" si="4"/>
        <v>135</v>
      </c>
      <c r="M43" t="e">
        <f t="shared" si="5"/>
        <v>#VALUE!</v>
      </c>
      <c r="N43" t="e">
        <f t="shared" si="6"/>
        <v>#VALUE!</v>
      </c>
      <c r="O43">
        <v>1.7989041095890411E-2</v>
      </c>
      <c r="P43">
        <f t="shared" si="7"/>
        <v>0.47486069992902746</v>
      </c>
      <c r="Q43" t="e">
        <f t="shared" si="8"/>
        <v>#VALUE!</v>
      </c>
      <c r="R43">
        <f t="shared" si="9"/>
        <v>37.049999999999997</v>
      </c>
      <c r="S43" s="2" t="e">
        <f t="shared" si="10"/>
        <v>#VALUE!</v>
      </c>
    </row>
    <row r="44" spans="1:19" x14ac:dyDescent="0.35">
      <c r="A44" t="s">
        <v>22</v>
      </c>
      <c r="B44" s="1">
        <v>43705</v>
      </c>
      <c r="C44" s="1">
        <v>43706</v>
      </c>
      <c r="D44" t="s">
        <v>0</v>
      </c>
      <c r="E44">
        <v>135</v>
      </c>
      <c r="F44">
        <v>33.6</v>
      </c>
      <c r="G44">
        <v>168.55</v>
      </c>
      <c r="H44">
        <f t="shared" si="0"/>
        <v>1.1062095398790972</v>
      </c>
      <c r="I44">
        <f t="shared" si="2"/>
        <v>186.45161794662184</v>
      </c>
      <c r="J44">
        <f t="shared" si="1"/>
        <v>0.90398786482106708</v>
      </c>
      <c r="K44">
        <f t="shared" si="3"/>
        <v>152.36715461559086</v>
      </c>
      <c r="L44">
        <f t="shared" si="4"/>
        <v>135</v>
      </c>
      <c r="M44">
        <f t="shared" si="5"/>
        <v>51.451617946621838</v>
      </c>
      <c r="N44">
        <f t="shared" si="6"/>
        <v>17.367154615590863</v>
      </c>
      <c r="O44">
        <v>1.7989041095890411E-2</v>
      </c>
      <c r="P44">
        <f t="shared" si="7"/>
        <v>0.47486069992902746</v>
      </c>
      <c r="Q44">
        <f t="shared" si="8"/>
        <v>33.552023751954373</v>
      </c>
      <c r="R44">
        <f t="shared" si="9"/>
        <v>33.6</v>
      </c>
      <c r="S44" s="2">
        <f t="shared" si="10"/>
        <v>4.7976248045628722E-2</v>
      </c>
    </row>
    <row r="45" spans="1:19" x14ac:dyDescent="0.35">
      <c r="A45" t="s">
        <v>22</v>
      </c>
      <c r="B45" s="1">
        <v>43706</v>
      </c>
      <c r="C45" s="1">
        <v>43706</v>
      </c>
      <c r="D45" t="s">
        <v>0</v>
      </c>
      <c r="E45">
        <v>135</v>
      </c>
      <c r="F45">
        <v>0</v>
      </c>
      <c r="G45">
        <v>169.6</v>
      </c>
      <c r="H45">
        <f t="shared" si="0"/>
        <v>1.1062095398790972</v>
      </c>
      <c r="I45">
        <f t="shared" si="2"/>
        <v>187.61313796349489</v>
      </c>
      <c r="J45">
        <f t="shared" si="1"/>
        <v>0.90398786482106708</v>
      </c>
      <c r="K45">
        <f t="shared" si="3"/>
        <v>153.31634187365296</v>
      </c>
      <c r="L45">
        <f t="shared" si="4"/>
        <v>135</v>
      </c>
      <c r="M45">
        <f t="shared" si="5"/>
        <v>52.613137963494893</v>
      </c>
      <c r="N45">
        <f t="shared" si="6"/>
        <v>18.316341873652959</v>
      </c>
      <c r="O45">
        <v>1.7989041095890411E-2</v>
      </c>
      <c r="P45">
        <f t="shared" si="7"/>
        <v>0.47486069992902746</v>
      </c>
      <c r="Q45">
        <f t="shared" si="8"/>
        <v>34.602023751954363</v>
      </c>
      <c r="R45">
        <f t="shared" si="9"/>
        <v>0</v>
      </c>
      <c r="S45" s="2">
        <f t="shared" si="10"/>
        <v>34.602023751954363</v>
      </c>
    </row>
    <row r="46" spans="1:19" x14ac:dyDescent="0.35">
      <c r="A46" t="s">
        <v>22</v>
      </c>
      <c r="B46" s="1">
        <v>43711</v>
      </c>
      <c r="C46" s="1">
        <v>43734</v>
      </c>
      <c r="D46" t="s">
        <v>0</v>
      </c>
      <c r="E46">
        <v>135</v>
      </c>
      <c r="F46">
        <v>35.9</v>
      </c>
      <c r="G46">
        <v>170.25</v>
      </c>
      <c r="H46">
        <f t="shared" si="0"/>
        <v>1.1062095398790972</v>
      </c>
      <c r="I46">
        <f t="shared" si="2"/>
        <v>188.3321741644163</v>
      </c>
      <c r="J46">
        <f t="shared" si="1"/>
        <v>0.90398786482106708</v>
      </c>
      <c r="K46">
        <f t="shared" si="3"/>
        <v>153.90393398578667</v>
      </c>
      <c r="L46">
        <f t="shared" si="4"/>
        <v>135</v>
      </c>
      <c r="M46">
        <f t="shared" si="5"/>
        <v>53.332174164416301</v>
      </c>
      <c r="N46">
        <f t="shared" si="6"/>
        <v>18.903933985786665</v>
      </c>
      <c r="O46">
        <v>1.7989041095890411E-2</v>
      </c>
      <c r="P46">
        <f t="shared" si="7"/>
        <v>0.47486069992902746</v>
      </c>
      <c r="Q46">
        <f t="shared" si="8"/>
        <v>35.252023751954368</v>
      </c>
      <c r="R46">
        <f t="shared" si="9"/>
        <v>35.9</v>
      </c>
      <c r="S46" s="2">
        <f t="shared" si="10"/>
        <v>0.64797624804563014</v>
      </c>
    </row>
    <row r="47" spans="1:19" x14ac:dyDescent="0.35">
      <c r="A47" t="s">
        <v>22</v>
      </c>
      <c r="B47" s="1">
        <v>43712</v>
      </c>
      <c r="C47" s="1">
        <v>43734</v>
      </c>
      <c r="D47" t="s">
        <v>0</v>
      </c>
      <c r="E47">
        <v>135</v>
      </c>
      <c r="F47">
        <v>41.4</v>
      </c>
      <c r="G47">
        <v>175.9</v>
      </c>
      <c r="H47">
        <f t="shared" si="0"/>
        <v>1.1062095398790972</v>
      </c>
      <c r="I47">
        <f t="shared" si="2"/>
        <v>194.5822580647332</v>
      </c>
      <c r="J47">
        <f t="shared" si="1"/>
        <v>0.90398786482106708</v>
      </c>
      <c r="K47">
        <f t="shared" si="3"/>
        <v>159.01146542202571</v>
      </c>
      <c r="L47">
        <f t="shared" si="4"/>
        <v>135</v>
      </c>
      <c r="M47">
        <f t="shared" si="5"/>
        <v>59.582258064733196</v>
      </c>
      <c r="N47">
        <f t="shared" si="6"/>
        <v>24.011465422025708</v>
      </c>
      <c r="O47">
        <v>1.7989041095890411E-2</v>
      </c>
      <c r="P47">
        <f t="shared" si="7"/>
        <v>0.47486069992902746</v>
      </c>
      <c r="Q47">
        <f t="shared" si="8"/>
        <v>40.902023751954374</v>
      </c>
      <c r="R47">
        <f t="shared" si="9"/>
        <v>41.4</v>
      </c>
      <c r="S47" s="2">
        <f t="shared" si="10"/>
        <v>0.49797624804562446</v>
      </c>
    </row>
    <row r="48" spans="1:19" x14ac:dyDescent="0.35">
      <c r="A48" t="s">
        <v>22</v>
      </c>
      <c r="B48" s="1">
        <v>43713</v>
      </c>
      <c r="C48" s="1">
        <v>43734</v>
      </c>
      <c r="D48" t="s">
        <v>0</v>
      </c>
      <c r="E48">
        <v>135</v>
      </c>
      <c r="F48">
        <v>39.25</v>
      </c>
      <c r="G48">
        <v>173.75</v>
      </c>
      <c r="H48">
        <f t="shared" si="0"/>
        <v>1.1062095398790972</v>
      </c>
      <c r="I48">
        <f t="shared" si="2"/>
        <v>192.20390755399313</v>
      </c>
      <c r="J48">
        <f t="shared" si="1"/>
        <v>0.90398786482106708</v>
      </c>
      <c r="K48">
        <f t="shared" si="3"/>
        <v>157.0678915126604</v>
      </c>
      <c r="L48">
        <f t="shared" si="4"/>
        <v>135</v>
      </c>
      <c r="M48">
        <f t="shared" si="5"/>
        <v>57.203907553993133</v>
      </c>
      <c r="N48">
        <f t="shared" si="6"/>
        <v>22.067891512660395</v>
      </c>
      <c r="O48">
        <v>1.7989041095890411E-2</v>
      </c>
      <c r="P48">
        <f t="shared" si="7"/>
        <v>0.47486069992902746</v>
      </c>
      <c r="Q48">
        <f t="shared" si="8"/>
        <v>38.752023751954361</v>
      </c>
      <c r="R48">
        <f t="shared" si="9"/>
        <v>39.25</v>
      </c>
      <c r="S48" s="2">
        <f t="shared" si="10"/>
        <v>0.49797624804563867</v>
      </c>
    </row>
    <row r="49" spans="1:19" x14ac:dyDescent="0.35">
      <c r="A49" t="s">
        <v>22</v>
      </c>
      <c r="B49" s="1">
        <v>43714</v>
      </c>
      <c r="C49" s="1">
        <v>43734</v>
      </c>
      <c r="D49" t="s">
        <v>0</v>
      </c>
      <c r="E49">
        <v>135</v>
      </c>
      <c r="F49">
        <v>40.700000000000003</v>
      </c>
      <c r="G49">
        <v>175.25</v>
      </c>
      <c r="H49">
        <f t="shared" si="0"/>
        <v>1.1062095398790972</v>
      </c>
      <c r="I49">
        <f t="shared" si="2"/>
        <v>193.86322186381179</v>
      </c>
      <c r="J49">
        <f t="shared" si="1"/>
        <v>0.90398786482106708</v>
      </c>
      <c r="K49">
        <f t="shared" si="3"/>
        <v>158.423873309892</v>
      </c>
      <c r="L49">
        <f t="shared" si="4"/>
        <v>135</v>
      </c>
      <c r="M49">
        <f t="shared" si="5"/>
        <v>58.863221863811788</v>
      </c>
      <c r="N49">
        <f t="shared" si="6"/>
        <v>23.423873309892002</v>
      </c>
      <c r="O49">
        <v>1.7989041095890411E-2</v>
      </c>
      <c r="P49">
        <f t="shared" si="7"/>
        <v>0.47486069992902746</v>
      </c>
      <c r="Q49">
        <f t="shared" si="8"/>
        <v>40.252023751954368</v>
      </c>
      <c r="R49">
        <f t="shared" si="9"/>
        <v>40.700000000000003</v>
      </c>
      <c r="S49" s="2">
        <f t="shared" si="10"/>
        <v>0.44797624804563441</v>
      </c>
    </row>
    <row r="50" spans="1:19" x14ac:dyDescent="0.35">
      <c r="A50" t="s">
        <v>22</v>
      </c>
      <c r="B50" s="1">
        <v>43717</v>
      </c>
      <c r="C50" s="1">
        <v>43734</v>
      </c>
      <c r="D50" t="s">
        <v>0</v>
      </c>
      <c r="E50">
        <v>135</v>
      </c>
      <c r="F50">
        <v>42.1</v>
      </c>
      <c r="G50">
        <v>176.7</v>
      </c>
      <c r="H50">
        <f t="shared" si="0"/>
        <v>1.1062095398790972</v>
      </c>
      <c r="I50">
        <f t="shared" si="2"/>
        <v>195.46722569663646</v>
      </c>
      <c r="J50">
        <f t="shared" si="1"/>
        <v>0.90398786482106708</v>
      </c>
      <c r="K50">
        <f t="shared" si="3"/>
        <v>159.73465571388255</v>
      </c>
      <c r="L50">
        <f t="shared" si="4"/>
        <v>135</v>
      </c>
      <c r="M50">
        <f t="shared" si="5"/>
        <v>60.467225696636461</v>
      </c>
      <c r="N50">
        <f t="shared" si="6"/>
        <v>24.734655713882546</v>
      </c>
      <c r="O50">
        <v>1.7989041095890411E-2</v>
      </c>
      <c r="P50">
        <f t="shared" si="7"/>
        <v>0.47486069992902746</v>
      </c>
      <c r="Q50">
        <f t="shared" si="8"/>
        <v>41.702023751954357</v>
      </c>
      <c r="R50">
        <f t="shared" si="9"/>
        <v>42.1</v>
      </c>
      <c r="S50" s="2">
        <f t="shared" si="10"/>
        <v>0.39797624804564435</v>
      </c>
    </row>
    <row r="51" spans="1:19" x14ac:dyDescent="0.35">
      <c r="A51" t="s">
        <v>22</v>
      </c>
      <c r="B51" s="1">
        <v>43719</v>
      </c>
      <c r="C51" s="1">
        <v>43734</v>
      </c>
      <c r="D51" t="s">
        <v>0</v>
      </c>
      <c r="E51">
        <v>135</v>
      </c>
      <c r="F51">
        <v>44.45</v>
      </c>
      <c r="G51">
        <v>179.1</v>
      </c>
      <c r="H51">
        <f t="shared" si="0"/>
        <v>1.1062095398790972</v>
      </c>
      <c r="I51">
        <f t="shared" si="2"/>
        <v>198.12212859234631</v>
      </c>
      <c r="J51">
        <f t="shared" si="1"/>
        <v>0.90398786482106708</v>
      </c>
      <c r="K51">
        <f t="shared" si="3"/>
        <v>161.90422658945312</v>
      </c>
      <c r="L51">
        <f t="shared" si="4"/>
        <v>135</v>
      </c>
      <c r="M51">
        <f t="shared" si="5"/>
        <v>63.122128592346314</v>
      </c>
      <c r="N51">
        <f t="shared" si="6"/>
        <v>26.904226589453117</v>
      </c>
      <c r="O51">
        <v>1.7989041095890411E-2</v>
      </c>
      <c r="P51">
        <f t="shared" si="7"/>
        <v>0.47486069992902746</v>
      </c>
      <c r="Q51">
        <f t="shared" si="8"/>
        <v>44.102023751954377</v>
      </c>
      <c r="R51">
        <f t="shared" si="9"/>
        <v>44.45</v>
      </c>
      <c r="S51" s="2">
        <f t="shared" si="10"/>
        <v>0.34797624804562588</v>
      </c>
    </row>
    <row r="52" spans="1:19" x14ac:dyDescent="0.35">
      <c r="A52" t="s">
        <v>22</v>
      </c>
      <c r="B52" s="1">
        <v>43720</v>
      </c>
      <c r="C52" s="1">
        <v>43734</v>
      </c>
      <c r="D52" t="s">
        <v>0</v>
      </c>
      <c r="E52">
        <v>135</v>
      </c>
      <c r="F52">
        <v>42.4</v>
      </c>
      <c r="G52">
        <v>177.1</v>
      </c>
      <c r="H52">
        <f t="shared" si="0"/>
        <v>1.1062095398790972</v>
      </c>
      <c r="I52">
        <f t="shared" si="2"/>
        <v>195.90970951258811</v>
      </c>
      <c r="J52">
        <f t="shared" si="1"/>
        <v>0.90398786482106708</v>
      </c>
      <c r="K52">
        <f t="shared" si="3"/>
        <v>160.09625085981097</v>
      </c>
      <c r="L52">
        <f t="shared" si="4"/>
        <v>135</v>
      </c>
      <c r="M52">
        <f t="shared" si="5"/>
        <v>60.909709512588108</v>
      </c>
      <c r="N52">
        <f t="shared" si="6"/>
        <v>25.096250859810965</v>
      </c>
      <c r="O52">
        <v>1.7989041095890411E-2</v>
      </c>
      <c r="P52">
        <f t="shared" si="7"/>
        <v>0.47486069992902746</v>
      </c>
      <c r="Q52">
        <f t="shared" si="8"/>
        <v>42.102023751954356</v>
      </c>
      <c r="R52">
        <f t="shared" si="9"/>
        <v>42.4</v>
      </c>
      <c r="S52" s="2">
        <f t="shared" si="10"/>
        <v>0.29797624804564293</v>
      </c>
    </row>
    <row r="53" spans="1:19" x14ac:dyDescent="0.35">
      <c r="A53" t="s">
        <v>22</v>
      </c>
      <c r="B53" s="1">
        <v>43721</v>
      </c>
      <c r="C53" s="1">
        <v>43734</v>
      </c>
      <c r="D53" t="s">
        <v>0</v>
      </c>
      <c r="E53">
        <v>135</v>
      </c>
      <c r="F53">
        <v>45.9</v>
      </c>
      <c r="G53">
        <v>180.6</v>
      </c>
      <c r="H53">
        <f t="shared" si="0"/>
        <v>1.1062095398790972</v>
      </c>
      <c r="I53">
        <f t="shared" si="2"/>
        <v>199.78144290216494</v>
      </c>
      <c r="J53">
        <f t="shared" si="1"/>
        <v>0.90398786482106708</v>
      </c>
      <c r="K53">
        <f t="shared" si="3"/>
        <v>163.2602083866847</v>
      </c>
      <c r="L53">
        <f t="shared" si="4"/>
        <v>135</v>
      </c>
      <c r="M53">
        <f t="shared" si="5"/>
        <v>64.78144290216494</v>
      </c>
      <c r="N53">
        <f t="shared" si="6"/>
        <v>28.260208386684695</v>
      </c>
      <c r="O53">
        <v>1.7989041095890411E-2</v>
      </c>
      <c r="P53">
        <f t="shared" si="7"/>
        <v>0.47486069992902746</v>
      </c>
      <c r="Q53">
        <f t="shared" si="8"/>
        <v>45.602023751954349</v>
      </c>
      <c r="R53">
        <f t="shared" si="9"/>
        <v>45.9</v>
      </c>
      <c r="S53" s="2">
        <f t="shared" si="10"/>
        <v>0.29797624804565004</v>
      </c>
    </row>
    <row r="54" spans="1:19" x14ac:dyDescent="0.35">
      <c r="A54" t="s">
        <v>22</v>
      </c>
      <c r="B54" s="1">
        <v>43724</v>
      </c>
      <c r="C54" s="1">
        <v>43734</v>
      </c>
      <c r="D54" t="s">
        <v>0</v>
      </c>
      <c r="E54">
        <v>135</v>
      </c>
      <c r="F54">
        <v>45.85</v>
      </c>
      <c r="G54">
        <v>180.6</v>
      </c>
      <c r="H54">
        <f t="shared" si="0"/>
        <v>1.1062095398790972</v>
      </c>
      <c r="I54">
        <f t="shared" si="2"/>
        <v>199.78144290216494</v>
      </c>
      <c r="J54">
        <f t="shared" si="1"/>
        <v>0.90398786482106708</v>
      </c>
      <c r="K54">
        <f t="shared" si="3"/>
        <v>163.2602083866847</v>
      </c>
      <c r="L54">
        <f t="shared" si="4"/>
        <v>135</v>
      </c>
      <c r="M54">
        <f t="shared" si="5"/>
        <v>64.78144290216494</v>
      </c>
      <c r="N54">
        <f t="shared" si="6"/>
        <v>28.260208386684695</v>
      </c>
      <c r="O54">
        <v>1.7989041095890411E-2</v>
      </c>
      <c r="P54">
        <f t="shared" si="7"/>
        <v>0.47486069992902746</v>
      </c>
      <c r="Q54">
        <f t="shared" si="8"/>
        <v>45.602023751954349</v>
      </c>
      <c r="R54">
        <f t="shared" si="9"/>
        <v>45.85</v>
      </c>
      <c r="S54" s="2">
        <f t="shared" si="10"/>
        <v>0.24797624804565288</v>
      </c>
    </row>
    <row r="55" spans="1:19" x14ac:dyDescent="0.35">
      <c r="A55" t="s">
        <v>22</v>
      </c>
      <c r="B55" s="1">
        <v>43725</v>
      </c>
      <c r="C55" s="1">
        <v>43734</v>
      </c>
      <c r="D55" t="s">
        <v>0</v>
      </c>
      <c r="E55">
        <v>135</v>
      </c>
      <c r="F55">
        <v>42.95</v>
      </c>
      <c r="G55">
        <v>177.75</v>
      </c>
      <c r="H55">
        <f t="shared" si="0"/>
        <v>1.1062095398790972</v>
      </c>
      <c r="I55">
        <f t="shared" si="2"/>
        <v>196.62874571350952</v>
      </c>
      <c r="J55">
        <f t="shared" si="1"/>
        <v>0.90398786482106708</v>
      </c>
      <c r="K55">
        <f t="shared" si="3"/>
        <v>160.68384297194467</v>
      </c>
      <c r="L55">
        <f t="shared" si="4"/>
        <v>135</v>
      </c>
      <c r="M55">
        <f t="shared" si="5"/>
        <v>61.628745713509517</v>
      </c>
      <c r="N55">
        <f t="shared" si="6"/>
        <v>25.683842971944671</v>
      </c>
      <c r="O55">
        <v>1.7989041095890411E-2</v>
      </c>
      <c r="P55">
        <f t="shared" si="7"/>
        <v>0.47486069992902746</v>
      </c>
      <c r="Q55">
        <f t="shared" si="8"/>
        <v>42.752023751954361</v>
      </c>
      <c r="R55">
        <f t="shared" si="9"/>
        <v>42.95</v>
      </c>
      <c r="S55" s="2">
        <f t="shared" si="10"/>
        <v>0.19797624804564151</v>
      </c>
    </row>
    <row r="56" spans="1:19" x14ac:dyDescent="0.35">
      <c r="A56" t="s">
        <v>22</v>
      </c>
      <c r="B56" s="1">
        <v>43726</v>
      </c>
      <c r="C56" s="1">
        <v>43734</v>
      </c>
      <c r="D56" t="s">
        <v>0</v>
      </c>
      <c r="E56">
        <v>135</v>
      </c>
      <c r="F56">
        <v>45.05</v>
      </c>
      <c r="G56">
        <v>179.85</v>
      </c>
      <c r="H56">
        <f t="shared" si="0"/>
        <v>1.1062095398790972</v>
      </c>
      <c r="I56">
        <f t="shared" si="2"/>
        <v>198.95178574725563</v>
      </c>
      <c r="J56">
        <f t="shared" si="1"/>
        <v>0.90398786482106708</v>
      </c>
      <c r="K56">
        <f t="shared" si="3"/>
        <v>162.58221748806892</v>
      </c>
      <c r="L56">
        <f t="shared" si="4"/>
        <v>135</v>
      </c>
      <c r="M56">
        <f t="shared" si="5"/>
        <v>63.951785747255627</v>
      </c>
      <c r="N56">
        <f t="shared" si="6"/>
        <v>27.58221748806892</v>
      </c>
      <c r="O56">
        <v>1.7989041095890411E-2</v>
      </c>
      <c r="P56">
        <f t="shared" si="7"/>
        <v>0.47486069992902746</v>
      </c>
      <c r="Q56">
        <f t="shared" si="8"/>
        <v>44.85202375195437</v>
      </c>
      <c r="R56">
        <f t="shared" si="9"/>
        <v>45.05</v>
      </c>
      <c r="S56" s="2">
        <f t="shared" si="10"/>
        <v>0.1979762480456273</v>
      </c>
    </row>
    <row r="57" spans="1:19" x14ac:dyDescent="0.35">
      <c r="A57" t="s">
        <v>22</v>
      </c>
      <c r="B57" s="1">
        <v>43727</v>
      </c>
      <c r="C57" s="1">
        <v>43734</v>
      </c>
      <c r="D57" t="s">
        <v>0</v>
      </c>
      <c r="E57">
        <v>135</v>
      </c>
      <c r="F57">
        <v>40.35</v>
      </c>
      <c r="G57">
        <v>175.2</v>
      </c>
      <c r="H57">
        <f t="shared" si="0"/>
        <v>1.1062095398790972</v>
      </c>
      <c r="I57">
        <f t="shared" si="2"/>
        <v>193.80791138681781</v>
      </c>
      <c r="J57">
        <f t="shared" si="1"/>
        <v>0.90398786482106708</v>
      </c>
      <c r="K57">
        <f t="shared" si="3"/>
        <v>158.37867391665094</v>
      </c>
      <c r="L57">
        <f t="shared" si="4"/>
        <v>135</v>
      </c>
      <c r="M57">
        <f t="shared" si="5"/>
        <v>58.807911386817807</v>
      </c>
      <c r="N57">
        <f t="shared" si="6"/>
        <v>23.378673916650939</v>
      </c>
      <c r="O57">
        <v>1.7989041095890411E-2</v>
      </c>
      <c r="P57">
        <f t="shared" si="7"/>
        <v>0.47486069992902746</v>
      </c>
      <c r="Q57">
        <f t="shared" si="8"/>
        <v>40.20202375195435</v>
      </c>
      <c r="R57">
        <f t="shared" si="9"/>
        <v>40.35</v>
      </c>
      <c r="S57" s="2">
        <f t="shared" si="10"/>
        <v>0.14797624804565146</v>
      </c>
    </row>
    <row r="58" spans="1:19" x14ac:dyDescent="0.35">
      <c r="A58" t="s">
        <v>22</v>
      </c>
      <c r="B58" s="1">
        <v>43728</v>
      </c>
      <c r="C58" s="1">
        <v>43734</v>
      </c>
      <c r="D58" t="s">
        <v>0</v>
      </c>
      <c r="E58">
        <v>135</v>
      </c>
      <c r="F58">
        <v>50.35</v>
      </c>
      <c r="G58">
        <v>185.2</v>
      </c>
      <c r="H58">
        <f t="shared" si="0"/>
        <v>1.1062095398790972</v>
      </c>
      <c r="I58">
        <f t="shared" si="2"/>
        <v>204.87000678560878</v>
      </c>
      <c r="J58">
        <f t="shared" si="1"/>
        <v>0.90398786482106708</v>
      </c>
      <c r="K58">
        <f t="shared" si="3"/>
        <v>167.41855256486161</v>
      </c>
      <c r="L58">
        <f t="shared" si="4"/>
        <v>135</v>
      </c>
      <c r="M58">
        <f t="shared" si="5"/>
        <v>69.87000678560878</v>
      </c>
      <c r="N58">
        <f t="shared" si="6"/>
        <v>32.418552564861614</v>
      </c>
      <c r="O58">
        <v>1.7989041095890411E-2</v>
      </c>
      <c r="P58">
        <f t="shared" si="7"/>
        <v>0.47486069992902746</v>
      </c>
      <c r="Q58">
        <f t="shared" si="8"/>
        <v>50.202023751954357</v>
      </c>
      <c r="R58">
        <f t="shared" si="9"/>
        <v>50.35</v>
      </c>
      <c r="S58" s="2">
        <f t="shared" si="10"/>
        <v>0.14797624804564435</v>
      </c>
    </row>
    <row r="59" spans="1:19" x14ac:dyDescent="0.35">
      <c r="A59" t="s">
        <v>22</v>
      </c>
      <c r="B59" s="1">
        <v>43731</v>
      </c>
      <c r="C59" s="1">
        <v>43734</v>
      </c>
      <c r="D59" t="s">
        <v>0</v>
      </c>
      <c r="E59">
        <v>135</v>
      </c>
      <c r="F59">
        <v>54.3</v>
      </c>
      <c r="G59">
        <v>189.2</v>
      </c>
      <c r="H59">
        <f t="shared" si="0"/>
        <v>1.1062095398790972</v>
      </c>
      <c r="I59">
        <f t="shared" si="2"/>
        <v>209.29484494512519</v>
      </c>
      <c r="J59">
        <f t="shared" si="1"/>
        <v>0.90398786482106708</v>
      </c>
      <c r="K59">
        <f t="shared" si="3"/>
        <v>171.03450402414589</v>
      </c>
      <c r="L59">
        <f t="shared" si="4"/>
        <v>135</v>
      </c>
      <c r="M59">
        <f t="shared" si="5"/>
        <v>74.294844945125192</v>
      </c>
      <c r="N59">
        <f t="shared" si="6"/>
        <v>36.034504024145889</v>
      </c>
      <c r="O59">
        <v>1.7989041095890411E-2</v>
      </c>
      <c r="P59">
        <f t="shared" si="7"/>
        <v>0.47486069992902746</v>
      </c>
      <c r="Q59">
        <f t="shared" si="8"/>
        <v>54.202023751954371</v>
      </c>
      <c r="R59">
        <f t="shared" si="9"/>
        <v>54.3</v>
      </c>
      <c r="S59" s="2">
        <f t="shared" si="10"/>
        <v>9.797624804562588E-2</v>
      </c>
    </row>
    <row r="60" spans="1:19" x14ac:dyDescent="0.35">
      <c r="A60" t="s">
        <v>22</v>
      </c>
      <c r="B60" s="1">
        <v>43732</v>
      </c>
      <c r="C60" s="1">
        <v>43734</v>
      </c>
      <c r="D60" t="s">
        <v>0</v>
      </c>
      <c r="E60">
        <v>135</v>
      </c>
      <c r="F60">
        <v>51.3</v>
      </c>
      <c r="G60">
        <v>186.25</v>
      </c>
      <c r="H60">
        <f t="shared" si="0"/>
        <v>1.1062095398790972</v>
      </c>
      <c r="I60">
        <f t="shared" si="2"/>
        <v>206.03152680248186</v>
      </c>
      <c r="J60">
        <f t="shared" si="1"/>
        <v>0.90398786482106708</v>
      </c>
      <c r="K60">
        <f t="shared" si="3"/>
        <v>168.36773982292374</v>
      </c>
      <c r="L60">
        <f t="shared" si="4"/>
        <v>135</v>
      </c>
      <c r="M60">
        <f t="shared" si="5"/>
        <v>71.031526802481864</v>
      </c>
      <c r="N60">
        <f t="shared" si="6"/>
        <v>33.367739822923738</v>
      </c>
      <c r="O60">
        <v>1.7989041095890411E-2</v>
      </c>
      <c r="P60">
        <f t="shared" si="7"/>
        <v>0.47486069992902746</v>
      </c>
      <c r="Q60">
        <f t="shared" si="8"/>
        <v>51.252023751954368</v>
      </c>
      <c r="R60">
        <f t="shared" si="9"/>
        <v>51.3</v>
      </c>
      <c r="S60" s="2">
        <f t="shared" si="10"/>
        <v>4.7976248045628722E-2</v>
      </c>
    </row>
    <row r="61" spans="1:19" x14ac:dyDescent="0.35">
      <c r="A61" t="s">
        <v>22</v>
      </c>
      <c r="B61" s="1">
        <v>43733</v>
      </c>
      <c r="C61" s="1">
        <v>43734</v>
      </c>
      <c r="D61" t="s">
        <v>0</v>
      </c>
      <c r="E61">
        <v>135</v>
      </c>
      <c r="F61">
        <v>50</v>
      </c>
      <c r="G61">
        <v>184.95</v>
      </c>
      <c r="H61">
        <f t="shared" si="0"/>
        <v>1.1062095398790972</v>
      </c>
      <c r="I61">
        <f t="shared" si="2"/>
        <v>204.59345440063902</v>
      </c>
      <c r="J61">
        <f t="shared" si="1"/>
        <v>0.90398786482106708</v>
      </c>
      <c r="K61">
        <f t="shared" si="3"/>
        <v>167.19255559865636</v>
      </c>
      <c r="L61">
        <f t="shared" si="4"/>
        <v>135</v>
      </c>
      <c r="M61">
        <f t="shared" si="5"/>
        <v>69.593454400639018</v>
      </c>
      <c r="N61">
        <f t="shared" si="6"/>
        <v>32.192555598656355</v>
      </c>
      <c r="O61">
        <v>1.7989041095890411E-2</v>
      </c>
      <c r="P61">
        <f t="shared" si="7"/>
        <v>0.47486069992902746</v>
      </c>
      <c r="Q61">
        <f t="shared" si="8"/>
        <v>49.952023751954364</v>
      </c>
      <c r="R61">
        <f t="shared" si="9"/>
        <v>50</v>
      </c>
      <c r="S61" s="2">
        <f t="shared" si="10"/>
        <v>4.7976248045635828E-2</v>
      </c>
    </row>
    <row r="62" spans="1:19" x14ac:dyDescent="0.35">
      <c r="A62" t="s">
        <v>22</v>
      </c>
      <c r="B62" s="1">
        <v>43734</v>
      </c>
      <c r="C62" s="1">
        <v>43734</v>
      </c>
      <c r="D62" t="s">
        <v>0</v>
      </c>
      <c r="E62">
        <v>135</v>
      </c>
      <c r="F62">
        <v>0</v>
      </c>
      <c r="G62">
        <v>184.4</v>
      </c>
      <c r="H62">
        <f t="shared" si="0"/>
        <v>1.1062095398790972</v>
      </c>
      <c r="I62">
        <f t="shared" si="2"/>
        <v>203.98503915370554</v>
      </c>
      <c r="J62">
        <f t="shared" si="1"/>
        <v>0.90398786482106708</v>
      </c>
      <c r="K62">
        <f t="shared" si="3"/>
        <v>166.69536227300478</v>
      </c>
      <c r="L62">
        <f t="shared" si="4"/>
        <v>135</v>
      </c>
      <c r="M62">
        <f t="shared" si="5"/>
        <v>68.985039153705543</v>
      </c>
      <c r="N62">
        <f t="shared" si="6"/>
        <v>31.695362273004775</v>
      </c>
      <c r="O62">
        <v>1.7989041095890411E-2</v>
      </c>
      <c r="P62">
        <f t="shared" si="7"/>
        <v>0.47486069992902746</v>
      </c>
      <c r="Q62">
        <f t="shared" si="8"/>
        <v>49.402023751954374</v>
      </c>
      <c r="R62">
        <f t="shared" si="9"/>
        <v>0</v>
      </c>
      <c r="S62" s="2">
        <f t="shared" si="10"/>
        <v>49.402023751954374</v>
      </c>
    </row>
    <row r="63" spans="1:19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0"/>
        <v>1.1062095398790972</v>
      </c>
      <c r="I63">
        <f t="shared" si="2"/>
        <v>203.98503915370554</v>
      </c>
      <c r="J63">
        <f t="shared" si="1"/>
        <v>0.90398786482106708</v>
      </c>
      <c r="K63">
        <f t="shared" si="3"/>
        <v>166.69536227300478</v>
      </c>
      <c r="L63">
        <f t="shared" si="4"/>
        <v>135</v>
      </c>
      <c r="M63">
        <f t="shared" si="5"/>
        <v>68.985039153705543</v>
      </c>
      <c r="N63">
        <f t="shared" si="6"/>
        <v>31.695362273004775</v>
      </c>
      <c r="O63">
        <v>1.7989041095890411E-2</v>
      </c>
      <c r="P63">
        <f t="shared" si="7"/>
        <v>0.47486069992902746</v>
      </c>
      <c r="Q63">
        <f t="shared" si="8"/>
        <v>49.402023751954374</v>
      </c>
      <c r="R63">
        <f t="shared" si="9"/>
        <v>0</v>
      </c>
      <c r="S63" s="2">
        <f t="shared" si="10"/>
        <v>49.402023751954374</v>
      </c>
    </row>
    <row r="64" spans="1:19" x14ac:dyDescent="0.35">
      <c r="B64" s="1"/>
      <c r="C64" s="1"/>
      <c r="S64" s="2"/>
    </row>
    <row r="65" spans="2:19" x14ac:dyDescent="0.35">
      <c r="B65" s="1"/>
      <c r="C65" s="1"/>
      <c r="S65" s="2"/>
    </row>
    <row r="66" spans="2:19" x14ac:dyDescent="0.35">
      <c r="B66" s="1"/>
      <c r="C66" s="1"/>
      <c r="S66" s="2"/>
    </row>
    <row r="67" spans="2:19" x14ac:dyDescent="0.35">
      <c r="B67" s="1"/>
      <c r="C67" s="1"/>
      <c r="S67" s="2"/>
    </row>
    <row r="68" spans="2:19" x14ac:dyDescent="0.35">
      <c r="B68" s="1"/>
      <c r="C68" s="1"/>
      <c r="S68" s="2"/>
    </row>
    <row r="69" spans="2:19" x14ac:dyDescent="0.35">
      <c r="B69" s="1"/>
      <c r="C69" s="1"/>
      <c r="S69" s="2"/>
    </row>
    <row r="70" spans="2:19" x14ac:dyDescent="0.35">
      <c r="B70" s="1"/>
      <c r="C70" s="1"/>
      <c r="S70" s="2"/>
    </row>
    <row r="71" spans="2:19" x14ac:dyDescent="0.35">
      <c r="B71" s="1"/>
      <c r="C71" s="1"/>
      <c r="S71" s="2"/>
    </row>
    <row r="72" spans="2:19" x14ac:dyDescent="0.35">
      <c r="B72" s="1"/>
      <c r="C72" s="1"/>
      <c r="S72" s="2"/>
    </row>
    <row r="73" spans="2:19" x14ac:dyDescent="0.35">
      <c r="B73" s="1"/>
      <c r="C73" s="1"/>
      <c r="S73" s="2"/>
    </row>
    <row r="74" spans="2:19" x14ac:dyDescent="0.35">
      <c r="B74" s="1"/>
      <c r="C74" s="1"/>
      <c r="S74" s="2"/>
    </row>
    <row r="75" spans="2:19" x14ac:dyDescent="0.35">
      <c r="B75" s="1"/>
      <c r="C75" s="1"/>
      <c r="S75" s="2"/>
    </row>
    <row r="76" spans="2:19" x14ac:dyDescent="0.35">
      <c r="B76" s="1"/>
      <c r="C76" s="1"/>
      <c r="S76" s="2"/>
    </row>
    <row r="77" spans="2:19" x14ac:dyDescent="0.35">
      <c r="B77" s="1"/>
      <c r="C77" s="1"/>
      <c r="S77" s="2"/>
    </row>
    <row r="78" spans="2:19" x14ac:dyDescent="0.35">
      <c r="B78" s="1"/>
      <c r="C78" s="1"/>
      <c r="S78" s="2"/>
    </row>
    <row r="79" spans="2:19" x14ac:dyDescent="0.35">
      <c r="B79" s="1"/>
      <c r="C79" s="1"/>
      <c r="S79" s="2"/>
    </row>
    <row r="80" spans="2:19" x14ac:dyDescent="0.35">
      <c r="B80" s="1"/>
      <c r="C80" s="1"/>
      <c r="S80" s="2"/>
    </row>
    <row r="81" spans="2:19" x14ac:dyDescent="0.35">
      <c r="B81" s="1"/>
      <c r="C81" s="1"/>
      <c r="S81" s="2"/>
    </row>
    <row r="82" spans="2:19" x14ac:dyDescent="0.35">
      <c r="B82" s="1"/>
      <c r="C82" s="1"/>
      <c r="S82" s="2"/>
    </row>
    <row r="83" spans="2:19" x14ac:dyDescent="0.35">
      <c r="B83" s="1"/>
      <c r="C83" s="1"/>
      <c r="S83" s="2"/>
    </row>
    <row r="84" spans="2:19" x14ac:dyDescent="0.35">
      <c r="B84" s="1"/>
      <c r="C84" s="1"/>
      <c r="S84" s="2"/>
    </row>
    <row r="85" spans="2:19" x14ac:dyDescent="0.35">
      <c r="B85" s="1"/>
      <c r="C85" s="1"/>
      <c r="S85" s="2"/>
    </row>
    <row r="86" spans="2:19" x14ac:dyDescent="0.35">
      <c r="B86" s="1"/>
      <c r="C86" s="1"/>
      <c r="S86" s="2"/>
    </row>
    <row r="87" spans="2:19" x14ac:dyDescent="0.35">
      <c r="B87" s="1"/>
      <c r="C87" s="1"/>
      <c r="S87" s="2"/>
    </row>
    <row r="88" spans="2:19" x14ac:dyDescent="0.35">
      <c r="B88" s="1"/>
      <c r="C88" s="1"/>
      <c r="S88" s="2"/>
    </row>
    <row r="89" spans="2:19" x14ac:dyDescent="0.35">
      <c r="B89" s="1"/>
      <c r="C89" s="1"/>
      <c r="S89" s="2"/>
    </row>
    <row r="90" spans="2:19" x14ac:dyDescent="0.35">
      <c r="B90" s="1"/>
      <c r="C90" s="1"/>
      <c r="S90" s="2"/>
    </row>
    <row r="91" spans="2:19" x14ac:dyDescent="0.35">
      <c r="B91" s="1"/>
      <c r="C91" s="1"/>
      <c r="S91" s="2"/>
    </row>
    <row r="92" spans="2:19" x14ac:dyDescent="0.35">
      <c r="B92" s="1"/>
      <c r="C92" s="1"/>
      <c r="S92" s="2"/>
    </row>
    <row r="93" spans="2:19" x14ac:dyDescent="0.35">
      <c r="B93" s="1"/>
      <c r="C93" s="1"/>
      <c r="S93" s="2"/>
    </row>
    <row r="94" spans="2:19" x14ac:dyDescent="0.35">
      <c r="B94" s="1"/>
      <c r="C94" s="1"/>
      <c r="S94" s="2"/>
    </row>
    <row r="95" spans="2:19" x14ac:dyDescent="0.35">
      <c r="B95" s="1"/>
      <c r="C95" s="1"/>
      <c r="S95" s="2"/>
    </row>
    <row r="96" spans="2:19" x14ac:dyDescent="0.35">
      <c r="B96" s="1"/>
      <c r="C96" s="1"/>
      <c r="S96" s="2"/>
    </row>
    <row r="97" spans="2:19" x14ac:dyDescent="0.35">
      <c r="B97" s="1"/>
      <c r="C97" s="1"/>
      <c r="S97" s="2"/>
    </row>
    <row r="98" spans="2:19" x14ac:dyDescent="0.35">
      <c r="B98" s="1"/>
      <c r="C98" s="1"/>
      <c r="S98" s="2"/>
    </row>
    <row r="99" spans="2:19" x14ac:dyDescent="0.35">
      <c r="B99" s="1"/>
      <c r="C99" s="1"/>
      <c r="S99" s="2"/>
    </row>
    <row r="100" spans="2:19" x14ac:dyDescent="0.35">
      <c r="B100" s="1"/>
      <c r="C100" s="1"/>
      <c r="S100" s="2"/>
    </row>
    <row r="101" spans="2:19" x14ac:dyDescent="0.35">
      <c r="B101" s="1"/>
      <c r="C101" s="1"/>
      <c r="S101" s="2"/>
    </row>
    <row r="102" spans="2:19" x14ac:dyDescent="0.35">
      <c r="B102" s="1"/>
      <c r="C102" s="1"/>
      <c r="S102" s="2"/>
    </row>
    <row r="103" spans="2:19" x14ac:dyDescent="0.35">
      <c r="B103" s="1"/>
      <c r="C103" s="1"/>
      <c r="S103" s="2"/>
    </row>
    <row r="104" spans="2:19" x14ac:dyDescent="0.35">
      <c r="B104" s="1"/>
      <c r="C104" s="1"/>
      <c r="S104" s="2"/>
    </row>
    <row r="105" spans="2:19" x14ac:dyDescent="0.35">
      <c r="B105" s="1"/>
      <c r="C105" s="1"/>
      <c r="S105" s="2"/>
    </row>
    <row r="106" spans="2:19" x14ac:dyDescent="0.35">
      <c r="B106" s="1"/>
      <c r="C106" s="1"/>
      <c r="S106" s="2"/>
    </row>
    <row r="107" spans="2:19" x14ac:dyDescent="0.35">
      <c r="B107" s="1"/>
      <c r="C107" s="1"/>
      <c r="S107" s="2"/>
    </row>
    <row r="108" spans="2:19" x14ac:dyDescent="0.35">
      <c r="B108" s="1"/>
      <c r="C108" s="1"/>
      <c r="S108" s="2"/>
    </row>
    <row r="109" spans="2:19" x14ac:dyDescent="0.35">
      <c r="B109" s="1"/>
      <c r="C109" s="1"/>
      <c r="S109" s="2"/>
    </row>
    <row r="110" spans="2:19" x14ac:dyDescent="0.35">
      <c r="B110" s="1"/>
      <c r="C110" s="1"/>
      <c r="S110" s="2"/>
    </row>
    <row r="111" spans="2:19" x14ac:dyDescent="0.35">
      <c r="B111" s="1"/>
      <c r="C111" s="1"/>
      <c r="S111" s="2"/>
    </row>
    <row r="112" spans="2:19" x14ac:dyDescent="0.35">
      <c r="B112" s="1"/>
      <c r="C112" s="1"/>
      <c r="S112" s="2"/>
    </row>
    <row r="113" spans="2:20" x14ac:dyDescent="0.35">
      <c r="B113" s="1"/>
      <c r="C113" s="1"/>
      <c r="S113" s="2"/>
    </row>
    <row r="114" spans="2:20" x14ac:dyDescent="0.35">
      <c r="B114" s="1"/>
      <c r="C114" s="1"/>
      <c r="S114" s="2"/>
    </row>
    <row r="115" spans="2:20" x14ac:dyDescent="0.35">
      <c r="B115" s="1"/>
      <c r="C115" s="1"/>
      <c r="S115" s="2"/>
      <c r="T115" s="2">
        <f t="shared" ref="T115:T116" si="11">IF(S115-R115&gt;0,S115-R115,R115-S115)</f>
        <v>0</v>
      </c>
    </row>
    <row r="116" spans="2:20" x14ac:dyDescent="0.35">
      <c r="B116" s="1"/>
      <c r="C116" s="1"/>
      <c r="S116" s="2"/>
      <c r="T116" s="2">
        <f t="shared" si="11"/>
        <v>0</v>
      </c>
    </row>
    <row r="117" spans="2:20" x14ac:dyDescent="0.35">
      <c r="B117" s="1"/>
      <c r="C117" s="1"/>
      <c r="S117" s="2"/>
    </row>
    <row r="118" spans="2:20" x14ac:dyDescent="0.35">
      <c r="B118" s="1"/>
      <c r="C118" s="1"/>
      <c r="S118" s="2"/>
    </row>
    <row r="119" spans="2:20" x14ac:dyDescent="0.35">
      <c r="B119" s="1"/>
      <c r="C119" s="1"/>
      <c r="S119" s="2"/>
    </row>
    <row r="120" spans="2:20" x14ac:dyDescent="0.35">
      <c r="B120" s="1"/>
      <c r="C120" s="1"/>
      <c r="S120" s="2"/>
    </row>
    <row r="121" spans="2:20" x14ac:dyDescent="0.35">
      <c r="B121" s="1"/>
      <c r="C121" s="1"/>
      <c r="S121" s="2"/>
    </row>
    <row r="122" spans="2:20" x14ac:dyDescent="0.35">
      <c r="B122" s="1"/>
      <c r="C122" s="1"/>
      <c r="S122" s="2"/>
    </row>
    <row r="123" spans="2:20" x14ac:dyDescent="0.35">
      <c r="B123" s="1"/>
      <c r="C123" s="1"/>
      <c r="S123" s="2"/>
    </row>
    <row r="124" spans="2:20" x14ac:dyDescent="0.35">
      <c r="B124" s="1"/>
      <c r="C124" s="1"/>
      <c r="S124" s="2"/>
    </row>
    <row r="125" spans="2:20" x14ac:dyDescent="0.35">
      <c r="B125" s="1"/>
      <c r="C125" s="1"/>
      <c r="S125" s="2"/>
    </row>
    <row r="126" spans="2:20" x14ac:dyDescent="0.35">
      <c r="B126" s="1"/>
      <c r="C126" s="1"/>
      <c r="S126" s="2"/>
    </row>
    <row r="127" spans="2:20" x14ac:dyDescent="0.35">
      <c r="S1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