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th_SBH\Desktop\"/>
    </mc:Choice>
  </mc:AlternateContent>
  <xr:revisionPtr revIDLastSave="0" documentId="13_ncr:1_{F8889152-3FA4-4864-B0F3-985AF6949D2B}" xr6:coauthVersionLast="45" xr6:coauthVersionMax="45" xr10:uidLastSave="{00000000-0000-0000-0000-000000000000}"/>
  <bookViews>
    <workbookView xWindow="-120" yWindow="-120" windowWidth="20730" windowHeight="11160" firstSheet="4" activeTab="9" xr2:uid="{00000000-000D-0000-FFFF-FFFF00000000}"/>
  </bookViews>
  <sheets>
    <sheet name="RAW DATA" sheetId="1" r:id="rId1"/>
    <sheet name="Daily_Near" sheetId="2" r:id="rId2"/>
    <sheet name="Weekly_Near" sheetId="5" r:id="rId3"/>
    <sheet name="Monthly_Near" sheetId="6" r:id="rId4"/>
    <sheet name="Daily_Middle" sheetId="3" r:id="rId5"/>
    <sheet name="Weekly_Middle" sheetId="7" r:id="rId6"/>
    <sheet name="Monthly_Middle" sheetId="8" r:id="rId7"/>
    <sheet name="Daily_Far" sheetId="4" r:id="rId8"/>
    <sheet name="Weekly_Far" sheetId="9" r:id="rId9"/>
    <sheet name="Monthly_Far" sheetId="10" r:id="rId10"/>
  </sheets>
  <definedNames>
    <definedName name="_xlnm._FilterDatabase" localSheetId="7" hidden="1">Daily_Far!$A$1:$T$203</definedName>
    <definedName name="_xlnm._FilterDatabase" localSheetId="4" hidden="1">Daily_Middle!$A$1:$T$226</definedName>
    <definedName name="_xlnm._FilterDatabase" localSheetId="1" hidden="1">Daily_Near!$A$1:$T$244</definedName>
    <definedName name="_xlnm._FilterDatabase" localSheetId="0" hidden="1">'RAW DATA'!$A$1:$O$671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6" l="1"/>
  <c r="T250" i="2" l="1"/>
  <c r="T232" i="3"/>
  <c r="T209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O4" i="6" l="1"/>
  <c r="O5" i="6"/>
  <c r="O6" i="6"/>
  <c r="O7" i="6"/>
  <c r="O8" i="6"/>
  <c r="O9" i="6"/>
  <c r="O10" i="6"/>
  <c r="O11" i="6"/>
  <c r="O12" i="6"/>
  <c r="O13" i="6"/>
  <c r="S16" i="10" l="1"/>
  <c r="S15" i="10"/>
  <c r="S14" i="10"/>
  <c r="S13" i="10"/>
  <c r="R16" i="10"/>
  <c r="R15" i="10"/>
  <c r="R14" i="10"/>
  <c r="R13" i="10"/>
  <c r="O16" i="10"/>
  <c r="O15" i="10"/>
  <c r="O14" i="10"/>
  <c r="O13" i="10"/>
  <c r="S4" i="10"/>
  <c r="S5" i="10"/>
  <c r="S6" i="10"/>
  <c r="S7" i="10"/>
  <c r="S8" i="10"/>
  <c r="S9" i="10"/>
  <c r="S10" i="10"/>
  <c r="S11" i="10"/>
  <c r="S3" i="10"/>
  <c r="R4" i="10"/>
  <c r="R5" i="10"/>
  <c r="R6" i="10"/>
  <c r="R7" i="10"/>
  <c r="R8" i="10"/>
  <c r="R9" i="10"/>
  <c r="R10" i="10"/>
  <c r="R11" i="10"/>
  <c r="R3" i="10"/>
  <c r="Q3" i="10"/>
  <c r="Q4" i="10"/>
  <c r="Q5" i="10"/>
  <c r="Q6" i="10"/>
  <c r="Q7" i="10"/>
  <c r="Q8" i="10"/>
  <c r="Q9" i="10"/>
  <c r="Q10" i="10"/>
  <c r="Q11" i="10"/>
  <c r="Q2" i="10"/>
  <c r="O4" i="10"/>
  <c r="O5" i="10"/>
  <c r="O6" i="10"/>
  <c r="O7" i="10"/>
  <c r="O8" i="10"/>
  <c r="O9" i="10"/>
  <c r="O10" i="10"/>
  <c r="O11" i="10"/>
  <c r="O3" i="10"/>
  <c r="S49" i="9"/>
  <c r="S48" i="9"/>
  <c r="S47" i="9"/>
  <c r="S46" i="9"/>
  <c r="R49" i="9"/>
  <c r="R48" i="9"/>
  <c r="R47" i="9"/>
  <c r="R46" i="9"/>
  <c r="O49" i="9"/>
  <c r="O48" i="9"/>
  <c r="O47" i="9"/>
  <c r="O46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3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2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3" i="9"/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3" i="4"/>
  <c r="O17" i="8"/>
  <c r="O16" i="8"/>
  <c r="O15" i="8"/>
  <c r="O14" i="8"/>
  <c r="S12" i="8"/>
  <c r="R4" i="8"/>
  <c r="S4" i="8" s="1"/>
  <c r="R12" i="8"/>
  <c r="Q3" i="8"/>
  <c r="R3" i="8" s="1"/>
  <c r="Q4" i="8"/>
  <c r="Q5" i="8"/>
  <c r="R5" i="8" s="1"/>
  <c r="S5" i="8" s="1"/>
  <c r="Q6" i="8"/>
  <c r="R6" i="8" s="1"/>
  <c r="S6" i="8" s="1"/>
  <c r="Q7" i="8"/>
  <c r="R7" i="8" s="1"/>
  <c r="S7" i="8" s="1"/>
  <c r="Q8" i="8"/>
  <c r="R8" i="8" s="1"/>
  <c r="S8" i="8" s="1"/>
  <c r="Q9" i="8"/>
  <c r="R9" i="8" s="1"/>
  <c r="S9" i="8" s="1"/>
  <c r="Q10" i="8"/>
  <c r="R10" i="8" s="1"/>
  <c r="S10" i="8" s="1"/>
  <c r="Q11" i="8"/>
  <c r="R11" i="8" s="1"/>
  <c r="S11" i="8" s="1"/>
  <c r="Q12" i="8"/>
  <c r="Q2" i="8"/>
  <c r="O4" i="8"/>
  <c r="O5" i="8"/>
  <c r="O6" i="8"/>
  <c r="O7" i="8"/>
  <c r="O8" i="8"/>
  <c r="O9" i="8"/>
  <c r="O10" i="8"/>
  <c r="O11" i="8"/>
  <c r="O12" i="8"/>
  <c r="O3" i="8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4" i="7"/>
  <c r="O5" i="7"/>
  <c r="O6" i="7"/>
  <c r="S23" i="7" s="1"/>
  <c r="O7" i="7"/>
  <c r="O8" i="7"/>
  <c r="O9" i="7"/>
  <c r="R9" i="7" s="1"/>
  <c r="O10" i="7"/>
  <c r="R10" i="7" s="1"/>
  <c r="O11" i="7"/>
  <c r="R11" i="7" s="1"/>
  <c r="O12" i="7"/>
  <c r="O13" i="7"/>
  <c r="R13" i="7" s="1"/>
  <c r="O14" i="7"/>
  <c r="R14" i="7" s="1"/>
  <c r="O15" i="7"/>
  <c r="R15" i="7" s="1"/>
  <c r="O16" i="7"/>
  <c r="O3" i="7"/>
  <c r="O51" i="7"/>
  <c r="S43" i="7"/>
  <c r="R4" i="7"/>
  <c r="R8" i="7"/>
  <c r="R12" i="7"/>
  <c r="R16" i="7"/>
  <c r="S16" i="7" s="1"/>
  <c r="R17" i="7"/>
  <c r="R18" i="7"/>
  <c r="R19" i="7"/>
  <c r="S19" i="7" s="1"/>
  <c r="R20" i="7"/>
  <c r="R21" i="7"/>
  <c r="R22" i="7"/>
  <c r="R23" i="7"/>
  <c r="R24" i="7"/>
  <c r="R25" i="7"/>
  <c r="R26" i="7"/>
  <c r="R27" i="7"/>
  <c r="S27" i="7" s="1"/>
  <c r="R28" i="7"/>
  <c r="R29" i="7"/>
  <c r="R30" i="7"/>
  <c r="R31" i="7"/>
  <c r="R32" i="7"/>
  <c r="R33" i="7"/>
  <c r="R34" i="7"/>
  <c r="R35" i="7"/>
  <c r="S35" i="7" s="1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2" i="7"/>
  <c r="S4" i="6"/>
  <c r="S5" i="6"/>
  <c r="S6" i="6"/>
  <c r="S8" i="6"/>
  <c r="S9" i="6"/>
  <c r="S10" i="6"/>
  <c r="S12" i="6"/>
  <c r="S13" i="6"/>
  <c r="S3" i="6"/>
  <c r="O18" i="6"/>
  <c r="O17" i="6"/>
  <c r="O16" i="6"/>
  <c r="O15" i="6"/>
  <c r="R4" i="6"/>
  <c r="R18" i="6" s="1"/>
  <c r="R5" i="6"/>
  <c r="R17" i="6" s="1"/>
  <c r="R6" i="6"/>
  <c r="R7" i="6"/>
  <c r="S7" i="6" s="1"/>
  <c r="R8" i="6"/>
  <c r="R9" i="6"/>
  <c r="R10" i="6"/>
  <c r="R11" i="6"/>
  <c r="S11" i="6" s="1"/>
  <c r="R12" i="6"/>
  <c r="R13" i="6"/>
  <c r="R3" i="6"/>
  <c r="Q3" i="6"/>
  <c r="Q4" i="6"/>
  <c r="Q5" i="6"/>
  <c r="Q6" i="6"/>
  <c r="Q7" i="6"/>
  <c r="Q8" i="6"/>
  <c r="Q9" i="6"/>
  <c r="Q10" i="6"/>
  <c r="Q11" i="6"/>
  <c r="Q12" i="6"/>
  <c r="Q13" i="6"/>
  <c r="Q2" i="6"/>
  <c r="O3" i="6"/>
  <c r="S249" i="2"/>
  <c r="S248" i="2"/>
  <c r="S247" i="2"/>
  <c r="S246" i="2"/>
  <c r="R249" i="2"/>
  <c r="R248" i="2"/>
  <c r="R247" i="2"/>
  <c r="R246" i="2"/>
  <c r="O249" i="2"/>
  <c r="O248" i="2"/>
  <c r="O247" i="2"/>
  <c r="O246" i="2"/>
  <c r="S57" i="5"/>
  <c r="S56" i="5"/>
  <c r="S55" i="5"/>
  <c r="S54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3" i="5"/>
  <c r="R57" i="5"/>
  <c r="R56" i="5"/>
  <c r="R55" i="5"/>
  <c r="R54" i="5"/>
  <c r="O57" i="5"/>
  <c r="O56" i="5"/>
  <c r="O55" i="5"/>
  <c r="O54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2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6" i="5"/>
  <c r="O7" i="5"/>
  <c r="O8" i="5"/>
  <c r="O4" i="5"/>
  <c r="O5" i="5"/>
  <c r="O3" i="5"/>
  <c r="S15" i="6" l="1"/>
  <c r="R15" i="6"/>
  <c r="S16" i="6"/>
  <c r="S17" i="6"/>
  <c r="S18" i="6"/>
  <c r="R14" i="8"/>
  <c r="S3" i="8"/>
  <c r="R17" i="8"/>
  <c r="R16" i="8"/>
  <c r="R15" i="8"/>
  <c r="S12" i="7"/>
  <c r="S20" i="7"/>
  <c r="S8" i="7"/>
  <c r="S4" i="7"/>
  <c r="S15" i="7"/>
  <c r="S11" i="7"/>
  <c r="O54" i="7"/>
  <c r="R7" i="7"/>
  <c r="S7" i="7" s="1"/>
  <c r="S48" i="7"/>
  <c r="S40" i="7"/>
  <c r="S32" i="7"/>
  <c r="S24" i="7"/>
  <c r="R6" i="7"/>
  <c r="S6" i="7" s="1"/>
  <c r="S47" i="7"/>
  <c r="S39" i="7"/>
  <c r="S31" i="7"/>
  <c r="O53" i="7"/>
  <c r="R5" i="7"/>
  <c r="S44" i="7"/>
  <c r="S36" i="7"/>
  <c r="S28" i="7"/>
  <c r="S46" i="7"/>
  <c r="S42" i="7"/>
  <c r="S38" i="7"/>
  <c r="S34" i="7"/>
  <c r="S30" i="7"/>
  <c r="S26" i="7"/>
  <c r="S22" i="7"/>
  <c r="S18" i="7"/>
  <c r="S14" i="7"/>
  <c r="S10" i="7"/>
  <c r="O52" i="7"/>
  <c r="R3" i="7"/>
  <c r="S49" i="7"/>
  <c r="S45" i="7"/>
  <c r="S41" i="7"/>
  <c r="S37" i="7"/>
  <c r="S33" i="7"/>
  <c r="S29" i="7"/>
  <c r="S25" i="7"/>
  <c r="S21" i="7"/>
  <c r="S17" i="7"/>
  <c r="S13" i="7"/>
  <c r="S9" i="7"/>
  <c r="S5" i="7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" i="4"/>
  <c r="R206" i="3"/>
  <c r="R222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3" i="2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" i="3"/>
  <c r="O107" i="2"/>
  <c r="O4" i="3"/>
  <c r="R4" i="3" s="1"/>
  <c r="O5" i="3"/>
  <c r="R5" i="3" s="1"/>
  <c r="O6" i="3"/>
  <c r="R6" i="3" s="1"/>
  <c r="O7" i="3"/>
  <c r="O8" i="3"/>
  <c r="R8" i="3" s="1"/>
  <c r="S8" i="3" s="1"/>
  <c r="O9" i="3"/>
  <c r="R9" i="3" s="1"/>
  <c r="O10" i="3"/>
  <c r="R10" i="3" s="1"/>
  <c r="O11" i="3"/>
  <c r="O12" i="3"/>
  <c r="R12" i="3" s="1"/>
  <c r="O13" i="3"/>
  <c r="R13" i="3" s="1"/>
  <c r="O14" i="3"/>
  <c r="R14" i="3" s="1"/>
  <c r="O15" i="3"/>
  <c r="O16" i="3"/>
  <c r="R16" i="3" s="1"/>
  <c r="S16" i="3" s="1"/>
  <c r="O17" i="3"/>
  <c r="R17" i="3" s="1"/>
  <c r="O18" i="3"/>
  <c r="R18" i="3" s="1"/>
  <c r="O19" i="3"/>
  <c r="O20" i="3"/>
  <c r="R20" i="3" s="1"/>
  <c r="O21" i="3"/>
  <c r="R21" i="3" s="1"/>
  <c r="O22" i="3"/>
  <c r="R22" i="3" s="1"/>
  <c r="O23" i="3"/>
  <c r="O24" i="3"/>
  <c r="R24" i="3" s="1"/>
  <c r="S24" i="3" s="1"/>
  <c r="O25" i="3"/>
  <c r="R25" i="3" s="1"/>
  <c r="O26" i="3"/>
  <c r="R26" i="3" s="1"/>
  <c r="O27" i="3"/>
  <c r="O28" i="3"/>
  <c r="R28" i="3" s="1"/>
  <c r="O29" i="3"/>
  <c r="R29" i="3" s="1"/>
  <c r="O30" i="3"/>
  <c r="R30" i="3" s="1"/>
  <c r="O31" i="3"/>
  <c r="O32" i="3"/>
  <c r="R32" i="3" s="1"/>
  <c r="S32" i="3" s="1"/>
  <c r="O33" i="3"/>
  <c r="R33" i="3" s="1"/>
  <c r="O34" i="3"/>
  <c r="R34" i="3" s="1"/>
  <c r="O35" i="3"/>
  <c r="O36" i="3"/>
  <c r="R36" i="3" s="1"/>
  <c r="O37" i="3"/>
  <c r="R37" i="3" s="1"/>
  <c r="O38" i="3"/>
  <c r="R38" i="3" s="1"/>
  <c r="O39" i="3"/>
  <c r="O40" i="3"/>
  <c r="R40" i="3" s="1"/>
  <c r="S40" i="3" s="1"/>
  <c r="O41" i="3"/>
  <c r="R41" i="3" s="1"/>
  <c r="O42" i="3"/>
  <c r="R42" i="3" s="1"/>
  <c r="O43" i="3"/>
  <c r="O44" i="3"/>
  <c r="R44" i="3" s="1"/>
  <c r="O45" i="3"/>
  <c r="R45" i="3" s="1"/>
  <c r="O46" i="3"/>
  <c r="R46" i="3" s="1"/>
  <c r="O47" i="3"/>
  <c r="O48" i="3"/>
  <c r="R48" i="3" s="1"/>
  <c r="S48" i="3" s="1"/>
  <c r="O49" i="3"/>
  <c r="R49" i="3" s="1"/>
  <c r="O50" i="3"/>
  <c r="R50" i="3" s="1"/>
  <c r="O51" i="3"/>
  <c r="O52" i="3"/>
  <c r="R52" i="3" s="1"/>
  <c r="O53" i="3"/>
  <c r="R53" i="3" s="1"/>
  <c r="O54" i="3"/>
  <c r="R54" i="3" s="1"/>
  <c r="O55" i="3"/>
  <c r="O56" i="3"/>
  <c r="R56" i="3" s="1"/>
  <c r="S56" i="3" s="1"/>
  <c r="O57" i="3"/>
  <c r="R57" i="3" s="1"/>
  <c r="O58" i="3"/>
  <c r="R58" i="3" s="1"/>
  <c r="O59" i="3"/>
  <c r="O60" i="3"/>
  <c r="R60" i="3" s="1"/>
  <c r="O61" i="3"/>
  <c r="R61" i="3" s="1"/>
  <c r="O62" i="3"/>
  <c r="R62" i="3" s="1"/>
  <c r="O63" i="3"/>
  <c r="O64" i="3"/>
  <c r="R64" i="3" s="1"/>
  <c r="S64" i="3" s="1"/>
  <c r="O65" i="3"/>
  <c r="R65" i="3" s="1"/>
  <c r="O66" i="3"/>
  <c r="R66" i="3" s="1"/>
  <c r="O67" i="3"/>
  <c r="O68" i="3"/>
  <c r="R68" i="3" s="1"/>
  <c r="O69" i="3"/>
  <c r="R69" i="3" s="1"/>
  <c r="O70" i="3"/>
  <c r="R70" i="3" s="1"/>
  <c r="O71" i="3"/>
  <c r="O72" i="3"/>
  <c r="R72" i="3" s="1"/>
  <c r="S72" i="3" s="1"/>
  <c r="O73" i="3"/>
  <c r="R73" i="3" s="1"/>
  <c r="O74" i="3"/>
  <c r="R74" i="3" s="1"/>
  <c r="O75" i="3"/>
  <c r="O76" i="3"/>
  <c r="R76" i="3" s="1"/>
  <c r="O77" i="3"/>
  <c r="R77" i="3" s="1"/>
  <c r="O78" i="3"/>
  <c r="R78" i="3" s="1"/>
  <c r="O79" i="3"/>
  <c r="O80" i="3"/>
  <c r="R80" i="3" s="1"/>
  <c r="S80" i="3" s="1"/>
  <c r="O81" i="3"/>
  <c r="R81" i="3" s="1"/>
  <c r="O82" i="3"/>
  <c r="R82" i="3" s="1"/>
  <c r="O83" i="3"/>
  <c r="O84" i="3"/>
  <c r="R84" i="3" s="1"/>
  <c r="O85" i="3"/>
  <c r="R85" i="3" s="1"/>
  <c r="O86" i="3"/>
  <c r="R86" i="3" s="1"/>
  <c r="O87" i="3"/>
  <c r="O88" i="3"/>
  <c r="R88" i="3" s="1"/>
  <c r="S88" i="3" s="1"/>
  <c r="O89" i="3"/>
  <c r="R89" i="3" s="1"/>
  <c r="O90" i="3"/>
  <c r="R90" i="3" s="1"/>
  <c r="O91" i="3"/>
  <c r="O92" i="3"/>
  <c r="R92" i="3" s="1"/>
  <c r="O93" i="3"/>
  <c r="R93" i="3" s="1"/>
  <c r="O94" i="3"/>
  <c r="R94" i="3" s="1"/>
  <c r="O95" i="3"/>
  <c r="O96" i="3"/>
  <c r="R96" i="3" s="1"/>
  <c r="S96" i="3" s="1"/>
  <c r="O97" i="3"/>
  <c r="R97" i="3" s="1"/>
  <c r="O98" i="3"/>
  <c r="R98" i="3" s="1"/>
  <c r="O99" i="3"/>
  <c r="O100" i="3"/>
  <c r="R100" i="3" s="1"/>
  <c r="O101" i="3"/>
  <c r="R101" i="3" s="1"/>
  <c r="O102" i="3"/>
  <c r="R102" i="3" s="1"/>
  <c r="O103" i="3"/>
  <c r="O104" i="3"/>
  <c r="R104" i="3" s="1"/>
  <c r="S104" i="3" s="1"/>
  <c r="O105" i="3"/>
  <c r="R105" i="3" s="1"/>
  <c r="O106" i="3"/>
  <c r="R106" i="3" s="1"/>
  <c r="O107" i="3"/>
  <c r="O108" i="3"/>
  <c r="R108" i="3" s="1"/>
  <c r="O109" i="3"/>
  <c r="R109" i="3" s="1"/>
  <c r="O110" i="3"/>
  <c r="R110" i="3" s="1"/>
  <c r="O111" i="3"/>
  <c r="O112" i="3"/>
  <c r="R112" i="3" s="1"/>
  <c r="S112" i="3" s="1"/>
  <c r="O113" i="3"/>
  <c r="R113" i="3" s="1"/>
  <c r="O114" i="3"/>
  <c r="R114" i="3" s="1"/>
  <c r="O115" i="3"/>
  <c r="O116" i="3"/>
  <c r="R116" i="3" s="1"/>
  <c r="O117" i="3"/>
  <c r="R117" i="3" s="1"/>
  <c r="O118" i="3"/>
  <c r="R118" i="3" s="1"/>
  <c r="O119" i="3"/>
  <c r="O120" i="3"/>
  <c r="R120" i="3" s="1"/>
  <c r="S120" i="3" s="1"/>
  <c r="O121" i="3"/>
  <c r="R121" i="3" s="1"/>
  <c r="O122" i="3"/>
  <c r="R122" i="3" s="1"/>
  <c r="O123" i="3"/>
  <c r="O124" i="3"/>
  <c r="R124" i="3" s="1"/>
  <c r="O125" i="3"/>
  <c r="R125" i="3" s="1"/>
  <c r="O126" i="3"/>
  <c r="R126" i="3" s="1"/>
  <c r="O127" i="3"/>
  <c r="O128" i="3"/>
  <c r="R128" i="3" s="1"/>
  <c r="S128" i="3" s="1"/>
  <c r="O129" i="3"/>
  <c r="R129" i="3" s="1"/>
  <c r="O130" i="3"/>
  <c r="R130" i="3" s="1"/>
  <c r="O131" i="3"/>
  <c r="O132" i="3"/>
  <c r="R132" i="3" s="1"/>
  <c r="O133" i="3"/>
  <c r="R133" i="3" s="1"/>
  <c r="O134" i="3"/>
  <c r="R134" i="3" s="1"/>
  <c r="O135" i="3"/>
  <c r="O136" i="3"/>
  <c r="R136" i="3" s="1"/>
  <c r="S136" i="3" s="1"/>
  <c r="O137" i="3"/>
  <c r="R137" i="3" s="1"/>
  <c r="O138" i="3"/>
  <c r="R138" i="3" s="1"/>
  <c r="O139" i="3"/>
  <c r="O140" i="3"/>
  <c r="R140" i="3" s="1"/>
  <c r="O141" i="3"/>
  <c r="R141" i="3" s="1"/>
  <c r="O142" i="3"/>
  <c r="R142" i="3" s="1"/>
  <c r="O143" i="3"/>
  <c r="O144" i="3"/>
  <c r="R144" i="3" s="1"/>
  <c r="S144" i="3" s="1"/>
  <c r="O145" i="3"/>
  <c r="R145" i="3" s="1"/>
  <c r="O146" i="3"/>
  <c r="R146" i="3" s="1"/>
  <c r="O147" i="3"/>
  <c r="O148" i="3"/>
  <c r="R148" i="3" s="1"/>
  <c r="O149" i="3"/>
  <c r="R149" i="3" s="1"/>
  <c r="O150" i="3"/>
  <c r="R150" i="3" s="1"/>
  <c r="O151" i="3"/>
  <c r="O152" i="3"/>
  <c r="R152" i="3" s="1"/>
  <c r="S152" i="3" s="1"/>
  <c r="O153" i="3"/>
  <c r="R153" i="3" s="1"/>
  <c r="O154" i="3"/>
  <c r="R154" i="3" s="1"/>
  <c r="O155" i="3"/>
  <c r="O156" i="3"/>
  <c r="R156" i="3" s="1"/>
  <c r="O157" i="3"/>
  <c r="R157" i="3" s="1"/>
  <c r="O158" i="3"/>
  <c r="R158" i="3" s="1"/>
  <c r="O159" i="3"/>
  <c r="O160" i="3"/>
  <c r="R160" i="3" s="1"/>
  <c r="S160" i="3" s="1"/>
  <c r="O161" i="3"/>
  <c r="R161" i="3" s="1"/>
  <c r="O162" i="3"/>
  <c r="R162" i="3" s="1"/>
  <c r="O163" i="3"/>
  <c r="O164" i="3"/>
  <c r="R164" i="3" s="1"/>
  <c r="O165" i="3"/>
  <c r="R165" i="3" s="1"/>
  <c r="O166" i="3"/>
  <c r="R166" i="3" s="1"/>
  <c r="O167" i="3"/>
  <c r="O168" i="3"/>
  <c r="R168" i="3" s="1"/>
  <c r="S168" i="3" s="1"/>
  <c r="O169" i="3"/>
  <c r="R169" i="3" s="1"/>
  <c r="O170" i="3"/>
  <c r="R170" i="3" s="1"/>
  <c r="O171" i="3"/>
  <c r="O172" i="3"/>
  <c r="R172" i="3" s="1"/>
  <c r="O173" i="3"/>
  <c r="R173" i="3" s="1"/>
  <c r="O174" i="3"/>
  <c r="R174" i="3" s="1"/>
  <c r="O175" i="3"/>
  <c r="O176" i="3"/>
  <c r="R176" i="3" s="1"/>
  <c r="S176" i="3" s="1"/>
  <c r="O177" i="3"/>
  <c r="R177" i="3" s="1"/>
  <c r="O178" i="3"/>
  <c r="R178" i="3" s="1"/>
  <c r="O179" i="3"/>
  <c r="O180" i="3"/>
  <c r="R180" i="3" s="1"/>
  <c r="O181" i="3"/>
  <c r="R181" i="3" s="1"/>
  <c r="O182" i="3"/>
  <c r="R182" i="3" s="1"/>
  <c r="O183" i="3"/>
  <c r="O184" i="3"/>
  <c r="R184" i="3" s="1"/>
  <c r="S184" i="3" s="1"/>
  <c r="O185" i="3"/>
  <c r="R185" i="3" s="1"/>
  <c r="O186" i="3"/>
  <c r="R186" i="3" s="1"/>
  <c r="O187" i="3"/>
  <c r="O188" i="3"/>
  <c r="R188" i="3" s="1"/>
  <c r="O189" i="3"/>
  <c r="R189" i="3" s="1"/>
  <c r="O190" i="3"/>
  <c r="R190" i="3" s="1"/>
  <c r="S190" i="3" s="1"/>
  <c r="O191" i="3"/>
  <c r="O192" i="3"/>
  <c r="R192" i="3" s="1"/>
  <c r="O193" i="3"/>
  <c r="R193" i="3" s="1"/>
  <c r="O194" i="3"/>
  <c r="R194" i="3" s="1"/>
  <c r="O195" i="3"/>
  <c r="O196" i="3"/>
  <c r="R196" i="3" s="1"/>
  <c r="S196" i="3" s="1"/>
  <c r="O197" i="3"/>
  <c r="R197" i="3" s="1"/>
  <c r="O198" i="3"/>
  <c r="R198" i="3" s="1"/>
  <c r="O199" i="3"/>
  <c r="O200" i="3"/>
  <c r="R200" i="3" s="1"/>
  <c r="O201" i="3"/>
  <c r="R201" i="3" s="1"/>
  <c r="S201" i="3" s="1"/>
  <c r="O202" i="3"/>
  <c r="R202" i="3" s="1"/>
  <c r="O203" i="3"/>
  <c r="O204" i="3"/>
  <c r="R204" i="3" s="1"/>
  <c r="O205" i="3"/>
  <c r="R205" i="3" s="1"/>
  <c r="O206" i="3"/>
  <c r="O207" i="3"/>
  <c r="O208" i="3"/>
  <c r="R208" i="3" s="1"/>
  <c r="O209" i="3"/>
  <c r="R209" i="3" s="1"/>
  <c r="O210" i="3"/>
  <c r="R210" i="3" s="1"/>
  <c r="O211" i="3"/>
  <c r="O212" i="3"/>
  <c r="R212" i="3" s="1"/>
  <c r="S212" i="3" s="1"/>
  <c r="O213" i="3"/>
  <c r="R213" i="3" s="1"/>
  <c r="O214" i="3"/>
  <c r="R214" i="3" s="1"/>
  <c r="O215" i="3"/>
  <c r="O216" i="3"/>
  <c r="R216" i="3" s="1"/>
  <c r="O217" i="3"/>
  <c r="R217" i="3" s="1"/>
  <c r="S217" i="3" s="1"/>
  <c r="O218" i="3"/>
  <c r="R218" i="3" s="1"/>
  <c r="O219" i="3"/>
  <c r="O220" i="3"/>
  <c r="R220" i="3" s="1"/>
  <c r="S220" i="3" s="1"/>
  <c r="O221" i="3"/>
  <c r="R221" i="3" s="1"/>
  <c r="O222" i="3"/>
  <c r="O223" i="3"/>
  <c r="O224" i="3"/>
  <c r="R224" i="3" s="1"/>
  <c r="S224" i="3" s="1"/>
  <c r="O225" i="3"/>
  <c r="R225" i="3" s="1"/>
  <c r="O226" i="3"/>
  <c r="R226" i="3" s="1"/>
  <c r="O3" i="3"/>
  <c r="O4" i="2"/>
  <c r="R4" i="2" s="1"/>
  <c r="S4" i="2" s="1"/>
  <c r="O5" i="2"/>
  <c r="R5" i="2" s="1"/>
  <c r="O6" i="2"/>
  <c r="R6" i="2" s="1"/>
  <c r="O7" i="2"/>
  <c r="O8" i="2"/>
  <c r="R8" i="2" s="1"/>
  <c r="O9" i="2"/>
  <c r="R9" i="2" s="1"/>
  <c r="O10" i="2"/>
  <c r="R10" i="2" s="1"/>
  <c r="O11" i="2"/>
  <c r="O12" i="2"/>
  <c r="R12" i="2" s="1"/>
  <c r="O13" i="2"/>
  <c r="R13" i="2" s="1"/>
  <c r="O14" i="2"/>
  <c r="R14" i="2" s="1"/>
  <c r="O15" i="2"/>
  <c r="O16" i="2"/>
  <c r="R16" i="2" s="1"/>
  <c r="O17" i="2"/>
  <c r="R17" i="2" s="1"/>
  <c r="O18" i="2"/>
  <c r="R18" i="2" s="1"/>
  <c r="O19" i="2"/>
  <c r="O20" i="2"/>
  <c r="R20" i="2" s="1"/>
  <c r="O21" i="2"/>
  <c r="R21" i="2" s="1"/>
  <c r="O22" i="2"/>
  <c r="R22" i="2" s="1"/>
  <c r="O23" i="2"/>
  <c r="O24" i="2"/>
  <c r="R24" i="2" s="1"/>
  <c r="O25" i="2"/>
  <c r="R25" i="2" s="1"/>
  <c r="O26" i="2"/>
  <c r="R26" i="2" s="1"/>
  <c r="O27" i="2"/>
  <c r="O28" i="2"/>
  <c r="R28" i="2" s="1"/>
  <c r="O29" i="2"/>
  <c r="R29" i="2" s="1"/>
  <c r="O30" i="2"/>
  <c r="R30" i="2" s="1"/>
  <c r="O31" i="2"/>
  <c r="O32" i="2"/>
  <c r="R32" i="2" s="1"/>
  <c r="O33" i="2"/>
  <c r="R33" i="2" s="1"/>
  <c r="O34" i="2"/>
  <c r="R34" i="2" s="1"/>
  <c r="O35" i="2"/>
  <c r="O36" i="2"/>
  <c r="R36" i="2" s="1"/>
  <c r="O37" i="2"/>
  <c r="R37" i="2" s="1"/>
  <c r="O38" i="2"/>
  <c r="R38" i="2" s="1"/>
  <c r="O39" i="2"/>
  <c r="O40" i="2"/>
  <c r="R40" i="2" s="1"/>
  <c r="O41" i="2"/>
  <c r="R41" i="2" s="1"/>
  <c r="O42" i="2"/>
  <c r="R42" i="2" s="1"/>
  <c r="O43" i="2"/>
  <c r="O44" i="2"/>
  <c r="R44" i="2" s="1"/>
  <c r="O45" i="2"/>
  <c r="R45" i="2" s="1"/>
  <c r="O46" i="2"/>
  <c r="R46" i="2" s="1"/>
  <c r="O47" i="2"/>
  <c r="O48" i="2"/>
  <c r="R48" i="2" s="1"/>
  <c r="O49" i="2"/>
  <c r="R49" i="2" s="1"/>
  <c r="O50" i="2"/>
  <c r="R50" i="2" s="1"/>
  <c r="O51" i="2"/>
  <c r="O52" i="2"/>
  <c r="R52" i="2" s="1"/>
  <c r="S52" i="2" s="1"/>
  <c r="O53" i="2"/>
  <c r="R53" i="2" s="1"/>
  <c r="O54" i="2"/>
  <c r="R54" i="2" s="1"/>
  <c r="O55" i="2"/>
  <c r="O56" i="2"/>
  <c r="R56" i="2" s="1"/>
  <c r="O57" i="2"/>
  <c r="R57" i="2" s="1"/>
  <c r="O58" i="2"/>
  <c r="R58" i="2" s="1"/>
  <c r="O59" i="2"/>
  <c r="O60" i="2"/>
  <c r="R60" i="2" s="1"/>
  <c r="O61" i="2"/>
  <c r="R61" i="2" s="1"/>
  <c r="O62" i="2"/>
  <c r="R62" i="2" s="1"/>
  <c r="O63" i="2"/>
  <c r="O64" i="2"/>
  <c r="R64" i="2" s="1"/>
  <c r="O65" i="2"/>
  <c r="R65" i="2" s="1"/>
  <c r="O66" i="2"/>
  <c r="R66" i="2" s="1"/>
  <c r="O67" i="2"/>
  <c r="O68" i="2"/>
  <c r="R68" i="2" s="1"/>
  <c r="O69" i="2"/>
  <c r="R69" i="2" s="1"/>
  <c r="O70" i="2"/>
  <c r="R70" i="2" s="1"/>
  <c r="O71" i="2"/>
  <c r="O72" i="2"/>
  <c r="R72" i="2" s="1"/>
  <c r="O73" i="2"/>
  <c r="R73" i="2" s="1"/>
  <c r="O74" i="2"/>
  <c r="R74" i="2" s="1"/>
  <c r="O75" i="2"/>
  <c r="O76" i="2"/>
  <c r="R76" i="2" s="1"/>
  <c r="O77" i="2"/>
  <c r="R77" i="2" s="1"/>
  <c r="O78" i="2"/>
  <c r="R78" i="2" s="1"/>
  <c r="O79" i="2"/>
  <c r="O80" i="2"/>
  <c r="R80" i="2" s="1"/>
  <c r="O81" i="2"/>
  <c r="R81" i="2" s="1"/>
  <c r="O82" i="2"/>
  <c r="R82" i="2" s="1"/>
  <c r="O83" i="2"/>
  <c r="O84" i="2"/>
  <c r="R84" i="2" s="1"/>
  <c r="O85" i="2"/>
  <c r="R85" i="2" s="1"/>
  <c r="O86" i="2"/>
  <c r="R86" i="2" s="1"/>
  <c r="O87" i="2"/>
  <c r="O88" i="2"/>
  <c r="R88" i="2" s="1"/>
  <c r="O89" i="2"/>
  <c r="R89" i="2" s="1"/>
  <c r="O90" i="2"/>
  <c r="R90" i="2" s="1"/>
  <c r="O91" i="2"/>
  <c r="O92" i="2"/>
  <c r="R92" i="2" s="1"/>
  <c r="S92" i="2" s="1"/>
  <c r="O93" i="2"/>
  <c r="R93" i="2" s="1"/>
  <c r="O94" i="2"/>
  <c r="R94" i="2" s="1"/>
  <c r="O95" i="2"/>
  <c r="O96" i="2"/>
  <c r="R96" i="2" s="1"/>
  <c r="O97" i="2"/>
  <c r="R97" i="2" s="1"/>
  <c r="O98" i="2"/>
  <c r="R98" i="2" s="1"/>
  <c r="O99" i="2"/>
  <c r="O100" i="2"/>
  <c r="R100" i="2" s="1"/>
  <c r="O101" i="2"/>
  <c r="R101" i="2" s="1"/>
  <c r="O102" i="2"/>
  <c r="R102" i="2" s="1"/>
  <c r="O103" i="2"/>
  <c r="O104" i="2"/>
  <c r="R104" i="2" s="1"/>
  <c r="O105" i="2"/>
  <c r="R105" i="2" s="1"/>
  <c r="O106" i="2"/>
  <c r="R106" i="2" s="1"/>
  <c r="O108" i="2"/>
  <c r="R108" i="2" s="1"/>
  <c r="O109" i="2"/>
  <c r="R109" i="2" s="1"/>
  <c r="O110" i="2"/>
  <c r="R110" i="2" s="1"/>
  <c r="O111" i="2"/>
  <c r="O112" i="2"/>
  <c r="R112" i="2" s="1"/>
  <c r="O113" i="2"/>
  <c r="R113" i="2" s="1"/>
  <c r="O114" i="2"/>
  <c r="O115" i="2"/>
  <c r="O116" i="2"/>
  <c r="R116" i="2" s="1"/>
  <c r="O117" i="2"/>
  <c r="R117" i="2" s="1"/>
  <c r="O118" i="2"/>
  <c r="O119" i="2"/>
  <c r="O120" i="2"/>
  <c r="R120" i="2" s="1"/>
  <c r="O121" i="2"/>
  <c r="R121" i="2" s="1"/>
  <c r="O122" i="2"/>
  <c r="R122" i="2" s="1"/>
  <c r="O123" i="2"/>
  <c r="O124" i="2"/>
  <c r="R124" i="2" s="1"/>
  <c r="O125" i="2"/>
  <c r="R125" i="2" s="1"/>
  <c r="O126" i="2"/>
  <c r="R126" i="2" s="1"/>
  <c r="O127" i="2"/>
  <c r="O128" i="2"/>
  <c r="R128" i="2" s="1"/>
  <c r="O129" i="2"/>
  <c r="R129" i="2" s="1"/>
  <c r="O130" i="2"/>
  <c r="O131" i="2"/>
  <c r="O132" i="2"/>
  <c r="R132" i="2" s="1"/>
  <c r="O133" i="2"/>
  <c r="R133" i="2" s="1"/>
  <c r="O134" i="2"/>
  <c r="O135" i="2"/>
  <c r="O136" i="2"/>
  <c r="R136" i="2" s="1"/>
  <c r="O137" i="2"/>
  <c r="R137" i="2" s="1"/>
  <c r="O138" i="2"/>
  <c r="R138" i="2" s="1"/>
  <c r="O139" i="2"/>
  <c r="O140" i="2"/>
  <c r="R140" i="2" s="1"/>
  <c r="O141" i="2"/>
  <c r="R141" i="2" s="1"/>
  <c r="O142" i="2"/>
  <c r="R142" i="2" s="1"/>
  <c r="O143" i="2"/>
  <c r="O144" i="2"/>
  <c r="R144" i="2" s="1"/>
  <c r="O145" i="2"/>
  <c r="R145" i="2" s="1"/>
  <c r="O146" i="2"/>
  <c r="O147" i="2"/>
  <c r="O148" i="2"/>
  <c r="R148" i="2" s="1"/>
  <c r="O149" i="2"/>
  <c r="R149" i="2" s="1"/>
  <c r="O150" i="2"/>
  <c r="O151" i="2"/>
  <c r="O152" i="2"/>
  <c r="R152" i="2" s="1"/>
  <c r="O153" i="2"/>
  <c r="R153" i="2" s="1"/>
  <c r="O154" i="2"/>
  <c r="R154" i="2" s="1"/>
  <c r="S154" i="2" s="1"/>
  <c r="O155" i="2"/>
  <c r="O156" i="2"/>
  <c r="R156" i="2" s="1"/>
  <c r="O157" i="2"/>
  <c r="R157" i="2" s="1"/>
  <c r="O158" i="2"/>
  <c r="R158" i="2" s="1"/>
  <c r="O159" i="2"/>
  <c r="O160" i="2"/>
  <c r="R160" i="2" s="1"/>
  <c r="O161" i="2"/>
  <c r="R161" i="2" s="1"/>
  <c r="O162" i="2"/>
  <c r="O163" i="2"/>
  <c r="O164" i="2"/>
  <c r="R164" i="2" s="1"/>
  <c r="O165" i="2"/>
  <c r="R165" i="2" s="1"/>
  <c r="O166" i="2"/>
  <c r="O167" i="2"/>
  <c r="O168" i="2"/>
  <c r="R168" i="2" s="1"/>
  <c r="O169" i="2"/>
  <c r="R169" i="2" s="1"/>
  <c r="O170" i="2"/>
  <c r="R170" i="2" s="1"/>
  <c r="O171" i="2"/>
  <c r="O172" i="2"/>
  <c r="R172" i="2" s="1"/>
  <c r="O173" i="2"/>
  <c r="R173" i="2" s="1"/>
  <c r="O174" i="2"/>
  <c r="R174" i="2" s="1"/>
  <c r="O175" i="2"/>
  <c r="O176" i="2"/>
  <c r="R176" i="2" s="1"/>
  <c r="O177" i="2"/>
  <c r="R177" i="2" s="1"/>
  <c r="O178" i="2"/>
  <c r="O179" i="2"/>
  <c r="O180" i="2"/>
  <c r="R180" i="2" s="1"/>
  <c r="O181" i="2"/>
  <c r="R181" i="2" s="1"/>
  <c r="O182" i="2"/>
  <c r="O183" i="2"/>
  <c r="O184" i="2"/>
  <c r="R184" i="2" s="1"/>
  <c r="O185" i="2"/>
  <c r="R185" i="2" s="1"/>
  <c r="O186" i="2"/>
  <c r="R186" i="2" s="1"/>
  <c r="S186" i="2" s="1"/>
  <c r="O187" i="2"/>
  <c r="O188" i="2"/>
  <c r="R188" i="2" s="1"/>
  <c r="O189" i="2"/>
  <c r="R189" i="2" s="1"/>
  <c r="O190" i="2"/>
  <c r="R190" i="2" s="1"/>
  <c r="O191" i="2"/>
  <c r="O192" i="2"/>
  <c r="R192" i="2" s="1"/>
  <c r="O193" i="2"/>
  <c r="R193" i="2" s="1"/>
  <c r="O194" i="2"/>
  <c r="O195" i="2"/>
  <c r="O196" i="2"/>
  <c r="R196" i="2" s="1"/>
  <c r="O197" i="2"/>
  <c r="R197" i="2" s="1"/>
  <c r="O198" i="2"/>
  <c r="O199" i="2"/>
  <c r="O200" i="2"/>
  <c r="R200" i="2" s="1"/>
  <c r="O201" i="2"/>
  <c r="R201" i="2" s="1"/>
  <c r="O202" i="2"/>
  <c r="R202" i="2" s="1"/>
  <c r="S202" i="2" s="1"/>
  <c r="O203" i="2"/>
  <c r="O204" i="2"/>
  <c r="R204" i="2" s="1"/>
  <c r="O205" i="2"/>
  <c r="R205" i="2" s="1"/>
  <c r="O206" i="2"/>
  <c r="R206" i="2" s="1"/>
  <c r="O207" i="2"/>
  <c r="O208" i="2"/>
  <c r="R208" i="2" s="1"/>
  <c r="O209" i="2"/>
  <c r="R209" i="2" s="1"/>
  <c r="O210" i="2"/>
  <c r="O211" i="2"/>
  <c r="O212" i="2"/>
  <c r="R212" i="2" s="1"/>
  <c r="O213" i="2"/>
  <c r="R213" i="2" s="1"/>
  <c r="O214" i="2"/>
  <c r="O215" i="2"/>
  <c r="O216" i="2"/>
  <c r="R216" i="2" s="1"/>
  <c r="O217" i="2"/>
  <c r="R217" i="2" s="1"/>
  <c r="O218" i="2"/>
  <c r="R218" i="2" s="1"/>
  <c r="S218" i="2" s="1"/>
  <c r="O219" i="2"/>
  <c r="O220" i="2"/>
  <c r="R220" i="2" s="1"/>
  <c r="O221" i="2"/>
  <c r="R221" i="2" s="1"/>
  <c r="O222" i="2"/>
  <c r="R222" i="2" s="1"/>
  <c r="O223" i="2"/>
  <c r="O224" i="2"/>
  <c r="R224" i="2" s="1"/>
  <c r="O225" i="2"/>
  <c r="R225" i="2" s="1"/>
  <c r="O226" i="2"/>
  <c r="O227" i="2"/>
  <c r="O228" i="2"/>
  <c r="R228" i="2" s="1"/>
  <c r="O229" i="2"/>
  <c r="R229" i="2" s="1"/>
  <c r="O230" i="2"/>
  <c r="O231" i="2"/>
  <c r="O232" i="2"/>
  <c r="R232" i="2" s="1"/>
  <c r="O233" i="2"/>
  <c r="R233" i="2" s="1"/>
  <c r="O234" i="2"/>
  <c r="R234" i="2" s="1"/>
  <c r="S234" i="2" s="1"/>
  <c r="O235" i="2"/>
  <c r="O236" i="2"/>
  <c r="R236" i="2" s="1"/>
  <c r="O237" i="2"/>
  <c r="R237" i="2" s="1"/>
  <c r="O238" i="2"/>
  <c r="R238" i="2" s="1"/>
  <c r="S238" i="2" s="1"/>
  <c r="O239" i="2"/>
  <c r="O240" i="2"/>
  <c r="R240" i="2" s="1"/>
  <c r="O241" i="2"/>
  <c r="R241" i="2" s="1"/>
  <c r="O242" i="2"/>
  <c r="O243" i="2"/>
  <c r="O244" i="2"/>
  <c r="R244" i="2" s="1"/>
  <c r="O3" i="2"/>
  <c r="O4" i="4"/>
  <c r="R4" i="4" s="1"/>
  <c r="O5" i="4"/>
  <c r="R5" i="4" s="1"/>
  <c r="O6" i="4"/>
  <c r="R6" i="4" s="1"/>
  <c r="O7" i="4"/>
  <c r="R7" i="4" s="1"/>
  <c r="O8" i="4"/>
  <c r="R8" i="4" s="1"/>
  <c r="O9" i="4"/>
  <c r="R9" i="4" s="1"/>
  <c r="O10" i="4"/>
  <c r="R10" i="4" s="1"/>
  <c r="O11" i="4"/>
  <c r="R11" i="4" s="1"/>
  <c r="O12" i="4"/>
  <c r="R12" i="4" s="1"/>
  <c r="O13" i="4"/>
  <c r="R13" i="4" s="1"/>
  <c r="O14" i="4"/>
  <c r="R14" i="4" s="1"/>
  <c r="O15" i="4"/>
  <c r="R15" i="4" s="1"/>
  <c r="O16" i="4"/>
  <c r="R16" i="4" s="1"/>
  <c r="O17" i="4"/>
  <c r="R17" i="4" s="1"/>
  <c r="O18" i="4"/>
  <c r="R18" i="4" s="1"/>
  <c r="O19" i="4"/>
  <c r="R19" i="4" s="1"/>
  <c r="O20" i="4"/>
  <c r="R20" i="4" s="1"/>
  <c r="O21" i="4"/>
  <c r="R21" i="4" s="1"/>
  <c r="O22" i="4"/>
  <c r="R22" i="4" s="1"/>
  <c r="O23" i="4"/>
  <c r="R23" i="4" s="1"/>
  <c r="O24" i="4"/>
  <c r="R24" i="4" s="1"/>
  <c r="O25" i="4"/>
  <c r="R25" i="4" s="1"/>
  <c r="O26" i="4"/>
  <c r="R26" i="4" s="1"/>
  <c r="O27" i="4"/>
  <c r="R27" i="4" s="1"/>
  <c r="O28" i="4"/>
  <c r="R28" i="4" s="1"/>
  <c r="O29" i="4"/>
  <c r="R29" i="4" s="1"/>
  <c r="O30" i="4"/>
  <c r="R30" i="4" s="1"/>
  <c r="O31" i="4"/>
  <c r="R31" i="4" s="1"/>
  <c r="O32" i="4"/>
  <c r="R32" i="4" s="1"/>
  <c r="O33" i="4"/>
  <c r="R33" i="4" s="1"/>
  <c r="O34" i="4"/>
  <c r="R34" i="4" s="1"/>
  <c r="O35" i="4"/>
  <c r="R35" i="4" s="1"/>
  <c r="O36" i="4"/>
  <c r="R36" i="4" s="1"/>
  <c r="O37" i="4"/>
  <c r="R37" i="4" s="1"/>
  <c r="O38" i="4"/>
  <c r="R38" i="4" s="1"/>
  <c r="O39" i="4"/>
  <c r="R39" i="4" s="1"/>
  <c r="O40" i="4"/>
  <c r="R40" i="4" s="1"/>
  <c r="O41" i="4"/>
  <c r="R41" i="4" s="1"/>
  <c r="O42" i="4"/>
  <c r="R42" i="4" s="1"/>
  <c r="O43" i="4"/>
  <c r="R43" i="4" s="1"/>
  <c r="O44" i="4"/>
  <c r="R44" i="4" s="1"/>
  <c r="O45" i="4"/>
  <c r="R45" i="4" s="1"/>
  <c r="O46" i="4"/>
  <c r="R46" i="4" s="1"/>
  <c r="O47" i="4"/>
  <c r="R47" i="4" s="1"/>
  <c r="O48" i="4"/>
  <c r="R48" i="4" s="1"/>
  <c r="O49" i="4"/>
  <c r="R49" i="4" s="1"/>
  <c r="O50" i="4"/>
  <c r="R50" i="4" s="1"/>
  <c r="O51" i="4"/>
  <c r="R51" i="4" s="1"/>
  <c r="O52" i="4"/>
  <c r="R52" i="4" s="1"/>
  <c r="O53" i="4"/>
  <c r="R53" i="4" s="1"/>
  <c r="O54" i="4"/>
  <c r="R54" i="4" s="1"/>
  <c r="O55" i="4"/>
  <c r="R55" i="4" s="1"/>
  <c r="O56" i="4"/>
  <c r="R56" i="4" s="1"/>
  <c r="O57" i="4"/>
  <c r="R57" i="4" s="1"/>
  <c r="O58" i="4"/>
  <c r="R58" i="4" s="1"/>
  <c r="O59" i="4"/>
  <c r="R59" i="4" s="1"/>
  <c r="O60" i="4"/>
  <c r="R60" i="4" s="1"/>
  <c r="O61" i="4"/>
  <c r="R61" i="4" s="1"/>
  <c r="O62" i="4"/>
  <c r="R62" i="4" s="1"/>
  <c r="O63" i="4"/>
  <c r="R63" i="4" s="1"/>
  <c r="O64" i="4"/>
  <c r="R64" i="4" s="1"/>
  <c r="O65" i="4"/>
  <c r="R65" i="4" s="1"/>
  <c r="O66" i="4"/>
  <c r="R66" i="4" s="1"/>
  <c r="O67" i="4"/>
  <c r="R67" i="4" s="1"/>
  <c r="O68" i="4"/>
  <c r="R68" i="4" s="1"/>
  <c r="O69" i="4"/>
  <c r="R69" i="4" s="1"/>
  <c r="O70" i="4"/>
  <c r="R70" i="4" s="1"/>
  <c r="O71" i="4"/>
  <c r="R71" i="4" s="1"/>
  <c r="O72" i="4"/>
  <c r="R72" i="4" s="1"/>
  <c r="O73" i="4"/>
  <c r="R73" i="4" s="1"/>
  <c r="O74" i="4"/>
  <c r="R74" i="4" s="1"/>
  <c r="O75" i="4"/>
  <c r="R75" i="4" s="1"/>
  <c r="O76" i="4"/>
  <c r="R76" i="4" s="1"/>
  <c r="O77" i="4"/>
  <c r="R77" i="4" s="1"/>
  <c r="O78" i="4"/>
  <c r="R78" i="4" s="1"/>
  <c r="O79" i="4"/>
  <c r="R79" i="4" s="1"/>
  <c r="O80" i="4"/>
  <c r="R80" i="4" s="1"/>
  <c r="O81" i="4"/>
  <c r="R81" i="4" s="1"/>
  <c r="O82" i="4"/>
  <c r="R82" i="4" s="1"/>
  <c r="O83" i="4"/>
  <c r="R83" i="4" s="1"/>
  <c r="O84" i="4"/>
  <c r="R84" i="4" s="1"/>
  <c r="O85" i="4"/>
  <c r="R85" i="4" s="1"/>
  <c r="O86" i="4"/>
  <c r="R86" i="4" s="1"/>
  <c r="O87" i="4"/>
  <c r="R87" i="4" s="1"/>
  <c r="O88" i="4"/>
  <c r="R88" i="4" s="1"/>
  <c r="O89" i="4"/>
  <c r="R89" i="4" s="1"/>
  <c r="O90" i="4"/>
  <c r="R90" i="4" s="1"/>
  <c r="O91" i="4"/>
  <c r="R91" i="4" s="1"/>
  <c r="O92" i="4"/>
  <c r="R92" i="4" s="1"/>
  <c r="O93" i="4"/>
  <c r="R93" i="4" s="1"/>
  <c r="O94" i="4"/>
  <c r="R94" i="4" s="1"/>
  <c r="O95" i="4"/>
  <c r="R95" i="4" s="1"/>
  <c r="O96" i="4"/>
  <c r="R96" i="4" s="1"/>
  <c r="O97" i="4"/>
  <c r="R97" i="4" s="1"/>
  <c r="O98" i="4"/>
  <c r="R98" i="4" s="1"/>
  <c r="O99" i="4"/>
  <c r="R99" i="4" s="1"/>
  <c r="O100" i="4"/>
  <c r="R100" i="4" s="1"/>
  <c r="O101" i="4"/>
  <c r="R101" i="4" s="1"/>
  <c r="O102" i="4"/>
  <c r="R102" i="4" s="1"/>
  <c r="O103" i="4"/>
  <c r="R103" i="4" s="1"/>
  <c r="O104" i="4"/>
  <c r="R104" i="4" s="1"/>
  <c r="O105" i="4"/>
  <c r="R105" i="4" s="1"/>
  <c r="O106" i="4"/>
  <c r="R106" i="4" s="1"/>
  <c r="O107" i="4"/>
  <c r="R107" i="4" s="1"/>
  <c r="O108" i="4"/>
  <c r="R108" i="4" s="1"/>
  <c r="O109" i="4"/>
  <c r="R109" i="4" s="1"/>
  <c r="O110" i="4"/>
  <c r="R110" i="4" s="1"/>
  <c r="O111" i="4"/>
  <c r="R111" i="4" s="1"/>
  <c r="O112" i="4"/>
  <c r="R112" i="4" s="1"/>
  <c r="O113" i="4"/>
  <c r="R113" i="4" s="1"/>
  <c r="O114" i="4"/>
  <c r="R114" i="4" s="1"/>
  <c r="O115" i="4"/>
  <c r="R115" i="4" s="1"/>
  <c r="O116" i="4"/>
  <c r="R116" i="4" s="1"/>
  <c r="O117" i="4"/>
  <c r="R117" i="4" s="1"/>
  <c r="O118" i="4"/>
  <c r="R118" i="4" s="1"/>
  <c r="O119" i="4"/>
  <c r="R119" i="4" s="1"/>
  <c r="O120" i="4"/>
  <c r="R120" i="4" s="1"/>
  <c r="O121" i="4"/>
  <c r="R121" i="4" s="1"/>
  <c r="O122" i="4"/>
  <c r="R122" i="4" s="1"/>
  <c r="O123" i="4"/>
  <c r="R123" i="4" s="1"/>
  <c r="O124" i="4"/>
  <c r="R124" i="4" s="1"/>
  <c r="O125" i="4"/>
  <c r="R125" i="4" s="1"/>
  <c r="O126" i="4"/>
  <c r="R126" i="4" s="1"/>
  <c r="O127" i="4"/>
  <c r="R127" i="4" s="1"/>
  <c r="O128" i="4"/>
  <c r="R128" i="4" s="1"/>
  <c r="O129" i="4"/>
  <c r="R129" i="4" s="1"/>
  <c r="O130" i="4"/>
  <c r="R130" i="4" s="1"/>
  <c r="O131" i="4"/>
  <c r="R131" i="4" s="1"/>
  <c r="O132" i="4"/>
  <c r="R132" i="4" s="1"/>
  <c r="O133" i="4"/>
  <c r="R133" i="4" s="1"/>
  <c r="O134" i="4"/>
  <c r="R134" i="4" s="1"/>
  <c r="O135" i="4"/>
  <c r="R135" i="4" s="1"/>
  <c r="O136" i="4"/>
  <c r="R136" i="4" s="1"/>
  <c r="O137" i="4"/>
  <c r="R137" i="4" s="1"/>
  <c r="O138" i="4"/>
  <c r="R138" i="4" s="1"/>
  <c r="O139" i="4"/>
  <c r="R139" i="4" s="1"/>
  <c r="O140" i="4"/>
  <c r="R140" i="4" s="1"/>
  <c r="O141" i="4"/>
  <c r="R141" i="4" s="1"/>
  <c r="O142" i="4"/>
  <c r="R142" i="4" s="1"/>
  <c r="O143" i="4"/>
  <c r="R143" i="4" s="1"/>
  <c r="O144" i="4"/>
  <c r="R144" i="4" s="1"/>
  <c r="O145" i="4"/>
  <c r="R145" i="4" s="1"/>
  <c r="O146" i="4"/>
  <c r="R146" i="4" s="1"/>
  <c r="O147" i="4"/>
  <c r="R147" i="4" s="1"/>
  <c r="O148" i="4"/>
  <c r="R148" i="4" s="1"/>
  <c r="O149" i="4"/>
  <c r="R149" i="4" s="1"/>
  <c r="O150" i="4"/>
  <c r="R150" i="4" s="1"/>
  <c r="O151" i="4"/>
  <c r="R151" i="4" s="1"/>
  <c r="O152" i="4"/>
  <c r="R152" i="4" s="1"/>
  <c r="O153" i="4"/>
  <c r="R153" i="4" s="1"/>
  <c r="O154" i="4"/>
  <c r="R154" i="4" s="1"/>
  <c r="O155" i="4"/>
  <c r="R155" i="4" s="1"/>
  <c r="O156" i="4"/>
  <c r="R156" i="4" s="1"/>
  <c r="O157" i="4"/>
  <c r="R157" i="4" s="1"/>
  <c r="O158" i="4"/>
  <c r="R158" i="4" s="1"/>
  <c r="O159" i="4"/>
  <c r="R159" i="4" s="1"/>
  <c r="O160" i="4"/>
  <c r="R160" i="4" s="1"/>
  <c r="O161" i="4"/>
  <c r="R161" i="4" s="1"/>
  <c r="O162" i="4"/>
  <c r="R162" i="4" s="1"/>
  <c r="O163" i="4"/>
  <c r="R163" i="4" s="1"/>
  <c r="O164" i="4"/>
  <c r="R164" i="4" s="1"/>
  <c r="O165" i="4"/>
  <c r="R165" i="4" s="1"/>
  <c r="O166" i="4"/>
  <c r="R166" i="4" s="1"/>
  <c r="O167" i="4"/>
  <c r="R167" i="4" s="1"/>
  <c r="O168" i="4"/>
  <c r="R168" i="4" s="1"/>
  <c r="O169" i="4"/>
  <c r="R169" i="4" s="1"/>
  <c r="O170" i="4"/>
  <c r="R170" i="4" s="1"/>
  <c r="O171" i="4"/>
  <c r="R171" i="4" s="1"/>
  <c r="O172" i="4"/>
  <c r="R172" i="4" s="1"/>
  <c r="O173" i="4"/>
  <c r="R173" i="4" s="1"/>
  <c r="O174" i="4"/>
  <c r="R174" i="4" s="1"/>
  <c r="O175" i="4"/>
  <c r="R175" i="4" s="1"/>
  <c r="O176" i="4"/>
  <c r="R176" i="4" s="1"/>
  <c r="O177" i="4"/>
  <c r="R177" i="4" s="1"/>
  <c r="O178" i="4"/>
  <c r="R178" i="4" s="1"/>
  <c r="O179" i="4"/>
  <c r="R179" i="4" s="1"/>
  <c r="O180" i="4"/>
  <c r="R180" i="4" s="1"/>
  <c r="O181" i="4"/>
  <c r="R181" i="4" s="1"/>
  <c r="O182" i="4"/>
  <c r="R182" i="4" s="1"/>
  <c r="O183" i="4"/>
  <c r="R183" i="4" s="1"/>
  <c r="O184" i="4"/>
  <c r="R184" i="4" s="1"/>
  <c r="O185" i="4"/>
  <c r="R185" i="4" s="1"/>
  <c r="O186" i="4"/>
  <c r="R186" i="4" s="1"/>
  <c r="O187" i="4"/>
  <c r="R187" i="4" s="1"/>
  <c r="O188" i="4"/>
  <c r="R188" i="4" s="1"/>
  <c r="O189" i="4"/>
  <c r="R189" i="4" s="1"/>
  <c r="O190" i="4"/>
  <c r="R190" i="4" s="1"/>
  <c r="O191" i="4"/>
  <c r="R191" i="4" s="1"/>
  <c r="O192" i="4"/>
  <c r="R192" i="4" s="1"/>
  <c r="O193" i="4"/>
  <c r="R193" i="4" s="1"/>
  <c r="O194" i="4"/>
  <c r="R194" i="4" s="1"/>
  <c r="O195" i="4"/>
  <c r="R195" i="4" s="1"/>
  <c r="O196" i="4"/>
  <c r="R196" i="4" s="1"/>
  <c r="O197" i="4"/>
  <c r="R197" i="4" s="1"/>
  <c r="O198" i="4"/>
  <c r="R198" i="4" s="1"/>
  <c r="O199" i="4"/>
  <c r="R199" i="4" s="1"/>
  <c r="O200" i="4"/>
  <c r="R200" i="4" s="1"/>
  <c r="O201" i="4"/>
  <c r="R201" i="4" s="1"/>
  <c r="O202" i="4"/>
  <c r="R202" i="4" s="1"/>
  <c r="O203" i="4"/>
  <c r="R203" i="4" s="1"/>
  <c r="O3" i="4"/>
  <c r="R3" i="4" s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08" i="1"/>
  <c r="S14" i="8" l="1"/>
  <c r="S16" i="8"/>
  <c r="S15" i="8"/>
  <c r="S17" i="8"/>
  <c r="R53" i="7"/>
  <c r="R52" i="7"/>
  <c r="S3" i="7"/>
  <c r="R51" i="7"/>
  <c r="R54" i="7"/>
  <c r="S100" i="2"/>
  <c r="S84" i="2"/>
  <c r="S68" i="2"/>
  <c r="S60" i="2"/>
  <c r="S36" i="2"/>
  <c r="S28" i="2"/>
  <c r="S20" i="2"/>
  <c r="R207" i="4"/>
  <c r="R205" i="4"/>
  <c r="R208" i="4"/>
  <c r="R206" i="4"/>
  <c r="S226" i="2"/>
  <c r="S182" i="2"/>
  <c r="S162" i="2"/>
  <c r="S146" i="2"/>
  <c r="R146" i="2"/>
  <c r="S138" i="2"/>
  <c r="S134" i="2"/>
  <c r="R134" i="2"/>
  <c r="R130" i="2"/>
  <c r="S130" i="2" s="1"/>
  <c r="S122" i="2"/>
  <c r="S118" i="2"/>
  <c r="R118" i="2"/>
  <c r="R114" i="2"/>
  <c r="S114" i="2" s="1"/>
  <c r="S225" i="3"/>
  <c r="S221" i="3"/>
  <c r="S213" i="3"/>
  <c r="S209" i="3"/>
  <c r="S205" i="3"/>
  <c r="S197" i="3"/>
  <c r="S193" i="3"/>
  <c r="S189" i="3"/>
  <c r="S185" i="3"/>
  <c r="S181" i="3"/>
  <c r="S177" i="3"/>
  <c r="S173" i="3"/>
  <c r="S169" i="3"/>
  <c r="S165" i="3"/>
  <c r="S161" i="3"/>
  <c r="S157" i="3"/>
  <c r="S153" i="3"/>
  <c r="S149" i="3"/>
  <c r="S145" i="3"/>
  <c r="S141" i="3"/>
  <c r="S137" i="3"/>
  <c r="S133" i="3"/>
  <c r="S129" i="3"/>
  <c r="S125" i="3"/>
  <c r="S121" i="3"/>
  <c r="S117" i="3"/>
  <c r="S113" i="3"/>
  <c r="S109" i="3"/>
  <c r="S105" i="3"/>
  <c r="S101" i="3"/>
  <c r="S97" i="3"/>
  <c r="S93" i="3"/>
  <c r="S89" i="3"/>
  <c r="S85" i="3"/>
  <c r="S81" i="3"/>
  <c r="S77" i="3"/>
  <c r="S73" i="3"/>
  <c r="S69" i="3"/>
  <c r="S65" i="3"/>
  <c r="S61" i="3"/>
  <c r="S57" i="3"/>
  <c r="S53" i="3"/>
  <c r="S49" i="3"/>
  <c r="S45" i="3"/>
  <c r="S41" i="3"/>
  <c r="S37" i="3"/>
  <c r="S33" i="3"/>
  <c r="S29" i="3"/>
  <c r="S25" i="3"/>
  <c r="S21" i="3"/>
  <c r="S17" i="3"/>
  <c r="S13" i="3"/>
  <c r="S9" i="3"/>
  <c r="S5" i="3"/>
  <c r="R3" i="2"/>
  <c r="S206" i="3"/>
  <c r="R242" i="2"/>
  <c r="S242" i="2" s="1"/>
  <c r="R226" i="2"/>
  <c r="R210" i="2"/>
  <c r="S210" i="2" s="1"/>
  <c r="R194" i="2"/>
  <c r="S194" i="2" s="1"/>
  <c r="R178" i="2"/>
  <c r="S178" i="2" s="1"/>
  <c r="R162" i="2"/>
  <c r="S222" i="3"/>
  <c r="S216" i="3"/>
  <c r="S204" i="3"/>
  <c r="S188" i="3"/>
  <c r="S172" i="3"/>
  <c r="S156" i="3"/>
  <c r="S140" i="3"/>
  <c r="S124" i="3"/>
  <c r="S108" i="3"/>
  <c r="S92" i="3"/>
  <c r="S76" i="3"/>
  <c r="S60" i="3"/>
  <c r="S44" i="3"/>
  <c r="S20" i="3"/>
  <c r="S4" i="3"/>
  <c r="S244" i="2"/>
  <c r="S228" i="2"/>
  <c r="S216" i="2"/>
  <c r="S212" i="2"/>
  <c r="S196" i="2"/>
  <c r="S180" i="2"/>
  <c r="S164" i="2"/>
  <c r="S132" i="2"/>
  <c r="S116" i="2"/>
  <c r="R103" i="2"/>
  <c r="S103" i="2" s="1"/>
  <c r="R99" i="2"/>
  <c r="S99" i="2" s="1"/>
  <c r="R95" i="2"/>
  <c r="R91" i="2"/>
  <c r="R87" i="2"/>
  <c r="R83" i="2"/>
  <c r="S83" i="2" s="1"/>
  <c r="R79" i="2"/>
  <c r="R75" i="2"/>
  <c r="R71" i="2"/>
  <c r="S71" i="2" s="1"/>
  <c r="R67" i="2"/>
  <c r="S67" i="2" s="1"/>
  <c r="R63" i="2"/>
  <c r="R59" i="2"/>
  <c r="R55" i="2"/>
  <c r="R51" i="2"/>
  <c r="S51" i="2" s="1"/>
  <c r="R47" i="2"/>
  <c r="R43" i="2"/>
  <c r="R39" i="2"/>
  <c r="S39" i="2" s="1"/>
  <c r="R35" i="2"/>
  <c r="S35" i="2" s="1"/>
  <c r="R31" i="2"/>
  <c r="R27" i="2"/>
  <c r="R23" i="2"/>
  <c r="R19" i="2"/>
  <c r="S19" i="2" s="1"/>
  <c r="R15" i="2"/>
  <c r="R11" i="2"/>
  <c r="R7" i="2"/>
  <c r="S7" i="2" s="1"/>
  <c r="R3" i="3"/>
  <c r="R223" i="3"/>
  <c r="S223" i="3" s="1"/>
  <c r="R219" i="3"/>
  <c r="S219" i="3" s="1"/>
  <c r="R215" i="3"/>
  <c r="S215" i="3" s="1"/>
  <c r="R211" i="3"/>
  <c r="S211" i="3" s="1"/>
  <c r="R207" i="3"/>
  <c r="S207" i="3" s="1"/>
  <c r="R203" i="3"/>
  <c r="S203" i="3" s="1"/>
  <c r="R199" i="3"/>
  <c r="S199" i="3" s="1"/>
  <c r="R195" i="3"/>
  <c r="S195" i="3" s="1"/>
  <c r="R191" i="3"/>
  <c r="S191" i="3" s="1"/>
  <c r="R187" i="3"/>
  <c r="S187" i="3" s="1"/>
  <c r="R183" i="3"/>
  <c r="S183" i="3" s="1"/>
  <c r="R179" i="3"/>
  <c r="S179" i="3" s="1"/>
  <c r="R175" i="3"/>
  <c r="S175" i="3" s="1"/>
  <c r="R171" i="3"/>
  <c r="S171" i="3" s="1"/>
  <c r="R167" i="3"/>
  <c r="S167" i="3" s="1"/>
  <c r="R163" i="3"/>
  <c r="S163" i="3" s="1"/>
  <c r="R159" i="3"/>
  <c r="S159" i="3" s="1"/>
  <c r="R155" i="3"/>
  <c r="S155" i="3" s="1"/>
  <c r="R151" i="3"/>
  <c r="S151" i="3" s="1"/>
  <c r="R147" i="3"/>
  <c r="S147" i="3" s="1"/>
  <c r="R143" i="3"/>
  <c r="S143" i="3" s="1"/>
  <c r="R139" i="3"/>
  <c r="S139" i="3" s="1"/>
  <c r="R135" i="3"/>
  <c r="S135" i="3" s="1"/>
  <c r="R131" i="3"/>
  <c r="S131" i="3" s="1"/>
  <c r="R127" i="3"/>
  <c r="S127" i="3" s="1"/>
  <c r="R123" i="3"/>
  <c r="S123" i="3" s="1"/>
  <c r="R119" i="3"/>
  <c r="S119" i="3" s="1"/>
  <c r="R115" i="3"/>
  <c r="S115" i="3" s="1"/>
  <c r="R111" i="3"/>
  <c r="S111" i="3" s="1"/>
  <c r="R107" i="3"/>
  <c r="S107" i="3" s="1"/>
  <c r="R103" i="3"/>
  <c r="S103" i="3" s="1"/>
  <c r="R99" i="3"/>
  <c r="S99" i="3" s="1"/>
  <c r="R95" i="3"/>
  <c r="S95" i="3" s="1"/>
  <c r="R91" i="3"/>
  <c r="S91" i="3" s="1"/>
  <c r="R87" i="3"/>
  <c r="S87" i="3" s="1"/>
  <c r="R83" i="3"/>
  <c r="S83" i="3" s="1"/>
  <c r="R79" i="3"/>
  <c r="S79" i="3" s="1"/>
  <c r="R75" i="3"/>
  <c r="S75" i="3" s="1"/>
  <c r="R71" i="3"/>
  <c r="S71" i="3" s="1"/>
  <c r="R67" i="3"/>
  <c r="S67" i="3" s="1"/>
  <c r="R63" i="3"/>
  <c r="S63" i="3" s="1"/>
  <c r="R59" i="3"/>
  <c r="S59" i="3" s="1"/>
  <c r="R55" i="3"/>
  <c r="S55" i="3" s="1"/>
  <c r="R51" i="3"/>
  <c r="S51" i="3" s="1"/>
  <c r="R47" i="3"/>
  <c r="S47" i="3" s="1"/>
  <c r="R43" i="3"/>
  <c r="S43" i="3" s="1"/>
  <c r="R39" i="3"/>
  <c r="S39" i="3" s="1"/>
  <c r="R35" i="3"/>
  <c r="S35" i="3" s="1"/>
  <c r="R31" i="3"/>
  <c r="S31" i="3" s="1"/>
  <c r="R27" i="3"/>
  <c r="S27" i="3" s="1"/>
  <c r="R23" i="3"/>
  <c r="S23" i="3" s="1"/>
  <c r="R19" i="3"/>
  <c r="S19" i="3" s="1"/>
  <c r="R15" i="3"/>
  <c r="S15" i="3" s="1"/>
  <c r="R11" i="3"/>
  <c r="S11" i="3" s="1"/>
  <c r="R7" i="3"/>
  <c r="S7" i="3" s="1"/>
  <c r="S107" i="2"/>
  <c r="R107" i="2"/>
  <c r="S208" i="3"/>
  <c r="S200" i="3"/>
  <c r="S192" i="3"/>
  <c r="S180" i="3"/>
  <c r="S164" i="3"/>
  <c r="S148" i="3"/>
  <c r="S132" i="3"/>
  <c r="S116" i="3"/>
  <c r="S100" i="3"/>
  <c r="S84" i="3"/>
  <c r="S68" i="3"/>
  <c r="S52" i="3"/>
  <c r="S36" i="3"/>
  <c r="S28" i="3"/>
  <c r="S12" i="3"/>
  <c r="R243" i="2"/>
  <c r="S243" i="2" s="1"/>
  <c r="R239" i="2"/>
  <c r="S239" i="2" s="1"/>
  <c r="R235" i="2"/>
  <c r="R231" i="2"/>
  <c r="R227" i="2"/>
  <c r="S227" i="2" s="1"/>
  <c r="R223" i="2"/>
  <c r="S223" i="2" s="1"/>
  <c r="R219" i="2"/>
  <c r="R215" i="2"/>
  <c r="R211" i="2"/>
  <c r="R207" i="2"/>
  <c r="S207" i="2" s="1"/>
  <c r="R203" i="2"/>
  <c r="R199" i="2"/>
  <c r="R195" i="2"/>
  <c r="S195" i="2" s="1"/>
  <c r="R191" i="2"/>
  <c r="R187" i="2"/>
  <c r="R183" i="2"/>
  <c r="R179" i="2"/>
  <c r="R175" i="2"/>
  <c r="S175" i="2" s="1"/>
  <c r="R171" i="2"/>
  <c r="R167" i="2"/>
  <c r="R163" i="2"/>
  <c r="R159" i="2"/>
  <c r="S159" i="2" s="1"/>
  <c r="R155" i="2"/>
  <c r="R151" i="2"/>
  <c r="R147" i="2"/>
  <c r="S147" i="2" s="1"/>
  <c r="R143" i="2"/>
  <c r="S143" i="2" s="1"/>
  <c r="R139" i="2"/>
  <c r="R135" i="2"/>
  <c r="R131" i="2"/>
  <c r="S131" i="2" s="1"/>
  <c r="R127" i="2"/>
  <c r="S127" i="2" s="1"/>
  <c r="R123" i="2"/>
  <c r="R119" i="2"/>
  <c r="R115" i="2"/>
  <c r="R111" i="2"/>
  <c r="S111" i="2" s="1"/>
  <c r="S226" i="3"/>
  <c r="S218" i="3"/>
  <c r="S214" i="3"/>
  <c r="S210" i="3"/>
  <c r="S202" i="3"/>
  <c r="S198" i="3"/>
  <c r="S194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46" i="3"/>
  <c r="S42" i="3"/>
  <c r="S38" i="3"/>
  <c r="S34" i="3"/>
  <c r="S30" i="3"/>
  <c r="S26" i="3"/>
  <c r="S22" i="3"/>
  <c r="S18" i="3"/>
  <c r="S14" i="3"/>
  <c r="S10" i="3"/>
  <c r="S6" i="3"/>
  <c r="R230" i="2"/>
  <c r="S230" i="2" s="1"/>
  <c r="R214" i="2"/>
  <c r="S214" i="2" s="1"/>
  <c r="R198" i="2"/>
  <c r="S198" i="2" s="1"/>
  <c r="R182" i="2"/>
  <c r="R166" i="2"/>
  <c r="S166" i="2" s="1"/>
  <c r="R150" i="2"/>
  <c r="S150" i="2" s="1"/>
  <c r="S211" i="2"/>
  <c r="S191" i="2"/>
  <c r="S106" i="2"/>
  <c r="S235" i="2"/>
  <c r="S231" i="2"/>
  <c r="S219" i="2"/>
  <c r="S215" i="2"/>
  <c r="S203" i="2"/>
  <c r="S199" i="2"/>
  <c r="S187" i="2"/>
  <c r="S183" i="2"/>
  <c r="S179" i="2"/>
  <c r="S171" i="2"/>
  <c r="S167" i="2"/>
  <c r="S163" i="2"/>
  <c r="S155" i="2"/>
  <c r="S151" i="2"/>
  <c r="S139" i="2"/>
  <c r="S135" i="2"/>
  <c r="S123" i="2"/>
  <c r="S119" i="2"/>
  <c r="S115" i="2"/>
  <c r="S102" i="2"/>
  <c r="S98" i="2"/>
  <c r="S94" i="2"/>
  <c r="S90" i="2"/>
  <c r="S86" i="2"/>
  <c r="S82" i="2"/>
  <c r="S78" i="2"/>
  <c r="S74" i="2"/>
  <c r="S70" i="2"/>
  <c r="S66" i="2"/>
  <c r="S62" i="2"/>
  <c r="S58" i="2"/>
  <c r="S54" i="2"/>
  <c r="S50" i="2"/>
  <c r="S46" i="2"/>
  <c r="S42" i="2"/>
  <c r="S38" i="2"/>
  <c r="S34" i="2"/>
  <c r="S30" i="2"/>
  <c r="S26" i="2"/>
  <c r="S22" i="2"/>
  <c r="S18" i="2"/>
  <c r="S14" i="2"/>
  <c r="S10" i="2"/>
  <c r="S6" i="2"/>
  <c r="S11" i="2"/>
  <c r="S27" i="2"/>
  <c r="S43" i="2"/>
  <c r="S59" i="2"/>
  <c r="S75" i="2"/>
  <c r="S91" i="2"/>
  <c r="S104" i="2"/>
  <c r="S110" i="2"/>
  <c r="S120" i="2"/>
  <c r="S126" i="2"/>
  <c r="S136" i="2"/>
  <c r="S142" i="2"/>
  <c r="S152" i="2"/>
  <c r="S158" i="2"/>
  <c r="S168" i="2"/>
  <c r="S174" i="2"/>
  <c r="S184" i="2"/>
  <c r="S190" i="2"/>
  <c r="S200" i="2"/>
  <c r="S206" i="2"/>
  <c r="S232" i="2"/>
  <c r="S222" i="2"/>
  <c r="S170" i="2"/>
  <c r="S148" i="2"/>
  <c r="S76" i="2"/>
  <c r="S44" i="2"/>
  <c r="S12" i="2"/>
  <c r="S105" i="2"/>
  <c r="S101" i="2"/>
  <c r="S97" i="2"/>
  <c r="S93" i="2"/>
  <c r="S89" i="2"/>
  <c r="S85" i="2"/>
  <c r="S81" i="2"/>
  <c r="S77" i="2"/>
  <c r="S73" i="2"/>
  <c r="S69" i="2"/>
  <c r="S65" i="2"/>
  <c r="S61" i="2"/>
  <c r="S57" i="2"/>
  <c r="S53" i="2"/>
  <c r="S49" i="2"/>
  <c r="S45" i="2"/>
  <c r="S41" i="2"/>
  <c r="S37" i="2"/>
  <c r="S33" i="2"/>
  <c r="S29" i="2"/>
  <c r="S25" i="2"/>
  <c r="S21" i="2"/>
  <c r="S17" i="2"/>
  <c r="S13" i="2"/>
  <c r="S9" i="2"/>
  <c r="S5" i="2"/>
  <c r="S236" i="2"/>
  <c r="S220" i="2"/>
  <c r="S204" i="2"/>
  <c r="S188" i="2"/>
  <c r="S172" i="2"/>
  <c r="S156" i="2"/>
  <c r="S140" i="2"/>
  <c r="S124" i="2"/>
  <c r="S108" i="2"/>
  <c r="S96" i="2"/>
  <c r="S88" i="2"/>
  <c r="S80" i="2"/>
  <c r="S72" i="2"/>
  <c r="S64" i="2"/>
  <c r="S56" i="2"/>
  <c r="S48" i="2"/>
  <c r="S40" i="2"/>
  <c r="S32" i="2"/>
  <c r="S24" i="2"/>
  <c r="S16" i="2"/>
  <c r="S8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157" i="2"/>
  <c r="S153" i="2"/>
  <c r="S149" i="2"/>
  <c r="S145" i="2"/>
  <c r="S141" i="2"/>
  <c r="S137" i="2"/>
  <c r="S133" i="2"/>
  <c r="S129" i="2"/>
  <c r="S125" i="2"/>
  <c r="S121" i="2"/>
  <c r="S117" i="2"/>
  <c r="S113" i="2"/>
  <c r="S109" i="2"/>
  <c r="S240" i="2"/>
  <c r="S224" i="2"/>
  <c r="S208" i="2"/>
  <c r="S192" i="2"/>
  <c r="S176" i="2"/>
  <c r="S160" i="2"/>
  <c r="S144" i="2"/>
  <c r="S128" i="2"/>
  <c r="S112" i="2"/>
  <c r="S95" i="2"/>
  <c r="S87" i="2"/>
  <c r="S79" i="2"/>
  <c r="S63" i="2"/>
  <c r="S55" i="2"/>
  <c r="S47" i="2"/>
  <c r="S31" i="2"/>
  <c r="S23" i="2"/>
  <c r="S15" i="2"/>
  <c r="O206" i="4"/>
  <c r="O208" i="4"/>
  <c r="O205" i="4"/>
  <c r="O207" i="4"/>
  <c r="O231" i="3"/>
  <c r="O229" i="3"/>
  <c r="O228" i="3"/>
  <c r="O230" i="3"/>
  <c r="S3" i="2"/>
  <c r="S53" i="7" l="1"/>
  <c r="S52" i="7"/>
  <c r="S51" i="7"/>
  <c r="S54" i="7"/>
  <c r="R231" i="3"/>
  <c r="R230" i="3"/>
  <c r="R229" i="3"/>
  <c r="S3" i="3"/>
  <c r="R228" i="3"/>
  <c r="S208" i="4"/>
  <c r="S206" i="4"/>
  <c r="S205" i="4"/>
  <c r="S207" i="4"/>
  <c r="S231" i="3" l="1"/>
  <c r="S229" i="3"/>
  <c r="S230" i="3"/>
  <c r="S228" i="3"/>
</calcChain>
</file>

<file path=xl/sharedStrings.xml><?xml version="1.0" encoding="utf-8"?>
<sst xmlns="http://schemas.openxmlformats.org/spreadsheetml/2006/main" count="1749" uniqueCount="37">
  <si>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</si>
  <si>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</si>
  <si>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</si>
  <si>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</si>
  <si>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</si>
  <si>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</si>
  <si>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</si>
  <si>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</si>
  <si>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</si>
  <si>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</si>
  <si>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</si>
  <si>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</si>
  <si>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</si>
  <si>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</si>
  <si>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ARVIND</t>
  </si>
  <si>
    <t>-</t>
  </si>
  <si>
    <t>return t bill data</t>
  </si>
  <si>
    <t>Risk adjusted return</t>
  </si>
  <si>
    <t>Mean</t>
  </si>
  <si>
    <t>Max</t>
  </si>
  <si>
    <t>Min</t>
  </si>
  <si>
    <t>Std</t>
  </si>
  <si>
    <t>sharpe ratio</t>
  </si>
  <si>
    <t>Return t bill %</t>
  </si>
  <si>
    <t>Return t bill data</t>
  </si>
  <si>
    <t>std</t>
  </si>
  <si>
    <t>Return t bill%</t>
  </si>
  <si>
    <t xml:space="preserve">Std </t>
  </si>
  <si>
    <t>MEAN</t>
  </si>
  <si>
    <t>MAX</t>
  </si>
  <si>
    <t>MIN</t>
  </si>
  <si>
    <t>STD</t>
  </si>
  <si>
    <t>AVERAGE</t>
  </si>
  <si>
    <t>Risk unadjusted return</t>
  </si>
  <si>
    <t>risk unadjusted return</t>
  </si>
  <si>
    <t>risk unadjuted return</t>
  </si>
  <si>
    <t xml:space="preserve">contango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</si>
</sst>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%"/>
    <numFmt numFmtId="165" formatCode="0.00000"/>
    <numFmt numFmtId="166" formatCode="_ * #,##0.000_ ;_ * \-#,##0.000_ ;_ * &quot;-&quot;??_ ;_ @_ "/>
    <numFmt numFmtId="167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16" fillId="0" borderId="0" xfId="0" applyFont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16" fillId="0" borderId="0" xfId="43" applyNumberFormat="1" applyFont="1"/>
    <xf numFmtId="166" fontId="0" fillId="0" borderId="0" xfId="43" applyNumberFormat="1" applyFont="1"/>
    <xf numFmtId="2" fontId="0" fillId="0" borderId="0" xfId="0" applyNumberFormat="1"/>
    <xf numFmtId="167" fontId="0" fillId="0" borderId="0" xfId="1" applyNumberFormat="1" applyFont="1"/>
    <xf numFmtId="167" fontId="16" fillId="0" borderId="0" xfId="1" applyNumberFormat="1" applyFont="1"/>
    <xf numFmtId="167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840113735782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Daily_Near!$B$3:$B$249</c:f>
              <c:numCache>
                <c:formatCode>d\-mmm\-yy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43411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43430</c:v>
                </c:pt>
                <c:pt idx="36">
                  <c:v>43431</c:v>
                </c:pt>
                <c:pt idx="37">
                  <c:v>43432</c:v>
                </c:pt>
                <c:pt idx="38">
                  <c:v>43433</c:v>
                </c:pt>
                <c:pt idx="39">
                  <c:v>43434</c:v>
                </c:pt>
                <c:pt idx="40">
                  <c:v>43437</c:v>
                </c:pt>
                <c:pt idx="41">
                  <c:v>43438</c:v>
                </c:pt>
                <c:pt idx="42">
                  <c:v>43439</c:v>
                </c:pt>
                <c:pt idx="43">
                  <c:v>43440</c:v>
                </c:pt>
                <c:pt idx="44">
                  <c:v>43441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43451</c:v>
                </c:pt>
                <c:pt idx="51">
                  <c:v>43452</c:v>
                </c:pt>
                <c:pt idx="52">
                  <c:v>43453</c:v>
                </c:pt>
                <c:pt idx="53">
                  <c:v>43454</c:v>
                </c:pt>
                <c:pt idx="54">
                  <c:v>43455</c:v>
                </c:pt>
                <c:pt idx="55">
                  <c:v>43458</c:v>
                </c:pt>
                <c:pt idx="56">
                  <c:v>43460</c:v>
                </c:pt>
                <c:pt idx="57">
                  <c:v>43461</c:v>
                </c:pt>
                <c:pt idx="58">
                  <c:v>43462</c:v>
                </c:pt>
                <c:pt idx="59">
                  <c:v>43465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  <c:pt idx="224">
                  <c:v>43707</c:v>
                </c:pt>
                <c:pt idx="225">
                  <c:v>43711</c:v>
                </c:pt>
                <c:pt idx="226">
                  <c:v>43712</c:v>
                </c:pt>
                <c:pt idx="227">
                  <c:v>43713</c:v>
                </c:pt>
                <c:pt idx="228">
                  <c:v>43714</c:v>
                </c:pt>
                <c:pt idx="229">
                  <c:v>43717</c:v>
                </c:pt>
                <c:pt idx="230">
                  <c:v>43719</c:v>
                </c:pt>
                <c:pt idx="231">
                  <c:v>43720</c:v>
                </c:pt>
                <c:pt idx="232">
                  <c:v>43721</c:v>
                </c:pt>
                <c:pt idx="233">
                  <c:v>43724</c:v>
                </c:pt>
                <c:pt idx="234">
                  <c:v>43725</c:v>
                </c:pt>
                <c:pt idx="235">
                  <c:v>43726</c:v>
                </c:pt>
                <c:pt idx="236">
                  <c:v>43727</c:v>
                </c:pt>
                <c:pt idx="237">
                  <c:v>43728</c:v>
                </c:pt>
                <c:pt idx="238">
                  <c:v>43731</c:v>
                </c:pt>
                <c:pt idx="239">
                  <c:v>43732</c:v>
                </c:pt>
                <c:pt idx="240">
                  <c:v>43733</c:v>
                </c:pt>
                <c:pt idx="241">
                  <c:v>43734</c:v>
                </c:pt>
              </c:numCache>
            </c:numRef>
          </c:cat>
          <c:val>
            <c:numRef>
              <c:f>Daily_Near!$R$3:$R$249</c:f>
              <c:numCache>
                <c:formatCode>0.000%</c:formatCode>
                <c:ptCount val="247"/>
                <c:pt idx="0">
                  <c:v>-2.8741947087734043E-2</c:v>
                </c:pt>
                <c:pt idx="1">
                  <c:v>-1.2951785041516778E-3</c:v>
                </c:pt>
                <c:pt idx="2">
                  <c:v>-1.1517742182987564E-2</c:v>
                </c:pt>
                <c:pt idx="3">
                  <c:v>-3.7426743458053906E-2</c:v>
                </c:pt>
                <c:pt idx="4">
                  <c:v>-4.9816076078342203E-3</c:v>
                </c:pt>
                <c:pt idx="5">
                  <c:v>9.3814729178469003E-2</c:v>
                </c:pt>
                <c:pt idx="6">
                  <c:v>-2.3114078082399781E-2</c:v>
                </c:pt>
                <c:pt idx="7">
                  <c:v>2.7157410626867738E-2</c:v>
                </c:pt>
                <c:pt idx="8">
                  <c:v>9.4900557724021551E-3</c:v>
                </c:pt>
                <c:pt idx="9">
                  <c:v>-1.837556243177394E-3</c:v>
                </c:pt>
                <c:pt idx="10">
                  <c:v>-5.4503167435694604E-2</c:v>
                </c:pt>
                <c:pt idx="11">
                  <c:v>2.4242398814219943E-2</c:v>
                </c:pt>
                <c:pt idx="12">
                  <c:v>-1.1650841499402933E-2</c:v>
                </c:pt>
                <c:pt idx="13">
                  <c:v>-1.2097311909416781E-2</c:v>
                </c:pt>
                <c:pt idx="14">
                  <c:v>1.9787391482827155E-2</c:v>
                </c:pt>
                <c:pt idx="15">
                  <c:v>-7.652211435470715E-3</c:v>
                </c:pt>
                <c:pt idx="16">
                  <c:v>6.7007401765696211E-3</c:v>
                </c:pt>
                <c:pt idx="17">
                  <c:v>4.4451057387650636E-2</c:v>
                </c:pt>
                <c:pt idx="18">
                  <c:v>3.2715807027992885E-2</c:v>
                </c:pt>
                <c:pt idx="19">
                  <c:v>-6.6773649736078721E-3</c:v>
                </c:pt>
                <c:pt idx="20">
                  <c:v>5.7590632776535304E-3</c:v>
                </c:pt>
                <c:pt idx="21">
                  <c:v>-5.6731864795923313E-2</c:v>
                </c:pt>
                <c:pt idx="22">
                  <c:v>-1.471336216447152E-2</c:v>
                </c:pt>
                <c:pt idx="23">
                  <c:v>-1.2445799412612224E-2</c:v>
                </c:pt>
                <c:pt idx="24">
                  <c:v>2.1654866380803415E-3</c:v>
                </c:pt>
                <c:pt idx="25">
                  <c:v>7.8016362801198872E-3</c:v>
                </c:pt>
                <c:pt idx="26">
                  <c:v>-2.6926999652902631E-2</c:v>
                </c:pt>
                <c:pt idx="27">
                  <c:v>2.8984161574252174E-4</c:v>
                </c:pt>
                <c:pt idx="28">
                  <c:v>2.0475963540299504E-3</c:v>
                </c:pt>
                <c:pt idx="29">
                  <c:v>-5.1247276202610855E-3</c:v>
                </c:pt>
                <c:pt idx="30">
                  <c:v>2.5264545831314062E-2</c:v>
                </c:pt>
                <c:pt idx="31">
                  <c:v>-4.2458182611336479E-3</c:v>
                </c:pt>
                <c:pt idx="32">
                  <c:v>9.1142525872811705E-4</c:v>
                </c:pt>
                <c:pt idx="33">
                  <c:v>1.0659688880023136E-3</c:v>
                </c:pt>
                <c:pt idx="34">
                  <c:v>2.7855916972805879E-3</c:v>
                </c:pt>
                <c:pt idx="35">
                  <c:v>-3.9473986698617215E-2</c:v>
                </c:pt>
                <c:pt idx="36">
                  <c:v>9.3896078928296343E-3</c:v>
                </c:pt>
                <c:pt idx="37">
                  <c:v>-0.65056268427971542</c:v>
                </c:pt>
                <c:pt idx="38">
                  <c:v>-5.5817663360100744E-2</c:v>
                </c:pt>
                <c:pt idx="39">
                  <c:v>5.1701986101292223E-3</c:v>
                </c:pt>
                <c:pt idx="40">
                  <c:v>-5.5109861023582597E-3</c:v>
                </c:pt>
                <c:pt idx="41">
                  <c:v>-1.2842063464539593E-2</c:v>
                </c:pt>
                <c:pt idx="42">
                  <c:v>2.6443931263678253E-2</c:v>
                </c:pt>
                <c:pt idx="43">
                  <c:v>-3.4765968181279805E-2</c:v>
                </c:pt>
                <c:pt idx="44">
                  <c:v>8.1118925918347777E-4</c:v>
                </c:pt>
                <c:pt idx="45">
                  <c:v>-1.0620937389362428E-2</c:v>
                </c:pt>
                <c:pt idx="46">
                  <c:v>7.3503409176912549E-3</c:v>
                </c:pt>
                <c:pt idx="47">
                  <c:v>2.4742210628388807E-2</c:v>
                </c:pt>
                <c:pt idx="48">
                  <c:v>-3.1021235541815193E-3</c:v>
                </c:pt>
                <c:pt idx="49">
                  <c:v>-2.2134781156030736E-2</c:v>
                </c:pt>
                <c:pt idx="50">
                  <c:v>-1.1154760359375477E-2</c:v>
                </c:pt>
                <c:pt idx="51">
                  <c:v>-6.2330810519554049E-3</c:v>
                </c:pt>
                <c:pt idx="52">
                  <c:v>2.1634693049213654E-2</c:v>
                </c:pt>
                <c:pt idx="53">
                  <c:v>-1.0112952347267756E-2</c:v>
                </c:pt>
                <c:pt idx="54">
                  <c:v>-7.2035289429933915E-3</c:v>
                </c:pt>
                <c:pt idx="55">
                  <c:v>-1.1928407361283498E-3</c:v>
                </c:pt>
                <c:pt idx="56">
                  <c:v>-1.5855136085987064E-2</c:v>
                </c:pt>
                <c:pt idx="57">
                  <c:v>-1.0454953388071569E-2</c:v>
                </c:pt>
                <c:pt idx="58">
                  <c:v>2.0574914659027093E-2</c:v>
                </c:pt>
                <c:pt idx="59">
                  <c:v>1.34489125363016E-3</c:v>
                </c:pt>
                <c:pt idx="60">
                  <c:v>6.4173409359572237E-3</c:v>
                </c:pt>
                <c:pt idx="61">
                  <c:v>-2.5395417625156295E-2</c:v>
                </c:pt>
                <c:pt idx="62">
                  <c:v>-1.2079973070463318E-2</c:v>
                </c:pt>
                <c:pt idx="63">
                  <c:v>1.5525162447106075E-2</c:v>
                </c:pt>
                <c:pt idx="64">
                  <c:v>-4.8205451207456868E-3</c:v>
                </c:pt>
                <c:pt idx="65">
                  <c:v>4.4788797060221772E-3</c:v>
                </c:pt>
                <c:pt idx="66">
                  <c:v>-1.7280355881938167E-3</c:v>
                </c:pt>
                <c:pt idx="67">
                  <c:v>1.943604811847164E-2</c:v>
                </c:pt>
                <c:pt idx="68">
                  <c:v>-9.8018970001734276E-3</c:v>
                </c:pt>
                <c:pt idx="69">
                  <c:v>-2.4211095610275318E-2</c:v>
                </c:pt>
                <c:pt idx="70">
                  <c:v>3.419166600888068E-4</c:v>
                </c:pt>
                <c:pt idx="71">
                  <c:v>1.1861062898945767E-2</c:v>
                </c:pt>
                <c:pt idx="72">
                  <c:v>-1.8803626699927124E-2</c:v>
                </c:pt>
                <c:pt idx="73">
                  <c:v>-1.6521318014745677E-2</c:v>
                </c:pt>
                <c:pt idx="74">
                  <c:v>-9.2906705428063233E-3</c:v>
                </c:pt>
                <c:pt idx="75">
                  <c:v>-1.1537490535424522E-2</c:v>
                </c:pt>
                <c:pt idx="76">
                  <c:v>-3.4625496837626013E-3</c:v>
                </c:pt>
                <c:pt idx="77">
                  <c:v>-1.6096575192096473E-2</c:v>
                </c:pt>
                <c:pt idx="78">
                  <c:v>-3.2527746105478754E-2</c:v>
                </c:pt>
                <c:pt idx="79">
                  <c:v>1.5381959654178609E-2</c:v>
                </c:pt>
                <c:pt idx="80">
                  <c:v>1.514322205463913E-2</c:v>
                </c:pt>
                <c:pt idx="81">
                  <c:v>1.9384550181091448E-2</c:v>
                </c:pt>
                <c:pt idx="82">
                  <c:v>-3.3623256428743059E-2</c:v>
                </c:pt>
                <c:pt idx="83">
                  <c:v>6.0593647192285554E-3</c:v>
                </c:pt>
                <c:pt idx="84">
                  <c:v>-9.762041667310253E-3</c:v>
                </c:pt>
                <c:pt idx="85">
                  <c:v>-3.0342314343409046E-2</c:v>
                </c:pt>
                <c:pt idx="86">
                  <c:v>-1.6606719403177119E-2</c:v>
                </c:pt>
                <c:pt idx="87">
                  <c:v>-2.5830845130284004E-2</c:v>
                </c:pt>
                <c:pt idx="88">
                  <c:v>1.661493175850712E-3</c:v>
                </c:pt>
                <c:pt idx="89">
                  <c:v>-2.3402178383628524E-2</c:v>
                </c:pt>
                <c:pt idx="90">
                  <c:v>8.5856087232326662E-3</c:v>
                </c:pt>
                <c:pt idx="91">
                  <c:v>-2.4368068935041839E-2</c:v>
                </c:pt>
                <c:pt idx="92">
                  <c:v>3.7332604133102118E-2</c:v>
                </c:pt>
                <c:pt idx="93">
                  <c:v>-4.5518753693257995E-2</c:v>
                </c:pt>
                <c:pt idx="94">
                  <c:v>-1.6864226001020069E-2</c:v>
                </c:pt>
                <c:pt idx="95">
                  <c:v>-1.4816474122821962E-3</c:v>
                </c:pt>
                <c:pt idx="96">
                  <c:v>3.7462261616975183E-3</c:v>
                </c:pt>
                <c:pt idx="97">
                  <c:v>9.5902825342465761E-3</c:v>
                </c:pt>
                <c:pt idx="98">
                  <c:v>-2.918860814498821E-2</c:v>
                </c:pt>
                <c:pt idx="99">
                  <c:v>5.1361945824010659E-3</c:v>
                </c:pt>
                <c:pt idx="100">
                  <c:v>-1.6688439948607515E-2</c:v>
                </c:pt>
                <c:pt idx="101">
                  <c:v>1.7957632685354625E-2</c:v>
                </c:pt>
                <c:pt idx="102">
                  <c:v>-2.8144128383995751E-3</c:v>
                </c:pt>
                <c:pt idx="103">
                  <c:v>0.10630559107052273</c:v>
                </c:pt>
                <c:pt idx="104">
                  <c:v>2.6124443334506819E-2</c:v>
                </c:pt>
                <c:pt idx="105">
                  <c:v>9.892059262333352E-4</c:v>
                </c:pt>
                <c:pt idx="106">
                  <c:v>4.2290933881597194E-2</c:v>
                </c:pt>
                <c:pt idx="107">
                  <c:v>-5.821133072407033E-2</c:v>
                </c:pt>
                <c:pt idx="108">
                  <c:v>4.1295495682659222E-2</c:v>
                </c:pt>
                <c:pt idx="109">
                  <c:v>6.8086234980597501E-2</c:v>
                </c:pt>
                <c:pt idx="110">
                  <c:v>-1.3485458736341487E-2</c:v>
                </c:pt>
                <c:pt idx="111">
                  <c:v>2.4112888540611669E-2</c:v>
                </c:pt>
                <c:pt idx="112">
                  <c:v>4.0420864067438507E-3</c:v>
                </c:pt>
                <c:pt idx="113">
                  <c:v>-2.8503639264615018E-2</c:v>
                </c:pt>
                <c:pt idx="114">
                  <c:v>-1.7178082191780821E-4</c:v>
                </c:pt>
                <c:pt idx="115">
                  <c:v>-2.4470384922630848E-2</c:v>
                </c:pt>
                <c:pt idx="116">
                  <c:v>-3.5036744926503383E-2</c:v>
                </c:pt>
                <c:pt idx="117">
                  <c:v>-2.367958527083068E-2</c:v>
                </c:pt>
                <c:pt idx="118">
                  <c:v>5.4441841391902987E-2</c:v>
                </c:pt>
                <c:pt idx="119">
                  <c:v>-1.7429894133081093E-2</c:v>
                </c:pt>
                <c:pt idx="120">
                  <c:v>4.0622790174240302E-2</c:v>
                </c:pt>
                <c:pt idx="121">
                  <c:v>-2.8922400280385679E-3</c:v>
                </c:pt>
                <c:pt idx="122">
                  <c:v>1.0746893581384221E-2</c:v>
                </c:pt>
                <c:pt idx="123">
                  <c:v>4.1497914139472201E-3</c:v>
                </c:pt>
                <c:pt idx="124">
                  <c:v>-2.5438680217999644E-2</c:v>
                </c:pt>
                <c:pt idx="125">
                  <c:v>1.6928320425541529E-2</c:v>
                </c:pt>
                <c:pt idx="126">
                  <c:v>-2.0780525956081243E-2</c:v>
                </c:pt>
                <c:pt idx="127">
                  <c:v>-1.8445301961498108E-2</c:v>
                </c:pt>
                <c:pt idx="128">
                  <c:v>3.2112180423243307E-3</c:v>
                </c:pt>
                <c:pt idx="129">
                  <c:v>-2.9842663648193919E-3</c:v>
                </c:pt>
                <c:pt idx="130">
                  <c:v>-2.9921879198776852E-3</c:v>
                </c:pt>
                <c:pt idx="131">
                  <c:v>1.9611216769787124E-2</c:v>
                </c:pt>
                <c:pt idx="132">
                  <c:v>-1.8466655529569057E-2</c:v>
                </c:pt>
                <c:pt idx="133">
                  <c:v>2.5799779398683477E-2</c:v>
                </c:pt>
                <c:pt idx="134">
                  <c:v>-3.3196532444719207E-2</c:v>
                </c:pt>
                <c:pt idx="135">
                  <c:v>-2.9201818635438644E-2</c:v>
                </c:pt>
                <c:pt idx="136">
                  <c:v>1.2720319902359221E-2</c:v>
                </c:pt>
                <c:pt idx="137">
                  <c:v>2.5285154743784746E-2</c:v>
                </c:pt>
                <c:pt idx="138">
                  <c:v>-1.0899607903769315E-2</c:v>
                </c:pt>
                <c:pt idx="139">
                  <c:v>-1.0445098109698507E-2</c:v>
                </c:pt>
                <c:pt idx="140">
                  <c:v>-3.3029738265366482E-2</c:v>
                </c:pt>
                <c:pt idx="141">
                  <c:v>-7.3283569807501784E-3</c:v>
                </c:pt>
                <c:pt idx="142">
                  <c:v>-4.3783930010359634E-3</c:v>
                </c:pt>
                <c:pt idx="143">
                  <c:v>-1.1026621912853991E-2</c:v>
                </c:pt>
                <c:pt idx="144">
                  <c:v>-3.064593841042465E-2</c:v>
                </c:pt>
                <c:pt idx="145">
                  <c:v>-7.7172206676251838E-3</c:v>
                </c:pt>
                <c:pt idx="146">
                  <c:v>-1.9174435180927759E-2</c:v>
                </c:pt>
                <c:pt idx="147">
                  <c:v>1.7619388558237975E-3</c:v>
                </c:pt>
                <c:pt idx="148">
                  <c:v>-4.7210055076966427E-2</c:v>
                </c:pt>
                <c:pt idx="149">
                  <c:v>6.5895443978252616E-3</c:v>
                </c:pt>
                <c:pt idx="150">
                  <c:v>-3.4423778025152445E-2</c:v>
                </c:pt>
                <c:pt idx="151">
                  <c:v>8.8663611942003499E-3</c:v>
                </c:pt>
                <c:pt idx="152">
                  <c:v>2.5327600615541596E-2</c:v>
                </c:pt>
                <c:pt idx="153">
                  <c:v>8.3834143467373681E-2</c:v>
                </c:pt>
                <c:pt idx="154">
                  <c:v>-3.9847482356538094E-2</c:v>
                </c:pt>
                <c:pt idx="155">
                  <c:v>7.5765225465832279E-3</c:v>
                </c:pt>
                <c:pt idx="156">
                  <c:v>-3.7966421419357139E-2</c:v>
                </c:pt>
                <c:pt idx="157">
                  <c:v>4.2439442569724428E-2</c:v>
                </c:pt>
                <c:pt idx="158">
                  <c:v>5.5794552039049334E-3</c:v>
                </c:pt>
                <c:pt idx="159">
                  <c:v>-9.6895629484670589E-3</c:v>
                </c:pt>
                <c:pt idx="160">
                  <c:v>-2.3243224446786052E-2</c:v>
                </c:pt>
                <c:pt idx="161">
                  <c:v>2.1492447416675543E-2</c:v>
                </c:pt>
                <c:pt idx="162">
                  <c:v>-4.0624619526486556E-2</c:v>
                </c:pt>
                <c:pt idx="163">
                  <c:v>1.8578893473437014E-2</c:v>
                </c:pt>
                <c:pt idx="164">
                  <c:v>1.1662982377189426E-2</c:v>
                </c:pt>
                <c:pt idx="165">
                  <c:v>-4.1722003202277209E-2</c:v>
                </c:pt>
                <c:pt idx="166">
                  <c:v>-1.3713149199985151E-2</c:v>
                </c:pt>
                <c:pt idx="167">
                  <c:v>-1.6383561643835618E-4</c:v>
                </c:pt>
                <c:pt idx="168">
                  <c:v>3.8297702845100069E-2</c:v>
                </c:pt>
                <c:pt idx="169">
                  <c:v>-1.6383561643835618E-4</c:v>
                </c:pt>
                <c:pt idx="170">
                  <c:v>-1.4714100166702833E-2</c:v>
                </c:pt>
                <c:pt idx="171">
                  <c:v>-1.8954960007355044E-2</c:v>
                </c:pt>
                <c:pt idx="172">
                  <c:v>-1.1791468620579726E-2</c:v>
                </c:pt>
                <c:pt idx="173">
                  <c:v>-4.1685505048111103E-2</c:v>
                </c:pt>
                <c:pt idx="174">
                  <c:v>-0.14023548983729792</c:v>
                </c:pt>
                <c:pt idx="175">
                  <c:v>6.1968826012444987E-2</c:v>
                </c:pt>
                <c:pt idx="176">
                  <c:v>7.7410287508798518E-3</c:v>
                </c:pt>
                <c:pt idx="177">
                  <c:v>-1.8988186946011325E-2</c:v>
                </c:pt>
                <c:pt idx="178">
                  <c:v>3.4208666381963015E-2</c:v>
                </c:pt>
                <c:pt idx="179">
                  <c:v>8.3374851262941266E-3</c:v>
                </c:pt>
                <c:pt idx="180">
                  <c:v>1.2863532252138684E-2</c:v>
                </c:pt>
                <c:pt idx="181">
                  <c:v>-3.7228888566513935E-2</c:v>
                </c:pt>
                <c:pt idx="182">
                  <c:v>3.283156022339638E-2</c:v>
                </c:pt>
                <c:pt idx="183">
                  <c:v>-2.442464711703821E-3</c:v>
                </c:pt>
                <c:pt idx="184">
                  <c:v>3.0326161042432347E-2</c:v>
                </c:pt>
                <c:pt idx="185">
                  <c:v>2.2028253222015078E-2</c:v>
                </c:pt>
                <c:pt idx="186">
                  <c:v>-3.9234080050750186E-2</c:v>
                </c:pt>
                <c:pt idx="187">
                  <c:v>-5.1365093249711252E-2</c:v>
                </c:pt>
                <c:pt idx="188">
                  <c:v>7.7770558817134156E-3</c:v>
                </c:pt>
                <c:pt idx="189">
                  <c:v>-6.3152125984251961E-2</c:v>
                </c:pt>
                <c:pt idx="190">
                  <c:v>5.2782272360999173E-2</c:v>
                </c:pt>
                <c:pt idx="191">
                  <c:v>2.3786373525456827E-2</c:v>
                </c:pt>
                <c:pt idx="192">
                  <c:v>-3.3672185054292786E-2</c:v>
                </c:pt>
                <c:pt idx="193">
                  <c:v>1.0325788775961089E-2</c:v>
                </c:pt>
                <c:pt idx="194">
                  <c:v>-2.4898430725163671E-2</c:v>
                </c:pt>
                <c:pt idx="195">
                  <c:v>-2.1434677936461741E-2</c:v>
                </c:pt>
                <c:pt idx="196">
                  <c:v>-3.7782678334173272E-2</c:v>
                </c:pt>
                <c:pt idx="197">
                  <c:v>3.3726319222117808E-2</c:v>
                </c:pt>
                <c:pt idx="198">
                  <c:v>1.0766835501323794E-2</c:v>
                </c:pt>
                <c:pt idx="199">
                  <c:v>-2.9251192111046587E-2</c:v>
                </c:pt>
                <c:pt idx="200">
                  <c:v>1.555342465753449E-3</c:v>
                </c:pt>
                <c:pt idx="201">
                  <c:v>1.3520145182062942E-2</c:v>
                </c:pt>
                <c:pt idx="202">
                  <c:v>-9.1217189124257886E-2</c:v>
                </c:pt>
                <c:pt idx="203">
                  <c:v>5.4129859963911644E-3</c:v>
                </c:pt>
                <c:pt idx="204">
                  <c:v>1.8295937926502553E-2</c:v>
                </c:pt>
                <c:pt idx="205">
                  <c:v>2.7021858248957711E-2</c:v>
                </c:pt>
                <c:pt idx="206">
                  <c:v>-2.7942697687904166E-3</c:v>
                </c:pt>
                <c:pt idx="207">
                  <c:v>-6.3377062364496405E-3</c:v>
                </c:pt>
                <c:pt idx="208">
                  <c:v>-3.8404994881294889E-2</c:v>
                </c:pt>
                <c:pt idx="209">
                  <c:v>4.1477985122856817E-2</c:v>
                </c:pt>
                <c:pt idx="210">
                  <c:v>-2.3240723131949633E-2</c:v>
                </c:pt>
                <c:pt idx="211">
                  <c:v>-1.1058953922789565E-2</c:v>
                </c:pt>
                <c:pt idx="212">
                  <c:v>-7.0921373892022591E-2</c:v>
                </c:pt>
                <c:pt idx="213">
                  <c:v>1.7654839234177589E-2</c:v>
                </c:pt>
                <c:pt idx="214">
                  <c:v>-7.9230315374683256E-3</c:v>
                </c:pt>
                <c:pt idx="215">
                  <c:v>-1.8757425838219231E-2</c:v>
                </c:pt>
                <c:pt idx="216">
                  <c:v>3.8424269269678965E-3</c:v>
                </c:pt>
                <c:pt idx="217">
                  <c:v>-3.6928091178953563E-2</c:v>
                </c:pt>
                <c:pt idx="218">
                  <c:v>-5.7940304790986413E-2</c:v>
                </c:pt>
                <c:pt idx="219">
                  <c:v>5.1330422662005465E-2</c:v>
                </c:pt>
                <c:pt idx="220">
                  <c:v>1.9643173515981792E-2</c:v>
                </c:pt>
                <c:pt idx="221">
                  <c:v>-4.2342949892958167E-3</c:v>
                </c:pt>
                <c:pt idx="222">
                  <c:v>-4.6302065331928349E-2</c:v>
                </c:pt>
                <c:pt idx="223">
                  <c:v>3.96375489762852E-2</c:v>
                </c:pt>
                <c:pt idx="224">
                  <c:v>7.0931297190860321E-3</c:v>
                </c:pt>
                <c:pt idx="225">
                  <c:v>-4.0187643104272794E-2</c:v>
                </c:pt>
                <c:pt idx="226">
                  <c:v>1.991640172881138E-3</c:v>
                </c:pt>
                <c:pt idx="227">
                  <c:v>5.7485530913290644E-2</c:v>
                </c:pt>
                <c:pt idx="228">
                  <c:v>2.3062852522013302E-2</c:v>
                </c:pt>
                <c:pt idx="229">
                  <c:v>6.7573256599388247E-3</c:v>
                </c:pt>
                <c:pt idx="230">
                  <c:v>2.0422043121838734E-2</c:v>
                </c:pt>
                <c:pt idx="231">
                  <c:v>3.6932921410353344E-3</c:v>
                </c:pt>
                <c:pt idx="232">
                  <c:v>2.8535208884465285E-2</c:v>
                </c:pt>
                <c:pt idx="233">
                  <c:v>2.1229711259357444E-2</c:v>
                </c:pt>
                <c:pt idx="234">
                  <c:v>3.0790914280728353E-2</c:v>
                </c:pt>
                <c:pt idx="235">
                  <c:v>-8.974344509061892E-3</c:v>
                </c:pt>
                <c:pt idx="236">
                  <c:v>-5.2686338208565532E-2</c:v>
                </c:pt>
                <c:pt idx="237">
                  <c:v>4.6844262024925323E-2</c:v>
                </c:pt>
                <c:pt idx="238">
                  <c:v>1.87027682545928E-2</c:v>
                </c:pt>
                <c:pt idx="239">
                  <c:v>-2.2172733087924688E-2</c:v>
                </c:pt>
                <c:pt idx="240">
                  <c:v>-8.3029184252745927E-2</c:v>
                </c:pt>
                <c:pt idx="241">
                  <c:v>-3.5509759130177301E-2</c:v>
                </c:pt>
                <c:pt idx="243">
                  <c:v>-5.9072254760408303E-3</c:v>
                </c:pt>
                <c:pt idx="244">
                  <c:v>0.10630559107052273</c:v>
                </c:pt>
                <c:pt idx="245">
                  <c:v>-0.65056268427971542</c:v>
                </c:pt>
                <c:pt idx="246" formatCode="General">
                  <c:v>5.1160215913549828E-2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F-4E99-8DC1-65CB6A1A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396976"/>
        <c:axId val="312396320"/>
      </c:lineChart>
      <c:dateAx>
        <c:axId val="3123969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96320"/>
        <c:crosses val="autoZero"/>
        <c:auto val="1"/>
        <c:lblOffset val="100"/>
        <c:baseTimeUnit val="days"/>
      </c:dateAx>
      <c:valAx>
        <c:axId val="312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Contango (middle month contract)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Daily_Middle!$I$2:$I$232</c:f>
              <c:numCache>
                <c:formatCode>General</c:formatCode>
                <c:ptCount val="231"/>
                <c:pt idx="0">
                  <c:v>330</c:v>
                </c:pt>
                <c:pt idx="1">
                  <c:v>319.5</c:v>
                </c:pt>
                <c:pt idx="2">
                  <c:v>320.7</c:v>
                </c:pt>
                <c:pt idx="3">
                  <c:v>314.75</c:v>
                </c:pt>
                <c:pt idx="4">
                  <c:v>304.39999999999998</c:v>
                </c:pt>
                <c:pt idx="5">
                  <c:v>303</c:v>
                </c:pt>
                <c:pt idx="6">
                  <c:v>330.25</c:v>
                </c:pt>
                <c:pt idx="7">
                  <c:v>322.14999999999998</c:v>
                </c:pt>
                <c:pt idx="8">
                  <c:v>332.15</c:v>
                </c:pt>
                <c:pt idx="9">
                  <c:v>334.95</c:v>
                </c:pt>
                <c:pt idx="10">
                  <c:v>334.15</c:v>
                </c:pt>
                <c:pt idx="11">
                  <c:v>316.64999999999998</c:v>
                </c:pt>
                <c:pt idx="12">
                  <c:v>324.3</c:v>
                </c:pt>
                <c:pt idx="13">
                  <c:v>320.39999999999998</c:v>
                </c:pt>
                <c:pt idx="14">
                  <c:v>317</c:v>
                </c:pt>
                <c:pt idx="15">
                  <c:v>323.45</c:v>
                </c:pt>
                <c:pt idx="16">
                  <c:v>321.2</c:v>
                </c:pt>
                <c:pt idx="17">
                  <c:v>325.45</c:v>
                </c:pt>
                <c:pt idx="18">
                  <c:v>336.6</c:v>
                </c:pt>
                <c:pt idx="19">
                  <c:v>347.25</c:v>
                </c:pt>
                <c:pt idx="20">
                  <c:v>344.55</c:v>
                </c:pt>
                <c:pt idx="21">
                  <c:v>346.95</c:v>
                </c:pt>
                <c:pt idx="22">
                  <c:v>327.35000000000002</c:v>
                </c:pt>
                <c:pt idx="23">
                  <c:v>323.14999999999998</c:v>
                </c:pt>
                <c:pt idx="24">
                  <c:v>318.55</c:v>
                </c:pt>
                <c:pt idx="25">
                  <c:v>320.5</c:v>
                </c:pt>
                <c:pt idx="26">
                  <c:v>322.25</c:v>
                </c:pt>
                <c:pt idx="27">
                  <c:v>313.39999999999998</c:v>
                </c:pt>
                <c:pt idx="28">
                  <c:v>312.89999999999998</c:v>
                </c:pt>
                <c:pt idx="29">
                  <c:v>314.8</c:v>
                </c:pt>
                <c:pt idx="30">
                  <c:v>312.95</c:v>
                </c:pt>
                <c:pt idx="31">
                  <c:v>320.05</c:v>
                </c:pt>
                <c:pt idx="32">
                  <c:v>318.95</c:v>
                </c:pt>
                <c:pt idx="33">
                  <c:v>319.45</c:v>
                </c:pt>
                <c:pt idx="34">
                  <c:v>319.8</c:v>
                </c:pt>
                <c:pt idx="35">
                  <c:v>320.7</c:v>
                </c:pt>
                <c:pt idx="36">
                  <c:v>308.3</c:v>
                </c:pt>
                <c:pt idx="37">
                  <c:v>311.05</c:v>
                </c:pt>
                <c:pt idx="38">
                  <c:v>108.75</c:v>
                </c:pt>
                <c:pt idx="39">
                  <c:v>103.15</c:v>
                </c:pt>
                <c:pt idx="40">
                  <c:v>103.55</c:v>
                </c:pt>
                <c:pt idx="41">
                  <c:v>103</c:v>
                </c:pt>
                <c:pt idx="42">
                  <c:v>101.9</c:v>
                </c:pt>
                <c:pt idx="43">
                  <c:v>104.65</c:v>
                </c:pt>
                <c:pt idx="44">
                  <c:v>100.85</c:v>
                </c:pt>
                <c:pt idx="45">
                  <c:v>101.2</c:v>
                </c:pt>
                <c:pt idx="46">
                  <c:v>99.9</c:v>
                </c:pt>
                <c:pt idx="47">
                  <c:v>100.8</c:v>
                </c:pt>
                <c:pt idx="48">
                  <c:v>103.15</c:v>
                </c:pt>
                <c:pt idx="49">
                  <c:v>102.85</c:v>
                </c:pt>
                <c:pt idx="50">
                  <c:v>100.75</c:v>
                </c:pt>
                <c:pt idx="51">
                  <c:v>99.65</c:v>
                </c:pt>
                <c:pt idx="52">
                  <c:v>99.05</c:v>
                </c:pt>
                <c:pt idx="53">
                  <c:v>101.3</c:v>
                </c:pt>
                <c:pt idx="54">
                  <c:v>100.2</c:v>
                </c:pt>
                <c:pt idx="55">
                  <c:v>99.05</c:v>
                </c:pt>
                <c:pt idx="56">
                  <c:v>98.9</c:v>
                </c:pt>
                <c:pt idx="57">
                  <c:v>97.3</c:v>
                </c:pt>
                <c:pt idx="58">
                  <c:v>96.95</c:v>
                </c:pt>
                <c:pt idx="59">
                  <c:v>98.3</c:v>
                </c:pt>
                <c:pt idx="60">
                  <c:v>98.45</c:v>
                </c:pt>
                <c:pt idx="61">
                  <c:v>99.25</c:v>
                </c:pt>
                <c:pt idx="62">
                  <c:v>97.45</c:v>
                </c:pt>
                <c:pt idx="63">
                  <c:v>95.75</c:v>
                </c:pt>
                <c:pt idx="64">
                  <c:v>97.3</c:v>
                </c:pt>
                <c:pt idx="65">
                  <c:v>96.8</c:v>
                </c:pt>
                <c:pt idx="66">
                  <c:v>97.45</c:v>
                </c:pt>
                <c:pt idx="67">
                  <c:v>97</c:v>
                </c:pt>
                <c:pt idx="68">
                  <c:v>99.2</c:v>
                </c:pt>
                <c:pt idx="69">
                  <c:v>98.1</c:v>
                </c:pt>
                <c:pt idx="70">
                  <c:v>95.65</c:v>
                </c:pt>
                <c:pt idx="71">
                  <c:v>95.75</c:v>
                </c:pt>
                <c:pt idx="72">
                  <c:v>96.85</c:v>
                </c:pt>
                <c:pt idx="73">
                  <c:v>95.15</c:v>
                </c:pt>
                <c:pt idx="74">
                  <c:v>93.6</c:v>
                </c:pt>
                <c:pt idx="75">
                  <c:v>92.75</c:v>
                </c:pt>
                <c:pt idx="76">
                  <c:v>91.7</c:v>
                </c:pt>
                <c:pt idx="77">
                  <c:v>91.3</c:v>
                </c:pt>
                <c:pt idx="78">
                  <c:v>90</c:v>
                </c:pt>
                <c:pt idx="79">
                  <c:v>87.05</c:v>
                </c:pt>
                <c:pt idx="80">
                  <c:v>88.45</c:v>
                </c:pt>
                <c:pt idx="81">
                  <c:v>89.65</c:v>
                </c:pt>
                <c:pt idx="82">
                  <c:v>91.25</c:v>
                </c:pt>
                <c:pt idx="83">
                  <c:v>88.7</c:v>
                </c:pt>
                <c:pt idx="84">
                  <c:v>89</c:v>
                </c:pt>
                <c:pt idx="85">
                  <c:v>88.6</c:v>
                </c:pt>
                <c:pt idx="86">
                  <c:v>85.85</c:v>
                </c:pt>
                <c:pt idx="87">
                  <c:v>84.55</c:v>
                </c:pt>
                <c:pt idx="88">
                  <c:v>82.1</c:v>
                </c:pt>
                <c:pt idx="89">
                  <c:v>81.849999999999994</c:v>
                </c:pt>
                <c:pt idx="90">
                  <c:v>80</c:v>
                </c:pt>
                <c:pt idx="91">
                  <c:v>80.8</c:v>
                </c:pt>
                <c:pt idx="92">
                  <c:v>78.900000000000006</c:v>
                </c:pt>
                <c:pt idx="93">
                  <c:v>81.900000000000006</c:v>
                </c:pt>
                <c:pt idx="94">
                  <c:v>78.2</c:v>
                </c:pt>
                <c:pt idx="95">
                  <c:v>76.900000000000006</c:v>
                </c:pt>
                <c:pt idx="96">
                  <c:v>76.8</c:v>
                </c:pt>
                <c:pt idx="97">
                  <c:v>77</c:v>
                </c:pt>
                <c:pt idx="98">
                  <c:v>77.849999999999994</c:v>
                </c:pt>
                <c:pt idx="99">
                  <c:v>75.599999999999994</c:v>
                </c:pt>
                <c:pt idx="100">
                  <c:v>75.95</c:v>
                </c:pt>
                <c:pt idx="101">
                  <c:v>74.75</c:v>
                </c:pt>
                <c:pt idx="102">
                  <c:v>76.05</c:v>
                </c:pt>
                <c:pt idx="103">
                  <c:v>76.05</c:v>
                </c:pt>
                <c:pt idx="104">
                  <c:v>84.1</c:v>
                </c:pt>
                <c:pt idx="105">
                  <c:v>86.25</c:v>
                </c:pt>
                <c:pt idx="106">
                  <c:v>86.25</c:v>
                </c:pt>
                <c:pt idx="107">
                  <c:v>89.75</c:v>
                </c:pt>
                <c:pt idx="108">
                  <c:v>84.55</c:v>
                </c:pt>
                <c:pt idx="109">
                  <c:v>88.25</c:v>
                </c:pt>
                <c:pt idx="110">
                  <c:v>94.15</c:v>
                </c:pt>
                <c:pt idx="111">
                  <c:v>93.1</c:v>
                </c:pt>
                <c:pt idx="112">
                  <c:v>95.45</c:v>
                </c:pt>
                <c:pt idx="113">
                  <c:v>95.3</c:v>
                </c:pt>
                <c:pt idx="114">
                  <c:v>92.95</c:v>
                </c:pt>
                <c:pt idx="115">
                  <c:v>93</c:v>
                </c:pt>
                <c:pt idx="116">
                  <c:v>90.8</c:v>
                </c:pt>
                <c:pt idx="117">
                  <c:v>87.6</c:v>
                </c:pt>
                <c:pt idx="118">
                  <c:v>85.5</c:v>
                </c:pt>
                <c:pt idx="119">
                  <c:v>90.3</c:v>
                </c:pt>
                <c:pt idx="120">
                  <c:v>88.6</c:v>
                </c:pt>
                <c:pt idx="121">
                  <c:v>92.75</c:v>
                </c:pt>
                <c:pt idx="122">
                  <c:v>92.2</c:v>
                </c:pt>
                <c:pt idx="123">
                  <c:v>92.4</c:v>
                </c:pt>
                <c:pt idx="124">
                  <c:v>93.45</c:v>
                </c:pt>
                <c:pt idx="125">
                  <c:v>91.25</c:v>
                </c:pt>
                <c:pt idx="126">
                  <c:v>92.65</c:v>
                </c:pt>
                <c:pt idx="127">
                  <c:v>90.55</c:v>
                </c:pt>
                <c:pt idx="128">
                  <c:v>89</c:v>
                </c:pt>
                <c:pt idx="129">
                  <c:v>89.55</c:v>
                </c:pt>
                <c:pt idx="130">
                  <c:v>89.15</c:v>
                </c:pt>
                <c:pt idx="131">
                  <c:v>88.9</c:v>
                </c:pt>
                <c:pt idx="132">
                  <c:v>90.5</c:v>
                </c:pt>
                <c:pt idx="133">
                  <c:v>89</c:v>
                </c:pt>
                <c:pt idx="134">
                  <c:v>91.35</c:v>
                </c:pt>
                <c:pt idx="135">
                  <c:v>88.4</c:v>
                </c:pt>
                <c:pt idx="136">
                  <c:v>85.9</c:v>
                </c:pt>
                <c:pt idx="137">
                  <c:v>86.95</c:v>
                </c:pt>
                <c:pt idx="138">
                  <c:v>89.1</c:v>
                </c:pt>
                <c:pt idx="139">
                  <c:v>88.5</c:v>
                </c:pt>
                <c:pt idx="140">
                  <c:v>87.15</c:v>
                </c:pt>
                <c:pt idx="141">
                  <c:v>84.55</c:v>
                </c:pt>
                <c:pt idx="142">
                  <c:v>83.6</c:v>
                </c:pt>
                <c:pt idx="143">
                  <c:v>83.55</c:v>
                </c:pt>
                <c:pt idx="144">
                  <c:v>82.75</c:v>
                </c:pt>
                <c:pt idx="145">
                  <c:v>80.05</c:v>
                </c:pt>
                <c:pt idx="146">
                  <c:v>79.5</c:v>
                </c:pt>
                <c:pt idx="147">
                  <c:v>78</c:v>
                </c:pt>
                <c:pt idx="148">
                  <c:v>78.25</c:v>
                </c:pt>
                <c:pt idx="149">
                  <c:v>74.599999999999994</c:v>
                </c:pt>
                <c:pt idx="150">
                  <c:v>74.95</c:v>
                </c:pt>
                <c:pt idx="151">
                  <c:v>72.400000000000006</c:v>
                </c:pt>
                <c:pt idx="152">
                  <c:v>73.3</c:v>
                </c:pt>
                <c:pt idx="153">
                  <c:v>74.75</c:v>
                </c:pt>
                <c:pt idx="154">
                  <c:v>80.900000000000006</c:v>
                </c:pt>
                <c:pt idx="155">
                  <c:v>77.900000000000006</c:v>
                </c:pt>
                <c:pt idx="156">
                  <c:v>78.400000000000006</c:v>
                </c:pt>
                <c:pt idx="157">
                  <c:v>75.650000000000006</c:v>
                </c:pt>
                <c:pt idx="158">
                  <c:v>78.599999999999994</c:v>
                </c:pt>
                <c:pt idx="159">
                  <c:v>79.150000000000006</c:v>
                </c:pt>
                <c:pt idx="160">
                  <c:v>78.400000000000006</c:v>
                </c:pt>
                <c:pt idx="161">
                  <c:v>76.7</c:v>
                </c:pt>
                <c:pt idx="162">
                  <c:v>78.45</c:v>
                </c:pt>
                <c:pt idx="163">
                  <c:v>75.349999999999994</c:v>
                </c:pt>
                <c:pt idx="164">
                  <c:v>75.650000000000006</c:v>
                </c:pt>
                <c:pt idx="165">
                  <c:v>77.05</c:v>
                </c:pt>
                <c:pt idx="166">
                  <c:v>73.75</c:v>
                </c:pt>
                <c:pt idx="167">
                  <c:v>72.5</c:v>
                </c:pt>
                <c:pt idx="168">
                  <c:v>72.5</c:v>
                </c:pt>
                <c:pt idx="169">
                  <c:v>75.5</c:v>
                </c:pt>
                <c:pt idx="170">
                  <c:v>75.8</c:v>
                </c:pt>
                <c:pt idx="171">
                  <c:v>74.5</c:v>
                </c:pt>
                <c:pt idx="172">
                  <c:v>73.150000000000006</c:v>
                </c:pt>
                <c:pt idx="173">
                  <c:v>72.400000000000006</c:v>
                </c:pt>
                <c:pt idx="174">
                  <c:v>69</c:v>
                </c:pt>
                <c:pt idx="175">
                  <c:v>59.45</c:v>
                </c:pt>
                <c:pt idx="176">
                  <c:v>63.4</c:v>
                </c:pt>
                <c:pt idx="177">
                  <c:v>63.9</c:v>
                </c:pt>
                <c:pt idx="178">
                  <c:v>62.8</c:v>
                </c:pt>
                <c:pt idx="179">
                  <c:v>65.05</c:v>
                </c:pt>
                <c:pt idx="180">
                  <c:v>65.7</c:v>
                </c:pt>
                <c:pt idx="181">
                  <c:v>66.400000000000006</c:v>
                </c:pt>
                <c:pt idx="182">
                  <c:v>62.25</c:v>
                </c:pt>
                <c:pt idx="183">
                  <c:v>64.150000000000006</c:v>
                </c:pt>
                <c:pt idx="184">
                  <c:v>64.25</c:v>
                </c:pt>
                <c:pt idx="185">
                  <c:v>66.05</c:v>
                </c:pt>
                <c:pt idx="186">
                  <c:v>69.599999999999994</c:v>
                </c:pt>
                <c:pt idx="187">
                  <c:v>65</c:v>
                </c:pt>
                <c:pt idx="188">
                  <c:v>61.35</c:v>
                </c:pt>
                <c:pt idx="189">
                  <c:v>62</c:v>
                </c:pt>
                <c:pt idx="190">
                  <c:v>57.8</c:v>
                </c:pt>
                <c:pt idx="191">
                  <c:v>61.05</c:v>
                </c:pt>
                <c:pt idx="192">
                  <c:v>62.5</c:v>
                </c:pt>
                <c:pt idx="193">
                  <c:v>60.2</c:v>
                </c:pt>
                <c:pt idx="194">
                  <c:v>60.95</c:v>
                </c:pt>
                <c:pt idx="195">
                  <c:v>59.4</c:v>
                </c:pt>
                <c:pt idx="196">
                  <c:v>58.25</c:v>
                </c:pt>
                <c:pt idx="197">
                  <c:v>55.9</c:v>
                </c:pt>
                <c:pt idx="198">
                  <c:v>57.9</c:v>
                </c:pt>
                <c:pt idx="199">
                  <c:v>58.55</c:v>
                </c:pt>
                <c:pt idx="200">
                  <c:v>56.8</c:v>
                </c:pt>
                <c:pt idx="201">
                  <c:v>56.7</c:v>
                </c:pt>
                <c:pt idx="202">
                  <c:v>61.6</c:v>
                </c:pt>
                <c:pt idx="203">
                  <c:v>54.3</c:v>
                </c:pt>
                <c:pt idx="204">
                  <c:v>54.35</c:v>
                </c:pt>
                <c:pt idx="205">
                  <c:v>55.55</c:v>
                </c:pt>
                <c:pt idx="206">
                  <c:v>56.75</c:v>
                </c:pt>
                <c:pt idx="207">
                  <c:v>56.8</c:v>
                </c:pt>
                <c:pt idx="208">
                  <c:v>56.4</c:v>
                </c:pt>
                <c:pt idx="209">
                  <c:v>54.3</c:v>
                </c:pt>
                <c:pt idx="210">
                  <c:v>57.35</c:v>
                </c:pt>
                <c:pt idx="211">
                  <c:v>55.3</c:v>
                </c:pt>
                <c:pt idx="212">
                  <c:v>54.4</c:v>
                </c:pt>
                <c:pt idx="213">
                  <c:v>50.8</c:v>
                </c:pt>
                <c:pt idx="214">
                  <c:v>51.7</c:v>
                </c:pt>
                <c:pt idx="215">
                  <c:v>51.2</c:v>
                </c:pt>
                <c:pt idx="216">
                  <c:v>50.4</c:v>
                </c:pt>
                <c:pt idx="217">
                  <c:v>50.35</c:v>
                </c:pt>
                <c:pt idx="218">
                  <c:v>48.55</c:v>
                </c:pt>
                <c:pt idx="219">
                  <c:v>45.7</c:v>
                </c:pt>
                <c:pt idx="220">
                  <c:v>48.2</c:v>
                </c:pt>
                <c:pt idx="221">
                  <c:v>49.3</c:v>
                </c:pt>
                <c:pt idx="222">
                  <c:v>48.95</c:v>
                </c:pt>
                <c:pt idx="223">
                  <c:v>46.65</c:v>
                </c:pt>
                <c:pt idx="224">
                  <c:v>48.35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2-4AE5-A5D1-8E6BFC7A67CE}"/>
            </c:ext>
          </c:extLst>
        </c:ser>
        <c:ser>
          <c:idx val="1"/>
          <c:order val="1"/>
          <c:tx>
            <c:strRef>
              <c:f>Daily_Middle!$N$1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Daily_Middle!$N$2:$N$232</c:f>
              <c:numCache>
                <c:formatCode>General</c:formatCode>
                <c:ptCount val="231"/>
                <c:pt idx="0">
                  <c:v>325.2</c:v>
                </c:pt>
                <c:pt idx="1">
                  <c:v>316.7</c:v>
                </c:pt>
                <c:pt idx="2">
                  <c:v>317</c:v>
                </c:pt>
                <c:pt idx="3">
                  <c:v>313.8</c:v>
                </c:pt>
                <c:pt idx="4">
                  <c:v>300.75</c:v>
                </c:pt>
                <c:pt idx="5">
                  <c:v>300.05</c:v>
                </c:pt>
                <c:pt idx="6">
                  <c:v>329.4</c:v>
                </c:pt>
                <c:pt idx="7">
                  <c:v>321.5</c:v>
                </c:pt>
                <c:pt idx="8">
                  <c:v>329.8</c:v>
                </c:pt>
                <c:pt idx="9">
                  <c:v>332.1</c:v>
                </c:pt>
                <c:pt idx="10">
                  <c:v>332.3</c:v>
                </c:pt>
                <c:pt idx="11">
                  <c:v>315.10000000000002</c:v>
                </c:pt>
                <c:pt idx="12">
                  <c:v>323.2</c:v>
                </c:pt>
                <c:pt idx="13">
                  <c:v>319.3</c:v>
                </c:pt>
                <c:pt idx="14">
                  <c:v>315.05</c:v>
                </c:pt>
                <c:pt idx="15">
                  <c:v>322.10000000000002</c:v>
                </c:pt>
                <c:pt idx="16">
                  <c:v>319.25</c:v>
                </c:pt>
                <c:pt idx="17">
                  <c:v>321.3</c:v>
                </c:pt>
                <c:pt idx="18">
                  <c:v>334.2</c:v>
                </c:pt>
                <c:pt idx="19">
                  <c:v>345.85</c:v>
                </c:pt>
                <c:pt idx="20">
                  <c:v>342.95</c:v>
                </c:pt>
                <c:pt idx="21">
                  <c:v>345.4</c:v>
                </c:pt>
                <c:pt idx="22">
                  <c:v>326.85000000000002</c:v>
                </c:pt>
                <c:pt idx="23">
                  <c:v>320.35000000000002</c:v>
                </c:pt>
                <c:pt idx="24">
                  <c:v>316.8</c:v>
                </c:pt>
                <c:pt idx="25">
                  <c:v>318.64999999999998</c:v>
                </c:pt>
                <c:pt idx="26">
                  <c:v>319.95</c:v>
                </c:pt>
                <c:pt idx="27">
                  <c:v>312.64999999999998</c:v>
                </c:pt>
                <c:pt idx="28">
                  <c:v>311.39999999999998</c:v>
                </c:pt>
                <c:pt idx="29">
                  <c:v>312.45</c:v>
                </c:pt>
                <c:pt idx="30">
                  <c:v>310.89999999999998</c:v>
                </c:pt>
                <c:pt idx="31">
                  <c:v>319</c:v>
                </c:pt>
                <c:pt idx="32">
                  <c:v>317.75</c:v>
                </c:pt>
                <c:pt idx="33">
                  <c:v>318.64999999999998</c:v>
                </c:pt>
                <c:pt idx="34">
                  <c:v>319.05</c:v>
                </c:pt>
                <c:pt idx="35">
                  <c:v>320.25</c:v>
                </c:pt>
                <c:pt idx="36">
                  <c:v>307.8</c:v>
                </c:pt>
                <c:pt idx="37">
                  <c:v>311.05</c:v>
                </c:pt>
                <c:pt idx="38">
                  <c:v>108.6</c:v>
                </c:pt>
                <c:pt idx="39">
                  <c:v>102.7</c:v>
                </c:pt>
                <c:pt idx="40">
                  <c:v>102.9</c:v>
                </c:pt>
                <c:pt idx="41">
                  <c:v>102.1</c:v>
                </c:pt>
                <c:pt idx="42">
                  <c:v>100.75</c:v>
                </c:pt>
                <c:pt idx="43">
                  <c:v>103.7</c:v>
                </c:pt>
                <c:pt idx="44">
                  <c:v>100.25</c:v>
                </c:pt>
                <c:pt idx="45">
                  <c:v>100.3</c:v>
                </c:pt>
                <c:pt idx="46">
                  <c:v>100.05</c:v>
                </c:pt>
                <c:pt idx="47">
                  <c:v>100</c:v>
                </c:pt>
                <c:pt idx="48">
                  <c:v>102.2</c:v>
                </c:pt>
                <c:pt idx="49">
                  <c:v>101.9</c:v>
                </c:pt>
                <c:pt idx="50">
                  <c:v>99.9</c:v>
                </c:pt>
                <c:pt idx="51">
                  <c:v>98.95</c:v>
                </c:pt>
                <c:pt idx="52">
                  <c:v>98.25</c:v>
                </c:pt>
                <c:pt idx="53">
                  <c:v>100.9</c:v>
                </c:pt>
                <c:pt idx="54">
                  <c:v>99.65</c:v>
                </c:pt>
                <c:pt idx="55">
                  <c:v>98.6</c:v>
                </c:pt>
                <c:pt idx="56">
                  <c:v>98.55</c:v>
                </c:pt>
                <c:pt idx="57">
                  <c:v>97.1</c:v>
                </c:pt>
                <c:pt idx="58">
                  <c:v>96.35</c:v>
                </c:pt>
                <c:pt idx="59">
                  <c:v>97.6</c:v>
                </c:pt>
                <c:pt idx="60">
                  <c:v>97.8</c:v>
                </c:pt>
                <c:pt idx="61">
                  <c:v>98.4</c:v>
                </c:pt>
                <c:pt idx="62">
                  <c:v>96.3</c:v>
                </c:pt>
                <c:pt idx="63">
                  <c:v>95.1</c:v>
                </c:pt>
                <c:pt idx="64">
                  <c:v>96.55</c:v>
                </c:pt>
                <c:pt idx="65">
                  <c:v>96.1</c:v>
                </c:pt>
                <c:pt idx="66">
                  <c:v>96.4</c:v>
                </c:pt>
                <c:pt idx="67">
                  <c:v>96.45</c:v>
                </c:pt>
                <c:pt idx="68">
                  <c:v>98.3</c:v>
                </c:pt>
                <c:pt idx="69">
                  <c:v>97.55</c:v>
                </c:pt>
                <c:pt idx="70">
                  <c:v>95.05</c:v>
                </c:pt>
                <c:pt idx="71">
                  <c:v>95.1</c:v>
                </c:pt>
                <c:pt idx="72">
                  <c:v>96.4</c:v>
                </c:pt>
                <c:pt idx="73">
                  <c:v>0</c:v>
                </c:pt>
                <c:pt idx="74">
                  <c:v>93.1</c:v>
                </c:pt>
                <c:pt idx="75">
                  <c:v>92.35</c:v>
                </c:pt>
                <c:pt idx="76">
                  <c:v>91.05</c:v>
                </c:pt>
                <c:pt idx="77">
                  <c:v>91.1</c:v>
                </c:pt>
                <c:pt idx="78">
                  <c:v>89.55</c:v>
                </c:pt>
                <c:pt idx="79">
                  <c:v>86.75</c:v>
                </c:pt>
                <c:pt idx="80">
                  <c:v>88.15</c:v>
                </c:pt>
                <c:pt idx="81">
                  <c:v>89.45</c:v>
                </c:pt>
                <c:pt idx="82">
                  <c:v>91</c:v>
                </c:pt>
                <c:pt idx="83">
                  <c:v>88.15</c:v>
                </c:pt>
                <c:pt idx="84">
                  <c:v>88.45</c:v>
                </c:pt>
                <c:pt idx="85">
                  <c:v>87.65</c:v>
                </c:pt>
                <c:pt idx="86">
                  <c:v>85.3</c:v>
                </c:pt>
                <c:pt idx="87">
                  <c:v>83.3</c:v>
                </c:pt>
                <c:pt idx="88">
                  <c:v>81.5</c:v>
                </c:pt>
                <c:pt idx="89">
                  <c:v>81.349999999999994</c:v>
                </c:pt>
                <c:pt idx="90">
                  <c:v>79.45</c:v>
                </c:pt>
                <c:pt idx="91">
                  <c:v>80.2</c:v>
                </c:pt>
                <c:pt idx="92">
                  <c:v>78.3</c:v>
                </c:pt>
                <c:pt idx="93">
                  <c:v>81.150000000000006</c:v>
                </c:pt>
                <c:pt idx="94">
                  <c:v>77.650000000000006</c:v>
                </c:pt>
                <c:pt idx="95">
                  <c:v>76.349999999999994</c:v>
                </c:pt>
                <c:pt idx="96">
                  <c:v>76.2</c:v>
                </c:pt>
                <c:pt idx="97">
                  <c:v>76.650000000000006</c:v>
                </c:pt>
                <c:pt idx="98">
                  <c:v>77.3</c:v>
                </c:pt>
                <c:pt idx="99">
                  <c:v>75</c:v>
                </c:pt>
                <c:pt idx="100">
                  <c:v>75.55</c:v>
                </c:pt>
                <c:pt idx="101">
                  <c:v>74.25</c:v>
                </c:pt>
                <c:pt idx="102">
                  <c:v>75.849999999999994</c:v>
                </c:pt>
                <c:pt idx="103">
                  <c:v>75.599999999999994</c:v>
                </c:pt>
                <c:pt idx="104">
                  <c:v>83.1</c:v>
                </c:pt>
                <c:pt idx="105">
                  <c:v>85.25</c:v>
                </c:pt>
                <c:pt idx="106">
                  <c:v>85.55</c:v>
                </c:pt>
                <c:pt idx="107">
                  <c:v>89.3</c:v>
                </c:pt>
                <c:pt idx="108">
                  <c:v>83.95</c:v>
                </c:pt>
                <c:pt idx="109">
                  <c:v>87.4</c:v>
                </c:pt>
                <c:pt idx="110">
                  <c:v>93.35</c:v>
                </c:pt>
                <c:pt idx="111">
                  <c:v>92.2</c:v>
                </c:pt>
                <c:pt idx="112">
                  <c:v>94.65</c:v>
                </c:pt>
                <c:pt idx="113">
                  <c:v>95.75</c:v>
                </c:pt>
                <c:pt idx="114">
                  <c:v>92</c:v>
                </c:pt>
                <c:pt idx="115">
                  <c:v>92.15</c:v>
                </c:pt>
                <c:pt idx="116">
                  <c:v>89.9</c:v>
                </c:pt>
                <c:pt idx="117">
                  <c:v>87.05</c:v>
                </c:pt>
                <c:pt idx="118">
                  <c:v>84.9</c:v>
                </c:pt>
                <c:pt idx="119">
                  <c:v>89.65</c:v>
                </c:pt>
                <c:pt idx="120">
                  <c:v>87.95</c:v>
                </c:pt>
                <c:pt idx="121">
                  <c:v>91.85</c:v>
                </c:pt>
                <c:pt idx="122">
                  <c:v>90.95</c:v>
                </c:pt>
                <c:pt idx="123">
                  <c:v>91.85</c:v>
                </c:pt>
                <c:pt idx="124">
                  <c:v>92.55</c:v>
                </c:pt>
                <c:pt idx="125">
                  <c:v>90.1</c:v>
                </c:pt>
                <c:pt idx="126">
                  <c:v>91.75</c:v>
                </c:pt>
                <c:pt idx="127">
                  <c:v>89.5</c:v>
                </c:pt>
                <c:pt idx="128">
                  <c:v>87.85</c:v>
                </c:pt>
                <c:pt idx="129">
                  <c:v>88.25</c:v>
                </c:pt>
                <c:pt idx="130">
                  <c:v>88.15</c:v>
                </c:pt>
                <c:pt idx="131">
                  <c:v>87.8</c:v>
                </c:pt>
                <c:pt idx="132">
                  <c:v>89.55</c:v>
                </c:pt>
                <c:pt idx="133">
                  <c:v>88</c:v>
                </c:pt>
                <c:pt idx="134">
                  <c:v>90.45</c:v>
                </c:pt>
                <c:pt idx="135">
                  <c:v>87.7</c:v>
                </c:pt>
                <c:pt idx="136">
                  <c:v>85.2</c:v>
                </c:pt>
                <c:pt idx="137">
                  <c:v>86.25</c:v>
                </c:pt>
                <c:pt idx="138">
                  <c:v>88.3</c:v>
                </c:pt>
                <c:pt idx="139">
                  <c:v>87.65</c:v>
                </c:pt>
                <c:pt idx="140">
                  <c:v>86.05</c:v>
                </c:pt>
                <c:pt idx="141">
                  <c:v>83.35</c:v>
                </c:pt>
                <c:pt idx="142">
                  <c:v>82.6</c:v>
                </c:pt>
                <c:pt idx="143">
                  <c:v>82.2</c:v>
                </c:pt>
                <c:pt idx="144">
                  <c:v>81.3</c:v>
                </c:pt>
                <c:pt idx="145">
                  <c:v>78.900000000000006</c:v>
                </c:pt>
                <c:pt idx="146">
                  <c:v>78.2</c:v>
                </c:pt>
                <c:pt idx="147">
                  <c:v>76.900000000000006</c:v>
                </c:pt>
                <c:pt idx="148">
                  <c:v>77.150000000000006</c:v>
                </c:pt>
                <c:pt idx="149">
                  <c:v>73.599999999999994</c:v>
                </c:pt>
                <c:pt idx="150">
                  <c:v>74</c:v>
                </c:pt>
                <c:pt idx="151">
                  <c:v>71.55</c:v>
                </c:pt>
                <c:pt idx="152">
                  <c:v>72.150000000000006</c:v>
                </c:pt>
                <c:pt idx="153">
                  <c:v>74.2</c:v>
                </c:pt>
                <c:pt idx="154">
                  <c:v>80.2</c:v>
                </c:pt>
                <c:pt idx="155">
                  <c:v>77.25</c:v>
                </c:pt>
                <c:pt idx="156">
                  <c:v>77.7</c:v>
                </c:pt>
                <c:pt idx="157">
                  <c:v>74.900000000000006</c:v>
                </c:pt>
                <c:pt idx="158">
                  <c:v>77.95</c:v>
                </c:pt>
                <c:pt idx="159">
                  <c:v>78.5</c:v>
                </c:pt>
                <c:pt idx="160">
                  <c:v>77.75</c:v>
                </c:pt>
                <c:pt idx="161">
                  <c:v>76.2</c:v>
                </c:pt>
                <c:pt idx="162">
                  <c:v>77.849999999999994</c:v>
                </c:pt>
                <c:pt idx="163">
                  <c:v>74.55</c:v>
                </c:pt>
                <c:pt idx="164">
                  <c:v>75.7</c:v>
                </c:pt>
                <c:pt idx="165">
                  <c:v>76.5</c:v>
                </c:pt>
                <c:pt idx="166">
                  <c:v>73.5</c:v>
                </c:pt>
                <c:pt idx="167">
                  <c:v>72.349999999999994</c:v>
                </c:pt>
                <c:pt idx="168">
                  <c:v>72.45</c:v>
                </c:pt>
                <c:pt idx="169">
                  <c:v>75.2</c:v>
                </c:pt>
                <c:pt idx="170">
                  <c:v>75.2</c:v>
                </c:pt>
                <c:pt idx="171">
                  <c:v>74.150000000000006</c:v>
                </c:pt>
                <c:pt idx="172">
                  <c:v>72.849999999999994</c:v>
                </c:pt>
                <c:pt idx="173">
                  <c:v>71.95</c:v>
                </c:pt>
                <c:pt idx="174">
                  <c:v>69.05</c:v>
                </c:pt>
                <c:pt idx="175">
                  <c:v>59.4</c:v>
                </c:pt>
                <c:pt idx="176">
                  <c:v>63</c:v>
                </c:pt>
                <c:pt idx="177">
                  <c:v>63.55</c:v>
                </c:pt>
                <c:pt idx="178">
                  <c:v>62.5</c:v>
                </c:pt>
                <c:pt idx="179">
                  <c:v>64.650000000000006</c:v>
                </c:pt>
                <c:pt idx="180">
                  <c:v>65.25</c:v>
                </c:pt>
                <c:pt idx="181">
                  <c:v>66.099999999999994</c:v>
                </c:pt>
                <c:pt idx="182">
                  <c:v>63.3</c:v>
                </c:pt>
                <c:pt idx="183">
                  <c:v>65.3</c:v>
                </c:pt>
                <c:pt idx="184">
                  <c:v>65.25</c:v>
                </c:pt>
                <c:pt idx="185">
                  <c:v>67.150000000000006</c:v>
                </c:pt>
                <c:pt idx="186">
                  <c:v>68.849999999999994</c:v>
                </c:pt>
                <c:pt idx="187">
                  <c:v>66.3</c:v>
                </c:pt>
                <c:pt idx="188">
                  <c:v>62.75</c:v>
                </c:pt>
                <c:pt idx="189">
                  <c:v>63.2</c:v>
                </c:pt>
                <c:pt idx="190">
                  <c:v>59.4</c:v>
                </c:pt>
                <c:pt idx="191">
                  <c:v>62.35</c:v>
                </c:pt>
                <c:pt idx="192">
                  <c:v>63.9</c:v>
                </c:pt>
                <c:pt idx="193">
                  <c:v>61.8</c:v>
                </c:pt>
                <c:pt idx="194">
                  <c:v>62.3</c:v>
                </c:pt>
                <c:pt idx="195">
                  <c:v>60.95</c:v>
                </c:pt>
                <c:pt idx="196">
                  <c:v>59.7</c:v>
                </c:pt>
                <c:pt idx="197">
                  <c:v>57.4</c:v>
                </c:pt>
                <c:pt idx="198">
                  <c:v>59.3</c:v>
                </c:pt>
                <c:pt idx="199">
                  <c:v>60.15</c:v>
                </c:pt>
                <c:pt idx="200">
                  <c:v>58.3</c:v>
                </c:pt>
                <c:pt idx="201">
                  <c:v>58.5</c:v>
                </c:pt>
                <c:pt idx="202">
                  <c:v>60.9</c:v>
                </c:pt>
                <c:pt idx="203">
                  <c:v>53.7</c:v>
                </c:pt>
                <c:pt idx="204">
                  <c:v>54.1</c:v>
                </c:pt>
                <c:pt idx="205">
                  <c:v>54.95</c:v>
                </c:pt>
                <c:pt idx="206">
                  <c:v>56.5</c:v>
                </c:pt>
                <c:pt idx="207">
                  <c:v>56.2</c:v>
                </c:pt>
                <c:pt idx="208">
                  <c:v>55.85</c:v>
                </c:pt>
                <c:pt idx="209">
                  <c:v>53.8</c:v>
                </c:pt>
                <c:pt idx="210">
                  <c:v>56.15</c:v>
                </c:pt>
                <c:pt idx="211">
                  <c:v>54.8</c:v>
                </c:pt>
                <c:pt idx="212">
                  <c:v>54.15</c:v>
                </c:pt>
                <c:pt idx="213">
                  <c:v>50.55</c:v>
                </c:pt>
                <c:pt idx="214">
                  <c:v>51.3</c:v>
                </c:pt>
                <c:pt idx="215">
                  <c:v>50.9</c:v>
                </c:pt>
                <c:pt idx="216">
                  <c:v>50.25</c:v>
                </c:pt>
                <c:pt idx="217">
                  <c:v>50.3</c:v>
                </c:pt>
                <c:pt idx="218">
                  <c:v>48.35</c:v>
                </c:pt>
                <c:pt idx="219">
                  <c:v>45.75</c:v>
                </c:pt>
                <c:pt idx="220">
                  <c:v>47.85</c:v>
                </c:pt>
                <c:pt idx="221">
                  <c:v>48.8</c:v>
                </c:pt>
                <c:pt idx="222">
                  <c:v>0</c:v>
                </c:pt>
                <c:pt idx="223">
                  <c:v>46.55</c:v>
                </c:pt>
                <c:pt idx="224">
                  <c:v>48.35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2-4AE5-A5D1-8E6BFC7A6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67912"/>
        <c:axId val="539165616"/>
      </c:lineChart>
      <c:catAx>
        <c:axId val="53916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5616"/>
        <c:crosses val="autoZero"/>
        <c:auto val="1"/>
        <c:lblAlgn val="ctr"/>
        <c:lblOffset val="100"/>
        <c:noMultiLvlLbl val="0"/>
      </c:catAx>
      <c:valAx>
        <c:axId val="5391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Weekly_Middle!$R$1:$R$2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Weekly_Middle!$B$3:$B$54</c:f>
              <c:numCache>
                <c:formatCode>d\-mmm\-yy</c:formatCode>
                <c:ptCount val="52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43585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  <c:pt idx="42">
                  <c:v>43675</c:v>
                </c:pt>
                <c:pt idx="43">
                  <c:v>43682</c:v>
                </c:pt>
                <c:pt idx="44">
                  <c:v>43690</c:v>
                </c:pt>
                <c:pt idx="45">
                  <c:v>43696</c:v>
                </c:pt>
                <c:pt idx="46">
                  <c:v>43703</c:v>
                </c:pt>
              </c:numCache>
            </c:numRef>
          </c:cat>
          <c:val>
            <c:numRef>
              <c:f>Weekly_Middle!$R$3:$R$54</c:f>
              <c:numCache>
                <c:formatCode>0.0000%</c:formatCode>
                <c:ptCount val="52"/>
                <c:pt idx="0">
                  <c:v>-7.8912296037296104E-2</c:v>
                </c:pt>
                <c:pt idx="1">
                  <c:v>9.9024828161326239E-2</c:v>
                </c:pt>
                <c:pt idx="2">
                  <c:v>-4.4777780839849839E-2</c:v>
                </c:pt>
                <c:pt idx="3">
                  <c:v>4.9225259291270675E-2</c:v>
                </c:pt>
                <c:pt idx="4">
                  <c:v>-4.1269946067005021E-2</c:v>
                </c:pt>
                <c:pt idx="5">
                  <c:v>-3.1475593020626288E-2</c:v>
                </c:pt>
                <c:pt idx="6">
                  <c:v>1.6410921162436837E-2</c:v>
                </c:pt>
                <c:pt idx="7">
                  <c:v>-3.4677352068686849E-2</c:v>
                </c:pt>
                <c:pt idx="8">
                  <c:v>-0.6671944434741387</c:v>
                </c:pt>
                <c:pt idx="9">
                  <c:v>-3.1372087378640723E-2</c:v>
                </c:pt>
                <c:pt idx="10">
                  <c:v>-3.7851948101948101E-3</c:v>
                </c:pt>
                <c:pt idx="11">
                  <c:v>-8.7974960438457674E-3</c:v>
                </c:pt>
                <c:pt idx="12">
                  <c:v>-5.8250505561173189E-3</c:v>
                </c:pt>
                <c:pt idx="13">
                  <c:v>-1.8029007305543677E-2</c:v>
                </c:pt>
                <c:pt idx="14">
                  <c:v>-1.3145549904640726E-2</c:v>
                </c:pt>
                <c:pt idx="15">
                  <c:v>-3.157848626804461E-2</c:v>
                </c:pt>
                <c:pt idx="16">
                  <c:v>-4.758810906075054E-2</c:v>
                </c:pt>
                <c:pt idx="17">
                  <c:v>4.7087337478791936E-4</c:v>
                </c:pt>
                <c:pt idx="18">
                  <c:v>-9.8302001215488738E-2</c:v>
                </c:pt>
                <c:pt idx="19">
                  <c:v>-3.9984615384615313E-2</c:v>
                </c:pt>
                <c:pt idx="20">
                  <c:v>-1.3586398419525894E-2</c:v>
                </c:pt>
                <c:pt idx="21">
                  <c:v>0.13440015192181087</c:v>
                </c:pt>
                <c:pt idx="22">
                  <c:v>2.1980713489409141E-2</c:v>
                </c:pt>
                <c:pt idx="23">
                  <c:v>5.2080867291348913E-2</c:v>
                </c:pt>
                <c:pt idx="24">
                  <c:v>-8.1344849381387863E-2</c:v>
                </c:pt>
                <c:pt idx="25">
                  <c:v>7.9488292847503444E-2</c:v>
                </c:pt>
                <c:pt idx="26">
                  <c:v>-3.8015767565767626E-2</c:v>
                </c:pt>
                <c:pt idx="27">
                  <c:v>-1.2288461538461539E-3</c:v>
                </c:pt>
                <c:pt idx="28">
                  <c:v>-3.6075691443388007E-2</c:v>
                </c:pt>
                <c:pt idx="29">
                  <c:v>-1.6954410316110065E-2</c:v>
                </c:pt>
                <c:pt idx="30">
                  <c:v>-2.2510331847336546E-2</c:v>
                </c:pt>
                <c:pt idx="31">
                  <c:v>-9.9691349058796258E-2</c:v>
                </c:pt>
                <c:pt idx="32">
                  <c:v>8.3273479067849196E-2</c:v>
                </c:pt>
                <c:pt idx="33">
                  <c:v>-2.2770105543405913E-2</c:v>
                </c:pt>
                <c:pt idx="34">
                  <c:v>-4.5369835754895761E-2</c:v>
                </c:pt>
                <c:pt idx="35">
                  <c:v>-4.278720448421381E-2</c:v>
                </c:pt>
                <c:pt idx="36">
                  <c:v>-2.5350795755967387E-3</c:v>
                </c:pt>
                <c:pt idx="37">
                  <c:v>-0.13372937739056534</c:v>
                </c:pt>
                <c:pt idx="38">
                  <c:v>2.037181528662434E-2</c:v>
                </c:pt>
                <c:pt idx="39">
                  <c:v>-4.4749623778404045E-2</c:v>
                </c:pt>
                <c:pt idx="40">
                  <c:v>-1.9848752429314751E-2</c:v>
                </c:pt>
                <c:pt idx="41">
                  <c:v>-3.9292518527983711E-2</c:v>
                </c:pt>
                <c:pt idx="42">
                  <c:v>-6.3218473495416524E-2</c:v>
                </c:pt>
                <c:pt idx="43">
                  <c:v>3.7620186995325142E-2</c:v>
                </c:pt>
                <c:pt idx="44">
                  <c:v>-0.10033116475722861</c:v>
                </c:pt>
                <c:pt idx="45">
                  <c:v>-8.9163234403391613E-3</c:v>
                </c:pt>
                <c:pt idx="46">
                  <c:v>-2.2848473748473777E-2</c:v>
                </c:pt>
                <c:pt idx="48">
                  <c:v>-3.1024940375697627E-2</c:v>
                </c:pt>
                <c:pt idx="49">
                  <c:v>0.13440015192181087</c:v>
                </c:pt>
                <c:pt idx="50">
                  <c:v>-0.6671944434741387</c:v>
                </c:pt>
                <c:pt idx="51">
                  <c:v>0.1081659777168428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4-470D-9581-521B24C7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38904"/>
        <c:axId val="319338576"/>
      </c:lineChart>
      <c:dateAx>
        <c:axId val="3193389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8576"/>
        <c:crosses val="autoZero"/>
        <c:auto val="1"/>
        <c:lblOffset val="100"/>
        <c:baseTimeUnit val="days"/>
      </c:dateAx>
      <c:valAx>
        <c:axId val="3193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Weekly_Middle!$O$1:$O$2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Weekly_Middle!$B$3:$B$54</c:f>
              <c:numCache>
                <c:formatCode>d\-mmm\-yy</c:formatCode>
                <c:ptCount val="52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43585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  <c:pt idx="42">
                  <c:v>43675</c:v>
                </c:pt>
                <c:pt idx="43">
                  <c:v>43682</c:v>
                </c:pt>
                <c:pt idx="44">
                  <c:v>43690</c:v>
                </c:pt>
                <c:pt idx="45">
                  <c:v>43696</c:v>
                </c:pt>
                <c:pt idx="46">
                  <c:v>43703</c:v>
                </c:pt>
              </c:numCache>
            </c:numRef>
          </c:cat>
          <c:val>
            <c:numRef>
              <c:f>Weekly_Middle!$O$3:$O$54</c:f>
              <c:numCache>
                <c:formatCode>0.0000%</c:formatCode>
                <c:ptCount val="52"/>
                <c:pt idx="0">
                  <c:v>-7.7575757575757645E-2</c:v>
                </c:pt>
                <c:pt idx="1">
                  <c:v>0.1003613666228647</c:v>
                </c:pt>
                <c:pt idx="2">
                  <c:v>-4.34393193013883E-2</c:v>
                </c:pt>
                <c:pt idx="3">
                  <c:v>5.0561797752809133E-2</c:v>
                </c:pt>
                <c:pt idx="4">
                  <c:v>-3.995840760546656E-2</c:v>
                </c:pt>
                <c:pt idx="5">
                  <c:v>-3.0171746866780137E-2</c:v>
                </c:pt>
                <c:pt idx="6">
                  <c:v>1.7708998085513759E-2</c:v>
                </c:pt>
                <c:pt idx="7">
                  <c:v>-3.3390813607148385E-2</c:v>
                </c:pt>
                <c:pt idx="8">
                  <c:v>-0.66590982808952326</c:v>
                </c:pt>
                <c:pt idx="9">
                  <c:v>-3.0097087378640721E-2</c:v>
                </c:pt>
                <c:pt idx="10">
                  <c:v>-2.5025025025025025E-3</c:v>
                </c:pt>
                <c:pt idx="11">
                  <c:v>-7.5263421976919211E-3</c:v>
                </c:pt>
                <c:pt idx="12">
                  <c:v>-4.5500505561173188E-3</c:v>
                </c:pt>
                <c:pt idx="13">
                  <c:v>-1.6759776536312908E-2</c:v>
                </c:pt>
                <c:pt idx="14">
                  <c:v>-1.188016528925611E-2</c:v>
                </c:pt>
                <c:pt idx="15">
                  <c:v>-3.0318870883429227E-2</c:v>
                </c:pt>
                <c:pt idx="16">
                  <c:v>-4.6361185983827463E-2</c:v>
                </c:pt>
                <c:pt idx="17">
                  <c:v>1.6958733747879193E-3</c:v>
                </c:pt>
                <c:pt idx="18">
                  <c:v>-9.7065462753950282E-2</c:v>
                </c:pt>
                <c:pt idx="19">
                  <c:v>-3.874999999999993E-2</c:v>
                </c:pt>
                <c:pt idx="20">
                  <c:v>-1.2353706111833587E-2</c:v>
                </c:pt>
                <c:pt idx="21">
                  <c:v>0.13561553653719549</c:v>
                </c:pt>
                <c:pt idx="22">
                  <c:v>2.318840579710145E-2</c:v>
                </c:pt>
                <c:pt idx="23">
                  <c:v>5.3257790368271989E-2</c:v>
                </c:pt>
                <c:pt idx="24">
                  <c:v>-8.0150618612157096E-2</c:v>
                </c:pt>
                <c:pt idx="25">
                  <c:v>8.0701754385964983E-2</c:v>
                </c:pt>
                <c:pt idx="26">
                  <c:v>-3.6796536796536855E-2</c:v>
                </c:pt>
                <c:pt idx="27">
                  <c:v>0</c:v>
                </c:pt>
                <c:pt idx="28">
                  <c:v>-3.4831460674157239E-2</c:v>
                </c:pt>
                <c:pt idx="29">
                  <c:v>-1.5715948777648526E-2</c:v>
                </c:pt>
                <c:pt idx="30">
                  <c:v>-2.1289178001182699E-2</c:v>
                </c:pt>
                <c:pt idx="31">
                  <c:v>-9.8489425981873185E-2</c:v>
                </c:pt>
                <c:pt idx="32">
                  <c:v>8.4450402144772271E-2</c:v>
                </c:pt>
                <c:pt idx="33">
                  <c:v>-2.1631644004944373E-2</c:v>
                </c:pt>
                <c:pt idx="34">
                  <c:v>-4.4219835754895763E-2</c:v>
                </c:pt>
                <c:pt idx="35">
                  <c:v>-4.1639127561136885E-2</c:v>
                </c:pt>
                <c:pt idx="36">
                  <c:v>-1.3793103448275078E-3</c:v>
                </c:pt>
                <c:pt idx="37">
                  <c:v>-0.13259668508287303</c:v>
                </c:pt>
                <c:pt idx="38">
                  <c:v>2.1496815286624341E-2</c:v>
                </c:pt>
                <c:pt idx="39">
                  <c:v>-4.3647700701480968E-2</c:v>
                </c:pt>
                <c:pt idx="40">
                  <c:v>-1.8744906275468598E-2</c:v>
                </c:pt>
                <c:pt idx="41">
                  <c:v>-3.8205980066445253E-2</c:v>
                </c:pt>
                <c:pt idx="42">
                  <c:v>-6.2176165803108835E-2</c:v>
                </c:pt>
                <c:pt idx="43">
                  <c:v>3.8674033149171297E-2</c:v>
                </c:pt>
                <c:pt idx="44">
                  <c:v>-9.9290780141844004E-2</c:v>
                </c:pt>
                <c:pt idx="45">
                  <c:v>-7.8740157480314682E-3</c:v>
                </c:pt>
                <c:pt idx="46">
                  <c:v>-2.1825396825396855E-2</c:v>
                </c:pt>
                <c:pt idx="48">
                  <c:v>-2.9817084401884197E-2</c:v>
                </c:pt>
                <c:pt idx="49">
                  <c:v>0.13561553653719549</c:v>
                </c:pt>
                <c:pt idx="50">
                  <c:v>-0.66590982808952326</c:v>
                </c:pt>
                <c:pt idx="51">
                  <c:v>0.10816234116239352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7-421C-A8C4-413546B8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46192"/>
        <c:axId val="317246848"/>
      </c:lineChart>
      <c:dateAx>
        <c:axId val="3172461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6848"/>
        <c:crosses val="autoZero"/>
        <c:auto val="1"/>
        <c:lblOffset val="100"/>
        <c:baseTimeUnit val="days"/>
      </c:dateAx>
      <c:valAx>
        <c:axId val="3172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Monthly_Middle!$R$1:$R$2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Monthly_Middle!$B$3:$B$17</c:f>
              <c:numCache>
                <c:formatCode>d\-mmm\-yy</c:formatCode>
                <c:ptCount val="15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</c:numCache>
            </c:numRef>
          </c:cat>
          <c:val>
            <c:numRef>
              <c:f>Monthly_Middle!$R$3:$R$17</c:f>
              <c:numCache>
                <c:formatCode>0.0000%</c:formatCode>
                <c:ptCount val="15"/>
                <c:pt idx="0">
                  <c:v>4.5738636363636329E-2</c:v>
                </c:pt>
                <c:pt idx="1">
                  <c:v>-0.70868558509871737</c:v>
                </c:pt>
                <c:pt idx="2">
                  <c:v>-4.1891100323624593E-2</c:v>
                </c:pt>
                <c:pt idx="3">
                  <c:v>-0.10862455919395467</c:v>
                </c:pt>
                <c:pt idx="4">
                  <c:v>-6.0156179775280962E-2</c:v>
                </c:pt>
                <c:pt idx="5">
                  <c:v>9.3358699960364791E-2</c:v>
                </c:pt>
                <c:pt idx="6">
                  <c:v>-0.10033809523809537</c:v>
                </c:pt>
                <c:pt idx="7">
                  <c:v>-0.10010402711323751</c:v>
                </c:pt>
                <c:pt idx="8">
                  <c:v>-0.15679086252478519</c:v>
                </c:pt>
                <c:pt idx="9">
                  <c:v>-0.11987130423486628</c:v>
                </c:pt>
                <c:pt idx="11">
                  <c:v>-0.12573643771785609</c:v>
                </c:pt>
                <c:pt idx="12">
                  <c:v>9.3358699960364791E-2</c:v>
                </c:pt>
                <c:pt idx="13">
                  <c:v>-0.70868558509871737</c:v>
                </c:pt>
                <c:pt idx="14">
                  <c:v>0.21887606574491072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1-473B-B556-7D652AB7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78928"/>
        <c:axId val="316479584"/>
      </c:lineChart>
      <c:dateAx>
        <c:axId val="3164789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79584"/>
        <c:crosses val="autoZero"/>
        <c:auto val="1"/>
        <c:lblOffset val="100"/>
        <c:baseTimeUnit val="months"/>
      </c:dateAx>
      <c:valAx>
        <c:axId val="3164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Monthly_Middle!$O$1:$O$2</c:f>
              <c:strCache>
                <c:ptCount val="2"/>
                <c:pt idx="0">
                  <c:v>risk unadjuted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Monthly_Middle!$B$3:$B$17</c:f>
              <c:numCache>
                <c:formatCode>d\-mmm\-yy</c:formatCode>
                <c:ptCount val="15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</c:numCache>
            </c:numRef>
          </c:cat>
          <c:val>
            <c:numRef>
              <c:f>Monthly_Middle!$O$3:$O$17</c:f>
              <c:numCache>
                <c:formatCode>0.0000%</c:formatCode>
                <c:ptCount val="15"/>
                <c:pt idx="0">
                  <c:v>5.1363636363636327E-2</c:v>
                </c:pt>
                <c:pt idx="1">
                  <c:v>-0.70312725176538404</c:v>
                </c:pt>
                <c:pt idx="2">
                  <c:v>-3.640776699029126E-2</c:v>
                </c:pt>
                <c:pt idx="3">
                  <c:v>-0.10327455919395466</c:v>
                </c:pt>
                <c:pt idx="4">
                  <c:v>-5.5056179775280961E-2</c:v>
                </c:pt>
                <c:pt idx="5">
                  <c:v>9.869203329369812E-2</c:v>
                </c:pt>
                <c:pt idx="6">
                  <c:v>-9.5238095238095358E-2</c:v>
                </c:pt>
                <c:pt idx="7">
                  <c:v>-9.5095693779904178E-2</c:v>
                </c:pt>
                <c:pt idx="8">
                  <c:v>-0.15201586252478519</c:v>
                </c:pt>
                <c:pt idx="9">
                  <c:v>-0.11535463756819961</c:v>
                </c:pt>
                <c:pt idx="11">
                  <c:v>-0.12055143771785608</c:v>
                </c:pt>
                <c:pt idx="12">
                  <c:v>9.869203329369812E-2</c:v>
                </c:pt>
                <c:pt idx="13">
                  <c:v>-0.70312725176538404</c:v>
                </c:pt>
                <c:pt idx="14">
                  <c:v>0.21883304773424894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3-4FE2-BF93-9F357B95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78048"/>
        <c:axId val="344778376"/>
      </c:lineChart>
      <c:dateAx>
        <c:axId val="3447780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78376"/>
        <c:crosses val="autoZero"/>
        <c:auto val="1"/>
        <c:lblOffset val="100"/>
        <c:baseTimeUnit val="months"/>
      </c:dateAx>
      <c:valAx>
        <c:axId val="34477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Daily_Far!$B$3:$B$221</c:f>
              <c:numCache>
                <c:formatCode>d\-mmm\-yy</c:formatCode>
                <c:ptCount val="219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43411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43430</c:v>
                </c:pt>
                <c:pt idx="36">
                  <c:v>43431</c:v>
                </c:pt>
                <c:pt idx="37">
                  <c:v>43432</c:v>
                </c:pt>
                <c:pt idx="38">
                  <c:v>43433</c:v>
                </c:pt>
                <c:pt idx="39">
                  <c:v>43434</c:v>
                </c:pt>
                <c:pt idx="40">
                  <c:v>43437</c:v>
                </c:pt>
                <c:pt idx="41">
                  <c:v>43438</c:v>
                </c:pt>
                <c:pt idx="42">
                  <c:v>43439</c:v>
                </c:pt>
                <c:pt idx="43">
                  <c:v>43440</c:v>
                </c:pt>
                <c:pt idx="44">
                  <c:v>43441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43451</c:v>
                </c:pt>
                <c:pt idx="51">
                  <c:v>43452</c:v>
                </c:pt>
                <c:pt idx="52">
                  <c:v>43453</c:v>
                </c:pt>
                <c:pt idx="53">
                  <c:v>43454</c:v>
                </c:pt>
                <c:pt idx="54">
                  <c:v>43455</c:v>
                </c:pt>
                <c:pt idx="55">
                  <c:v>43458</c:v>
                </c:pt>
                <c:pt idx="56">
                  <c:v>43460</c:v>
                </c:pt>
                <c:pt idx="57">
                  <c:v>43461</c:v>
                </c:pt>
                <c:pt idx="58">
                  <c:v>43462</c:v>
                </c:pt>
                <c:pt idx="59">
                  <c:v>43465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</c:numCache>
            </c:numRef>
          </c:cat>
          <c:val>
            <c:numRef>
              <c:f>Daily_Far!$R$3:$R$221</c:f>
              <c:numCache>
                <c:formatCode>0.0000%</c:formatCode>
                <c:ptCount val="219"/>
                <c:pt idx="0">
                  <c:v>-2.6619390077905525E-2</c:v>
                </c:pt>
                <c:pt idx="1">
                  <c:v>5.8048602833217521E-4</c:v>
                </c:pt>
                <c:pt idx="2">
                  <c:v>-1.0574239951082458E-2</c:v>
                </c:pt>
                <c:pt idx="3">
                  <c:v>-4.2475924308900355E-2</c:v>
                </c:pt>
                <c:pt idx="4">
                  <c:v>-2.8047359401427358E-3</c:v>
                </c:pt>
                <c:pt idx="5">
                  <c:v>9.7367387512437481E-2</c:v>
                </c:pt>
                <c:pt idx="6">
                  <c:v>-2.4390913801359531E-2</c:v>
                </c:pt>
                <c:pt idx="7">
                  <c:v>2.5377675007759375E-2</c:v>
                </c:pt>
                <c:pt idx="8">
                  <c:v>5.9310013966509343E-3</c:v>
                </c:pt>
                <c:pt idx="9">
                  <c:v>-1.2949506930612611E-2</c:v>
                </c:pt>
                <c:pt idx="10">
                  <c:v>-3.9113544556575265E-2</c:v>
                </c:pt>
                <c:pt idx="11">
                  <c:v>2.4985507727569731E-2</c:v>
                </c:pt>
                <c:pt idx="12">
                  <c:v>-1.2850569592217208E-2</c:v>
                </c:pt>
                <c:pt idx="13">
                  <c:v>-1.3631129856580127E-2</c:v>
                </c:pt>
                <c:pt idx="14">
                  <c:v>1.6251806391550008E-2</c:v>
                </c:pt>
                <c:pt idx="15">
                  <c:v>-7.8936582792190658E-3</c:v>
                </c:pt>
                <c:pt idx="16">
                  <c:v>1.7663959480468658E-2</c:v>
                </c:pt>
                <c:pt idx="17">
                  <c:v>3.9315385258301465E-2</c:v>
                </c:pt>
                <c:pt idx="18">
                  <c:v>3.4438808832249604E-2</c:v>
                </c:pt>
                <c:pt idx="19">
                  <c:v>-8.6998422452464717E-3</c:v>
                </c:pt>
                <c:pt idx="20">
                  <c:v>6.8191485726266125E-3</c:v>
                </c:pt>
                <c:pt idx="21">
                  <c:v>-6.9650912204234097E-2</c:v>
                </c:pt>
                <c:pt idx="22">
                  <c:v>-4.3110972077880678E-3</c:v>
                </c:pt>
                <c:pt idx="23">
                  <c:v>-1.1532871505001518E-2</c:v>
                </c:pt>
                <c:pt idx="24">
                  <c:v>5.5460231496230923E-3</c:v>
                </c:pt>
                <c:pt idx="25">
                  <c:v>3.5101180654248079E-3</c:v>
                </c:pt>
                <c:pt idx="26">
                  <c:v>-2.3688557530670014E-2</c:v>
                </c:pt>
                <c:pt idx="27">
                  <c:v>-1.5760249324548479E-2</c:v>
                </c:pt>
                <c:pt idx="28">
                  <c:v>1.4511436419227619E-2</c:v>
                </c:pt>
                <c:pt idx="29">
                  <c:v>-5.2254259171784683E-3</c:v>
                </c:pt>
                <c:pt idx="30">
                  <c:v>2.5607549529902317E-2</c:v>
                </c:pt>
                <c:pt idx="31">
                  <c:v>-4.8153244601488636E-3</c:v>
                </c:pt>
                <c:pt idx="32">
                  <c:v>2.4490884848277906E-3</c:v>
                </c:pt>
                <c:pt idx="33">
                  <c:v>-1.2553247161912345E-2</c:v>
                </c:pt>
                <c:pt idx="34">
                  <c:v>1.5362297356115427E-3</c:v>
                </c:pt>
                <c:pt idx="35">
                  <c:v>-3.799743150684938E-2</c:v>
                </c:pt>
                <c:pt idx="36">
                  <c:v>1.0045388869362607E-2</c:v>
                </c:pt>
                <c:pt idx="37">
                  <c:v>-0.64493657915192248</c:v>
                </c:pt>
                <c:pt idx="38">
                  <c:v>-5.9913986239385056E-2</c:v>
                </c:pt>
                <c:pt idx="39">
                  <c:v>8.9582016427807512E-3</c:v>
                </c:pt>
                <c:pt idx="40">
                  <c:v>-8.7678005761654774E-3</c:v>
                </c:pt>
                <c:pt idx="41">
                  <c:v>-1.3651849084451878E-2</c:v>
                </c:pt>
                <c:pt idx="42">
                  <c:v>2.029452802842591E-2</c:v>
                </c:pt>
                <c:pt idx="43">
                  <c:v>-2.5506339199811556E-2</c:v>
                </c:pt>
                <c:pt idx="44">
                  <c:v>3.063604619929885E-4</c:v>
                </c:pt>
                <c:pt idx="45">
                  <c:v>-3.6132529716160606E-3</c:v>
                </c:pt>
                <c:pt idx="46">
                  <c:v>-6.752037283980271E-4</c:v>
                </c:pt>
                <c:pt idx="47">
                  <c:v>2.145987857879228E-2</c:v>
                </c:pt>
                <c:pt idx="48">
                  <c:v>-3.0726175134051081E-3</c:v>
                </c:pt>
                <c:pt idx="49">
                  <c:v>-1.9980761064405363E-2</c:v>
                </c:pt>
                <c:pt idx="50">
                  <c:v>-1.0527019367028786E-2</c:v>
                </c:pt>
                <c:pt idx="51">
                  <c:v>-1.0136845428448692E-2</c:v>
                </c:pt>
                <c:pt idx="52">
                  <c:v>2.0431729718933558E-2</c:v>
                </c:pt>
                <c:pt idx="53">
                  <c:v>-4.1233524529321027E-3</c:v>
                </c:pt>
                <c:pt idx="54">
                  <c:v>-1.1062782271723316E-2</c:v>
                </c:pt>
                <c:pt idx="55">
                  <c:v>-1.1827397260273404E-3</c:v>
                </c:pt>
                <c:pt idx="56">
                  <c:v>-2.2204761748049445E-2</c:v>
                </c:pt>
                <c:pt idx="57">
                  <c:v>-6.8357591733150709E-3</c:v>
                </c:pt>
                <c:pt idx="58">
                  <c:v>2.4546781139505893E-2</c:v>
                </c:pt>
                <c:pt idx="59">
                  <c:v>1.3280216533398592E-3</c:v>
                </c:pt>
                <c:pt idx="60">
                  <c:v>5.3404445177973308E-3</c:v>
                </c:pt>
                <c:pt idx="61">
                  <c:v>-2.1648894192957197E-2</c:v>
                </c:pt>
                <c:pt idx="62">
                  <c:v>-1.2426267822197402E-2</c:v>
                </c:pt>
                <c:pt idx="63">
                  <c:v>1.4797695007358799E-2</c:v>
                </c:pt>
                <c:pt idx="64">
                  <c:v>-5.7793342396040004E-3</c:v>
                </c:pt>
                <c:pt idx="65">
                  <c:v>-1.7172299883625318E-3</c:v>
                </c:pt>
                <c:pt idx="66">
                  <c:v>4.9439327917541413E-3</c:v>
                </c:pt>
                <c:pt idx="67">
                  <c:v>1.8686006720082794E-2</c:v>
                </c:pt>
                <c:pt idx="68">
                  <c:v>-8.1896518436245583E-3</c:v>
                </c:pt>
                <c:pt idx="69">
                  <c:v>-2.5914050011749557E-2</c:v>
                </c:pt>
                <c:pt idx="70">
                  <c:v>-1.8191780821917805E-4</c:v>
                </c:pt>
                <c:pt idx="71">
                  <c:v>1.3283704234444471E-2</c:v>
                </c:pt>
                <c:pt idx="72">
                  <c:v>-2.6240022399395189E-2</c:v>
                </c:pt>
                <c:pt idx="73">
                  <c:v>-1.1197564432433957E-2</c:v>
                </c:pt>
                <c:pt idx="74">
                  <c:v>-1.3973377420878572E-2</c:v>
                </c:pt>
                <c:pt idx="75">
                  <c:v>-7.1730069930070533E-3</c:v>
                </c:pt>
                <c:pt idx="76">
                  <c:v>-5.0556802564597587E-3</c:v>
                </c:pt>
                <c:pt idx="77">
                  <c:v>-1.8144071856287334E-2</c:v>
                </c:pt>
                <c:pt idx="78">
                  <c:v>-3.0113207180390639E-2</c:v>
                </c:pt>
                <c:pt idx="79">
                  <c:v>1.2391428571428506E-2</c:v>
                </c:pt>
                <c:pt idx="80">
                  <c:v>1.6749748600760693E-2</c:v>
                </c:pt>
                <c:pt idx="81">
                  <c:v>1.4803899776504132E-2</c:v>
                </c:pt>
                <c:pt idx="82">
                  <c:v>-2.4783882501853694E-2</c:v>
                </c:pt>
                <c:pt idx="83">
                  <c:v>7.1069955156949716E-3</c:v>
                </c:pt>
                <c:pt idx="84">
                  <c:v>-7.9699404639390122E-3</c:v>
                </c:pt>
                <c:pt idx="85">
                  <c:v>-2.7098180072065766E-2</c:v>
                </c:pt>
                <c:pt idx="86">
                  <c:v>-2.3805918439856268E-2</c:v>
                </c:pt>
                <c:pt idx="87">
                  <c:v>-2.2016315117012599E-2</c:v>
                </c:pt>
                <c:pt idx="88">
                  <c:v>-2.5896176453566308E-3</c:v>
                </c:pt>
                <c:pt idx="89">
                  <c:v>-2.4373221622786295E-2</c:v>
                </c:pt>
                <c:pt idx="90">
                  <c:v>6.6442483587970669E-3</c:v>
                </c:pt>
                <c:pt idx="91">
                  <c:v>-2.9115407247452697E-2</c:v>
                </c:pt>
                <c:pt idx="92">
                  <c:v>4.4212736164557294E-2</c:v>
                </c:pt>
                <c:pt idx="93">
                  <c:v>-4.3891463432891617E-2</c:v>
                </c:pt>
                <c:pt idx="94">
                  <c:v>-2.3668227875625062E-2</c:v>
                </c:pt>
                <c:pt idx="95">
                  <c:v>4.3752010260611693E-3</c:v>
                </c:pt>
                <c:pt idx="96">
                  <c:v>5.6499002526932138E-3</c:v>
                </c:pt>
                <c:pt idx="97">
                  <c:v>7.5466652562542237E-3</c:v>
                </c:pt>
                <c:pt idx="98">
                  <c:v>-3.5934966322013998E-2</c:v>
                </c:pt>
                <c:pt idx="99">
                  <c:v>1.0420136079107283E-2</c:v>
                </c:pt>
                <c:pt idx="100">
                  <c:v>-1.6558590279897305E-2</c:v>
                </c:pt>
                <c:pt idx="101">
                  <c:v>1.6480220492274558E-2</c:v>
                </c:pt>
                <c:pt idx="102">
                  <c:v>-1.7589041095890411E-4</c:v>
                </c:pt>
                <c:pt idx="103">
                  <c:v>0.10926054471354973</c:v>
                </c:pt>
                <c:pt idx="104">
                  <c:v>2.5223084093244443E-2</c:v>
                </c:pt>
                <c:pt idx="105">
                  <c:v>3.280604759800485E-3</c:v>
                </c:pt>
                <c:pt idx="106">
                  <c:v>4.3452397338911472E-2</c:v>
                </c:pt>
                <c:pt idx="107">
                  <c:v>-6.0681667043416668E-2</c:v>
                </c:pt>
                <c:pt idx="108">
                  <c:v>3.5540587084148693E-2</c:v>
                </c:pt>
                <c:pt idx="109">
                  <c:v>7.5010568930670429E-2</c:v>
                </c:pt>
                <c:pt idx="110">
                  <c:v>-1.4894770609164021E-2</c:v>
                </c:pt>
                <c:pt idx="111">
                  <c:v>2.6508841683601115E-2</c:v>
                </c:pt>
                <c:pt idx="112">
                  <c:v>1.1261634722182607E-2</c:v>
                </c:pt>
                <c:pt idx="113">
                  <c:v>-4.0254274732855512E-2</c:v>
                </c:pt>
                <c:pt idx="114">
                  <c:v>1.4342148954268543E-3</c:v>
                </c:pt>
                <c:pt idx="115">
                  <c:v>-2.4758111770864573E-2</c:v>
                </c:pt>
                <c:pt idx="116">
                  <c:v>-3.4144931506849253E-2</c:v>
                </c:pt>
                <c:pt idx="117">
                  <c:v>-2.3426224912392608E-2</c:v>
                </c:pt>
                <c:pt idx="118">
                  <c:v>5.5581457686984054E-2</c:v>
                </c:pt>
                <c:pt idx="119">
                  <c:v>-2.1621460283014635E-2</c:v>
                </c:pt>
                <c:pt idx="120">
                  <c:v>4.7609240530696789E-2</c:v>
                </c:pt>
                <c:pt idx="121">
                  <c:v>-4.9987371391616514E-3</c:v>
                </c:pt>
                <c:pt idx="122">
                  <c:v>8.9942834988737709E-3</c:v>
                </c:pt>
                <c:pt idx="123">
                  <c:v>5.7062053623698683E-3</c:v>
                </c:pt>
                <c:pt idx="124">
                  <c:v>-2.6723235291977971E-2</c:v>
                </c:pt>
                <c:pt idx="125">
                  <c:v>1.7832862363518057E-2</c:v>
                </c:pt>
                <c:pt idx="126">
                  <c:v>-2.5360717673141523E-2</c:v>
                </c:pt>
                <c:pt idx="127">
                  <c:v>-1.94142181087004E-2</c:v>
                </c:pt>
                <c:pt idx="128">
                  <c:v>4.3114282204065636E-3</c:v>
                </c:pt>
                <c:pt idx="129">
                  <c:v>-1.2897700587083515E-3</c:v>
                </c:pt>
                <c:pt idx="130">
                  <c:v>-4.6429723731538095E-3</c:v>
                </c:pt>
                <c:pt idx="131">
                  <c:v>1.9466880371446581E-2</c:v>
                </c:pt>
                <c:pt idx="132">
                  <c:v>-1.7785420043576208E-2</c:v>
                </c:pt>
                <c:pt idx="133">
                  <c:v>2.727673381681443E-2</c:v>
                </c:pt>
                <c:pt idx="134">
                  <c:v>-2.6892625745059111E-2</c:v>
                </c:pt>
                <c:pt idx="135">
                  <c:v>-3.3228289781666129E-2</c:v>
                </c:pt>
                <c:pt idx="136">
                  <c:v>1.1991517325671804E-2</c:v>
                </c:pt>
                <c:pt idx="137">
                  <c:v>2.4435815135143677E-2</c:v>
                </c:pt>
                <c:pt idx="138">
                  <c:v>-8.557148542129028E-3</c:v>
                </c:pt>
                <c:pt idx="139">
                  <c:v>-1.3134732780243167E-2</c:v>
                </c:pt>
                <c:pt idx="140">
                  <c:v>-3.2140182648401794E-2</c:v>
                </c:pt>
                <c:pt idx="141">
                  <c:v>-9.6109485655207737E-3</c:v>
                </c:pt>
                <c:pt idx="142">
                  <c:v>-5.5338551859100147E-3</c:v>
                </c:pt>
                <c:pt idx="143">
                  <c:v>-1.154714919292036E-2</c:v>
                </c:pt>
                <c:pt idx="144">
                  <c:v>-2.9837729277919531E-2</c:v>
                </c:pt>
                <c:pt idx="145">
                  <c:v>-9.5322492928498793E-3</c:v>
                </c:pt>
                <c:pt idx="146">
                  <c:v>-1.6547864462924125E-2</c:v>
                </c:pt>
                <c:pt idx="147">
                  <c:v>3.0262298072369462E-3</c:v>
                </c:pt>
                <c:pt idx="148">
                  <c:v>-4.6759805404271208E-2</c:v>
                </c:pt>
                <c:pt idx="149">
                  <c:v>4.513627477948247E-3</c:v>
                </c:pt>
                <c:pt idx="150">
                  <c:v>-3.3483728655781989E-2</c:v>
                </c:pt>
                <c:pt idx="151">
                  <c:v>8.0961859086318595E-3</c:v>
                </c:pt>
                <c:pt idx="152">
                  <c:v>2.8536079176771239E-2</c:v>
                </c:pt>
                <c:pt idx="153">
                  <c:v>7.956298639239065E-2</c:v>
                </c:pt>
                <c:pt idx="154">
                  <c:v>-3.4016016859852477E-2</c:v>
                </c:pt>
                <c:pt idx="155">
                  <c:v>2.3773597417328695E-3</c:v>
                </c:pt>
                <c:pt idx="156">
                  <c:v>-4.4642818053645714E-2</c:v>
                </c:pt>
                <c:pt idx="157">
                  <c:v>4.9031716700670393E-2</c:v>
                </c:pt>
                <c:pt idx="158">
                  <c:v>4.9020372588849028E-3</c:v>
                </c:pt>
                <c:pt idx="159">
                  <c:v>-8.3624747361328369E-3</c:v>
                </c:pt>
                <c:pt idx="160">
                  <c:v>-1.7330954898153013E-2</c:v>
                </c:pt>
                <c:pt idx="161">
                  <c:v>1.7950158960818093E-2</c:v>
                </c:pt>
                <c:pt idx="162">
                  <c:v>-3.6375660649945282E-2</c:v>
                </c:pt>
                <c:pt idx="163">
                  <c:v>1.4998763240353695E-2</c:v>
                </c:pt>
                <c:pt idx="164">
                  <c:v>1.0226048745774737E-2</c:v>
                </c:pt>
                <c:pt idx="165">
                  <c:v>-4.0009319998591329E-2</c:v>
                </c:pt>
                <c:pt idx="166">
                  <c:v>-1.6227270726742623E-2</c:v>
                </c:pt>
                <c:pt idx="167">
                  <c:v>-1.8531182555213788E-2</c:v>
                </c:pt>
                <c:pt idx="168">
                  <c:v>3.5179199726596951E-2</c:v>
                </c:pt>
                <c:pt idx="169">
                  <c:v>2.1255173754378166E-2</c:v>
                </c:pt>
                <c:pt idx="170">
                  <c:v>-1.3925303506346576E-2</c:v>
                </c:pt>
                <c:pt idx="171">
                  <c:v>-4.0030123333181629E-2</c:v>
                </c:pt>
                <c:pt idx="172">
                  <c:v>-9.8521429587145482E-3</c:v>
                </c:pt>
                <c:pt idx="173">
                  <c:v>-2.182618630519893E-2</c:v>
                </c:pt>
                <c:pt idx="174">
                  <c:v>-0.14016328767123284</c:v>
                </c:pt>
                <c:pt idx="175">
                  <c:v>6.046739361944202E-2</c:v>
                </c:pt>
                <c:pt idx="176">
                  <c:v>8.4498293303011795E-3</c:v>
                </c:pt>
                <c:pt idx="177">
                  <c:v>-1.7245402875861612E-2</c:v>
                </c:pt>
                <c:pt idx="178">
                  <c:v>1.0894616200307345E-2</c:v>
                </c:pt>
                <c:pt idx="179">
                  <c:v>9.2117123287670348E-3</c:v>
                </c:pt>
                <c:pt idx="180">
                  <c:v>3.544042749904594E-2</c:v>
                </c:pt>
                <c:pt idx="181">
                  <c:v>-3.7533043389233564E-2</c:v>
                </c:pt>
                <c:pt idx="182">
                  <c:v>3.0894530758104308E-2</c:v>
                </c:pt>
                <c:pt idx="183">
                  <c:v>-1.6671199867966293E-3</c:v>
                </c:pt>
                <c:pt idx="184">
                  <c:v>2.9250120870265961E-2</c:v>
                </c:pt>
                <c:pt idx="185">
                  <c:v>2.4747329018013992E-2</c:v>
                </c:pt>
                <c:pt idx="186">
                  <c:v>-3.7329680691687919E-2</c:v>
                </c:pt>
                <c:pt idx="187">
                  <c:v>-5.4354780282921844E-2</c:v>
                </c:pt>
                <c:pt idx="188">
                  <c:v>6.9049121524268741E-3</c:v>
                </c:pt>
                <c:pt idx="189">
                  <c:v>-6.017558846453637E-2</c:v>
                </c:pt>
                <c:pt idx="190">
                  <c:v>4.8763152275153959E-2</c:v>
                </c:pt>
                <c:pt idx="191">
                  <c:v>2.51402783041853E-2</c:v>
                </c:pt>
                <c:pt idx="192">
                  <c:v>-3.4081427319103033E-2</c:v>
                </c:pt>
                <c:pt idx="193">
                  <c:v>7.8227637778919626E-3</c:v>
                </c:pt>
                <c:pt idx="194">
                  <c:v>-2.2327246065575526E-2</c:v>
                </c:pt>
                <c:pt idx="195">
                  <c:v>-2.0400997171537906E-2</c:v>
                </c:pt>
                <c:pt idx="196">
                  <c:v>-3.9000235480584192E-2</c:v>
                </c:pt>
                <c:pt idx="197">
                  <c:v>3.251685838466882E-2</c:v>
                </c:pt>
                <c:pt idx="198">
                  <c:v>1.3997336694307279E-2</c:v>
                </c:pt>
                <c:pt idx="199">
                  <c:v>-3.1355946645072741E-2</c:v>
                </c:pt>
                <c:pt idx="200">
                  <c:v>3.2328442071047612E-3</c:v>
                </c:pt>
                <c:pt idx="202">
                  <c:v>-6.3819358793237198E-3</c:v>
                </c:pt>
                <c:pt idx="203">
                  <c:v>0.10926054471354973</c:v>
                </c:pt>
                <c:pt idx="204">
                  <c:v>-0.64493657915192248</c:v>
                </c:pt>
                <c:pt idx="205">
                  <c:v>5.3609633414865243E-2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2-49FD-A195-CA71A7A3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2104"/>
        <c:axId val="350832432"/>
      </c:lineChart>
      <c:dateAx>
        <c:axId val="35083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32432"/>
        <c:crosses val="autoZero"/>
        <c:auto val="1"/>
        <c:lblOffset val="100"/>
        <c:baseTimeUnit val="days"/>
      </c:dateAx>
      <c:valAx>
        <c:axId val="3508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3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Daily_Far!$B$3:$B$221</c:f>
              <c:numCache>
                <c:formatCode>d\-mmm\-yy</c:formatCode>
                <c:ptCount val="219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43411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43430</c:v>
                </c:pt>
                <c:pt idx="36">
                  <c:v>43431</c:v>
                </c:pt>
                <c:pt idx="37">
                  <c:v>43432</c:v>
                </c:pt>
                <c:pt idx="38">
                  <c:v>43433</c:v>
                </c:pt>
                <c:pt idx="39">
                  <c:v>43434</c:v>
                </c:pt>
                <c:pt idx="40">
                  <c:v>43437</c:v>
                </c:pt>
                <c:pt idx="41">
                  <c:v>43438</c:v>
                </c:pt>
                <c:pt idx="42">
                  <c:v>43439</c:v>
                </c:pt>
                <c:pt idx="43">
                  <c:v>43440</c:v>
                </c:pt>
                <c:pt idx="44">
                  <c:v>43441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43451</c:v>
                </c:pt>
                <c:pt idx="51">
                  <c:v>43452</c:v>
                </c:pt>
                <c:pt idx="52">
                  <c:v>43453</c:v>
                </c:pt>
                <c:pt idx="53">
                  <c:v>43454</c:v>
                </c:pt>
                <c:pt idx="54">
                  <c:v>43455</c:v>
                </c:pt>
                <c:pt idx="55">
                  <c:v>43458</c:v>
                </c:pt>
                <c:pt idx="56">
                  <c:v>43460</c:v>
                </c:pt>
                <c:pt idx="57">
                  <c:v>43461</c:v>
                </c:pt>
                <c:pt idx="58">
                  <c:v>43462</c:v>
                </c:pt>
                <c:pt idx="59">
                  <c:v>43465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</c:numCache>
            </c:numRef>
          </c:cat>
          <c:val>
            <c:numRef>
              <c:f>Daily_Far!$O$3:$O$221</c:f>
              <c:numCache>
                <c:formatCode>0.0000%</c:formatCode>
                <c:ptCount val="219"/>
                <c:pt idx="0">
                  <c:v>-2.6427061310782238E-2</c:v>
                </c:pt>
                <c:pt idx="1">
                  <c:v>7.7555452148286017E-4</c:v>
                </c:pt>
                <c:pt idx="2">
                  <c:v>-1.0384376937383828E-2</c:v>
                </c:pt>
                <c:pt idx="3">
                  <c:v>-4.2286609240407204E-2</c:v>
                </c:pt>
                <c:pt idx="4">
                  <c:v>-2.6165167620605442E-3</c:v>
                </c:pt>
                <c:pt idx="5">
                  <c:v>9.7556976553533375E-2</c:v>
                </c:pt>
                <c:pt idx="6">
                  <c:v>-2.420077681505816E-2</c:v>
                </c:pt>
                <c:pt idx="7">
                  <c:v>2.5566442131047046E-2</c:v>
                </c:pt>
                <c:pt idx="8">
                  <c:v>6.1203164651440854E-3</c:v>
                </c:pt>
                <c:pt idx="9">
                  <c:v>-1.275964391691398E-2</c:v>
                </c:pt>
                <c:pt idx="10">
                  <c:v>-3.8923955515479378E-2</c:v>
                </c:pt>
                <c:pt idx="11">
                  <c:v>2.5175918686473842E-2</c:v>
                </c:pt>
                <c:pt idx="12">
                  <c:v>-1.2660158633313099E-2</c:v>
                </c:pt>
                <c:pt idx="13">
                  <c:v>-1.3440444925073278E-2</c:v>
                </c:pt>
                <c:pt idx="14">
                  <c:v>1.6442217350454119E-2</c:v>
                </c:pt>
                <c:pt idx="15">
                  <c:v>-7.7029733477122168E-3</c:v>
                </c:pt>
                <c:pt idx="16">
                  <c:v>1.7854370439372769E-2</c:v>
                </c:pt>
                <c:pt idx="17">
                  <c:v>3.9505796217205576E-2</c:v>
                </c:pt>
                <c:pt idx="18">
                  <c:v>3.4629493763756451E-2</c:v>
                </c:pt>
                <c:pt idx="19">
                  <c:v>-8.5094312863423626E-3</c:v>
                </c:pt>
                <c:pt idx="20">
                  <c:v>7.0090115863252426E-3</c:v>
                </c:pt>
                <c:pt idx="21">
                  <c:v>-6.9460227272727243E-2</c:v>
                </c:pt>
                <c:pt idx="22">
                  <c:v>-4.1215081666921777E-3</c:v>
                </c:pt>
                <c:pt idx="23">
                  <c:v>-1.1342734518700149E-2</c:v>
                </c:pt>
                <c:pt idx="24">
                  <c:v>5.7364341085272023E-3</c:v>
                </c:pt>
                <c:pt idx="25">
                  <c:v>3.6997071065206985E-3</c:v>
                </c:pt>
                <c:pt idx="26">
                  <c:v>-2.3498694516971383E-2</c:v>
                </c:pt>
                <c:pt idx="27">
                  <c:v>-1.557093425605533E-2</c:v>
                </c:pt>
                <c:pt idx="28">
                  <c:v>1.4698833679501592E-2</c:v>
                </c:pt>
                <c:pt idx="29">
                  <c:v>-5.0385766021099751E-3</c:v>
                </c:pt>
                <c:pt idx="30">
                  <c:v>2.5795220762779028E-2</c:v>
                </c:pt>
                <c:pt idx="31">
                  <c:v>-4.6282011724776305E-3</c:v>
                </c:pt>
                <c:pt idx="32">
                  <c:v>2.6348419094853249E-3</c:v>
                </c:pt>
                <c:pt idx="33">
                  <c:v>-1.2366671819446591E-2</c:v>
                </c:pt>
                <c:pt idx="34">
                  <c:v>1.7217091876663372E-3</c:v>
                </c:pt>
                <c:pt idx="35">
                  <c:v>-3.7812500000000068E-2</c:v>
                </c:pt>
                <c:pt idx="36">
                  <c:v>1.0230594348814662E-2</c:v>
                </c:pt>
                <c:pt idx="37">
                  <c:v>-0.6447516476450732</c:v>
                </c:pt>
                <c:pt idx="38">
                  <c:v>-5.9728506787330264E-2</c:v>
                </c:pt>
                <c:pt idx="39">
                  <c:v>9.1434071222328064E-3</c:v>
                </c:pt>
                <c:pt idx="40">
                  <c:v>-8.583690987124382E-3</c:v>
                </c:pt>
                <c:pt idx="41">
                  <c:v>-1.3468013468013523E-2</c:v>
                </c:pt>
                <c:pt idx="42">
                  <c:v>2.0477815699658786E-2</c:v>
                </c:pt>
                <c:pt idx="43">
                  <c:v>-2.53225035833732E-2</c:v>
                </c:pt>
                <c:pt idx="44">
                  <c:v>4.9019607843134468E-4</c:v>
                </c:pt>
                <c:pt idx="45">
                  <c:v>-3.4296913277804442E-3</c:v>
                </c:pt>
                <c:pt idx="46">
                  <c:v>-4.916420845624106E-4</c:v>
                </c:pt>
                <c:pt idx="47">
                  <c:v>2.1642892277422415E-2</c:v>
                </c:pt>
                <c:pt idx="48">
                  <c:v>-2.8887818969667517E-3</c:v>
                </c:pt>
                <c:pt idx="49">
                  <c:v>-1.9797199420569747E-2</c:v>
                </c:pt>
                <c:pt idx="50">
                  <c:v>-1.0344827586206869E-2</c:v>
                </c:pt>
                <c:pt idx="51">
                  <c:v>-9.9552015928322541E-3</c:v>
                </c:pt>
                <c:pt idx="52">
                  <c:v>2.0613373554549997E-2</c:v>
                </c:pt>
                <c:pt idx="53">
                  <c:v>-3.9408866995074452E-3</c:v>
                </c:pt>
                <c:pt idx="54">
                  <c:v>-1.0880316518298658E-2</c:v>
                </c:pt>
                <c:pt idx="55">
                  <c:v>-9.9999999999994321E-4</c:v>
                </c:pt>
                <c:pt idx="56">
                  <c:v>-2.202202202202205E-2</c:v>
                </c:pt>
                <c:pt idx="57">
                  <c:v>-6.6530194472876735E-3</c:v>
                </c:pt>
                <c:pt idx="58">
                  <c:v>2.4729520865533289E-2</c:v>
                </c:pt>
                <c:pt idx="59">
                  <c:v>1.508295625942599E-3</c:v>
                </c:pt>
                <c:pt idx="60">
                  <c:v>5.5220883534137693E-3</c:v>
                </c:pt>
                <c:pt idx="61">
                  <c:v>-2.1467798302546238E-2</c:v>
                </c:pt>
                <c:pt idx="62">
                  <c:v>-1.2244897959183702E-2</c:v>
                </c:pt>
                <c:pt idx="63">
                  <c:v>1.4979338842975237E-2</c:v>
                </c:pt>
                <c:pt idx="64">
                  <c:v>-5.5979643765903019E-3</c:v>
                </c:pt>
                <c:pt idx="65">
                  <c:v>-1.5353121801433538E-3</c:v>
                </c:pt>
                <c:pt idx="66">
                  <c:v>5.1255766273705797E-3</c:v>
                </c:pt>
                <c:pt idx="67">
                  <c:v>1.8867924528301973E-2</c:v>
                </c:pt>
                <c:pt idx="68">
                  <c:v>-8.0080080080081207E-3</c:v>
                </c:pt>
                <c:pt idx="69">
                  <c:v>-2.5731584258324898E-2</c:v>
                </c:pt>
                <c:pt idx="70">
                  <c:v>0</c:v>
                </c:pt>
                <c:pt idx="71">
                  <c:v>1.3464526152252691E-2</c:v>
                </c:pt>
                <c:pt idx="72">
                  <c:v>-2.6060296371997929E-2</c:v>
                </c:pt>
                <c:pt idx="73">
                  <c:v>-1.1017838405036697E-2</c:v>
                </c:pt>
                <c:pt idx="74">
                  <c:v>-1.3793103448275832E-2</c:v>
                </c:pt>
                <c:pt idx="75">
                  <c:v>-6.9930069930070537E-3</c:v>
                </c:pt>
                <c:pt idx="76">
                  <c:v>-4.8754062838570192E-3</c:v>
                </c:pt>
                <c:pt idx="77">
                  <c:v>-1.7964071856287334E-2</c:v>
                </c:pt>
                <c:pt idx="78">
                  <c:v>-2.993348115299338E-2</c:v>
                </c:pt>
                <c:pt idx="79">
                  <c:v>1.2571428571428506E-2</c:v>
                </c:pt>
                <c:pt idx="80">
                  <c:v>1.6930022573363433E-2</c:v>
                </c:pt>
                <c:pt idx="81">
                  <c:v>1.4983351831298652E-2</c:v>
                </c:pt>
                <c:pt idx="82">
                  <c:v>-2.4603608529250955E-2</c:v>
                </c:pt>
                <c:pt idx="83">
                  <c:v>7.2869955156949712E-3</c:v>
                </c:pt>
                <c:pt idx="84">
                  <c:v>-7.7907623817472307E-3</c:v>
                </c:pt>
                <c:pt idx="85">
                  <c:v>-2.6920919798093162E-2</c:v>
                </c:pt>
                <c:pt idx="86">
                  <c:v>-2.3631123919308324E-2</c:v>
                </c:pt>
                <c:pt idx="87">
                  <c:v>-2.1841794569067395E-2</c:v>
                </c:pt>
                <c:pt idx="88">
                  <c:v>-2.4140012070004665E-3</c:v>
                </c:pt>
                <c:pt idx="89">
                  <c:v>-2.4198427102238351E-2</c:v>
                </c:pt>
                <c:pt idx="90">
                  <c:v>6.8195908245504916E-3</c:v>
                </c:pt>
                <c:pt idx="91">
                  <c:v>-2.8940886699507493E-2</c:v>
                </c:pt>
                <c:pt idx="92">
                  <c:v>4.4388078630310718E-2</c:v>
                </c:pt>
                <c:pt idx="93">
                  <c:v>-4.371584699453545E-2</c:v>
                </c:pt>
                <c:pt idx="94">
                  <c:v>-2.3492063492063418E-2</c:v>
                </c:pt>
                <c:pt idx="95">
                  <c:v>4.551365409622813E-3</c:v>
                </c:pt>
                <c:pt idx="96">
                  <c:v>5.8252427184466386E-3</c:v>
                </c:pt>
                <c:pt idx="97">
                  <c:v>7.7220077220076485E-3</c:v>
                </c:pt>
                <c:pt idx="98">
                  <c:v>-3.575989782886331E-2</c:v>
                </c:pt>
                <c:pt idx="99">
                  <c:v>1.0596026490066187E-2</c:v>
                </c:pt>
                <c:pt idx="100">
                  <c:v>-1.6382699868938401E-2</c:v>
                </c:pt>
                <c:pt idx="101">
                  <c:v>1.6655562958027982E-2</c:v>
                </c:pt>
                <c:pt idx="102">
                  <c:v>0</c:v>
                </c:pt>
                <c:pt idx="103">
                  <c:v>0.10943643512450864</c:v>
                </c:pt>
                <c:pt idx="104">
                  <c:v>2.5398700531600607E-2</c:v>
                </c:pt>
                <c:pt idx="105">
                  <c:v>3.4562211981566493E-3</c:v>
                </c:pt>
                <c:pt idx="106">
                  <c:v>4.3628013777267639E-2</c:v>
                </c:pt>
                <c:pt idx="107">
                  <c:v>-6.05060506050605E-2</c:v>
                </c:pt>
                <c:pt idx="108">
                  <c:v>3.5714285714285678E-2</c:v>
                </c:pt>
                <c:pt idx="109">
                  <c:v>7.5183719615601941E-2</c:v>
                </c:pt>
                <c:pt idx="110">
                  <c:v>-1.4721345951629775E-2</c:v>
                </c:pt>
                <c:pt idx="111">
                  <c:v>2.6680896478121663E-2</c:v>
                </c:pt>
                <c:pt idx="112">
                  <c:v>1.1434511434511374E-2</c:v>
                </c:pt>
                <c:pt idx="113">
                  <c:v>-4.0082219938334961E-2</c:v>
                </c:pt>
                <c:pt idx="114">
                  <c:v>1.6059957173446624E-3</c:v>
                </c:pt>
                <c:pt idx="115">
                  <c:v>-2.4585783003741285E-2</c:v>
                </c:pt>
                <c:pt idx="116">
                  <c:v>-3.3972602739725966E-2</c:v>
                </c:pt>
                <c:pt idx="117">
                  <c:v>-2.32558139534885E-2</c:v>
                </c:pt>
                <c:pt idx="118">
                  <c:v>5.5749128919860766E-2</c:v>
                </c:pt>
                <c:pt idx="119">
                  <c:v>-2.1452145214521483E-2</c:v>
                </c:pt>
                <c:pt idx="120">
                  <c:v>4.7779651489600901E-2</c:v>
                </c:pt>
                <c:pt idx="121">
                  <c:v>-4.8283261802575415E-3</c:v>
                </c:pt>
                <c:pt idx="122">
                  <c:v>9.1644204851751409E-3</c:v>
                </c:pt>
                <c:pt idx="123">
                  <c:v>5.8760683760684983E-3</c:v>
                </c:pt>
                <c:pt idx="124">
                  <c:v>-2.6553372278279339E-2</c:v>
                </c:pt>
                <c:pt idx="125">
                  <c:v>1.8003273322422166E-2</c:v>
                </c:pt>
                <c:pt idx="126">
                  <c:v>-2.5187566988210015E-2</c:v>
                </c:pt>
                <c:pt idx="127">
                  <c:v>-1.9241341396371632E-2</c:v>
                </c:pt>
                <c:pt idx="128">
                  <c:v>4.4843049327353305E-3</c:v>
                </c:pt>
                <c:pt idx="129">
                  <c:v>-1.1160714285713652E-3</c:v>
                </c:pt>
                <c:pt idx="130">
                  <c:v>-4.4692737430168236E-3</c:v>
                </c:pt>
                <c:pt idx="131">
                  <c:v>1.9640852974186308E-2</c:v>
                </c:pt>
                <c:pt idx="132">
                  <c:v>-1.7611447440836481E-2</c:v>
                </c:pt>
                <c:pt idx="133">
                  <c:v>2.7450980392156894E-2</c:v>
                </c:pt>
                <c:pt idx="134">
                  <c:v>-2.6717557251908428E-2</c:v>
                </c:pt>
                <c:pt idx="135">
                  <c:v>-3.3053221288515441E-2</c:v>
                </c:pt>
                <c:pt idx="136">
                  <c:v>1.2166859791425228E-2</c:v>
                </c:pt>
                <c:pt idx="137">
                  <c:v>2.4613623354321761E-2</c:v>
                </c:pt>
                <c:pt idx="138">
                  <c:v>-8.3798882681564244E-3</c:v>
                </c:pt>
                <c:pt idx="139">
                  <c:v>-1.2957746478873303E-2</c:v>
                </c:pt>
                <c:pt idx="140">
                  <c:v>-3.1963470319634674E-2</c:v>
                </c:pt>
                <c:pt idx="141">
                  <c:v>-9.4339622641509101E-3</c:v>
                </c:pt>
                <c:pt idx="142">
                  <c:v>-5.357142857142891E-3</c:v>
                </c:pt>
                <c:pt idx="143">
                  <c:v>-1.1370436864153236E-2</c:v>
                </c:pt>
                <c:pt idx="144">
                  <c:v>-2.9661016949152408E-2</c:v>
                </c:pt>
                <c:pt idx="145">
                  <c:v>-9.3574547723019336E-3</c:v>
                </c:pt>
                <c:pt idx="146">
                  <c:v>-1.6372795969773441E-2</c:v>
                </c:pt>
                <c:pt idx="147">
                  <c:v>3.2010243277848915E-3</c:v>
                </c:pt>
                <c:pt idx="148">
                  <c:v>-4.6585832801531481E-2</c:v>
                </c:pt>
                <c:pt idx="149">
                  <c:v>4.685408299866055E-3</c:v>
                </c:pt>
                <c:pt idx="150">
                  <c:v>-3.3311125916055964E-2</c:v>
                </c:pt>
                <c:pt idx="151">
                  <c:v>8.2701585113715854E-3</c:v>
                </c:pt>
                <c:pt idx="152">
                  <c:v>2.8708133971291787E-2</c:v>
                </c:pt>
                <c:pt idx="153">
                  <c:v>7.9734219269102985E-2</c:v>
                </c:pt>
                <c:pt idx="154">
                  <c:v>-3.3846153846153845E-2</c:v>
                </c:pt>
                <c:pt idx="155">
                  <c:v>2.547770700636979E-3</c:v>
                </c:pt>
                <c:pt idx="156">
                  <c:v>-4.4472681067344345E-2</c:v>
                </c:pt>
                <c:pt idx="157">
                  <c:v>4.9202127659574504E-2</c:v>
                </c:pt>
                <c:pt idx="158">
                  <c:v>5.069708491761615E-3</c:v>
                </c:pt>
                <c:pt idx="159">
                  <c:v>-8.1967213114753027E-3</c:v>
                </c:pt>
                <c:pt idx="160">
                  <c:v>-1.716465352829E-2</c:v>
                </c:pt>
                <c:pt idx="161">
                  <c:v>1.8111254851229053E-2</c:v>
                </c:pt>
                <c:pt idx="162">
                  <c:v>-3.6213468869123362E-2</c:v>
                </c:pt>
                <c:pt idx="163">
                  <c:v>1.5161502966381092E-2</c:v>
                </c:pt>
                <c:pt idx="164">
                  <c:v>1.0389610389610353E-2</c:v>
                </c:pt>
                <c:pt idx="165">
                  <c:v>-3.9845758354755713E-2</c:v>
                </c:pt>
                <c:pt idx="166">
                  <c:v>-1.6064257028112486E-2</c:v>
                </c:pt>
                <c:pt idx="167">
                  <c:v>-1.8367346938775432E-2</c:v>
                </c:pt>
                <c:pt idx="168">
                  <c:v>3.5343035343035303E-2</c:v>
                </c:pt>
                <c:pt idx="169">
                  <c:v>2.1419009370816523E-2</c:v>
                </c:pt>
                <c:pt idx="170">
                  <c:v>-1.3761467889908219E-2</c:v>
                </c:pt>
                <c:pt idx="171">
                  <c:v>-3.9867109634551492E-2</c:v>
                </c:pt>
                <c:pt idx="172">
                  <c:v>-9.6885813148789319E-3</c:v>
                </c:pt>
                <c:pt idx="173">
                  <c:v>-2.1663172606568793E-2</c:v>
                </c:pt>
                <c:pt idx="174">
                  <c:v>-0.13999999999999996</c:v>
                </c:pt>
                <c:pt idx="175">
                  <c:v>6.0631229235880373E-2</c:v>
                </c:pt>
                <c:pt idx="176">
                  <c:v>8.6139389193422757E-3</c:v>
                </c:pt>
                <c:pt idx="177">
                  <c:v>-1.7080745341615036E-2</c:v>
                </c:pt>
                <c:pt idx="178">
                  <c:v>1.1058451816745701E-2</c:v>
                </c:pt>
                <c:pt idx="179">
                  <c:v>9.3749999999999112E-3</c:v>
                </c:pt>
                <c:pt idx="180">
                  <c:v>3.560371517027882E-2</c:v>
                </c:pt>
                <c:pt idx="181">
                  <c:v>-3.7369207772795211E-2</c:v>
                </c:pt>
                <c:pt idx="182">
                  <c:v>3.1055900621118009E-2</c:v>
                </c:pt>
                <c:pt idx="183">
                  <c:v>-1.5060240963856704E-3</c:v>
                </c:pt>
                <c:pt idx="184">
                  <c:v>2.9411764705882398E-2</c:v>
                </c:pt>
                <c:pt idx="185">
                  <c:v>2.4908424908424952E-2</c:v>
                </c:pt>
                <c:pt idx="186">
                  <c:v>-3.7169406719085182E-2</c:v>
                </c:pt>
                <c:pt idx="187">
                  <c:v>-5.4194506310319107E-2</c:v>
                </c:pt>
                <c:pt idx="188">
                  <c:v>7.0643642072213946E-3</c:v>
                </c:pt>
                <c:pt idx="189">
                  <c:v>-6.0015588464536369E-2</c:v>
                </c:pt>
                <c:pt idx="190">
                  <c:v>4.8922056384743E-2</c:v>
                </c:pt>
                <c:pt idx="191">
                  <c:v>2.5296442687746945E-2</c:v>
                </c:pt>
                <c:pt idx="192">
                  <c:v>-3.3924441017733169E-2</c:v>
                </c:pt>
                <c:pt idx="193">
                  <c:v>7.9808459696727851E-3</c:v>
                </c:pt>
                <c:pt idx="194">
                  <c:v>-2.2169437846397445E-2</c:v>
                </c:pt>
                <c:pt idx="195">
                  <c:v>-2.0242914979757085E-2</c:v>
                </c:pt>
                <c:pt idx="196">
                  <c:v>-3.8842975206611591E-2</c:v>
                </c:pt>
                <c:pt idx="197">
                  <c:v>3.2674118658641421E-2</c:v>
                </c:pt>
                <c:pt idx="198">
                  <c:v>1.4154870940882622E-2</c:v>
                </c:pt>
                <c:pt idx="199">
                  <c:v>-3.119868637110014E-2</c:v>
                </c:pt>
                <c:pt idx="200">
                  <c:v>3.3898305084746243E-3</c:v>
                </c:pt>
                <c:pt idx="202">
                  <c:v>-6.2059459658772558E-3</c:v>
                </c:pt>
                <c:pt idx="203">
                  <c:v>0.10943643512450864</c:v>
                </c:pt>
                <c:pt idx="204">
                  <c:v>-0.6447516476450732</c:v>
                </c:pt>
                <c:pt idx="205">
                  <c:v>5.3609208164307594E-2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A-415F-BE34-1844D2F7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61832"/>
        <c:axId val="348161176"/>
      </c:lineChart>
      <c:dateAx>
        <c:axId val="3481618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1176"/>
        <c:crosses val="autoZero"/>
        <c:auto val="1"/>
        <c:lblOffset val="100"/>
        <c:baseTimeUnit val="days"/>
      </c:dateAx>
      <c:valAx>
        <c:axId val="3481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Contango</a:t>
            </a:r>
            <a:r>
              <a:rPr lang="en-IN" baseline="0"/>
              <a:t> (far month contract)</a:t>
            </a:r>
            <a:endParaRPr lang="en-IN"/>
          </a:p>
        </c:rich>
      </c:tx>
      <c:layout>
        <c:manualLayout>
          <c:xMode val="edge"/>
          <c:yMode val="edge"/>
          <c:x val="0.3483818897637795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Daily_Far!$I$2:$I$221</c:f>
              <c:numCache>
                <c:formatCode>General</c:formatCode>
                <c:ptCount val="220"/>
                <c:pt idx="0">
                  <c:v>331.1</c:v>
                </c:pt>
                <c:pt idx="1">
                  <c:v>322.35000000000002</c:v>
                </c:pt>
                <c:pt idx="2">
                  <c:v>322.60000000000002</c:v>
                </c:pt>
                <c:pt idx="3">
                  <c:v>319.25</c:v>
                </c:pt>
                <c:pt idx="4">
                  <c:v>305.75</c:v>
                </c:pt>
                <c:pt idx="5">
                  <c:v>304.95</c:v>
                </c:pt>
                <c:pt idx="6">
                  <c:v>334.7</c:v>
                </c:pt>
                <c:pt idx="7">
                  <c:v>326.60000000000002</c:v>
                </c:pt>
                <c:pt idx="8">
                  <c:v>334.95</c:v>
                </c:pt>
                <c:pt idx="9">
                  <c:v>337</c:v>
                </c:pt>
                <c:pt idx="10">
                  <c:v>332.7</c:v>
                </c:pt>
                <c:pt idx="11">
                  <c:v>319.75</c:v>
                </c:pt>
                <c:pt idx="12">
                  <c:v>327.8</c:v>
                </c:pt>
                <c:pt idx="13">
                  <c:v>323.64999999999998</c:v>
                </c:pt>
                <c:pt idx="14">
                  <c:v>319.3</c:v>
                </c:pt>
                <c:pt idx="15">
                  <c:v>324.55</c:v>
                </c:pt>
                <c:pt idx="16">
                  <c:v>322.05</c:v>
                </c:pt>
                <c:pt idx="17">
                  <c:v>327.8</c:v>
                </c:pt>
                <c:pt idx="18">
                  <c:v>340.75</c:v>
                </c:pt>
                <c:pt idx="19">
                  <c:v>352.55</c:v>
                </c:pt>
                <c:pt idx="20">
                  <c:v>349.55</c:v>
                </c:pt>
                <c:pt idx="21">
                  <c:v>352</c:v>
                </c:pt>
                <c:pt idx="22">
                  <c:v>327.55</c:v>
                </c:pt>
                <c:pt idx="23">
                  <c:v>326.2</c:v>
                </c:pt>
                <c:pt idx="24">
                  <c:v>322.5</c:v>
                </c:pt>
                <c:pt idx="25">
                  <c:v>324.35000000000002</c:v>
                </c:pt>
                <c:pt idx="26">
                  <c:v>325.55</c:v>
                </c:pt>
                <c:pt idx="27">
                  <c:v>317.89999999999998</c:v>
                </c:pt>
                <c:pt idx="28">
                  <c:v>312.95</c:v>
                </c:pt>
                <c:pt idx="29">
                  <c:v>317.55</c:v>
                </c:pt>
                <c:pt idx="30">
                  <c:v>315.95</c:v>
                </c:pt>
                <c:pt idx="31">
                  <c:v>324.10000000000002</c:v>
                </c:pt>
                <c:pt idx="32">
                  <c:v>322.60000000000002</c:v>
                </c:pt>
                <c:pt idx="33">
                  <c:v>323.45</c:v>
                </c:pt>
                <c:pt idx="34">
                  <c:v>319.45</c:v>
                </c:pt>
                <c:pt idx="35">
                  <c:v>320</c:v>
                </c:pt>
                <c:pt idx="36">
                  <c:v>307.89999999999998</c:v>
                </c:pt>
                <c:pt idx="37">
                  <c:v>311.05</c:v>
                </c:pt>
                <c:pt idx="38">
                  <c:v>110.5</c:v>
                </c:pt>
                <c:pt idx="39">
                  <c:v>103.9</c:v>
                </c:pt>
                <c:pt idx="40">
                  <c:v>104.85</c:v>
                </c:pt>
                <c:pt idx="41">
                  <c:v>103.95</c:v>
                </c:pt>
                <c:pt idx="42">
                  <c:v>102.55</c:v>
                </c:pt>
                <c:pt idx="43">
                  <c:v>104.65</c:v>
                </c:pt>
                <c:pt idx="44">
                  <c:v>102</c:v>
                </c:pt>
                <c:pt idx="45">
                  <c:v>102.05</c:v>
                </c:pt>
                <c:pt idx="46">
                  <c:v>101.7</c:v>
                </c:pt>
                <c:pt idx="47">
                  <c:v>101.65</c:v>
                </c:pt>
                <c:pt idx="48">
                  <c:v>103.85</c:v>
                </c:pt>
                <c:pt idx="49">
                  <c:v>103.55</c:v>
                </c:pt>
                <c:pt idx="50">
                  <c:v>101.5</c:v>
                </c:pt>
                <c:pt idx="51">
                  <c:v>100.45</c:v>
                </c:pt>
                <c:pt idx="52">
                  <c:v>99.45</c:v>
                </c:pt>
                <c:pt idx="53">
                  <c:v>101.5</c:v>
                </c:pt>
                <c:pt idx="54">
                  <c:v>101.1</c:v>
                </c:pt>
                <c:pt idx="55">
                  <c:v>100</c:v>
                </c:pt>
                <c:pt idx="56">
                  <c:v>99.9</c:v>
                </c:pt>
                <c:pt idx="57">
                  <c:v>97.7</c:v>
                </c:pt>
                <c:pt idx="58">
                  <c:v>97.05</c:v>
                </c:pt>
                <c:pt idx="59">
                  <c:v>99.45</c:v>
                </c:pt>
                <c:pt idx="60">
                  <c:v>99.6</c:v>
                </c:pt>
                <c:pt idx="61">
                  <c:v>100.15</c:v>
                </c:pt>
                <c:pt idx="62">
                  <c:v>98</c:v>
                </c:pt>
                <c:pt idx="63">
                  <c:v>96.8</c:v>
                </c:pt>
                <c:pt idx="64">
                  <c:v>98.25</c:v>
                </c:pt>
                <c:pt idx="65">
                  <c:v>97.7</c:v>
                </c:pt>
                <c:pt idx="66">
                  <c:v>97.55</c:v>
                </c:pt>
                <c:pt idx="67">
                  <c:v>98.05</c:v>
                </c:pt>
                <c:pt idx="68">
                  <c:v>99.9</c:v>
                </c:pt>
                <c:pt idx="69">
                  <c:v>99.1</c:v>
                </c:pt>
                <c:pt idx="70">
                  <c:v>96.55</c:v>
                </c:pt>
                <c:pt idx="71">
                  <c:v>96.55</c:v>
                </c:pt>
                <c:pt idx="72">
                  <c:v>97.85</c:v>
                </c:pt>
                <c:pt idx="73">
                  <c:v>95.3</c:v>
                </c:pt>
                <c:pt idx="74">
                  <c:v>94.25</c:v>
                </c:pt>
                <c:pt idx="75">
                  <c:v>92.95</c:v>
                </c:pt>
                <c:pt idx="76">
                  <c:v>92.3</c:v>
                </c:pt>
                <c:pt idx="77">
                  <c:v>91.85</c:v>
                </c:pt>
                <c:pt idx="78">
                  <c:v>90.2</c:v>
                </c:pt>
                <c:pt idx="79">
                  <c:v>87.5</c:v>
                </c:pt>
                <c:pt idx="80">
                  <c:v>88.6</c:v>
                </c:pt>
                <c:pt idx="81">
                  <c:v>90.1</c:v>
                </c:pt>
                <c:pt idx="82">
                  <c:v>91.45</c:v>
                </c:pt>
                <c:pt idx="83">
                  <c:v>89.2</c:v>
                </c:pt>
                <c:pt idx="84">
                  <c:v>89.85</c:v>
                </c:pt>
                <c:pt idx="85">
                  <c:v>89.15</c:v>
                </c:pt>
                <c:pt idx="86">
                  <c:v>86.75</c:v>
                </c:pt>
                <c:pt idx="87">
                  <c:v>84.7</c:v>
                </c:pt>
                <c:pt idx="88">
                  <c:v>82.85</c:v>
                </c:pt>
                <c:pt idx="89">
                  <c:v>82.65</c:v>
                </c:pt>
                <c:pt idx="90">
                  <c:v>80.650000000000006</c:v>
                </c:pt>
                <c:pt idx="91">
                  <c:v>81.2</c:v>
                </c:pt>
                <c:pt idx="92">
                  <c:v>78.849999999999994</c:v>
                </c:pt>
                <c:pt idx="93">
                  <c:v>82.35</c:v>
                </c:pt>
                <c:pt idx="94">
                  <c:v>78.75</c:v>
                </c:pt>
                <c:pt idx="95">
                  <c:v>76.900000000000006</c:v>
                </c:pt>
                <c:pt idx="96">
                  <c:v>77.25</c:v>
                </c:pt>
                <c:pt idx="97">
                  <c:v>77.7</c:v>
                </c:pt>
                <c:pt idx="98">
                  <c:v>78.3</c:v>
                </c:pt>
                <c:pt idx="99">
                  <c:v>75.5</c:v>
                </c:pt>
                <c:pt idx="100">
                  <c:v>76.3</c:v>
                </c:pt>
                <c:pt idx="101">
                  <c:v>75.05</c:v>
                </c:pt>
                <c:pt idx="102">
                  <c:v>76.3</c:v>
                </c:pt>
                <c:pt idx="103">
                  <c:v>76.3</c:v>
                </c:pt>
                <c:pt idx="104">
                  <c:v>84.65</c:v>
                </c:pt>
                <c:pt idx="105">
                  <c:v>86.8</c:v>
                </c:pt>
                <c:pt idx="106">
                  <c:v>87.1</c:v>
                </c:pt>
                <c:pt idx="107">
                  <c:v>90.9</c:v>
                </c:pt>
                <c:pt idx="108">
                  <c:v>85.4</c:v>
                </c:pt>
                <c:pt idx="109">
                  <c:v>88.45</c:v>
                </c:pt>
                <c:pt idx="110">
                  <c:v>95.1</c:v>
                </c:pt>
                <c:pt idx="111">
                  <c:v>93.7</c:v>
                </c:pt>
                <c:pt idx="112">
                  <c:v>96.2</c:v>
                </c:pt>
                <c:pt idx="113">
                  <c:v>97.3</c:v>
                </c:pt>
                <c:pt idx="114">
                  <c:v>93.4</c:v>
                </c:pt>
                <c:pt idx="115">
                  <c:v>93.55</c:v>
                </c:pt>
                <c:pt idx="116">
                  <c:v>91.25</c:v>
                </c:pt>
                <c:pt idx="117">
                  <c:v>88.15</c:v>
                </c:pt>
                <c:pt idx="118">
                  <c:v>86.1</c:v>
                </c:pt>
                <c:pt idx="119">
                  <c:v>90.9</c:v>
                </c:pt>
                <c:pt idx="120">
                  <c:v>88.95</c:v>
                </c:pt>
                <c:pt idx="121">
                  <c:v>93.2</c:v>
                </c:pt>
                <c:pt idx="122">
                  <c:v>92.75</c:v>
                </c:pt>
                <c:pt idx="123">
                  <c:v>93.6</c:v>
                </c:pt>
                <c:pt idx="124">
                  <c:v>94.15</c:v>
                </c:pt>
                <c:pt idx="125">
                  <c:v>91.65</c:v>
                </c:pt>
                <c:pt idx="126">
                  <c:v>93.3</c:v>
                </c:pt>
                <c:pt idx="127">
                  <c:v>90.95</c:v>
                </c:pt>
                <c:pt idx="128">
                  <c:v>89.2</c:v>
                </c:pt>
                <c:pt idx="129">
                  <c:v>89.6</c:v>
                </c:pt>
                <c:pt idx="130">
                  <c:v>89.5</c:v>
                </c:pt>
                <c:pt idx="131">
                  <c:v>89.1</c:v>
                </c:pt>
                <c:pt idx="132">
                  <c:v>90.85</c:v>
                </c:pt>
                <c:pt idx="133">
                  <c:v>89.25</c:v>
                </c:pt>
                <c:pt idx="134">
                  <c:v>91.7</c:v>
                </c:pt>
                <c:pt idx="135">
                  <c:v>89.25</c:v>
                </c:pt>
                <c:pt idx="136">
                  <c:v>86.3</c:v>
                </c:pt>
                <c:pt idx="137">
                  <c:v>87.35</c:v>
                </c:pt>
                <c:pt idx="138">
                  <c:v>89.5</c:v>
                </c:pt>
                <c:pt idx="139">
                  <c:v>88.75</c:v>
                </c:pt>
                <c:pt idx="140">
                  <c:v>87.6</c:v>
                </c:pt>
                <c:pt idx="141">
                  <c:v>84.8</c:v>
                </c:pt>
                <c:pt idx="142">
                  <c:v>84</c:v>
                </c:pt>
                <c:pt idx="143">
                  <c:v>83.55</c:v>
                </c:pt>
                <c:pt idx="144">
                  <c:v>82.6</c:v>
                </c:pt>
                <c:pt idx="145">
                  <c:v>80.150000000000006</c:v>
                </c:pt>
                <c:pt idx="146">
                  <c:v>79.400000000000006</c:v>
                </c:pt>
                <c:pt idx="147">
                  <c:v>78.099999999999994</c:v>
                </c:pt>
                <c:pt idx="148">
                  <c:v>78.349999999999994</c:v>
                </c:pt>
                <c:pt idx="149">
                  <c:v>74.7</c:v>
                </c:pt>
                <c:pt idx="150">
                  <c:v>75.05</c:v>
                </c:pt>
                <c:pt idx="151">
                  <c:v>72.55</c:v>
                </c:pt>
                <c:pt idx="152">
                  <c:v>73.150000000000006</c:v>
                </c:pt>
                <c:pt idx="153">
                  <c:v>75.25</c:v>
                </c:pt>
                <c:pt idx="154">
                  <c:v>81.25</c:v>
                </c:pt>
                <c:pt idx="155">
                  <c:v>78.5</c:v>
                </c:pt>
                <c:pt idx="156">
                  <c:v>78.7</c:v>
                </c:pt>
                <c:pt idx="157">
                  <c:v>75.2</c:v>
                </c:pt>
                <c:pt idx="158">
                  <c:v>78.900000000000006</c:v>
                </c:pt>
                <c:pt idx="159">
                  <c:v>79.3</c:v>
                </c:pt>
                <c:pt idx="160">
                  <c:v>78.650000000000006</c:v>
                </c:pt>
                <c:pt idx="161">
                  <c:v>77.3</c:v>
                </c:pt>
                <c:pt idx="162">
                  <c:v>78.7</c:v>
                </c:pt>
                <c:pt idx="163">
                  <c:v>75.849999999999994</c:v>
                </c:pt>
                <c:pt idx="164">
                  <c:v>77</c:v>
                </c:pt>
                <c:pt idx="165">
                  <c:v>77.8</c:v>
                </c:pt>
                <c:pt idx="166">
                  <c:v>74.7</c:v>
                </c:pt>
                <c:pt idx="167">
                  <c:v>73.5</c:v>
                </c:pt>
                <c:pt idx="168">
                  <c:v>72.150000000000006</c:v>
                </c:pt>
                <c:pt idx="169">
                  <c:v>74.7</c:v>
                </c:pt>
                <c:pt idx="170">
                  <c:v>76.3</c:v>
                </c:pt>
                <c:pt idx="171">
                  <c:v>75.25</c:v>
                </c:pt>
                <c:pt idx="172">
                  <c:v>72.25</c:v>
                </c:pt>
                <c:pt idx="173">
                  <c:v>71.55</c:v>
                </c:pt>
                <c:pt idx="174">
                  <c:v>70</c:v>
                </c:pt>
                <c:pt idx="175">
                  <c:v>60.2</c:v>
                </c:pt>
                <c:pt idx="176">
                  <c:v>63.85</c:v>
                </c:pt>
                <c:pt idx="177">
                  <c:v>64.400000000000006</c:v>
                </c:pt>
                <c:pt idx="178">
                  <c:v>63.3</c:v>
                </c:pt>
                <c:pt idx="179">
                  <c:v>64</c:v>
                </c:pt>
                <c:pt idx="180">
                  <c:v>64.599999999999994</c:v>
                </c:pt>
                <c:pt idx="181">
                  <c:v>66.900000000000006</c:v>
                </c:pt>
                <c:pt idx="182">
                  <c:v>64.400000000000006</c:v>
                </c:pt>
                <c:pt idx="183">
                  <c:v>66.400000000000006</c:v>
                </c:pt>
                <c:pt idx="184">
                  <c:v>66.3</c:v>
                </c:pt>
                <c:pt idx="185">
                  <c:v>68.25</c:v>
                </c:pt>
                <c:pt idx="186">
                  <c:v>69.95</c:v>
                </c:pt>
                <c:pt idx="187">
                  <c:v>67.349999999999994</c:v>
                </c:pt>
                <c:pt idx="188">
                  <c:v>63.7</c:v>
                </c:pt>
                <c:pt idx="189">
                  <c:v>64.150000000000006</c:v>
                </c:pt>
                <c:pt idx="190">
                  <c:v>60.3</c:v>
                </c:pt>
                <c:pt idx="191">
                  <c:v>63.25</c:v>
                </c:pt>
                <c:pt idx="192">
                  <c:v>64.849999999999994</c:v>
                </c:pt>
                <c:pt idx="193">
                  <c:v>62.65</c:v>
                </c:pt>
                <c:pt idx="194">
                  <c:v>63.15</c:v>
                </c:pt>
                <c:pt idx="195">
                  <c:v>61.75</c:v>
                </c:pt>
                <c:pt idx="196">
                  <c:v>60.5</c:v>
                </c:pt>
                <c:pt idx="197">
                  <c:v>58.15</c:v>
                </c:pt>
                <c:pt idx="198">
                  <c:v>60.05</c:v>
                </c:pt>
                <c:pt idx="199">
                  <c:v>60.9</c:v>
                </c:pt>
                <c:pt idx="200">
                  <c:v>59</c:v>
                </c:pt>
                <c:pt idx="201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3-4838-B2E8-FE3F2983B2E1}"/>
            </c:ext>
          </c:extLst>
        </c:ser>
        <c:ser>
          <c:idx val="1"/>
          <c:order val="1"/>
          <c:tx>
            <c:strRef>
              <c:f>Daily_Far!$N$1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Daily_Far!$N$2:$N$221</c:f>
              <c:numCache>
                <c:formatCode>General</c:formatCode>
                <c:ptCount val="220"/>
                <c:pt idx="0">
                  <c:v>325.2</c:v>
                </c:pt>
                <c:pt idx="1">
                  <c:v>316.7</c:v>
                </c:pt>
                <c:pt idx="2">
                  <c:v>317</c:v>
                </c:pt>
                <c:pt idx="3">
                  <c:v>313.8</c:v>
                </c:pt>
                <c:pt idx="4">
                  <c:v>300.75</c:v>
                </c:pt>
                <c:pt idx="5">
                  <c:v>300.05</c:v>
                </c:pt>
                <c:pt idx="6">
                  <c:v>329.4</c:v>
                </c:pt>
                <c:pt idx="7">
                  <c:v>321.5</c:v>
                </c:pt>
                <c:pt idx="8">
                  <c:v>329.8</c:v>
                </c:pt>
                <c:pt idx="9">
                  <c:v>332.1</c:v>
                </c:pt>
                <c:pt idx="10">
                  <c:v>332.3</c:v>
                </c:pt>
                <c:pt idx="11">
                  <c:v>315.10000000000002</c:v>
                </c:pt>
                <c:pt idx="12">
                  <c:v>323.2</c:v>
                </c:pt>
                <c:pt idx="13">
                  <c:v>319.3</c:v>
                </c:pt>
                <c:pt idx="14">
                  <c:v>315.05</c:v>
                </c:pt>
                <c:pt idx="15">
                  <c:v>322.10000000000002</c:v>
                </c:pt>
                <c:pt idx="16">
                  <c:v>319.25</c:v>
                </c:pt>
                <c:pt idx="17">
                  <c:v>321.3</c:v>
                </c:pt>
                <c:pt idx="18">
                  <c:v>334.2</c:v>
                </c:pt>
                <c:pt idx="19">
                  <c:v>345.85</c:v>
                </c:pt>
                <c:pt idx="20">
                  <c:v>342.95</c:v>
                </c:pt>
                <c:pt idx="21">
                  <c:v>345.4</c:v>
                </c:pt>
                <c:pt idx="22">
                  <c:v>326.85000000000002</c:v>
                </c:pt>
                <c:pt idx="23">
                  <c:v>320.35000000000002</c:v>
                </c:pt>
                <c:pt idx="24">
                  <c:v>316.8</c:v>
                </c:pt>
                <c:pt idx="25">
                  <c:v>318.64999999999998</c:v>
                </c:pt>
                <c:pt idx="26">
                  <c:v>319.95</c:v>
                </c:pt>
                <c:pt idx="27">
                  <c:v>312.64999999999998</c:v>
                </c:pt>
                <c:pt idx="28">
                  <c:v>311.39999999999998</c:v>
                </c:pt>
                <c:pt idx="29">
                  <c:v>312.45</c:v>
                </c:pt>
                <c:pt idx="30">
                  <c:v>310.89999999999998</c:v>
                </c:pt>
                <c:pt idx="31">
                  <c:v>319</c:v>
                </c:pt>
                <c:pt idx="32">
                  <c:v>317.75</c:v>
                </c:pt>
                <c:pt idx="33">
                  <c:v>318.64999999999998</c:v>
                </c:pt>
                <c:pt idx="34">
                  <c:v>319.05</c:v>
                </c:pt>
                <c:pt idx="35">
                  <c:v>320.25</c:v>
                </c:pt>
                <c:pt idx="36">
                  <c:v>307.8</c:v>
                </c:pt>
                <c:pt idx="37">
                  <c:v>311.05</c:v>
                </c:pt>
                <c:pt idx="38">
                  <c:v>108.6</c:v>
                </c:pt>
                <c:pt idx="39">
                  <c:v>102.7</c:v>
                </c:pt>
                <c:pt idx="40">
                  <c:v>102.9</c:v>
                </c:pt>
                <c:pt idx="41">
                  <c:v>102.1</c:v>
                </c:pt>
                <c:pt idx="42">
                  <c:v>100.75</c:v>
                </c:pt>
                <c:pt idx="43">
                  <c:v>103.7</c:v>
                </c:pt>
                <c:pt idx="44">
                  <c:v>100.25</c:v>
                </c:pt>
                <c:pt idx="45">
                  <c:v>100.3</c:v>
                </c:pt>
                <c:pt idx="46">
                  <c:v>100.05</c:v>
                </c:pt>
                <c:pt idx="47">
                  <c:v>100</c:v>
                </c:pt>
                <c:pt idx="48">
                  <c:v>102.2</c:v>
                </c:pt>
                <c:pt idx="49">
                  <c:v>101.9</c:v>
                </c:pt>
                <c:pt idx="50">
                  <c:v>99.9</c:v>
                </c:pt>
                <c:pt idx="51">
                  <c:v>98.95</c:v>
                </c:pt>
                <c:pt idx="52">
                  <c:v>98.25</c:v>
                </c:pt>
                <c:pt idx="53">
                  <c:v>100.9</c:v>
                </c:pt>
                <c:pt idx="54">
                  <c:v>99.65</c:v>
                </c:pt>
                <c:pt idx="55">
                  <c:v>98.6</c:v>
                </c:pt>
                <c:pt idx="56">
                  <c:v>98.55</c:v>
                </c:pt>
                <c:pt idx="57">
                  <c:v>97.1</c:v>
                </c:pt>
                <c:pt idx="58">
                  <c:v>96.35</c:v>
                </c:pt>
                <c:pt idx="59">
                  <c:v>97.6</c:v>
                </c:pt>
                <c:pt idx="60">
                  <c:v>97.8</c:v>
                </c:pt>
                <c:pt idx="61">
                  <c:v>98.4</c:v>
                </c:pt>
                <c:pt idx="62">
                  <c:v>96.3</c:v>
                </c:pt>
                <c:pt idx="63">
                  <c:v>95.1</c:v>
                </c:pt>
                <c:pt idx="64">
                  <c:v>96.55</c:v>
                </c:pt>
                <c:pt idx="65">
                  <c:v>96.1</c:v>
                </c:pt>
                <c:pt idx="66">
                  <c:v>96.4</c:v>
                </c:pt>
                <c:pt idx="67">
                  <c:v>96.45</c:v>
                </c:pt>
                <c:pt idx="68">
                  <c:v>98.3</c:v>
                </c:pt>
                <c:pt idx="69">
                  <c:v>97.55</c:v>
                </c:pt>
                <c:pt idx="70">
                  <c:v>95.05</c:v>
                </c:pt>
                <c:pt idx="71">
                  <c:v>95.1</c:v>
                </c:pt>
                <c:pt idx="72">
                  <c:v>96.4</c:v>
                </c:pt>
                <c:pt idx="73">
                  <c:v>0</c:v>
                </c:pt>
                <c:pt idx="74">
                  <c:v>93.1</c:v>
                </c:pt>
                <c:pt idx="75">
                  <c:v>92.35</c:v>
                </c:pt>
                <c:pt idx="76">
                  <c:v>91.05</c:v>
                </c:pt>
                <c:pt idx="77">
                  <c:v>91.1</c:v>
                </c:pt>
                <c:pt idx="78">
                  <c:v>89.55</c:v>
                </c:pt>
                <c:pt idx="79">
                  <c:v>86.75</c:v>
                </c:pt>
                <c:pt idx="80">
                  <c:v>88.15</c:v>
                </c:pt>
                <c:pt idx="81">
                  <c:v>89.45</c:v>
                </c:pt>
                <c:pt idx="82">
                  <c:v>91</c:v>
                </c:pt>
                <c:pt idx="83">
                  <c:v>88.15</c:v>
                </c:pt>
                <c:pt idx="84">
                  <c:v>88.45</c:v>
                </c:pt>
                <c:pt idx="85">
                  <c:v>87.65</c:v>
                </c:pt>
                <c:pt idx="86">
                  <c:v>85.3</c:v>
                </c:pt>
                <c:pt idx="87">
                  <c:v>83.3</c:v>
                </c:pt>
                <c:pt idx="88">
                  <c:v>81.5</c:v>
                </c:pt>
                <c:pt idx="89">
                  <c:v>81.349999999999994</c:v>
                </c:pt>
                <c:pt idx="90">
                  <c:v>79.45</c:v>
                </c:pt>
                <c:pt idx="91">
                  <c:v>80.2</c:v>
                </c:pt>
                <c:pt idx="92">
                  <c:v>78.3</c:v>
                </c:pt>
                <c:pt idx="93">
                  <c:v>81.150000000000006</c:v>
                </c:pt>
                <c:pt idx="94">
                  <c:v>77.650000000000006</c:v>
                </c:pt>
                <c:pt idx="95">
                  <c:v>76.349999999999994</c:v>
                </c:pt>
                <c:pt idx="96">
                  <c:v>76.2</c:v>
                </c:pt>
                <c:pt idx="97">
                  <c:v>76.650000000000006</c:v>
                </c:pt>
                <c:pt idx="98">
                  <c:v>77.3</c:v>
                </c:pt>
                <c:pt idx="99">
                  <c:v>75</c:v>
                </c:pt>
                <c:pt idx="100">
                  <c:v>75.55</c:v>
                </c:pt>
                <c:pt idx="101">
                  <c:v>74.25</c:v>
                </c:pt>
                <c:pt idx="102">
                  <c:v>75.849999999999994</c:v>
                </c:pt>
                <c:pt idx="103">
                  <c:v>75.599999999999994</c:v>
                </c:pt>
                <c:pt idx="104">
                  <c:v>83.1</c:v>
                </c:pt>
                <c:pt idx="105">
                  <c:v>85.25</c:v>
                </c:pt>
                <c:pt idx="106">
                  <c:v>85.55</c:v>
                </c:pt>
                <c:pt idx="107">
                  <c:v>89.3</c:v>
                </c:pt>
                <c:pt idx="108">
                  <c:v>83.95</c:v>
                </c:pt>
                <c:pt idx="109">
                  <c:v>87.4</c:v>
                </c:pt>
                <c:pt idx="110">
                  <c:v>93.35</c:v>
                </c:pt>
                <c:pt idx="111">
                  <c:v>92.2</c:v>
                </c:pt>
                <c:pt idx="112">
                  <c:v>94.65</c:v>
                </c:pt>
                <c:pt idx="113">
                  <c:v>95.75</c:v>
                </c:pt>
                <c:pt idx="114">
                  <c:v>92</c:v>
                </c:pt>
                <c:pt idx="115">
                  <c:v>92.15</c:v>
                </c:pt>
                <c:pt idx="116">
                  <c:v>89.9</c:v>
                </c:pt>
                <c:pt idx="117">
                  <c:v>87.05</c:v>
                </c:pt>
                <c:pt idx="118">
                  <c:v>84.9</c:v>
                </c:pt>
                <c:pt idx="119">
                  <c:v>89.65</c:v>
                </c:pt>
                <c:pt idx="120">
                  <c:v>87.95</c:v>
                </c:pt>
                <c:pt idx="121">
                  <c:v>91.85</c:v>
                </c:pt>
                <c:pt idx="122">
                  <c:v>90.95</c:v>
                </c:pt>
                <c:pt idx="123">
                  <c:v>91.85</c:v>
                </c:pt>
                <c:pt idx="124">
                  <c:v>92.55</c:v>
                </c:pt>
                <c:pt idx="125">
                  <c:v>90.1</c:v>
                </c:pt>
                <c:pt idx="126">
                  <c:v>91.75</c:v>
                </c:pt>
                <c:pt idx="127">
                  <c:v>89.5</c:v>
                </c:pt>
                <c:pt idx="128">
                  <c:v>87.85</c:v>
                </c:pt>
                <c:pt idx="129">
                  <c:v>88.25</c:v>
                </c:pt>
                <c:pt idx="130">
                  <c:v>88.15</c:v>
                </c:pt>
                <c:pt idx="131">
                  <c:v>87.8</c:v>
                </c:pt>
                <c:pt idx="132">
                  <c:v>89.55</c:v>
                </c:pt>
                <c:pt idx="133">
                  <c:v>88</c:v>
                </c:pt>
                <c:pt idx="134">
                  <c:v>90.45</c:v>
                </c:pt>
                <c:pt idx="135">
                  <c:v>87.7</c:v>
                </c:pt>
                <c:pt idx="136">
                  <c:v>85.2</c:v>
                </c:pt>
                <c:pt idx="137">
                  <c:v>86.25</c:v>
                </c:pt>
                <c:pt idx="138">
                  <c:v>88.3</c:v>
                </c:pt>
                <c:pt idx="139">
                  <c:v>87.65</c:v>
                </c:pt>
                <c:pt idx="140">
                  <c:v>86.05</c:v>
                </c:pt>
                <c:pt idx="141">
                  <c:v>83.35</c:v>
                </c:pt>
                <c:pt idx="142">
                  <c:v>82.6</c:v>
                </c:pt>
                <c:pt idx="143">
                  <c:v>82.2</c:v>
                </c:pt>
                <c:pt idx="144">
                  <c:v>81.3</c:v>
                </c:pt>
                <c:pt idx="145">
                  <c:v>78.900000000000006</c:v>
                </c:pt>
                <c:pt idx="146">
                  <c:v>78.2</c:v>
                </c:pt>
                <c:pt idx="147">
                  <c:v>76.900000000000006</c:v>
                </c:pt>
                <c:pt idx="148">
                  <c:v>77.150000000000006</c:v>
                </c:pt>
                <c:pt idx="149">
                  <c:v>73.599999999999994</c:v>
                </c:pt>
                <c:pt idx="150">
                  <c:v>74</c:v>
                </c:pt>
                <c:pt idx="151">
                  <c:v>71.55</c:v>
                </c:pt>
                <c:pt idx="152">
                  <c:v>72.150000000000006</c:v>
                </c:pt>
                <c:pt idx="153">
                  <c:v>74.2</c:v>
                </c:pt>
                <c:pt idx="154">
                  <c:v>80.2</c:v>
                </c:pt>
                <c:pt idx="155">
                  <c:v>77.25</c:v>
                </c:pt>
                <c:pt idx="156">
                  <c:v>77.7</c:v>
                </c:pt>
                <c:pt idx="157">
                  <c:v>74.900000000000006</c:v>
                </c:pt>
                <c:pt idx="158">
                  <c:v>77.95</c:v>
                </c:pt>
                <c:pt idx="159">
                  <c:v>78.5</c:v>
                </c:pt>
                <c:pt idx="160">
                  <c:v>77.75</c:v>
                </c:pt>
                <c:pt idx="161">
                  <c:v>76.2</c:v>
                </c:pt>
                <c:pt idx="162">
                  <c:v>77.849999999999994</c:v>
                </c:pt>
                <c:pt idx="163">
                  <c:v>74.55</c:v>
                </c:pt>
                <c:pt idx="164">
                  <c:v>75.7</c:v>
                </c:pt>
                <c:pt idx="165">
                  <c:v>76.5</c:v>
                </c:pt>
                <c:pt idx="166">
                  <c:v>73.5</c:v>
                </c:pt>
                <c:pt idx="167">
                  <c:v>72.349999999999994</c:v>
                </c:pt>
                <c:pt idx="168">
                  <c:v>72.45</c:v>
                </c:pt>
                <c:pt idx="169">
                  <c:v>75.2</c:v>
                </c:pt>
                <c:pt idx="170">
                  <c:v>75.2</c:v>
                </c:pt>
                <c:pt idx="171">
                  <c:v>74.150000000000006</c:v>
                </c:pt>
                <c:pt idx="172">
                  <c:v>72.849999999999994</c:v>
                </c:pt>
                <c:pt idx="173">
                  <c:v>71.95</c:v>
                </c:pt>
                <c:pt idx="174">
                  <c:v>69.05</c:v>
                </c:pt>
                <c:pt idx="175">
                  <c:v>59.4</c:v>
                </c:pt>
                <c:pt idx="176">
                  <c:v>63</c:v>
                </c:pt>
                <c:pt idx="177">
                  <c:v>63.55</c:v>
                </c:pt>
                <c:pt idx="178">
                  <c:v>62.5</c:v>
                </c:pt>
                <c:pt idx="179">
                  <c:v>64.650000000000006</c:v>
                </c:pt>
                <c:pt idx="180">
                  <c:v>65.25</c:v>
                </c:pt>
                <c:pt idx="181">
                  <c:v>66.099999999999994</c:v>
                </c:pt>
                <c:pt idx="182">
                  <c:v>63.3</c:v>
                </c:pt>
                <c:pt idx="183">
                  <c:v>65.3</c:v>
                </c:pt>
                <c:pt idx="184">
                  <c:v>65.25</c:v>
                </c:pt>
                <c:pt idx="185">
                  <c:v>67.150000000000006</c:v>
                </c:pt>
                <c:pt idx="186">
                  <c:v>68.849999999999994</c:v>
                </c:pt>
                <c:pt idx="187">
                  <c:v>66.3</c:v>
                </c:pt>
                <c:pt idx="188">
                  <c:v>62.75</c:v>
                </c:pt>
                <c:pt idx="189">
                  <c:v>63.2</c:v>
                </c:pt>
                <c:pt idx="190">
                  <c:v>59.4</c:v>
                </c:pt>
                <c:pt idx="191">
                  <c:v>62.35</c:v>
                </c:pt>
                <c:pt idx="192">
                  <c:v>63.9</c:v>
                </c:pt>
                <c:pt idx="193">
                  <c:v>61.8</c:v>
                </c:pt>
                <c:pt idx="194">
                  <c:v>62.3</c:v>
                </c:pt>
                <c:pt idx="195">
                  <c:v>60.95</c:v>
                </c:pt>
                <c:pt idx="196">
                  <c:v>59.7</c:v>
                </c:pt>
                <c:pt idx="197">
                  <c:v>57.4</c:v>
                </c:pt>
                <c:pt idx="198">
                  <c:v>59.3</c:v>
                </c:pt>
                <c:pt idx="199">
                  <c:v>60.15</c:v>
                </c:pt>
                <c:pt idx="200">
                  <c:v>58.3</c:v>
                </c:pt>
                <c:pt idx="201">
                  <c:v>58.5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3-4838-B2E8-FE3F2983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62008"/>
        <c:axId val="539174144"/>
      </c:lineChart>
      <c:catAx>
        <c:axId val="5391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74144"/>
        <c:crosses val="autoZero"/>
        <c:auto val="1"/>
        <c:lblAlgn val="ctr"/>
        <c:lblOffset val="100"/>
        <c:noMultiLvlLbl val="0"/>
      </c:catAx>
      <c:valAx>
        <c:axId val="5391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Weekly_Far!$R$1:$R$2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Weekly_Far!$B$3:$B$52</c:f>
              <c:numCache>
                <c:formatCode>d\-mmm\-yy</c:formatCode>
                <c:ptCount val="50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43585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</c:numCache>
            </c:numRef>
          </c:cat>
          <c:val>
            <c:numRef>
              <c:f>Weekly_Far!$R$3:$R$52</c:f>
              <c:numCache>
                <c:formatCode>0.0000%</c:formatCode>
                <c:ptCount val="50"/>
                <c:pt idx="0">
                  <c:v>-7.789951037334765E-2</c:v>
                </c:pt>
                <c:pt idx="1">
                  <c:v>0.10087114755645009</c:v>
                </c:pt>
                <c:pt idx="2">
                  <c:v>-4.0952704861903742E-2</c:v>
                </c:pt>
                <c:pt idx="3">
                  <c:v>5.1498314002543184E-2</c:v>
                </c:pt>
                <c:pt idx="4">
                  <c:v>-4.4011465093966959E-2</c:v>
                </c:pt>
                <c:pt idx="5">
                  <c:v>-2.6748358722822281E-2</c:v>
                </c:pt>
                <c:pt idx="6">
                  <c:v>1.3486446511965688E-2</c:v>
                </c:pt>
                <c:pt idx="7">
                  <c:v>-4.6853804425580757E-2</c:v>
                </c:pt>
                <c:pt idx="8">
                  <c:v>-0.66367500187373529</c:v>
                </c:pt>
                <c:pt idx="9">
                  <c:v>-2.2920021645021646E-2</c:v>
                </c:pt>
                <c:pt idx="10">
                  <c:v>-1.3573744421753272E-2</c:v>
                </c:pt>
                <c:pt idx="11">
                  <c:v>-6.7465147222115582E-3</c:v>
                </c:pt>
                <c:pt idx="12">
                  <c:v>-4.2780030030031167E-3</c:v>
                </c:pt>
                <c:pt idx="13">
                  <c:v>-2.0345535990114218E-2</c:v>
                </c:pt>
                <c:pt idx="14">
                  <c:v>-1.3036111329816609E-2</c:v>
                </c:pt>
                <c:pt idx="15">
                  <c:v>-3.8545995498545933E-2</c:v>
                </c:pt>
                <c:pt idx="16">
                  <c:v>-4.8026277568585352E-2</c:v>
                </c:pt>
                <c:pt idx="17">
                  <c:v>4.9826749435667207E-3</c:v>
                </c:pt>
                <c:pt idx="18">
                  <c:v>-9.6581462746451519E-2</c:v>
                </c:pt>
                <c:pt idx="19">
                  <c:v>-4.7731825552005336E-2</c:v>
                </c:pt>
                <c:pt idx="20">
                  <c:v>-9.0350330099030814E-3</c:v>
                </c:pt>
                <c:pt idx="21">
                  <c:v>0.13639929428369796</c:v>
                </c:pt>
                <c:pt idx="22">
                  <c:v>1.7801524282169509E-2</c:v>
                </c:pt>
                <c:pt idx="23">
                  <c:v>5.4786898291081479E-2</c:v>
                </c:pt>
                <c:pt idx="24">
                  <c:v>-7.9352689013342234E-2</c:v>
                </c:pt>
                <c:pt idx="25">
                  <c:v>8.5894552398820698E-2</c:v>
                </c:pt>
                <c:pt idx="26">
                  <c:v>-4.8227777777777689E-2</c:v>
                </c:pt>
                <c:pt idx="27">
                  <c:v>-6.6830803725425757E-4</c:v>
                </c:pt>
                <c:pt idx="28">
                  <c:v>-3.429745205774621E-2</c:v>
                </c:pt>
                <c:pt idx="29">
                  <c:v>-1.8619689811926198E-2</c:v>
                </c:pt>
                <c:pt idx="30">
                  <c:v>-2.7164550072568978E-2</c:v>
                </c:pt>
                <c:pt idx="31">
                  <c:v>-9.6843569566027091E-2</c:v>
                </c:pt>
                <c:pt idx="32">
                  <c:v>8.6507146534857332E-2</c:v>
                </c:pt>
                <c:pt idx="33">
                  <c:v>-2.5138461538461575E-2</c:v>
                </c:pt>
                <c:pt idx="34">
                  <c:v>-3.0153783102143721E-2</c:v>
                </c:pt>
                <c:pt idx="35">
                  <c:v>-6.4135089910089829E-2</c:v>
                </c:pt>
                <c:pt idx="36">
                  <c:v>-9.4717775467776637E-3</c:v>
                </c:pt>
                <c:pt idx="37">
                  <c:v>-0.11643667553620385</c:v>
                </c:pt>
                <c:pt idx="38">
                  <c:v>4.7848143759873757E-2</c:v>
                </c:pt>
                <c:pt idx="39">
                  <c:v>-4.1764573679332756E-2</c:v>
                </c:pt>
                <c:pt idx="40">
                  <c:v>-1.7587362637362703E-2</c:v>
                </c:pt>
                <c:pt idx="41">
                  <c:v>-4.2586937503836964E-2</c:v>
                </c:pt>
                <c:pt idx="43">
                  <c:v>-3.0317474430109376E-2</c:v>
                </c:pt>
                <c:pt idx="44">
                  <c:v>0.13639929428369796</c:v>
                </c:pt>
                <c:pt idx="45">
                  <c:v>-0.66367500187373529</c:v>
                </c:pt>
                <c:pt idx="46">
                  <c:v>0.11335575395143964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5-4924-850F-B3D49F63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09080"/>
        <c:axId val="315535696"/>
      </c:lineChart>
      <c:dateAx>
        <c:axId val="3483090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35696"/>
        <c:crosses val="autoZero"/>
        <c:auto val="1"/>
        <c:lblOffset val="100"/>
        <c:baseTimeUnit val="days"/>
      </c:dateAx>
      <c:valAx>
        <c:axId val="3155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0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Weekly_Far!$O$1:$O$2</c:f>
              <c:strCache>
                <c:ptCount val="2"/>
                <c:pt idx="0">
                  <c:v>risk unadjuted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Weekly_Far!$B$3:$B$52</c:f>
              <c:numCache>
                <c:formatCode>d\-mmm\-yy</c:formatCode>
                <c:ptCount val="50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43585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</c:numCache>
            </c:numRef>
          </c:cat>
          <c:val>
            <c:numRef>
              <c:f>Weekly_Far!$O$3:$O$52</c:f>
              <c:numCache>
                <c:formatCode>0.0000%</c:formatCode>
                <c:ptCount val="50"/>
                <c:pt idx="0">
                  <c:v>-7.6562971911809191E-2</c:v>
                </c:pt>
                <c:pt idx="1">
                  <c:v>0.10220768601798855</c:v>
                </c:pt>
                <c:pt idx="2">
                  <c:v>-3.9614243323442204E-2</c:v>
                </c:pt>
                <c:pt idx="3">
                  <c:v>5.2834852464081643E-2</c:v>
                </c:pt>
                <c:pt idx="4">
                  <c:v>-4.2699926632428498E-2</c:v>
                </c:pt>
                <c:pt idx="5">
                  <c:v>-2.5444512568976126E-2</c:v>
                </c:pt>
                <c:pt idx="6">
                  <c:v>1.478452343504261E-2</c:v>
                </c:pt>
                <c:pt idx="7">
                  <c:v>-4.5567265964042293E-2</c:v>
                </c:pt>
                <c:pt idx="8">
                  <c:v>-0.66239038648911985</c:v>
                </c:pt>
                <c:pt idx="9">
                  <c:v>-2.1645021645021644E-2</c:v>
                </c:pt>
                <c:pt idx="10">
                  <c:v>-1.2291052114060964E-2</c:v>
                </c:pt>
                <c:pt idx="11">
                  <c:v>-5.4753608760577119E-3</c:v>
                </c:pt>
                <c:pt idx="12">
                  <c:v>-3.0030030030031166E-3</c:v>
                </c:pt>
                <c:pt idx="13">
                  <c:v>-1.9076305220883449E-2</c:v>
                </c:pt>
                <c:pt idx="14">
                  <c:v>-1.1770726714431993E-2</c:v>
                </c:pt>
                <c:pt idx="15">
                  <c:v>-3.7286380113930546E-2</c:v>
                </c:pt>
                <c:pt idx="16">
                  <c:v>-4.6799354491662275E-2</c:v>
                </c:pt>
                <c:pt idx="17">
                  <c:v>6.2076749435667202E-3</c:v>
                </c:pt>
                <c:pt idx="18">
                  <c:v>-9.5344924284913063E-2</c:v>
                </c:pt>
                <c:pt idx="19">
                  <c:v>-4.6497210167389953E-2</c:v>
                </c:pt>
                <c:pt idx="20">
                  <c:v>-7.8023407022107735E-3</c:v>
                </c:pt>
                <c:pt idx="21">
                  <c:v>0.13761467889908258</c:v>
                </c:pt>
                <c:pt idx="22">
                  <c:v>1.9009216589861818E-2</c:v>
                </c:pt>
                <c:pt idx="23">
                  <c:v>5.5963821368004554E-2</c:v>
                </c:pt>
                <c:pt idx="24">
                  <c:v>-7.8158458244111467E-2</c:v>
                </c:pt>
                <c:pt idx="25">
                  <c:v>8.7108013937282236E-2</c:v>
                </c:pt>
                <c:pt idx="26">
                  <c:v>-4.7008547008546918E-2</c:v>
                </c:pt>
                <c:pt idx="27">
                  <c:v>5.6053811659189637E-4</c:v>
                </c:pt>
                <c:pt idx="28">
                  <c:v>-3.3053221288515441E-2</c:v>
                </c:pt>
                <c:pt idx="29">
                  <c:v>-1.7381228273464659E-2</c:v>
                </c:pt>
                <c:pt idx="30">
                  <c:v>-2.594339622641513E-2</c:v>
                </c:pt>
                <c:pt idx="31">
                  <c:v>-9.5641646489104018E-2</c:v>
                </c:pt>
                <c:pt idx="32">
                  <c:v>8.7684069611780407E-2</c:v>
                </c:pt>
                <c:pt idx="33">
                  <c:v>-2.4000000000000035E-2</c:v>
                </c:pt>
                <c:pt idx="34">
                  <c:v>-2.9003783102143722E-2</c:v>
                </c:pt>
                <c:pt idx="35">
                  <c:v>-6.2987012987012911E-2</c:v>
                </c:pt>
                <c:pt idx="36">
                  <c:v>-8.3160083160084327E-3</c:v>
                </c:pt>
                <c:pt idx="37">
                  <c:v>-0.11530398322851154</c:v>
                </c:pt>
                <c:pt idx="38">
                  <c:v>4.8973143759873758E-2</c:v>
                </c:pt>
                <c:pt idx="39">
                  <c:v>-4.0662650602409679E-2</c:v>
                </c:pt>
                <c:pt idx="40">
                  <c:v>-1.648351648351655E-2</c:v>
                </c:pt>
                <c:pt idx="41">
                  <c:v>-4.1500399042298505E-2</c:v>
                </c:pt>
                <c:pt idx="43">
                  <c:v>-2.9089681389816338E-2</c:v>
                </c:pt>
                <c:pt idx="44">
                  <c:v>0.13761467889908258</c:v>
                </c:pt>
                <c:pt idx="45">
                  <c:v>-0.66239038648911985</c:v>
                </c:pt>
                <c:pt idx="46">
                  <c:v>0.11335077925553805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C-4682-AE0E-C9445C52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696112"/>
        <c:axId val="313696768"/>
      </c:lineChart>
      <c:dateAx>
        <c:axId val="3136961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96768"/>
        <c:crosses val="autoZero"/>
        <c:auto val="1"/>
        <c:lblOffset val="100"/>
        <c:baseTimeUnit val="days"/>
      </c:dateAx>
      <c:valAx>
        <c:axId val="3136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Daily_Near!$B$3:$B$249</c:f>
              <c:numCache>
                <c:formatCode>d\-mmm\-yy</c:formatCode>
                <c:ptCount val="247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43411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43430</c:v>
                </c:pt>
                <c:pt idx="36">
                  <c:v>43431</c:v>
                </c:pt>
                <c:pt idx="37">
                  <c:v>43432</c:v>
                </c:pt>
                <c:pt idx="38">
                  <c:v>43433</c:v>
                </c:pt>
                <c:pt idx="39">
                  <c:v>43434</c:v>
                </c:pt>
                <c:pt idx="40">
                  <c:v>43437</c:v>
                </c:pt>
                <c:pt idx="41">
                  <c:v>43438</c:v>
                </c:pt>
                <c:pt idx="42">
                  <c:v>43439</c:v>
                </c:pt>
                <c:pt idx="43">
                  <c:v>43440</c:v>
                </c:pt>
                <c:pt idx="44">
                  <c:v>43441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43451</c:v>
                </c:pt>
                <c:pt idx="51">
                  <c:v>43452</c:v>
                </c:pt>
                <c:pt idx="52">
                  <c:v>43453</c:v>
                </c:pt>
                <c:pt idx="53">
                  <c:v>43454</c:v>
                </c:pt>
                <c:pt idx="54">
                  <c:v>43455</c:v>
                </c:pt>
                <c:pt idx="55">
                  <c:v>43458</c:v>
                </c:pt>
                <c:pt idx="56">
                  <c:v>43460</c:v>
                </c:pt>
                <c:pt idx="57">
                  <c:v>43461</c:v>
                </c:pt>
                <c:pt idx="58">
                  <c:v>43462</c:v>
                </c:pt>
                <c:pt idx="59">
                  <c:v>43465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  <c:pt idx="224">
                  <c:v>43707</c:v>
                </c:pt>
                <c:pt idx="225">
                  <c:v>43711</c:v>
                </c:pt>
                <c:pt idx="226">
                  <c:v>43712</c:v>
                </c:pt>
                <c:pt idx="227">
                  <c:v>43713</c:v>
                </c:pt>
                <c:pt idx="228">
                  <c:v>43714</c:v>
                </c:pt>
                <c:pt idx="229">
                  <c:v>43717</c:v>
                </c:pt>
                <c:pt idx="230">
                  <c:v>43719</c:v>
                </c:pt>
                <c:pt idx="231">
                  <c:v>43720</c:v>
                </c:pt>
                <c:pt idx="232">
                  <c:v>43721</c:v>
                </c:pt>
                <c:pt idx="233">
                  <c:v>43724</c:v>
                </c:pt>
                <c:pt idx="234">
                  <c:v>43725</c:v>
                </c:pt>
                <c:pt idx="235">
                  <c:v>43726</c:v>
                </c:pt>
                <c:pt idx="236">
                  <c:v>43727</c:v>
                </c:pt>
                <c:pt idx="237">
                  <c:v>43728</c:v>
                </c:pt>
                <c:pt idx="238">
                  <c:v>43731</c:v>
                </c:pt>
                <c:pt idx="239">
                  <c:v>43732</c:v>
                </c:pt>
                <c:pt idx="240">
                  <c:v>43733</c:v>
                </c:pt>
                <c:pt idx="241">
                  <c:v>43734</c:v>
                </c:pt>
              </c:numCache>
            </c:numRef>
          </c:cat>
          <c:val>
            <c:numRef>
              <c:f>Daily_Near!$O$3:$O$249</c:f>
              <c:numCache>
                <c:formatCode>0.0000%</c:formatCode>
                <c:ptCount val="247"/>
                <c:pt idx="0">
                  <c:v>-2.8549618320610756E-2</c:v>
                </c:pt>
                <c:pt idx="1">
                  <c:v>-1.1001100110009929E-3</c:v>
                </c:pt>
                <c:pt idx="2">
                  <c:v>-1.1327879169288933E-2</c:v>
                </c:pt>
                <c:pt idx="3">
                  <c:v>-3.7237428389560755E-2</c:v>
                </c:pt>
                <c:pt idx="4">
                  <c:v>-4.7933884297520282E-3</c:v>
                </c:pt>
                <c:pt idx="5">
                  <c:v>9.4004318219564897E-2</c:v>
                </c:pt>
                <c:pt idx="6">
                  <c:v>-2.292394109609841E-2</c:v>
                </c:pt>
                <c:pt idx="7">
                  <c:v>2.7346177750155409E-2</c:v>
                </c:pt>
                <c:pt idx="8">
                  <c:v>9.6793708408953062E-3</c:v>
                </c:pt>
                <c:pt idx="9">
                  <c:v>-1.6476932294787639E-3</c:v>
                </c:pt>
                <c:pt idx="10">
                  <c:v>-5.4313578394598716E-2</c:v>
                </c:pt>
                <c:pt idx="11">
                  <c:v>2.4432809773124054E-2</c:v>
                </c:pt>
                <c:pt idx="12">
                  <c:v>-1.1460430540498823E-2</c:v>
                </c:pt>
                <c:pt idx="13">
                  <c:v>-1.1906626977909932E-2</c:v>
                </c:pt>
                <c:pt idx="14">
                  <c:v>1.9977802441731266E-2</c:v>
                </c:pt>
                <c:pt idx="15">
                  <c:v>-7.4615265039638659E-3</c:v>
                </c:pt>
                <c:pt idx="16">
                  <c:v>6.8911511354737311E-3</c:v>
                </c:pt>
                <c:pt idx="17">
                  <c:v>4.4641468346554747E-2</c:v>
                </c:pt>
                <c:pt idx="18">
                  <c:v>3.2906491959499733E-2</c:v>
                </c:pt>
                <c:pt idx="19">
                  <c:v>-6.4869540147037622E-3</c:v>
                </c:pt>
                <c:pt idx="20">
                  <c:v>5.9489262913521605E-3</c:v>
                </c:pt>
                <c:pt idx="21">
                  <c:v>-5.6541179864416466E-2</c:v>
                </c:pt>
                <c:pt idx="22">
                  <c:v>-1.4523773123375629E-2</c:v>
                </c:pt>
                <c:pt idx="23">
                  <c:v>-1.2255662426310855E-2</c:v>
                </c:pt>
                <c:pt idx="24">
                  <c:v>2.355897596984451E-3</c:v>
                </c:pt>
                <c:pt idx="25">
                  <c:v>7.9912253212157773E-3</c:v>
                </c:pt>
                <c:pt idx="26">
                  <c:v>-2.6737136639204E-2</c:v>
                </c:pt>
                <c:pt idx="27">
                  <c:v>4.7915668423567247E-4</c:v>
                </c:pt>
                <c:pt idx="28">
                  <c:v>2.2349936143039231E-3</c:v>
                </c:pt>
                <c:pt idx="29">
                  <c:v>-4.9378783051925923E-3</c:v>
                </c:pt>
                <c:pt idx="30">
                  <c:v>2.5452217064190773E-2</c:v>
                </c:pt>
                <c:pt idx="31">
                  <c:v>-4.0586949734624147E-3</c:v>
                </c:pt>
                <c:pt idx="32">
                  <c:v>1.0971786833856513E-3</c:v>
                </c:pt>
                <c:pt idx="33">
                  <c:v>1.2525442304680671E-3</c:v>
                </c:pt>
                <c:pt idx="34">
                  <c:v>2.9710711493353826E-3</c:v>
                </c:pt>
                <c:pt idx="35">
                  <c:v>-3.9289055191767903E-2</c:v>
                </c:pt>
                <c:pt idx="36">
                  <c:v>9.5748133722816896E-3</c:v>
                </c:pt>
                <c:pt idx="37">
                  <c:v>-0.65037775277286614</c:v>
                </c:pt>
                <c:pt idx="38">
                  <c:v>-5.5632183908045953E-2</c:v>
                </c:pt>
                <c:pt idx="39">
                  <c:v>5.3554040895812767E-3</c:v>
                </c:pt>
                <c:pt idx="40">
                  <c:v>-5.3268765133171634E-3</c:v>
                </c:pt>
                <c:pt idx="41">
                  <c:v>-1.2658227848101238E-2</c:v>
                </c:pt>
                <c:pt idx="42">
                  <c:v>2.6627218934911129E-2</c:v>
                </c:pt>
                <c:pt idx="43">
                  <c:v>-3.4582132564841446E-2</c:v>
                </c:pt>
                <c:pt idx="44">
                  <c:v>9.9502487562183389E-4</c:v>
                </c:pt>
                <c:pt idx="45">
                  <c:v>-1.0437375745526811E-2</c:v>
                </c:pt>
                <c:pt idx="46">
                  <c:v>7.5339025615268713E-3</c:v>
                </c:pt>
                <c:pt idx="47">
                  <c:v>2.4925224327018942E-2</c:v>
                </c:pt>
                <c:pt idx="48">
                  <c:v>-2.9182879377431629E-3</c:v>
                </c:pt>
                <c:pt idx="49">
                  <c:v>-2.1951219512195121E-2</c:v>
                </c:pt>
                <c:pt idx="50">
                  <c:v>-1.0972568578553559E-2</c:v>
                </c:pt>
                <c:pt idx="51">
                  <c:v>-6.0514372163389665E-3</c:v>
                </c:pt>
                <c:pt idx="52">
                  <c:v>2.1816336884830093E-2</c:v>
                </c:pt>
                <c:pt idx="53">
                  <c:v>-9.9304865938430985E-3</c:v>
                </c:pt>
                <c:pt idx="54">
                  <c:v>-7.0210631895687341E-3</c:v>
                </c:pt>
                <c:pt idx="55">
                  <c:v>-1.0101010101009526E-3</c:v>
                </c:pt>
                <c:pt idx="56">
                  <c:v>-1.5672396359959668E-2</c:v>
                </c:pt>
                <c:pt idx="57">
                  <c:v>-1.0272213662044172E-2</c:v>
                </c:pt>
                <c:pt idx="58">
                  <c:v>2.0757654385054489E-2</c:v>
                </c:pt>
                <c:pt idx="59">
                  <c:v>1.5251652262328998E-3</c:v>
                </c:pt>
                <c:pt idx="60">
                  <c:v>6.5989847715736622E-3</c:v>
                </c:pt>
                <c:pt idx="61">
                  <c:v>-2.5214321734745335E-2</c:v>
                </c:pt>
                <c:pt idx="62">
                  <c:v>-1.1898603207449619E-2</c:v>
                </c:pt>
                <c:pt idx="63">
                  <c:v>1.5706806282722512E-2</c:v>
                </c:pt>
                <c:pt idx="64">
                  <c:v>-4.6391752577319883E-3</c:v>
                </c:pt>
                <c:pt idx="65">
                  <c:v>4.6607975142413556E-3</c:v>
                </c:pt>
                <c:pt idx="66">
                  <c:v>-1.5463917525773783E-3</c:v>
                </c:pt>
                <c:pt idx="67">
                  <c:v>1.9617965926690819E-2</c:v>
                </c:pt>
                <c:pt idx="68">
                  <c:v>-9.62025316455699E-3</c:v>
                </c:pt>
                <c:pt idx="69">
                  <c:v>-2.4028629856850659E-2</c:v>
                </c:pt>
                <c:pt idx="70">
                  <c:v>5.2383446830798488E-4</c:v>
                </c:pt>
                <c:pt idx="71">
                  <c:v>1.2041884816753987E-2</c:v>
                </c:pt>
                <c:pt idx="72">
                  <c:v>-1.8623900672529864E-2</c:v>
                </c:pt>
                <c:pt idx="73">
                  <c:v>-1.6341591987348417E-2</c:v>
                </c:pt>
                <c:pt idx="74">
                  <c:v>-9.1103965702035838E-3</c:v>
                </c:pt>
                <c:pt idx="75">
                  <c:v>-1.1357490535424522E-2</c:v>
                </c:pt>
                <c:pt idx="76">
                  <c:v>-3.2822757111598618E-3</c:v>
                </c:pt>
                <c:pt idx="77">
                  <c:v>-1.5916575192096473E-2</c:v>
                </c:pt>
                <c:pt idx="78">
                  <c:v>-3.2348020078081491E-2</c:v>
                </c:pt>
                <c:pt idx="79">
                  <c:v>1.5561959654178609E-2</c:v>
                </c:pt>
                <c:pt idx="80">
                  <c:v>1.5323496027241869E-2</c:v>
                </c:pt>
                <c:pt idx="81">
                  <c:v>1.9564002235885967E-2</c:v>
                </c:pt>
                <c:pt idx="82">
                  <c:v>-3.3442982456140316E-2</c:v>
                </c:pt>
                <c:pt idx="83">
                  <c:v>6.239364719228555E-3</c:v>
                </c:pt>
                <c:pt idx="84">
                  <c:v>-9.5828635851184715E-3</c:v>
                </c:pt>
                <c:pt idx="85">
                  <c:v>-3.0165054069436443E-2</c:v>
                </c:pt>
                <c:pt idx="86">
                  <c:v>-1.6431924882629175E-2</c:v>
                </c:pt>
                <c:pt idx="87">
                  <c:v>-2.56563245823388E-2</c:v>
                </c:pt>
                <c:pt idx="88">
                  <c:v>1.8371096142068765E-3</c:v>
                </c:pt>
                <c:pt idx="89">
                  <c:v>-2.322738386308058E-2</c:v>
                </c:pt>
                <c:pt idx="90">
                  <c:v>8.7609511889860901E-3</c:v>
                </c:pt>
                <c:pt idx="91">
                  <c:v>-2.4193548387096635E-2</c:v>
                </c:pt>
                <c:pt idx="92">
                  <c:v>3.7507946598855542E-2</c:v>
                </c:pt>
                <c:pt idx="93">
                  <c:v>-4.5343137254901827E-2</c:v>
                </c:pt>
                <c:pt idx="94">
                  <c:v>-1.6688061617458425E-2</c:v>
                </c:pt>
                <c:pt idx="95">
                  <c:v>-1.3054830287205525E-3</c:v>
                </c:pt>
                <c:pt idx="96">
                  <c:v>3.921568627450943E-3</c:v>
                </c:pt>
                <c:pt idx="97">
                  <c:v>9.765625E-3</c:v>
                </c:pt>
                <c:pt idx="98">
                  <c:v>-2.9013539651837526E-2</c:v>
                </c:pt>
                <c:pt idx="99">
                  <c:v>5.3120849933599697E-3</c:v>
                </c:pt>
                <c:pt idx="100">
                  <c:v>-1.6512549537648611E-2</c:v>
                </c:pt>
                <c:pt idx="101">
                  <c:v>1.8132975151108049E-2</c:v>
                </c:pt>
                <c:pt idx="102">
                  <c:v>-2.6385224274406709E-3</c:v>
                </c:pt>
                <c:pt idx="103">
                  <c:v>0.10648148148148164</c:v>
                </c:pt>
                <c:pt idx="104">
                  <c:v>2.6300059772862983E-2</c:v>
                </c:pt>
                <c:pt idx="105">
                  <c:v>1.1648223645894995E-3</c:v>
                </c:pt>
                <c:pt idx="106">
                  <c:v>4.2466550319953361E-2</c:v>
                </c:pt>
                <c:pt idx="107">
                  <c:v>-5.8035714285714163E-2</c:v>
                </c:pt>
                <c:pt idx="108">
                  <c:v>4.1469194312796206E-2</c:v>
                </c:pt>
                <c:pt idx="109">
                  <c:v>6.8259385665529013E-2</c:v>
                </c:pt>
                <c:pt idx="110">
                  <c:v>-1.3312034078807241E-2</c:v>
                </c:pt>
                <c:pt idx="111">
                  <c:v>2.4284943335132217E-2</c:v>
                </c:pt>
                <c:pt idx="112">
                  <c:v>4.2149631190726176E-3</c:v>
                </c:pt>
                <c:pt idx="113">
                  <c:v>-2.833158447009447E-2</c:v>
                </c:pt>
                <c:pt idx="114">
                  <c:v>0</c:v>
                </c:pt>
                <c:pt idx="115">
                  <c:v>-2.429805615550756E-2</c:v>
                </c:pt>
                <c:pt idx="116">
                  <c:v>-3.4864416159380095E-2</c:v>
                </c:pt>
                <c:pt idx="117">
                  <c:v>-2.3509174311926572E-2</c:v>
                </c:pt>
                <c:pt idx="118">
                  <c:v>5.4609512624779699E-2</c:v>
                </c:pt>
                <c:pt idx="119">
                  <c:v>-1.7260579064587941E-2</c:v>
                </c:pt>
                <c:pt idx="120">
                  <c:v>4.0793201133144413E-2</c:v>
                </c:pt>
                <c:pt idx="121">
                  <c:v>-2.7218290691344584E-3</c:v>
                </c:pt>
                <c:pt idx="122">
                  <c:v>1.0917030567685591E-2</c:v>
                </c:pt>
                <c:pt idx="123">
                  <c:v>4.3196544276458502E-3</c:v>
                </c:pt>
                <c:pt idx="124">
                  <c:v>-2.5268817204301013E-2</c:v>
                </c:pt>
                <c:pt idx="125">
                  <c:v>1.7098731384445637E-2</c:v>
                </c:pt>
                <c:pt idx="126">
                  <c:v>-2.0607375271149735E-2</c:v>
                </c:pt>
                <c:pt idx="127">
                  <c:v>-1.827242524916934E-2</c:v>
                </c:pt>
                <c:pt idx="128">
                  <c:v>3.3840947546530981E-3</c:v>
                </c:pt>
                <c:pt idx="129">
                  <c:v>-2.8105677346824056E-3</c:v>
                </c:pt>
                <c:pt idx="130">
                  <c:v>-2.8184892897406989E-3</c:v>
                </c:pt>
                <c:pt idx="131">
                  <c:v>1.9785189372526851E-2</c:v>
                </c:pt>
                <c:pt idx="132">
                  <c:v>-1.829268292682933E-2</c:v>
                </c:pt>
                <c:pt idx="133">
                  <c:v>2.5974025974025941E-2</c:v>
                </c:pt>
                <c:pt idx="134">
                  <c:v>-3.3021463951568519E-2</c:v>
                </c:pt>
                <c:pt idx="135">
                  <c:v>-2.902675014228796E-2</c:v>
                </c:pt>
                <c:pt idx="136">
                  <c:v>1.2895662368112645E-2</c:v>
                </c:pt>
                <c:pt idx="137">
                  <c:v>2.546296296296283E-2</c:v>
                </c:pt>
                <c:pt idx="138">
                  <c:v>-1.0722347629796711E-2</c:v>
                </c:pt>
                <c:pt idx="139">
                  <c:v>-1.0268111808328644E-2</c:v>
                </c:pt>
                <c:pt idx="140">
                  <c:v>-3.2853025936599362E-2</c:v>
                </c:pt>
                <c:pt idx="141">
                  <c:v>-7.1513706793803157E-3</c:v>
                </c:pt>
                <c:pt idx="142">
                  <c:v>-4.2016806722688397E-3</c:v>
                </c:pt>
                <c:pt idx="143">
                  <c:v>-1.0849909584086867E-2</c:v>
                </c:pt>
                <c:pt idx="144">
                  <c:v>-3.0469226081657527E-2</c:v>
                </c:pt>
                <c:pt idx="145">
                  <c:v>-7.5424261470772389E-3</c:v>
                </c:pt>
                <c:pt idx="146">
                  <c:v>-1.8999366687777075E-2</c:v>
                </c:pt>
                <c:pt idx="147">
                  <c:v>1.9367333763717427E-3</c:v>
                </c:pt>
                <c:pt idx="148">
                  <c:v>-4.7036082474226699E-2</c:v>
                </c:pt>
                <c:pt idx="149">
                  <c:v>6.7613252197430695E-3</c:v>
                </c:pt>
                <c:pt idx="150">
                  <c:v>-3.425117528542642E-2</c:v>
                </c:pt>
                <c:pt idx="151">
                  <c:v>9.0403337969400758E-3</c:v>
                </c:pt>
                <c:pt idx="152">
                  <c:v>2.5499655410062144E-2</c:v>
                </c:pt>
                <c:pt idx="153">
                  <c:v>8.4005376344086016E-2</c:v>
                </c:pt>
                <c:pt idx="154">
                  <c:v>-3.9677619342839462E-2</c:v>
                </c:pt>
                <c:pt idx="155">
                  <c:v>7.7469335054873379E-3</c:v>
                </c:pt>
                <c:pt idx="156">
                  <c:v>-3.7796284433055771E-2</c:v>
                </c:pt>
                <c:pt idx="157">
                  <c:v>4.260985352862854E-2</c:v>
                </c:pt>
                <c:pt idx="158">
                  <c:v>5.7471264367816455E-3</c:v>
                </c:pt>
                <c:pt idx="159">
                  <c:v>-9.5238095238095247E-3</c:v>
                </c:pt>
                <c:pt idx="160">
                  <c:v>-2.307692307692304E-2</c:v>
                </c:pt>
                <c:pt idx="161">
                  <c:v>2.1653543307086503E-2</c:v>
                </c:pt>
                <c:pt idx="162">
                  <c:v>-4.0462427745664636E-2</c:v>
                </c:pt>
                <c:pt idx="163">
                  <c:v>1.8741633199464411E-2</c:v>
                </c:pt>
                <c:pt idx="164">
                  <c:v>1.1826544021025042E-2</c:v>
                </c:pt>
                <c:pt idx="165">
                  <c:v>-4.1558441558441593E-2</c:v>
                </c:pt>
                <c:pt idx="166">
                  <c:v>-1.3550135501355014E-2</c:v>
                </c:pt>
                <c:pt idx="167">
                  <c:v>0</c:v>
                </c:pt>
                <c:pt idx="168">
                  <c:v>3.8461538461538422E-2</c:v>
                </c:pt>
                <c:pt idx="169">
                  <c:v>0</c:v>
                </c:pt>
                <c:pt idx="170">
                  <c:v>-1.4550264550264477E-2</c:v>
                </c:pt>
                <c:pt idx="171">
                  <c:v>-1.8791946308724907E-2</c:v>
                </c:pt>
                <c:pt idx="172">
                  <c:v>-1.162790697674411E-2</c:v>
                </c:pt>
                <c:pt idx="173">
                  <c:v>-4.1522491349480967E-2</c:v>
                </c:pt>
                <c:pt idx="174">
                  <c:v>-0.14007220216606503</c:v>
                </c:pt>
                <c:pt idx="175">
                  <c:v>6.213266162888334E-2</c:v>
                </c:pt>
                <c:pt idx="176">
                  <c:v>7.9051383399209481E-3</c:v>
                </c:pt>
                <c:pt idx="177">
                  <c:v>-1.8823529411764749E-2</c:v>
                </c:pt>
                <c:pt idx="178">
                  <c:v>3.4372501998401368E-2</c:v>
                </c:pt>
                <c:pt idx="179">
                  <c:v>8.500772797527003E-3</c:v>
                </c:pt>
                <c:pt idx="180">
                  <c:v>1.302681992337156E-2</c:v>
                </c:pt>
                <c:pt idx="181">
                  <c:v>-3.7065052950075582E-2</c:v>
                </c:pt>
                <c:pt idx="182">
                  <c:v>3.2992930086410077E-2</c:v>
                </c:pt>
                <c:pt idx="183">
                  <c:v>-2.281368821292862E-3</c:v>
                </c:pt>
                <c:pt idx="184">
                  <c:v>3.0487804878048783E-2</c:v>
                </c:pt>
                <c:pt idx="185">
                  <c:v>2.2189349112426038E-2</c:v>
                </c:pt>
                <c:pt idx="186">
                  <c:v>-3.9073806078147449E-2</c:v>
                </c:pt>
                <c:pt idx="187">
                  <c:v>-5.1204819277108515E-2</c:v>
                </c:pt>
                <c:pt idx="188">
                  <c:v>7.9365079365079361E-3</c:v>
                </c:pt>
                <c:pt idx="189">
                  <c:v>-6.2992125984251968E-2</c:v>
                </c:pt>
                <c:pt idx="190">
                  <c:v>5.2941176470588214E-2</c:v>
                </c:pt>
                <c:pt idx="191">
                  <c:v>2.3942537909018471E-2</c:v>
                </c:pt>
                <c:pt idx="192">
                  <c:v>-3.3515198752922921E-2</c:v>
                </c:pt>
                <c:pt idx="193">
                  <c:v>1.0483870967741912E-2</c:v>
                </c:pt>
                <c:pt idx="194">
                  <c:v>-2.4740622505985591E-2</c:v>
                </c:pt>
                <c:pt idx="195">
                  <c:v>-2.127659574468092E-2</c:v>
                </c:pt>
                <c:pt idx="196">
                  <c:v>-3.7625418060200672E-2</c:v>
                </c:pt>
                <c:pt idx="197">
                  <c:v>3.3883579496090409E-2</c:v>
                </c:pt>
                <c:pt idx="198">
                  <c:v>1.0924369747899136E-2</c:v>
                </c:pt>
                <c:pt idx="199">
                  <c:v>-2.9093931837073983E-2</c:v>
                </c:pt>
                <c:pt idx="200">
                  <c:v>1.7123287671233121E-3</c:v>
                </c:pt>
                <c:pt idx="201">
                  <c:v>1.3675213675213627E-2</c:v>
                </c:pt>
                <c:pt idx="202">
                  <c:v>-9.1062394603709934E-2</c:v>
                </c:pt>
                <c:pt idx="203">
                  <c:v>5.5658627087199312E-3</c:v>
                </c:pt>
                <c:pt idx="204">
                  <c:v>1.8450184501845018E-2</c:v>
                </c:pt>
                <c:pt idx="205">
                  <c:v>2.717391304347826E-2</c:v>
                </c:pt>
                <c:pt idx="206">
                  <c:v>-2.6455026455027455E-3</c:v>
                </c:pt>
                <c:pt idx="207">
                  <c:v>-6.1892130857647094E-3</c:v>
                </c:pt>
                <c:pt idx="208">
                  <c:v>-3.8256227758007216E-2</c:v>
                </c:pt>
                <c:pt idx="209">
                  <c:v>4.1628122109158186E-2</c:v>
                </c:pt>
                <c:pt idx="210">
                  <c:v>-2.3090586145648264E-2</c:v>
                </c:pt>
                <c:pt idx="211">
                  <c:v>-1.0909090909090934E-2</c:v>
                </c:pt>
                <c:pt idx="212">
                  <c:v>-7.0772058823529438E-2</c:v>
                </c:pt>
                <c:pt idx="213">
                  <c:v>1.7804154302670738E-2</c:v>
                </c:pt>
                <c:pt idx="214">
                  <c:v>-7.7745383867833945E-3</c:v>
                </c:pt>
                <c:pt idx="215">
                  <c:v>-1.8609206660137038E-2</c:v>
                </c:pt>
                <c:pt idx="216">
                  <c:v>3.9920159680637869E-3</c:v>
                </c:pt>
                <c:pt idx="217">
                  <c:v>-3.6779324055665891E-2</c:v>
                </c:pt>
                <c:pt idx="218">
                  <c:v>-5.7791537667698741E-2</c:v>
                </c:pt>
                <c:pt idx="219">
                  <c:v>5.1478641840087658E-2</c:v>
                </c:pt>
                <c:pt idx="220">
                  <c:v>1.9791666666666725E-2</c:v>
                </c:pt>
                <c:pt idx="221">
                  <c:v>-4.0858018386108856E-3</c:v>
                </c:pt>
                <c:pt idx="222">
                  <c:v>-4.6153846153846156E-2</c:v>
                </c:pt>
                <c:pt idx="223">
                  <c:v>3.978494623655917E-2</c:v>
                </c:pt>
                <c:pt idx="224">
                  <c:v>7.2388831437435663E-3</c:v>
                </c:pt>
                <c:pt idx="225">
                  <c:v>-4.0041067761807041E-2</c:v>
                </c:pt>
                <c:pt idx="226">
                  <c:v>2.1390374331551106E-3</c:v>
                </c:pt>
                <c:pt idx="227">
                  <c:v>5.7630736392742701E-2</c:v>
                </c:pt>
                <c:pt idx="228">
                  <c:v>2.3208879919273576E-2</c:v>
                </c:pt>
                <c:pt idx="229">
                  <c:v>6.9033530571990988E-3</c:v>
                </c:pt>
                <c:pt idx="230">
                  <c:v>2.0568070519099008E-2</c:v>
                </c:pt>
                <c:pt idx="231">
                  <c:v>3.838771593090129E-3</c:v>
                </c:pt>
                <c:pt idx="232">
                  <c:v>2.8680688336520078E-2</c:v>
                </c:pt>
                <c:pt idx="233">
                  <c:v>2.1375464684014977E-2</c:v>
                </c:pt>
                <c:pt idx="234">
                  <c:v>3.0937215650591366E-2</c:v>
                </c:pt>
                <c:pt idx="235">
                  <c:v>-8.8261253309797009E-3</c:v>
                </c:pt>
                <c:pt idx="236">
                  <c:v>-5.2537845057880603E-2</c:v>
                </c:pt>
                <c:pt idx="237">
                  <c:v>4.6992481203007516E-2</c:v>
                </c:pt>
                <c:pt idx="238">
                  <c:v>1.8850987432674993E-2</c:v>
                </c:pt>
                <c:pt idx="239">
                  <c:v>-2.2026431718061675E-2</c:v>
                </c:pt>
                <c:pt idx="240">
                  <c:v>-8.2882882882882911E-2</c:v>
                </c:pt>
                <c:pt idx="241">
                  <c:v>-3.5363457760314285E-2</c:v>
                </c:pt>
                <c:pt idx="243">
                  <c:v>-5.7359008977548621E-3</c:v>
                </c:pt>
                <c:pt idx="244">
                  <c:v>0.10648148148148164</c:v>
                </c:pt>
                <c:pt idx="245">
                  <c:v>-0.65037775277286614</c:v>
                </c:pt>
                <c:pt idx="246">
                  <c:v>5.1159614051888722E-2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4-4F46-809C-E479BC6A0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105720"/>
        <c:axId val="284106048"/>
      </c:lineChart>
      <c:dateAx>
        <c:axId val="284105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06048"/>
        <c:crosses val="autoZero"/>
        <c:auto val="1"/>
        <c:lblOffset val="100"/>
        <c:baseTimeUnit val="days"/>
      </c:dateAx>
      <c:valAx>
        <c:axId val="2841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0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Monthly_Far!$R$1:$R$2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Monthly_Far!$B$3:$B$16</c:f>
              <c:numCache>
                <c:formatCode>d\-mmm\-yy</c:formatCode>
                <c:ptCount val="14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</c:numCache>
            </c:numRef>
          </c:cat>
          <c:val>
            <c:numRef>
              <c:f>Monthly_Far!$R$3:$R$16</c:f>
              <c:numCache>
                <c:formatCode>0.0000%</c:formatCode>
                <c:ptCount val="14"/>
                <c:pt idx="0">
                  <c:v>5.7497923588039797E-2</c:v>
                </c:pt>
                <c:pt idx="1">
                  <c:v>-0.71024583333333335</c:v>
                </c:pt>
                <c:pt idx="2">
                  <c:v>-4.2039369889369863E-2</c:v>
                </c:pt>
                <c:pt idx="3">
                  <c:v>-0.10819573140289576</c:v>
                </c:pt>
                <c:pt idx="4">
                  <c:v>-6.2974234835837389E-2</c:v>
                </c:pt>
                <c:pt idx="5">
                  <c:v>0.10039614097263228</c:v>
                </c:pt>
                <c:pt idx="6">
                  <c:v>-0.1076641025641025</c:v>
                </c:pt>
                <c:pt idx="7">
                  <c:v>-8.8341666666666666E-2</c:v>
                </c:pt>
                <c:pt idx="8">
                  <c:v>-0.1424373376623376</c:v>
                </c:pt>
                <c:pt idx="10">
                  <c:v>-0.12266713464376346</c:v>
                </c:pt>
                <c:pt idx="11">
                  <c:v>0.10039614097263228</c:v>
                </c:pt>
                <c:pt idx="12">
                  <c:v>-0.71024583333333335</c:v>
                </c:pt>
                <c:pt idx="13">
                  <c:v>0.23439632308055408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F17-B4D4-C7E13085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24808"/>
        <c:axId val="348323824"/>
      </c:lineChart>
      <c:dateAx>
        <c:axId val="3483248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23824"/>
        <c:crosses val="autoZero"/>
        <c:auto val="1"/>
        <c:lblOffset val="100"/>
        <c:baseTimeUnit val="months"/>
      </c:dateAx>
      <c:valAx>
        <c:axId val="348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Monthly_Far!$O$1:$O$2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Monthly_Far!$B$3:$B$16</c:f>
              <c:numCache>
                <c:formatCode>d\-mmm\-yy</c:formatCode>
                <c:ptCount val="14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</c:numCache>
            </c:numRef>
          </c:cat>
          <c:val>
            <c:numRef>
              <c:f>Monthly_Far!$O$3:$O$16</c:f>
              <c:numCache>
                <c:formatCode>0.000%</c:formatCode>
                <c:ptCount val="14"/>
                <c:pt idx="0">
                  <c:v>6.3122923588039795E-2</c:v>
                </c:pt>
                <c:pt idx="1">
                  <c:v>-0.70468750000000002</c:v>
                </c:pt>
                <c:pt idx="2">
                  <c:v>-3.6556036556036529E-2</c:v>
                </c:pt>
                <c:pt idx="3">
                  <c:v>-0.10284573140289577</c:v>
                </c:pt>
                <c:pt idx="4">
                  <c:v>-5.7874234835837382E-2</c:v>
                </c:pt>
                <c:pt idx="5">
                  <c:v>0.1057294743059656</c:v>
                </c:pt>
                <c:pt idx="6">
                  <c:v>-0.10256410256410251</c:v>
                </c:pt>
                <c:pt idx="7">
                  <c:v>-8.3333333333333329E-2</c:v>
                </c:pt>
                <c:pt idx="8">
                  <c:v>-0.1376623376623376</c:v>
                </c:pt>
                <c:pt idx="10">
                  <c:v>-0.1174078753845042</c:v>
                </c:pt>
                <c:pt idx="11">
                  <c:v>0.1057294743059656</c:v>
                </c:pt>
                <c:pt idx="12">
                  <c:v>-0.70468750000000002</c:v>
                </c:pt>
                <c:pt idx="13">
                  <c:v>0.23435122924230584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D-46A8-BFBC-525DAE4C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61328"/>
        <c:axId val="320433560"/>
      </c:lineChart>
      <c:dateAx>
        <c:axId val="2731613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3560"/>
        <c:crosses val="autoZero"/>
        <c:auto val="1"/>
        <c:lblOffset val="100"/>
        <c:baseTimeUnit val="months"/>
      </c:dateAx>
      <c:valAx>
        <c:axId val="3204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contango</a:t>
            </a:r>
            <a:r>
              <a:rPr lang="en-IN" baseline="0"/>
              <a:t> (near month contract)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Daily_Near!$I$2:$I$253</c:f>
              <c:numCache>
                <c:formatCode>General</c:formatCode>
                <c:ptCount val="252"/>
                <c:pt idx="0">
                  <c:v>327.5</c:v>
                </c:pt>
                <c:pt idx="1">
                  <c:v>318.14999999999998</c:v>
                </c:pt>
                <c:pt idx="2">
                  <c:v>317.8</c:v>
                </c:pt>
                <c:pt idx="3">
                  <c:v>314.2</c:v>
                </c:pt>
                <c:pt idx="4">
                  <c:v>302.5</c:v>
                </c:pt>
                <c:pt idx="5">
                  <c:v>301.05</c:v>
                </c:pt>
                <c:pt idx="6">
                  <c:v>329.35</c:v>
                </c:pt>
                <c:pt idx="7">
                  <c:v>321.8</c:v>
                </c:pt>
                <c:pt idx="8">
                  <c:v>330.6</c:v>
                </c:pt>
                <c:pt idx="9">
                  <c:v>333.8</c:v>
                </c:pt>
                <c:pt idx="10">
                  <c:v>333.25</c:v>
                </c:pt>
                <c:pt idx="11">
                  <c:v>315.14999999999998</c:v>
                </c:pt>
                <c:pt idx="12">
                  <c:v>322.85000000000002</c:v>
                </c:pt>
                <c:pt idx="13">
                  <c:v>319.14999999999998</c:v>
                </c:pt>
                <c:pt idx="14">
                  <c:v>315.35000000000002</c:v>
                </c:pt>
                <c:pt idx="15">
                  <c:v>321.64999999999998</c:v>
                </c:pt>
                <c:pt idx="16">
                  <c:v>319.25</c:v>
                </c:pt>
                <c:pt idx="17">
                  <c:v>321.45</c:v>
                </c:pt>
                <c:pt idx="18">
                  <c:v>335.8</c:v>
                </c:pt>
                <c:pt idx="19">
                  <c:v>346.85</c:v>
                </c:pt>
                <c:pt idx="20">
                  <c:v>344.6</c:v>
                </c:pt>
                <c:pt idx="21">
                  <c:v>346.65</c:v>
                </c:pt>
                <c:pt idx="22">
                  <c:v>327.05</c:v>
                </c:pt>
                <c:pt idx="23">
                  <c:v>322.3</c:v>
                </c:pt>
                <c:pt idx="24">
                  <c:v>318.35000000000002</c:v>
                </c:pt>
                <c:pt idx="25">
                  <c:v>319.10000000000002</c:v>
                </c:pt>
                <c:pt idx="26">
                  <c:v>321.64999999999998</c:v>
                </c:pt>
                <c:pt idx="27">
                  <c:v>313.05</c:v>
                </c:pt>
                <c:pt idx="28">
                  <c:v>313.2</c:v>
                </c:pt>
                <c:pt idx="29">
                  <c:v>313.89999999999998</c:v>
                </c:pt>
                <c:pt idx="30">
                  <c:v>312.35000000000002</c:v>
                </c:pt>
                <c:pt idx="31">
                  <c:v>320.3</c:v>
                </c:pt>
                <c:pt idx="32">
                  <c:v>319</c:v>
                </c:pt>
                <c:pt idx="33">
                  <c:v>319.35000000000002</c:v>
                </c:pt>
                <c:pt idx="34">
                  <c:v>319.75</c:v>
                </c:pt>
                <c:pt idx="35">
                  <c:v>320.7</c:v>
                </c:pt>
                <c:pt idx="36">
                  <c:v>308.10000000000002</c:v>
                </c:pt>
                <c:pt idx="37">
                  <c:v>311.05</c:v>
                </c:pt>
                <c:pt idx="38">
                  <c:v>108.75</c:v>
                </c:pt>
                <c:pt idx="39">
                  <c:v>102.7</c:v>
                </c:pt>
                <c:pt idx="40">
                  <c:v>103.25</c:v>
                </c:pt>
                <c:pt idx="41">
                  <c:v>102.7</c:v>
                </c:pt>
                <c:pt idx="42">
                  <c:v>101.4</c:v>
                </c:pt>
                <c:pt idx="43">
                  <c:v>104.1</c:v>
                </c:pt>
                <c:pt idx="44">
                  <c:v>100.5</c:v>
                </c:pt>
                <c:pt idx="45">
                  <c:v>100.6</c:v>
                </c:pt>
                <c:pt idx="46">
                  <c:v>99.55</c:v>
                </c:pt>
                <c:pt idx="47">
                  <c:v>100.3</c:v>
                </c:pt>
                <c:pt idx="48">
                  <c:v>102.8</c:v>
                </c:pt>
                <c:pt idx="49">
                  <c:v>102.5</c:v>
                </c:pt>
                <c:pt idx="50">
                  <c:v>100.25</c:v>
                </c:pt>
                <c:pt idx="51">
                  <c:v>99.15</c:v>
                </c:pt>
                <c:pt idx="52">
                  <c:v>98.55</c:v>
                </c:pt>
                <c:pt idx="53">
                  <c:v>100.7</c:v>
                </c:pt>
                <c:pt idx="54">
                  <c:v>99.7</c:v>
                </c:pt>
                <c:pt idx="55">
                  <c:v>99</c:v>
                </c:pt>
                <c:pt idx="56">
                  <c:v>98.9</c:v>
                </c:pt>
                <c:pt idx="57">
                  <c:v>97.35</c:v>
                </c:pt>
                <c:pt idx="58">
                  <c:v>96.35</c:v>
                </c:pt>
                <c:pt idx="59">
                  <c:v>98.35</c:v>
                </c:pt>
                <c:pt idx="60">
                  <c:v>98.5</c:v>
                </c:pt>
                <c:pt idx="61">
                  <c:v>99.15</c:v>
                </c:pt>
                <c:pt idx="62">
                  <c:v>96.65</c:v>
                </c:pt>
                <c:pt idx="63">
                  <c:v>95.5</c:v>
                </c:pt>
                <c:pt idx="64">
                  <c:v>97</c:v>
                </c:pt>
                <c:pt idx="65">
                  <c:v>96.55</c:v>
                </c:pt>
                <c:pt idx="66">
                  <c:v>97</c:v>
                </c:pt>
                <c:pt idx="67">
                  <c:v>96.85</c:v>
                </c:pt>
                <c:pt idx="68">
                  <c:v>98.75</c:v>
                </c:pt>
                <c:pt idx="69">
                  <c:v>97.8</c:v>
                </c:pt>
                <c:pt idx="70">
                  <c:v>95.45</c:v>
                </c:pt>
                <c:pt idx="71">
                  <c:v>95.5</c:v>
                </c:pt>
                <c:pt idx="72">
                  <c:v>96.65</c:v>
                </c:pt>
                <c:pt idx="73">
                  <c:v>94.85</c:v>
                </c:pt>
                <c:pt idx="74">
                  <c:v>93.3</c:v>
                </c:pt>
                <c:pt idx="75">
                  <c:v>92.45</c:v>
                </c:pt>
                <c:pt idx="76">
                  <c:v>91.4</c:v>
                </c:pt>
                <c:pt idx="77">
                  <c:v>91.1</c:v>
                </c:pt>
                <c:pt idx="78">
                  <c:v>89.65</c:v>
                </c:pt>
                <c:pt idx="79">
                  <c:v>86.75</c:v>
                </c:pt>
                <c:pt idx="80">
                  <c:v>88.1</c:v>
                </c:pt>
                <c:pt idx="81">
                  <c:v>89.45</c:v>
                </c:pt>
                <c:pt idx="82">
                  <c:v>91.2</c:v>
                </c:pt>
                <c:pt idx="83">
                  <c:v>88.15</c:v>
                </c:pt>
                <c:pt idx="84">
                  <c:v>88.7</c:v>
                </c:pt>
                <c:pt idx="85">
                  <c:v>87.85</c:v>
                </c:pt>
                <c:pt idx="86">
                  <c:v>85.2</c:v>
                </c:pt>
                <c:pt idx="87">
                  <c:v>83.8</c:v>
                </c:pt>
                <c:pt idx="88">
                  <c:v>81.650000000000006</c:v>
                </c:pt>
                <c:pt idx="89">
                  <c:v>81.8</c:v>
                </c:pt>
                <c:pt idx="90">
                  <c:v>79.900000000000006</c:v>
                </c:pt>
                <c:pt idx="91">
                  <c:v>80.599999999999994</c:v>
                </c:pt>
                <c:pt idx="92">
                  <c:v>78.650000000000006</c:v>
                </c:pt>
                <c:pt idx="93">
                  <c:v>81.599999999999994</c:v>
                </c:pt>
                <c:pt idx="94">
                  <c:v>77.900000000000006</c:v>
                </c:pt>
                <c:pt idx="95">
                  <c:v>76.599999999999994</c:v>
                </c:pt>
                <c:pt idx="96">
                  <c:v>76.5</c:v>
                </c:pt>
                <c:pt idx="97">
                  <c:v>76.8</c:v>
                </c:pt>
                <c:pt idx="98">
                  <c:v>77.55</c:v>
                </c:pt>
                <c:pt idx="99">
                  <c:v>75.3</c:v>
                </c:pt>
                <c:pt idx="100">
                  <c:v>75.7</c:v>
                </c:pt>
                <c:pt idx="101">
                  <c:v>74.45</c:v>
                </c:pt>
                <c:pt idx="102">
                  <c:v>75.8</c:v>
                </c:pt>
                <c:pt idx="103">
                  <c:v>75.599999999999994</c:v>
                </c:pt>
                <c:pt idx="104">
                  <c:v>83.65</c:v>
                </c:pt>
                <c:pt idx="105">
                  <c:v>85.85</c:v>
                </c:pt>
                <c:pt idx="106">
                  <c:v>85.95</c:v>
                </c:pt>
                <c:pt idx="107">
                  <c:v>89.6</c:v>
                </c:pt>
                <c:pt idx="108">
                  <c:v>84.4</c:v>
                </c:pt>
                <c:pt idx="109">
                  <c:v>87.9</c:v>
                </c:pt>
                <c:pt idx="110">
                  <c:v>93.9</c:v>
                </c:pt>
                <c:pt idx="111">
                  <c:v>92.65</c:v>
                </c:pt>
                <c:pt idx="112">
                  <c:v>94.9</c:v>
                </c:pt>
                <c:pt idx="113">
                  <c:v>95.3</c:v>
                </c:pt>
                <c:pt idx="114">
                  <c:v>92.6</c:v>
                </c:pt>
                <c:pt idx="115">
                  <c:v>92.6</c:v>
                </c:pt>
                <c:pt idx="116">
                  <c:v>90.35</c:v>
                </c:pt>
                <c:pt idx="117">
                  <c:v>87.2</c:v>
                </c:pt>
                <c:pt idx="118">
                  <c:v>85.15</c:v>
                </c:pt>
                <c:pt idx="119">
                  <c:v>89.8</c:v>
                </c:pt>
                <c:pt idx="120">
                  <c:v>88.25</c:v>
                </c:pt>
                <c:pt idx="121">
                  <c:v>91.85</c:v>
                </c:pt>
                <c:pt idx="122">
                  <c:v>91.6</c:v>
                </c:pt>
                <c:pt idx="123">
                  <c:v>92.6</c:v>
                </c:pt>
                <c:pt idx="124">
                  <c:v>93</c:v>
                </c:pt>
                <c:pt idx="125">
                  <c:v>90.65</c:v>
                </c:pt>
                <c:pt idx="126">
                  <c:v>92.2</c:v>
                </c:pt>
                <c:pt idx="127">
                  <c:v>90.3</c:v>
                </c:pt>
                <c:pt idx="128">
                  <c:v>88.65</c:v>
                </c:pt>
                <c:pt idx="129">
                  <c:v>88.95</c:v>
                </c:pt>
                <c:pt idx="130">
                  <c:v>88.7</c:v>
                </c:pt>
                <c:pt idx="131">
                  <c:v>88.45</c:v>
                </c:pt>
                <c:pt idx="132">
                  <c:v>90.2</c:v>
                </c:pt>
                <c:pt idx="133">
                  <c:v>88.55</c:v>
                </c:pt>
                <c:pt idx="134">
                  <c:v>90.85</c:v>
                </c:pt>
                <c:pt idx="135">
                  <c:v>87.85</c:v>
                </c:pt>
                <c:pt idx="136">
                  <c:v>85.3</c:v>
                </c:pt>
                <c:pt idx="137">
                  <c:v>86.4</c:v>
                </c:pt>
                <c:pt idx="138">
                  <c:v>88.6</c:v>
                </c:pt>
                <c:pt idx="139">
                  <c:v>87.65</c:v>
                </c:pt>
                <c:pt idx="140">
                  <c:v>86.75</c:v>
                </c:pt>
                <c:pt idx="141">
                  <c:v>83.9</c:v>
                </c:pt>
                <c:pt idx="142">
                  <c:v>83.3</c:v>
                </c:pt>
                <c:pt idx="143">
                  <c:v>82.95</c:v>
                </c:pt>
                <c:pt idx="144">
                  <c:v>82.05</c:v>
                </c:pt>
                <c:pt idx="145">
                  <c:v>79.55</c:v>
                </c:pt>
                <c:pt idx="146">
                  <c:v>78.95</c:v>
                </c:pt>
                <c:pt idx="147">
                  <c:v>77.45</c:v>
                </c:pt>
                <c:pt idx="148">
                  <c:v>77.599999999999994</c:v>
                </c:pt>
                <c:pt idx="149">
                  <c:v>73.95</c:v>
                </c:pt>
                <c:pt idx="150">
                  <c:v>74.45</c:v>
                </c:pt>
                <c:pt idx="151">
                  <c:v>71.900000000000006</c:v>
                </c:pt>
                <c:pt idx="152">
                  <c:v>72.55</c:v>
                </c:pt>
                <c:pt idx="153">
                  <c:v>74.400000000000006</c:v>
                </c:pt>
                <c:pt idx="154">
                  <c:v>80.650000000000006</c:v>
                </c:pt>
                <c:pt idx="155">
                  <c:v>77.45</c:v>
                </c:pt>
                <c:pt idx="156">
                  <c:v>78.05</c:v>
                </c:pt>
                <c:pt idx="157">
                  <c:v>75.099999999999994</c:v>
                </c:pt>
                <c:pt idx="158">
                  <c:v>78.3</c:v>
                </c:pt>
                <c:pt idx="159">
                  <c:v>78.75</c:v>
                </c:pt>
                <c:pt idx="160">
                  <c:v>78</c:v>
                </c:pt>
                <c:pt idx="161">
                  <c:v>76.2</c:v>
                </c:pt>
                <c:pt idx="162">
                  <c:v>77.849999999999994</c:v>
                </c:pt>
                <c:pt idx="163">
                  <c:v>74.7</c:v>
                </c:pt>
                <c:pt idx="164">
                  <c:v>76.099999999999994</c:v>
                </c:pt>
                <c:pt idx="165">
                  <c:v>77</c:v>
                </c:pt>
                <c:pt idx="166">
                  <c:v>73.8</c:v>
                </c:pt>
                <c:pt idx="167">
                  <c:v>72.8</c:v>
                </c:pt>
                <c:pt idx="168">
                  <c:v>72.8</c:v>
                </c:pt>
                <c:pt idx="169">
                  <c:v>75.599999999999994</c:v>
                </c:pt>
                <c:pt idx="170">
                  <c:v>75.599999999999994</c:v>
                </c:pt>
                <c:pt idx="171">
                  <c:v>74.5</c:v>
                </c:pt>
                <c:pt idx="172">
                  <c:v>73.099999999999994</c:v>
                </c:pt>
                <c:pt idx="173">
                  <c:v>72.25</c:v>
                </c:pt>
                <c:pt idx="174">
                  <c:v>69.25</c:v>
                </c:pt>
                <c:pt idx="175">
                  <c:v>59.55</c:v>
                </c:pt>
                <c:pt idx="176">
                  <c:v>63.25</c:v>
                </c:pt>
                <c:pt idx="177">
                  <c:v>63.75</c:v>
                </c:pt>
                <c:pt idx="178">
                  <c:v>62.55</c:v>
                </c:pt>
                <c:pt idx="179">
                  <c:v>64.7</c:v>
                </c:pt>
                <c:pt idx="180">
                  <c:v>65.25</c:v>
                </c:pt>
                <c:pt idx="181">
                  <c:v>66.099999999999994</c:v>
                </c:pt>
                <c:pt idx="182">
                  <c:v>63.65</c:v>
                </c:pt>
                <c:pt idx="183">
                  <c:v>65.75</c:v>
                </c:pt>
                <c:pt idx="184">
                  <c:v>65.599999999999994</c:v>
                </c:pt>
                <c:pt idx="185">
                  <c:v>67.599999999999994</c:v>
                </c:pt>
                <c:pt idx="186">
                  <c:v>69.099999999999994</c:v>
                </c:pt>
                <c:pt idx="187">
                  <c:v>66.400000000000006</c:v>
                </c:pt>
                <c:pt idx="188">
                  <c:v>63</c:v>
                </c:pt>
                <c:pt idx="189">
                  <c:v>63.5</c:v>
                </c:pt>
                <c:pt idx="190">
                  <c:v>59.5</c:v>
                </c:pt>
                <c:pt idx="191">
                  <c:v>62.65</c:v>
                </c:pt>
                <c:pt idx="192">
                  <c:v>64.150000000000006</c:v>
                </c:pt>
                <c:pt idx="193">
                  <c:v>62</c:v>
                </c:pt>
                <c:pt idx="194">
                  <c:v>62.65</c:v>
                </c:pt>
                <c:pt idx="195">
                  <c:v>61.1</c:v>
                </c:pt>
                <c:pt idx="196">
                  <c:v>59.8</c:v>
                </c:pt>
                <c:pt idx="197">
                  <c:v>57.55</c:v>
                </c:pt>
                <c:pt idx="198">
                  <c:v>59.5</c:v>
                </c:pt>
                <c:pt idx="199">
                  <c:v>60.15</c:v>
                </c:pt>
                <c:pt idx="200">
                  <c:v>58.4</c:v>
                </c:pt>
                <c:pt idx="201">
                  <c:v>58.5</c:v>
                </c:pt>
                <c:pt idx="202">
                  <c:v>59.3</c:v>
                </c:pt>
                <c:pt idx="203">
                  <c:v>53.9</c:v>
                </c:pt>
                <c:pt idx="204">
                  <c:v>54.2</c:v>
                </c:pt>
                <c:pt idx="205">
                  <c:v>55.2</c:v>
                </c:pt>
                <c:pt idx="206">
                  <c:v>56.7</c:v>
                </c:pt>
                <c:pt idx="207">
                  <c:v>56.55</c:v>
                </c:pt>
                <c:pt idx="208">
                  <c:v>56.2</c:v>
                </c:pt>
                <c:pt idx="209">
                  <c:v>54.05</c:v>
                </c:pt>
                <c:pt idx="210">
                  <c:v>56.3</c:v>
                </c:pt>
                <c:pt idx="211">
                  <c:v>55</c:v>
                </c:pt>
                <c:pt idx="212">
                  <c:v>54.4</c:v>
                </c:pt>
                <c:pt idx="213">
                  <c:v>50.55</c:v>
                </c:pt>
                <c:pt idx="214">
                  <c:v>51.45</c:v>
                </c:pt>
                <c:pt idx="215">
                  <c:v>51.05</c:v>
                </c:pt>
                <c:pt idx="216">
                  <c:v>50.1</c:v>
                </c:pt>
                <c:pt idx="217">
                  <c:v>50.3</c:v>
                </c:pt>
                <c:pt idx="218">
                  <c:v>48.45</c:v>
                </c:pt>
                <c:pt idx="219">
                  <c:v>45.65</c:v>
                </c:pt>
                <c:pt idx="220">
                  <c:v>48</c:v>
                </c:pt>
                <c:pt idx="221">
                  <c:v>48.95</c:v>
                </c:pt>
                <c:pt idx="222">
                  <c:v>48.75</c:v>
                </c:pt>
                <c:pt idx="223">
                  <c:v>46.5</c:v>
                </c:pt>
                <c:pt idx="224">
                  <c:v>48.35</c:v>
                </c:pt>
                <c:pt idx="225">
                  <c:v>48.7</c:v>
                </c:pt>
                <c:pt idx="226">
                  <c:v>46.75</c:v>
                </c:pt>
                <c:pt idx="227">
                  <c:v>46.85</c:v>
                </c:pt>
                <c:pt idx="228">
                  <c:v>49.55</c:v>
                </c:pt>
                <c:pt idx="229">
                  <c:v>50.7</c:v>
                </c:pt>
                <c:pt idx="230">
                  <c:v>51.05</c:v>
                </c:pt>
                <c:pt idx="231">
                  <c:v>52.1</c:v>
                </c:pt>
                <c:pt idx="232">
                  <c:v>52.3</c:v>
                </c:pt>
                <c:pt idx="233">
                  <c:v>53.8</c:v>
                </c:pt>
                <c:pt idx="234">
                  <c:v>54.95</c:v>
                </c:pt>
                <c:pt idx="235">
                  <c:v>56.65</c:v>
                </c:pt>
                <c:pt idx="236">
                  <c:v>56.15</c:v>
                </c:pt>
                <c:pt idx="237">
                  <c:v>53.2</c:v>
                </c:pt>
                <c:pt idx="238">
                  <c:v>55.7</c:v>
                </c:pt>
                <c:pt idx="239">
                  <c:v>56.75</c:v>
                </c:pt>
                <c:pt idx="240">
                  <c:v>55.5</c:v>
                </c:pt>
                <c:pt idx="241">
                  <c:v>50.9</c:v>
                </c:pt>
                <c:pt idx="242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9-4DCE-BA6B-807346A9E51D}"/>
            </c:ext>
          </c:extLst>
        </c:ser>
        <c:ser>
          <c:idx val="1"/>
          <c:order val="1"/>
          <c:tx>
            <c:strRef>
              <c:f>Daily_Near!$N$1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Daily_Near!$N$2:$N$253</c:f>
              <c:numCache>
                <c:formatCode>General</c:formatCode>
                <c:ptCount val="252"/>
                <c:pt idx="0">
                  <c:v>325.2</c:v>
                </c:pt>
                <c:pt idx="1">
                  <c:v>316.7</c:v>
                </c:pt>
                <c:pt idx="2">
                  <c:v>317</c:v>
                </c:pt>
                <c:pt idx="3">
                  <c:v>313.8</c:v>
                </c:pt>
                <c:pt idx="4">
                  <c:v>300.75</c:v>
                </c:pt>
                <c:pt idx="5">
                  <c:v>300.05</c:v>
                </c:pt>
                <c:pt idx="6">
                  <c:v>329.4</c:v>
                </c:pt>
                <c:pt idx="7">
                  <c:v>321.5</c:v>
                </c:pt>
                <c:pt idx="8">
                  <c:v>329.8</c:v>
                </c:pt>
                <c:pt idx="9">
                  <c:v>332.1</c:v>
                </c:pt>
                <c:pt idx="10">
                  <c:v>332.3</c:v>
                </c:pt>
                <c:pt idx="11">
                  <c:v>315.10000000000002</c:v>
                </c:pt>
                <c:pt idx="12">
                  <c:v>323.2</c:v>
                </c:pt>
                <c:pt idx="13">
                  <c:v>319.3</c:v>
                </c:pt>
                <c:pt idx="14">
                  <c:v>315.05</c:v>
                </c:pt>
                <c:pt idx="15">
                  <c:v>322.10000000000002</c:v>
                </c:pt>
                <c:pt idx="16">
                  <c:v>319.25</c:v>
                </c:pt>
                <c:pt idx="17">
                  <c:v>321.3</c:v>
                </c:pt>
                <c:pt idx="18">
                  <c:v>334.2</c:v>
                </c:pt>
                <c:pt idx="19">
                  <c:v>345.85</c:v>
                </c:pt>
                <c:pt idx="20">
                  <c:v>342.95</c:v>
                </c:pt>
                <c:pt idx="21">
                  <c:v>345.4</c:v>
                </c:pt>
                <c:pt idx="22">
                  <c:v>326.85000000000002</c:v>
                </c:pt>
                <c:pt idx="23">
                  <c:v>320.35000000000002</c:v>
                </c:pt>
                <c:pt idx="24">
                  <c:v>316.8</c:v>
                </c:pt>
                <c:pt idx="25">
                  <c:v>318.64999999999998</c:v>
                </c:pt>
                <c:pt idx="26">
                  <c:v>319.95</c:v>
                </c:pt>
                <c:pt idx="27">
                  <c:v>312.64999999999998</c:v>
                </c:pt>
                <c:pt idx="28">
                  <c:v>311.39999999999998</c:v>
                </c:pt>
                <c:pt idx="29">
                  <c:v>312.45</c:v>
                </c:pt>
                <c:pt idx="30">
                  <c:v>310.89999999999998</c:v>
                </c:pt>
                <c:pt idx="31">
                  <c:v>319</c:v>
                </c:pt>
                <c:pt idx="32">
                  <c:v>317.75</c:v>
                </c:pt>
                <c:pt idx="33">
                  <c:v>318.64999999999998</c:v>
                </c:pt>
                <c:pt idx="34">
                  <c:v>319.05</c:v>
                </c:pt>
                <c:pt idx="35">
                  <c:v>320.25</c:v>
                </c:pt>
                <c:pt idx="36">
                  <c:v>307.8</c:v>
                </c:pt>
                <c:pt idx="37">
                  <c:v>311.05</c:v>
                </c:pt>
                <c:pt idx="38">
                  <c:v>108.6</c:v>
                </c:pt>
                <c:pt idx="39">
                  <c:v>102.7</c:v>
                </c:pt>
                <c:pt idx="40">
                  <c:v>102.9</c:v>
                </c:pt>
                <c:pt idx="41">
                  <c:v>102.1</c:v>
                </c:pt>
                <c:pt idx="42">
                  <c:v>100.75</c:v>
                </c:pt>
                <c:pt idx="43">
                  <c:v>103.7</c:v>
                </c:pt>
                <c:pt idx="44">
                  <c:v>100.25</c:v>
                </c:pt>
                <c:pt idx="45">
                  <c:v>100.3</c:v>
                </c:pt>
                <c:pt idx="46">
                  <c:v>100.05</c:v>
                </c:pt>
                <c:pt idx="47">
                  <c:v>100</c:v>
                </c:pt>
                <c:pt idx="48">
                  <c:v>102.2</c:v>
                </c:pt>
                <c:pt idx="49">
                  <c:v>101.9</c:v>
                </c:pt>
                <c:pt idx="50">
                  <c:v>99.9</c:v>
                </c:pt>
                <c:pt idx="51">
                  <c:v>98.95</c:v>
                </c:pt>
                <c:pt idx="52">
                  <c:v>98.25</c:v>
                </c:pt>
                <c:pt idx="53">
                  <c:v>100.9</c:v>
                </c:pt>
                <c:pt idx="54">
                  <c:v>99.65</c:v>
                </c:pt>
                <c:pt idx="55">
                  <c:v>98.6</c:v>
                </c:pt>
                <c:pt idx="56">
                  <c:v>98.55</c:v>
                </c:pt>
                <c:pt idx="57">
                  <c:v>97.1</c:v>
                </c:pt>
                <c:pt idx="58">
                  <c:v>96.35</c:v>
                </c:pt>
                <c:pt idx="59">
                  <c:v>97.6</c:v>
                </c:pt>
                <c:pt idx="60">
                  <c:v>97.8</c:v>
                </c:pt>
                <c:pt idx="61">
                  <c:v>98.4</c:v>
                </c:pt>
                <c:pt idx="62">
                  <c:v>96.3</c:v>
                </c:pt>
                <c:pt idx="63">
                  <c:v>95.1</c:v>
                </c:pt>
                <c:pt idx="64">
                  <c:v>96.55</c:v>
                </c:pt>
                <c:pt idx="65">
                  <c:v>96.1</c:v>
                </c:pt>
                <c:pt idx="66">
                  <c:v>96.4</c:v>
                </c:pt>
                <c:pt idx="67">
                  <c:v>96.45</c:v>
                </c:pt>
                <c:pt idx="68">
                  <c:v>98.3</c:v>
                </c:pt>
                <c:pt idx="69">
                  <c:v>97.55</c:v>
                </c:pt>
                <c:pt idx="70">
                  <c:v>95.05</c:v>
                </c:pt>
                <c:pt idx="71">
                  <c:v>95.1</c:v>
                </c:pt>
                <c:pt idx="72">
                  <c:v>96.4</c:v>
                </c:pt>
                <c:pt idx="73">
                  <c:v>0</c:v>
                </c:pt>
                <c:pt idx="74">
                  <c:v>93.1</c:v>
                </c:pt>
                <c:pt idx="75">
                  <c:v>92.35</c:v>
                </c:pt>
                <c:pt idx="76">
                  <c:v>91.05</c:v>
                </c:pt>
                <c:pt idx="77">
                  <c:v>91.1</c:v>
                </c:pt>
                <c:pt idx="78">
                  <c:v>89.55</c:v>
                </c:pt>
                <c:pt idx="79">
                  <c:v>86.75</c:v>
                </c:pt>
                <c:pt idx="80">
                  <c:v>88.15</c:v>
                </c:pt>
                <c:pt idx="81">
                  <c:v>89.45</c:v>
                </c:pt>
                <c:pt idx="82">
                  <c:v>91</c:v>
                </c:pt>
                <c:pt idx="83">
                  <c:v>88.15</c:v>
                </c:pt>
                <c:pt idx="84">
                  <c:v>88.45</c:v>
                </c:pt>
                <c:pt idx="85">
                  <c:v>87.65</c:v>
                </c:pt>
                <c:pt idx="86">
                  <c:v>85.3</c:v>
                </c:pt>
                <c:pt idx="87">
                  <c:v>83.3</c:v>
                </c:pt>
                <c:pt idx="88">
                  <c:v>81.5</c:v>
                </c:pt>
                <c:pt idx="89">
                  <c:v>81.349999999999994</c:v>
                </c:pt>
                <c:pt idx="90">
                  <c:v>79.45</c:v>
                </c:pt>
                <c:pt idx="91">
                  <c:v>80.2</c:v>
                </c:pt>
                <c:pt idx="92">
                  <c:v>78.3</c:v>
                </c:pt>
                <c:pt idx="93">
                  <c:v>81.150000000000006</c:v>
                </c:pt>
                <c:pt idx="94">
                  <c:v>77.650000000000006</c:v>
                </c:pt>
                <c:pt idx="95">
                  <c:v>76.349999999999994</c:v>
                </c:pt>
                <c:pt idx="96">
                  <c:v>76.2</c:v>
                </c:pt>
                <c:pt idx="97">
                  <c:v>76.650000000000006</c:v>
                </c:pt>
                <c:pt idx="98">
                  <c:v>77.3</c:v>
                </c:pt>
                <c:pt idx="99">
                  <c:v>75</c:v>
                </c:pt>
                <c:pt idx="100">
                  <c:v>75.55</c:v>
                </c:pt>
                <c:pt idx="101">
                  <c:v>74.25</c:v>
                </c:pt>
                <c:pt idx="102">
                  <c:v>75.849999999999994</c:v>
                </c:pt>
                <c:pt idx="103">
                  <c:v>75.599999999999994</c:v>
                </c:pt>
                <c:pt idx="104">
                  <c:v>83.1</c:v>
                </c:pt>
                <c:pt idx="105">
                  <c:v>85.25</c:v>
                </c:pt>
                <c:pt idx="106">
                  <c:v>85.55</c:v>
                </c:pt>
                <c:pt idx="107">
                  <c:v>89.3</c:v>
                </c:pt>
                <c:pt idx="108">
                  <c:v>83.95</c:v>
                </c:pt>
                <c:pt idx="109">
                  <c:v>87.4</c:v>
                </c:pt>
                <c:pt idx="110">
                  <c:v>93.35</c:v>
                </c:pt>
                <c:pt idx="111">
                  <c:v>92.2</c:v>
                </c:pt>
                <c:pt idx="112">
                  <c:v>94.65</c:v>
                </c:pt>
                <c:pt idx="113">
                  <c:v>95.75</c:v>
                </c:pt>
                <c:pt idx="114">
                  <c:v>92</c:v>
                </c:pt>
                <c:pt idx="115">
                  <c:v>92.15</c:v>
                </c:pt>
                <c:pt idx="116">
                  <c:v>89.9</c:v>
                </c:pt>
                <c:pt idx="117">
                  <c:v>87.05</c:v>
                </c:pt>
                <c:pt idx="118">
                  <c:v>84.9</c:v>
                </c:pt>
                <c:pt idx="119">
                  <c:v>89.65</c:v>
                </c:pt>
                <c:pt idx="120">
                  <c:v>87.95</c:v>
                </c:pt>
                <c:pt idx="121">
                  <c:v>91.85</c:v>
                </c:pt>
                <c:pt idx="122">
                  <c:v>90.95</c:v>
                </c:pt>
                <c:pt idx="123">
                  <c:v>91.85</c:v>
                </c:pt>
                <c:pt idx="124">
                  <c:v>92.55</c:v>
                </c:pt>
                <c:pt idx="125">
                  <c:v>90.1</c:v>
                </c:pt>
                <c:pt idx="126">
                  <c:v>91.75</c:v>
                </c:pt>
                <c:pt idx="127">
                  <c:v>89.5</c:v>
                </c:pt>
                <c:pt idx="128">
                  <c:v>87.85</c:v>
                </c:pt>
                <c:pt idx="129">
                  <c:v>88.25</c:v>
                </c:pt>
                <c:pt idx="130">
                  <c:v>88.15</c:v>
                </c:pt>
                <c:pt idx="131">
                  <c:v>87.8</c:v>
                </c:pt>
                <c:pt idx="132">
                  <c:v>89.55</c:v>
                </c:pt>
                <c:pt idx="133">
                  <c:v>88</c:v>
                </c:pt>
                <c:pt idx="134">
                  <c:v>90.45</c:v>
                </c:pt>
                <c:pt idx="135">
                  <c:v>87.7</c:v>
                </c:pt>
                <c:pt idx="136">
                  <c:v>85.2</c:v>
                </c:pt>
                <c:pt idx="137">
                  <c:v>86.25</c:v>
                </c:pt>
                <c:pt idx="138">
                  <c:v>88.3</c:v>
                </c:pt>
                <c:pt idx="139">
                  <c:v>87.65</c:v>
                </c:pt>
                <c:pt idx="140">
                  <c:v>86.05</c:v>
                </c:pt>
                <c:pt idx="141">
                  <c:v>83.35</c:v>
                </c:pt>
                <c:pt idx="142">
                  <c:v>82.6</c:v>
                </c:pt>
                <c:pt idx="143">
                  <c:v>82.2</c:v>
                </c:pt>
                <c:pt idx="144">
                  <c:v>81.3</c:v>
                </c:pt>
                <c:pt idx="145">
                  <c:v>78.900000000000006</c:v>
                </c:pt>
                <c:pt idx="146">
                  <c:v>78.2</c:v>
                </c:pt>
                <c:pt idx="147">
                  <c:v>76.900000000000006</c:v>
                </c:pt>
                <c:pt idx="148">
                  <c:v>77.150000000000006</c:v>
                </c:pt>
                <c:pt idx="149">
                  <c:v>73.599999999999994</c:v>
                </c:pt>
                <c:pt idx="150">
                  <c:v>74</c:v>
                </c:pt>
                <c:pt idx="151">
                  <c:v>71.55</c:v>
                </c:pt>
                <c:pt idx="152">
                  <c:v>72.150000000000006</c:v>
                </c:pt>
                <c:pt idx="153">
                  <c:v>74.2</c:v>
                </c:pt>
                <c:pt idx="154">
                  <c:v>80.2</c:v>
                </c:pt>
                <c:pt idx="155">
                  <c:v>77.25</c:v>
                </c:pt>
                <c:pt idx="156">
                  <c:v>77.7</c:v>
                </c:pt>
                <c:pt idx="157">
                  <c:v>74.900000000000006</c:v>
                </c:pt>
                <c:pt idx="158">
                  <c:v>77.95</c:v>
                </c:pt>
                <c:pt idx="159">
                  <c:v>78.5</c:v>
                </c:pt>
                <c:pt idx="160">
                  <c:v>77.75</c:v>
                </c:pt>
                <c:pt idx="161">
                  <c:v>76.2</c:v>
                </c:pt>
                <c:pt idx="162">
                  <c:v>77.849999999999994</c:v>
                </c:pt>
                <c:pt idx="163">
                  <c:v>74.55</c:v>
                </c:pt>
                <c:pt idx="164">
                  <c:v>75.7</c:v>
                </c:pt>
                <c:pt idx="165">
                  <c:v>76.5</c:v>
                </c:pt>
                <c:pt idx="166">
                  <c:v>73.5</c:v>
                </c:pt>
                <c:pt idx="167">
                  <c:v>72.349999999999994</c:v>
                </c:pt>
                <c:pt idx="168">
                  <c:v>72.45</c:v>
                </c:pt>
                <c:pt idx="169">
                  <c:v>75.2</c:v>
                </c:pt>
                <c:pt idx="170">
                  <c:v>75.2</c:v>
                </c:pt>
                <c:pt idx="171">
                  <c:v>74.150000000000006</c:v>
                </c:pt>
                <c:pt idx="172">
                  <c:v>72.849999999999994</c:v>
                </c:pt>
                <c:pt idx="173">
                  <c:v>71.95</c:v>
                </c:pt>
                <c:pt idx="174">
                  <c:v>69.05</c:v>
                </c:pt>
                <c:pt idx="175">
                  <c:v>59.4</c:v>
                </c:pt>
                <c:pt idx="176">
                  <c:v>63</c:v>
                </c:pt>
                <c:pt idx="177">
                  <c:v>63.55</c:v>
                </c:pt>
                <c:pt idx="178">
                  <c:v>62.5</c:v>
                </c:pt>
                <c:pt idx="179">
                  <c:v>64.650000000000006</c:v>
                </c:pt>
                <c:pt idx="180">
                  <c:v>65.25</c:v>
                </c:pt>
                <c:pt idx="181">
                  <c:v>66.099999999999994</c:v>
                </c:pt>
                <c:pt idx="182">
                  <c:v>63.3</c:v>
                </c:pt>
                <c:pt idx="183">
                  <c:v>65.3</c:v>
                </c:pt>
                <c:pt idx="184">
                  <c:v>65.25</c:v>
                </c:pt>
                <c:pt idx="185">
                  <c:v>67.150000000000006</c:v>
                </c:pt>
                <c:pt idx="186">
                  <c:v>68.849999999999994</c:v>
                </c:pt>
                <c:pt idx="187">
                  <c:v>66.3</c:v>
                </c:pt>
                <c:pt idx="188">
                  <c:v>62.75</c:v>
                </c:pt>
                <c:pt idx="189">
                  <c:v>63.2</c:v>
                </c:pt>
                <c:pt idx="190">
                  <c:v>59.4</c:v>
                </c:pt>
                <c:pt idx="191">
                  <c:v>62.35</c:v>
                </c:pt>
                <c:pt idx="192">
                  <c:v>63.9</c:v>
                </c:pt>
                <c:pt idx="193">
                  <c:v>61.8</c:v>
                </c:pt>
                <c:pt idx="194">
                  <c:v>62.3</c:v>
                </c:pt>
                <c:pt idx="195">
                  <c:v>60.95</c:v>
                </c:pt>
                <c:pt idx="196">
                  <c:v>59.7</c:v>
                </c:pt>
                <c:pt idx="197">
                  <c:v>57.4</c:v>
                </c:pt>
                <c:pt idx="198">
                  <c:v>59.3</c:v>
                </c:pt>
                <c:pt idx="199">
                  <c:v>60.15</c:v>
                </c:pt>
                <c:pt idx="200">
                  <c:v>58.3</c:v>
                </c:pt>
                <c:pt idx="201">
                  <c:v>58.5</c:v>
                </c:pt>
                <c:pt idx="202">
                  <c:v>60.9</c:v>
                </c:pt>
                <c:pt idx="203">
                  <c:v>53.7</c:v>
                </c:pt>
                <c:pt idx="204">
                  <c:v>54.1</c:v>
                </c:pt>
                <c:pt idx="205">
                  <c:v>54.95</c:v>
                </c:pt>
                <c:pt idx="206">
                  <c:v>56.5</c:v>
                </c:pt>
                <c:pt idx="207">
                  <c:v>56.2</c:v>
                </c:pt>
                <c:pt idx="208">
                  <c:v>55.85</c:v>
                </c:pt>
                <c:pt idx="209">
                  <c:v>53.8</c:v>
                </c:pt>
                <c:pt idx="210">
                  <c:v>56.15</c:v>
                </c:pt>
                <c:pt idx="211">
                  <c:v>54.8</c:v>
                </c:pt>
                <c:pt idx="212">
                  <c:v>54.15</c:v>
                </c:pt>
                <c:pt idx="213">
                  <c:v>50.55</c:v>
                </c:pt>
                <c:pt idx="214">
                  <c:v>51.3</c:v>
                </c:pt>
                <c:pt idx="215">
                  <c:v>50.9</c:v>
                </c:pt>
                <c:pt idx="216">
                  <c:v>50.25</c:v>
                </c:pt>
                <c:pt idx="217">
                  <c:v>50.3</c:v>
                </c:pt>
                <c:pt idx="218">
                  <c:v>48.35</c:v>
                </c:pt>
                <c:pt idx="219">
                  <c:v>45.75</c:v>
                </c:pt>
                <c:pt idx="220">
                  <c:v>47.85</c:v>
                </c:pt>
                <c:pt idx="221">
                  <c:v>48.8</c:v>
                </c:pt>
                <c:pt idx="222">
                  <c:v>0</c:v>
                </c:pt>
                <c:pt idx="223">
                  <c:v>46.55</c:v>
                </c:pt>
                <c:pt idx="224">
                  <c:v>48.35</c:v>
                </c:pt>
                <c:pt idx="225">
                  <c:v>48.45</c:v>
                </c:pt>
                <c:pt idx="226">
                  <c:v>46.75</c:v>
                </c:pt>
                <c:pt idx="227">
                  <c:v>46.6</c:v>
                </c:pt>
                <c:pt idx="228">
                  <c:v>49.45</c:v>
                </c:pt>
                <c:pt idx="229">
                  <c:v>50.6</c:v>
                </c:pt>
                <c:pt idx="230">
                  <c:v>50.8</c:v>
                </c:pt>
                <c:pt idx="231">
                  <c:v>51.9</c:v>
                </c:pt>
                <c:pt idx="232">
                  <c:v>52.25</c:v>
                </c:pt>
                <c:pt idx="233">
                  <c:v>53.6</c:v>
                </c:pt>
                <c:pt idx="234">
                  <c:v>54.7</c:v>
                </c:pt>
                <c:pt idx="235">
                  <c:v>56.65</c:v>
                </c:pt>
                <c:pt idx="236">
                  <c:v>56.1</c:v>
                </c:pt>
                <c:pt idx="237">
                  <c:v>53.2</c:v>
                </c:pt>
                <c:pt idx="238">
                  <c:v>55.4</c:v>
                </c:pt>
                <c:pt idx="239">
                  <c:v>56.75</c:v>
                </c:pt>
                <c:pt idx="240">
                  <c:v>55.35</c:v>
                </c:pt>
                <c:pt idx="241">
                  <c:v>51.15</c:v>
                </c:pt>
                <c:pt idx="242">
                  <c:v>49.1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9-4DCE-BA6B-807346A9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32072"/>
        <c:axId val="528328136"/>
      </c:lineChart>
      <c:catAx>
        <c:axId val="52833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28136"/>
        <c:crosses val="autoZero"/>
        <c:auto val="1"/>
        <c:lblAlgn val="ctr"/>
        <c:lblOffset val="100"/>
        <c:noMultiLvlLbl val="0"/>
      </c:catAx>
      <c:valAx>
        <c:axId val="5283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173447069116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Weekly_Near!$R$1:$R$2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Weekly_Near!$B$3:$B$57</c:f>
              <c:numCache>
                <c:formatCode>d\-mmm\-yy</c:formatCode>
                <c:ptCount val="55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43585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  <c:pt idx="42">
                  <c:v>43675</c:v>
                </c:pt>
                <c:pt idx="43">
                  <c:v>43682</c:v>
                </c:pt>
                <c:pt idx="44">
                  <c:v>43690</c:v>
                </c:pt>
                <c:pt idx="45">
                  <c:v>43696</c:v>
                </c:pt>
                <c:pt idx="46">
                  <c:v>43703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</c:numCache>
            </c:numRef>
          </c:cat>
          <c:val>
            <c:numRef>
              <c:f>Weekly_Near!$R$3:$R$57</c:f>
              <c:numCache>
                <c:formatCode>0.0000%</c:formatCode>
                <c:ptCount val="55"/>
                <c:pt idx="0">
                  <c:v>-7.7672416324133881E-2</c:v>
                </c:pt>
                <c:pt idx="1">
                  <c:v>0.10213453591862687</c:v>
                </c:pt>
                <c:pt idx="2">
                  <c:v>-4.5227017560031439E-2</c:v>
                </c:pt>
                <c:pt idx="3">
                  <c:v>5.0833287639041318E-2</c:v>
                </c:pt>
                <c:pt idx="4">
                  <c:v>-4.1514039950519999E-2</c:v>
                </c:pt>
                <c:pt idx="5">
                  <c:v>-3.000381512685267E-2</c:v>
                </c:pt>
                <c:pt idx="6">
                  <c:v>1.7708471551607596E-2</c:v>
                </c:pt>
                <c:pt idx="7">
                  <c:v>-3.5455817458403593E-2</c:v>
                </c:pt>
                <c:pt idx="8">
                  <c:v>-0.66795128205128218</c:v>
                </c:pt>
                <c:pt idx="9">
                  <c:v>-3.194685978578389E-2</c:v>
                </c:pt>
                <c:pt idx="10">
                  <c:v>-5.3007736738398866E-3</c:v>
                </c:pt>
                <c:pt idx="11">
                  <c:v>-3.7925860196283798E-3</c:v>
                </c:pt>
                <c:pt idx="12">
                  <c:v>-5.3194893832154266E-3</c:v>
                </c:pt>
                <c:pt idx="13">
                  <c:v>-2.1066185083951611E-2</c:v>
                </c:pt>
                <c:pt idx="14">
                  <c:v>-1.2658445205752242E-2</c:v>
                </c:pt>
                <c:pt idx="15">
                  <c:v>-3.2689683483096268E-2</c:v>
                </c:pt>
                <c:pt idx="16">
                  <c:v>-4.8279383866539176E-2</c:v>
                </c:pt>
                <c:pt idx="17">
                  <c:v>-4.0626844494892171E-3</c:v>
                </c:pt>
                <c:pt idx="18">
                  <c:v>-9.1731700669847954E-2</c:v>
                </c:pt>
                <c:pt idx="19">
                  <c:v>-4.2536242418407762E-2</c:v>
                </c:pt>
                <c:pt idx="20">
                  <c:v>-1.2982039566177836E-2</c:v>
                </c:pt>
                <c:pt idx="21">
                  <c:v>0.13286651763032201</c:v>
                </c:pt>
                <c:pt idx="22">
                  <c:v>2.2671166166390526E-2</c:v>
                </c:pt>
                <c:pt idx="23">
                  <c:v>5.2292929027741186E-2</c:v>
                </c:pt>
                <c:pt idx="24">
                  <c:v>-8.1647794484133451E-2</c:v>
                </c:pt>
                <c:pt idx="25">
                  <c:v>8.6279198473282304E-2</c:v>
                </c:pt>
                <c:pt idx="26">
                  <c:v>-4.3875818242232814E-2</c:v>
                </c:pt>
                <c:pt idx="27">
                  <c:v>-2.3568777387306269E-3</c:v>
                </c:pt>
                <c:pt idx="28">
                  <c:v>-3.79466587760066E-2</c:v>
                </c:pt>
                <c:pt idx="29">
                  <c:v>-1.7651122734241041E-2</c:v>
                </c:pt>
                <c:pt idx="30">
                  <c:v>-2.327121344090961E-2</c:v>
                </c:pt>
                <c:pt idx="31">
                  <c:v>-9.992221558149339E-2</c:v>
                </c:pt>
                <c:pt idx="32">
                  <c:v>8.9424834867634098E-2</c:v>
                </c:pt>
                <c:pt idx="33">
                  <c:v>-2.4697048023272519E-2</c:v>
                </c:pt>
                <c:pt idx="34">
                  <c:v>-3.4800793650793721E-2</c:v>
                </c:pt>
                <c:pt idx="35">
                  <c:v>-4.4512071666835101E-2</c:v>
                </c:pt>
                <c:pt idx="36">
                  <c:v>-8.710714285714247E-3</c:v>
                </c:pt>
                <c:pt idx="37">
                  <c:v>-0.13538874767101414</c:v>
                </c:pt>
                <c:pt idx="38">
                  <c:v>5.0034072741806601E-2</c:v>
                </c:pt>
                <c:pt idx="39">
                  <c:v>-4.2927018133957294E-2</c:v>
                </c:pt>
                <c:pt idx="40">
                  <c:v>-1.6976862026862025E-2</c:v>
                </c:pt>
                <c:pt idx="41">
                  <c:v>-4.1409119106699747E-2</c:v>
                </c:pt>
                <c:pt idx="42">
                  <c:v>-9.5159954751131245E-2</c:v>
                </c:pt>
                <c:pt idx="43">
                  <c:v>4.1617767946339451E-2</c:v>
                </c:pt>
                <c:pt idx="44">
                  <c:v>-0.1015741924445662</c:v>
                </c:pt>
                <c:pt idx="45">
                  <c:v>-9.94438484364292E-3</c:v>
                </c:pt>
                <c:pt idx="46">
                  <c:v>-2.3977168739444159E-2</c:v>
                </c:pt>
                <c:pt idx="47">
                  <c:v>4.1875919305413574E-2</c:v>
                </c:pt>
                <c:pt idx="48">
                  <c:v>7.5372613576433475E-2</c:v>
                </c:pt>
                <c:pt idx="49">
                  <c:v>3.1716667249947449E-2</c:v>
                </c:pt>
                <c:pt idx="51">
                  <c:v>-2.6042245126480963E-2</c:v>
                </c:pt>
                <c:pt idx="52">
                  <c:v>0.13286651763032201</c:v>
                </c:pt>
                <c:pt idx="53">
                  <c:v>-0.66795128205128218</c:v>
                </c:pt>
                <c:pt idx="54">
                  <c:v>0.10776347114426151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6-4EBA-8206-4D1BD8F7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80896"/>
        <c:axId val="316480568"/>
      </c:lineChart>
      <c:dateAx>
        <c:axId val="3164808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0568"/>
        <c:crosses val="autoZero"/>
        <c:auto val="1"/>
        <c:lblOffset val="100"/>
        <c:baseTimeUnit val="days"/>
      </c:dateAx>
      <c:valAx>
        <c:axId val="3164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Weekly_Near!$O$1:$O$2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Weekly_Near!$B$3:$B$57</c:f>
              <c:numCache>
                <c:formatCode>d\-mmm\-yy</c:formatCode>
                <c:ptCount val="55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43585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  <c:pt idx="42">
                  <c:v>43675</c:v>
                </c:pt>
                <c:pt idx="43">
                  <c:v>43682</c:v>
                </c:pt>
                <c:pt idx="44">
                  <c:v>43690</c:v>
                </c:pt>
                <c:pt idx="45">
                  <c:v>43696</c:v>
                </c:pt>
                <c:pt idx="46">
                  <c:v>43703</c:v>
                </c:pt>
                <c:pt idx="47">
                  <c:v>43717</c:v>
                </c:pt>
                <c:pt idx="48">
                  <c:v>43724</c:v>
                </c:pt>
                <c:pt idx="49">
                  <c:v>43731</c:v>
                </c:pt>
              </c:numCache>
            </c:numRef>
          </c:cat>
          <c:val>
            <c:numRef>
              <c:f>Weekly_Near!$O$3:$O$57</c:f>
              <c:numCache>
                <c:formatCode>0.0000%</c:formatCode>
                <c:ptCount val="55"/>
                <c:pt idx="0">
                  <c:v>-7.6335877862595422E-2</c:v>
                </c:pt>
                <c:pt idx="1">
                  <c:v>0.10347107438016533</c:v>
                </c:pt>
                <c:pt idx="2">
                  <c:v>-4.3888556021569901E-2</c:v>
                </c:pt>
                <c:pt idx="3">
                  <c:v>5.2169826100579776E-2</c:v>
                </c:pt>
                <c:pt idx="4">
                  <c:v>-4.0202501488981537E-2</c:v>
                </c:pt>
                <c:pt idx="5">
                  <c:v>-2.8699968973006515E-2</c:v>
                </c:pt>
                <c:pt idx="6">
                  <c:v>1.9006548474684519E-2</c:v>
                </c:pt>
                <c:pt idx="7">
                  <c:v>-3.4169278996865129E-2</c:v>
                </c:pt>
                <c:pt idx="8">
                  <c:v>-0.66666666666666674</c:v>
                </c:pt>
                <c:pt idx="9">
                  <c:v>-3.0671859785783892E-2</c:v>
                </c:pt>
                <c:pt idx="10">
                  <c:v>-4.018081366147579E-3</c:v>
                </c:pt>
                <c:pt idx="11">
                  <c:v>-2.5214321734745334E-3</c:v>
                </c:pt>
                <c:pt idx="12">
                  <c:v>-4.0444893832154265E-3</c:v>
                </c:pt>
                <c:pt idx="13">
                  <c:v>-1.9796954314720842E-2</c:v>
                </c:pt>
                <c:pt idx="14">
                  <c:v>-1.1393060590367626E-2</c:v>
                </c:pt>
                <c:pt idx="15">
                  <c:v>-3.1430068098480882E-2</c:v>
                </c:pt>
                <c:pt idx="16">
                  <c:v>-4.7052460789616099E-2</c:v>
                </c:pt>
                <c:pt idx="17">
                  <c:v>-2.8376844494892172E-3</c:v>
                </c:pt>
                <c:pt idx="18">
                  <c:v>-9.0495162208309499E-2</c:v>
                </c:pt>
                <c:pt idx="19">
                  <c:v>-4.1301627033792379E-2</c:v>
                </c:pt>
                <c:pt idx="20">
                  <c:v>-1.1749347258485528E-2</c:v>
                </c:pt>
                <c:pt idx="21">
                  <c:v>0.13408190224570662</c:v>
                </c:pt>
                <c:pt idx="22">
                  <c:v>2.3878858474082835E-2</c:v>
                </c:pt>
                <c:pt idx="23">
                  <c:v>5.3469852104664262E-2</c:v>
                </c:pt>
                <c:pt idx="24">
                  <c:v>-8.0453563714902684E-2</c:v>
                </c:pt>
                <c:pt idx="25">
                  <c:v>8.7492660011743842E-2</c:v>
                </c:pt>
                <c:pt idx="26">
                  <c:v>-4.2656587473002043E-2</c:v>
                </c:pt>
                <c:pt idx="27">
                  <c:v>-1.1280315848844729E-3</c:v>
                </c:pt>
                <c:pt idx="28">
                  <c:v>-3.6702428006775832E-2</c:v>
                </c:pt>
                <c:pt idx="29">
                  <c:v>-1.6412661195779502E-2</c:v>
                </c:pt>
                <c:pt idx="30">
                  <c:v>-2.2050059594755762E-2</c:v>
                </c:pt>
                <c:pt idx="31">
                  <c:v>-9.8720292504570317E-2</c:v>
                </c:pt>
                <c:pt idx="32">
                  <c:v>9.0601757944557174E-2</c:v>
                </c:pt>
                <c:pt idx="33">
                  <c:v>-2.3558586484810979E-2</c:v>
                </c:pt>
                <c:pt idx="34">
                  <c:v>-3.3650793650793723E-2</c:v>
                </c:pt>
                <c:pt idx="35">
                  <c:v>-4.3363994743758176E-2</c:v>
                </c:pt>
                <c:pt idx="36">
                  <c:v>-7.554945054945016E-3</c:v>
                </c:pt>
                <c:pt idx="37">
                  <c:v>-0.13425605536332183</c:v>
                </c:pt>
                <c:pt idx="38">
                  <c:v>5.1159072741806602E-2</c:v>
                </c:pt>
                <c:pt idx="39">
                  <c:v>-4.1825095057034217E-2</c:v>
                </c:pt>
                <c:pt idx="40">
                  <c:v>-1.5873015873015872E-2</c:v>
                </c:pt>
                <c:pt idx="41">
                  <c:v>-4.0322580645161289E-2</c:v>
                </c:pt>
                <c:pt idx="42">
                  <c:v>-9.4117647058823556E-2</c:v>
                </c:pt>
                <c:pt idx="43">
                  <c:v>4.2671614100185606E-2</c:v>
                </c:pt>
                <c:pt idx="44">
                  <c:v>-0.10053380782918159</c:v>
                </c:pt>
                <c:pt idx="45">
                  <c:v>-8.9020771513352269E-3</c:v>
                </c:pt>
                <c:pt idx="46">
                  <c:v>-2.2954091816367237E-2</c:v>
                </c:pt>
                <c:pt idx="47">
                  <c:v>4.2900919305413572E-2</c:v>
                </c:pt>
                <c:pt idx="48">
                  <c:v>7.6395690499510394E-2</c:v>
                </c:pt>
                <c:pt idx="49">
                  <c:v>3.2757051865332065E-2</c:v>
                </c:pt>
                <c:pt idx="51">
                  <c:v>-2.4845091280327115E-2</c:v>
                </c:pt>
                <c:pt idx="52">
                  <c:v>0.13408190224570662</c:v>
                </c:pt>
                <c:pt idx="53">
                  <c:v>-0.66666666666666674</c:v>
                </c:pt>
                <c:pt idx="54">
                  <c:v>0.10775291305786298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B-4D74-9DED-CBA2B614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004568"/>
        <c:axId val="306004896"/>
      </c:lineChart>
      <c:dateAx>
        <c:axId val="306004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04896"/>
        <c:crosses val="autoZero"/>
        <c:auto val="1"/>
        <c:lblOffset val="100"/>
        <c:baseTimeUnit val="days"/>
      </c:dateAx>
      <c:valAx>
        <c:axId val="3060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0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Monthly_Near!$R$1:$R$2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Monthly_Near!$B$3:$B$18</c:f>
              <c:numCache>
                <c:formatCode>d\-mmm\-yy</c:formatCode>
                <c:ptCount val="16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Monthly_Near!$R$3:$R$18</c:f>
              <c:numCache>
                <c:formatCode>0.0000%</c:formatCode>
                <c:ptCount val="16"/>
                <c:pt idx="0">
                  <c:v>5.2848282442748022E-2</c:v>
                </c:pt>
                <c:pt idx="1">
                  <c:v>-0.70929408986008946</c:v>
                </c:pt>
                <c:pt idx="2">
                  <c:v>-4.0050032456994455E-2</c:v>
                </c:pt>
                <c:pt idx="3">
                  <c:v>-0.11074586485123553</c:v>
                </c:pt>
                <c:pt idx="4">
                  <c:v>-6.2033483652762088E-2</c:v>
                </c:pt>
                <c:pt idx="5">
                  <c:v>0.10166009165172331</c:v>
                </c:pt>
                <c:pt idx="6">
                  <c:v>-0.10553196544276455</c:v>
                </c:pt>
                <c:pt idx="7">
                  <c:v>-9.1442907162865184E-2</c:v>
                </c:pt>
                <c:pt idx="8">
                  <c:v>-0.14078025624178706</c:v>
                </c:pt>
                <c:pt idx="9">
                  <c:v>-0.14215925221799741</c:v>
                </c:pt>
                <c:pt idx="10">
                  <c:v>-0.17993500881834221</c:v>
                </c:pt>
                <c:pt idx="12">
                  <c:v>-0.12976949878276059</c:v>
                </c:pt>
                <c:pt idx="13">
                  <c:v>0.10166009165172331</c:v>
                </c:pt>
                <c:pt idx="14">
                  <c:v>-0.70929408986008946</c:v>
                </c:pt>
                <c:pt idx="15">
                  <c:v>0.20990593532768947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419C-89EA-EDE629BB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10600"/>
        <c:axId val="307010928"/>
      </c:lineChart>
      <c:dateAx>
        <c:axId val="3070106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0928"/>
        <c:crosses val="autoZero"/>
        <c:auto val="1"/>
        <c:lblOffset val="100"/>
        <c:baseTimeUnit val="months"/>
      </c:dateAx>
      <c:valAx>
        <c:axId val="307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Monthly_Near!$O$1:$O$2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Monthly_Near!$B$3:$B$18</c:f>
              <c:numCache>
                <c:formatCode>d\-mmm\-yy</c:formatCode>
                <c:ptCount val="16"/>
                <c:pt idx="0">
                  <c:v>43405</c:v>
                </c:pt>
                <c:pt idx="1">
                  <c:v>43437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43587</c:v>
                </c:pt>
                <c:pt idx="7">
                  <c:v>43619</c:v>
                </c:pt>
                <c:pt idx="8">
                  <c:v>43647</c:v>
                </c:pt>
                <c:pt idx="9">
                  <c:v>43678</c:v>
                </c:pt>
                <c:pt idx="10">
                  <c:v>43711</c:v>
                </c:pt>
              </c:numCache>
            </c:numRef>
          </c:cat>
          <c:val>
            <c:numRef>
              <c:f>Monthly_Near!$O$3:$O$18</c:f>
              <c:numCache>
                <c:formatCode>0.0000%</c:formatCode>
                <c:ptCount val="16"/>
                <c:pt idx="0">
                  <c:v>5.847328244274802E-2</c:v>
                </c:pt>
                <c:pt idx="1">
                  <c:v>-0.70373575652675613</c:v>
                </c:pt>
                <c:pt idx="2">
                  <c:v>-3.4566699123661122E-2</c:v>
                </c:pt>
                <c:pt idx="3">
                  <c:v>-0.10539586485123552</c:v>
                </c:pt>
                <c:pt idx="4">
                  <c:v>-5.6933483652762087E-2</c:v>
                </c:pt>
                <c:pt idx="5">
                  <c:v>0.10699342498505664</c:v>
                </c:pt>
                <c:pt idx="6">
                  <c:v>-0.10043196544276456</c:v>
                </c:pt>
                <c:pt idx="7">
                  <c:v>-8.6434573829531847E-2</c:v>
                </c:pt>
                <c:pt idx="8">
                  <c:v>-0.13600525624178705</c:v>
                </c:pt>
                <c:pt idx="9">
                  <c:v>-0.13764258555133074</c:v>
                </c:pt>
                <c:pt idx="10">
                  <c:v>-0.1754850088183422</c:v>
                </c:pt>
                <c:pt idx="12">
                  <c:v>-0.12465131696457879</c:v>
                </c:pt>
                <c:pt idx="13">
                  <c:v>0.10699342498505664</c:v>
                </c:pt>
                <c:pt idx="14">
                  <c:v>-0.70373575652675613</c:v>
                </c:pt>
                <c:pt idx="15">
                  <c:v>0.20988884080584247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4C44-8029-0012C528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20000"/>
        <c:axId val="281520328"/>
      </c:lineChart>
      <c:dateAx>
        <c:axId val="2815200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20328"/>
        <c:crosses val="autoZero"/>
        <c:auto val="1"/>
        <c:lblOffset val="100"/>
        <c:baseTimeUnit val="months"/>
      </c:dateAx>
      <c:valAx>
        <c:axId val="28152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Daily_Middle!$R$1:$R$2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Daily_Middle!$B$3:$B$231</c:f>
              <c:numCache>
                <c:formatCode>d\-mmm\-yy</c:formatCode>
                <c:ptCount val="229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43411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43430</c:v>
                </c:pt>
                <c:pt idx="36">
                  <c:v>43431</c:v>
                </c:pt>
                <c:pt idx="37">
                  <c:v>43432</c:v>
                </c:pt>
                <c:pt idx="38">
                  <c:v>43433</c:v>
                </c:pt>
                <c:pt idx="39">
                  <c:v>43434</c:v>
                </c:pt>
                <c:pt idx="40">
                  <c:v>43437</c:v>
                </c:pt>
                <c:pt idx="41">
                  <c:v>43438</c:v>
                </c:pt>
                <c:pt idx="42">
                  <c:v>43439</c:v>
                </c:pt>
                <c:pt idx="43">
                  <c:v>43440</c:v>
                </c:pt>
                <c:pt idx="44">
                  <c:v>43441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43451</c:v>
                </c:pt>
                <c:pt idx="51">
                  <c:v>43452</c:v>
                </c:pt>
                <c:pt idx="52">
                  <c:v>43453</c:v>
                </c:pt>
                <c:pt idx="53">
                  <c:v>43454</c:v>
                </c:pt>
                <c:pt idx="54">
                  <c:v>43455</c:v>
                </c:pt>
                <c:pt idx="55">
                  <c:v>43458</c:v>
                </c:pt>
                <c:pt idx="56">
                  <c:v>43460</c:v>
                </c:pt>
                <c:pt idx="57">
                  <c:v>43461</c:v>
                </c:pt>
                <c:pt idx="58">
                  <c:v>43462</c:v>
                </c:pt>
                <c:pt idx="59">
                  <c:v>43465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</c:numCache>
            </c:numRef>
          </c:cat>
          <c:val>
            <c:numRef>
              <c:f>Daily_Middle!$R$3:$R$231</c:f>
              <c:numCache>
                <c:formatCode>0.0000%</c:formatCode>
                <c:ptCount val="229"/>
                <c:pt idx="0">
                  <c:v>-3.2010510585305102E-2</c:v>
                </c:pt>
                <c:pt idx="1">
                  <c:v>3.5608000514502185E-3</c:v>
                </c:pt>
                <c:pt idx="2">
                  <c:v>-1.8743027965366824E-2</c:v>
                </c:pt>
                <c:pt idx="3">
                  <c:v>-3.3072555735689409E-2</c:v>
                </c:pt>
                <c:pt idx="4">
                  <c:v>-4.7874307418140491E-3</c:v>
                </c:pt>
                <c:pt idx="5">
                  <c:v>8.9744404358244045E-2</c:v>
                </c:pt>
                <c:pt idx="6">
                  <c:v>-2.471701056692218E-2</c:v>
                </c:pt>
                <c:pt idx="7">
                  <c:v>3.085267319954331E-2</c:v>
                </c:pt>
                <c:pt idx="8">
                  <c:v>8.2406111696522993E-3</c:v>
                </c:pt>
                <c:pt idx="9">
                  <c:v>-2.5782791952182939E-3</c:v>
                </c:pt>
                <c:pt idx="10">
                  <c:v>-5.2561278402161279E-2</c:v>
                </c:pt>
                <c:pt idx="11">
                  <c:v>2.3968755313005047E-2</c:v>
                </c:pt>
                <c:pt idx="12">
                  <c:v>-1.2216312901549913E-2</c:v>
                </c:pt>
                <c:pt idx="13">
                  <c:v>-1.0802420262343234E-2</c:v>
                </c:pt>
                <c:pt idx="14">
                  <c:v>2.0156592195669985E-2</c:v>
                </c:pt>
                <c:pt idx="15">
                  <c:v>-7.1469378299455566E-3</c:v>
                </c:pt>
                <c:pt idx="16">
                  <c:v>1.3041220423412206E-2</c:v>
                </c:pt>
                <c:pt idx="17">
                  <c:v>3.4069844072590845E-2</c:v>
                </c:pt>
                <c:pt idx="18">
                  <c:v>3.1449243767245311E-2</c:v>
                </c:pt>
                <c:pt idx="19">
                  <c:v>-7.9657889286664958E-3</c:v>
                </c:pt>
                <c:pt idx="20">
                  <c:v>6.7757443001889833E-3</c:v>
                </c:pt>
                <c:pt idx="21">
                  <c:v>-5.6682974886831723E-2</c:v>
                </c:pt>
                <c:pt idx="22">
                  <c:v>-1.3019892997106415E-2</c:v>
                </c:pt>
                <c:pt idx="23">
                  <c:v>-1.4425012431141122E-2</c:v>
                </c:pt>
                <c:pt idx="24">
                  <c:v>5.9310770335617149E-3</c:v>
                </c:pt>
                <c:pt idx="25">
                  <c:v>5.2706293676404595E-3</c:v>
                </c:pt>
                <c:pt idx="26">
                  <c:v>-2.7653012742170385E-2</c:v>
                </c:pt>
                <c:pt idx="27">
                  <c:v>-1.7847203014223147E-3</c:v>
                </c:pt>
                <c:pt idx="28">
                  <c:v>5.8848302884637526E-3</c:v>
                </c:pt>
                <c:pt idx="29">
                  <c:v>-6.0635964561104967E-3</c:v>
                </c:pt>
                <c:pt idx="30">
                  <c:v>2.2499659011571357E-2</c:v>
                </c:pt>
                <c:pt idx="31">
                  <c:v>-3.6240862622065324E-3</c:v>
                </c:pt>
                <c:pt idx="32">
                  <c:v>1.3818904066639896E-3</c:v>
                </c:pt>
                <c:pt idx="33">
                  <c:v>9.0905777695832787E-4</c:v>
                </c:pt>
                <c:pt idx="34">
                  <c:v>2.6287794597650216E-3</c:v>
                </c:pt>
                <c:pt idx="35">
                  <c:v>-3.8850350901922522E-2</c:v>
                </c:pt>
                <c:pt idx="36">
                  <c:v>8.7346777511674717E-3</c:v>
                </c:pt>
                <c:pt idx="37">
                  <c:v>-0.65056268427971542</c:v>
                </c:pt>
                <c:pt idx="38">
                  <c:v>-5.1679732325617955E-2</c:v>
                </c:pt>
                <c:pt idx="39">
                  <c:v>3.6926423150219294E-3</c:v>
                </c:pt>
                <c:pt idx="40">
                  <c:v>-5.4955533360232034E-3</c:v>
                </c:pt>
                <c:pt idx="41">
                  <c:v>-1.0863447266923737E-2</c:v>
                </c:pt>
                <c:pt idx="42">
                  <c:v>2.6803954723271538E-2</c:v>
                </c:pt>
                <c:pt idx="43">
                  <c:v>-3.6495350188822606E-2</c:v>
                </c:pt>
                <c:pt idx="44">
                  <c:v>3.2866651272404593E-3</c:v>
                </c:pt>
                <c:pt idx="45">
                  <c:v>-1.302941144620713E-2</c:v>
                </c:pt>
                <c:pt idx="46">
                  <c:v>8.8254473651733067E-3</c:v>
                </c:pt>
                <c:pt idx="47">
                  <c:v>2.3130478364862012E-2</c:v>
                </c:pt>
                <c:pt idx="48">
                  <c:v>-3.0922214622940165E-3</c:v>
                </c:pt>
                <c:pt idx="49">
                  <c:v>-2.0601646233043145E-2</c:v>
                </c:pt>
                <c:pt idx="50">
                  <c:v>-1.1100305924742456E-2</c:v>
                </c:pt>
                <c:pt idx="51">
                  <c:v>-6.2027175937700608E-3</c:v>
                </c:pt>
                <c:pt idx="52">
                  <c:v>2.2534156265342675E-2</c:v>
                </c:pt>
                <c:pt idx="53">
                  <c:v>-1.1041300896563792E-2</c:v>
                </c:pt>
                <c:pt idx="54">
                  <c:v>-1.1659511661608347E-2</c:v>
                </c:pt>
                <c:pt idx="55">
                  <c:v>-1.6971263994245852E-3</c:v>
                </c:pt>
                <c:pt idx="56">
                  <c:v>-1.6360697258888956E-2</c:v>
                </c:pt>
                <c:pt idx="57">
                  <c:v>-3.7798620281856124E-3</c:v>
                </c:pt>
                <c:pt idx="58">
                  <c:v>1.3741963729361919E-2</c:v>
                </c:pt>
                <c:pt idx="59">
                  <c:v>1.3456670243454361E-3</c:v>
                </c:pt>
                <c:pt idx="60">
                  <c:v>7.9443084244140063E-3</c:v>
                </c:pt>
                <c:pt idx="61">
                  <c:v>-1.8317116041544432E-2</c:v>
                </c:pt>
                <c:pt idx="62">
                  <c:v>-1.7626213372505774E-2</c:v>
                </c:pt>
                <c:pt idx="63">
                  <c:v>1.6006345720519302E-2</c:v>
                </c:pt>
                <c:pt idx="64">
                  <c:v>-5.3201160089540889E-3</c:v>
                </c:pt>
                <c:pt idx="65">
                  <c:v>6.532958224838732E-3</c:v>
                </c:pt>
                <c:pt idx="66">
                  <c:v>-4.7993965293055387E-3</c:v>
                </c:pt>
                <c:pt idx="67">
                  <c:v>2.2498494562914872E-2</c:v>
                </c:pt>
                <c:pt idx="68">
                  <c:v>-1.1270353513035878E-2</c:v>
                </c:pt>
                <c:pt idx="69">
                  <c:v>-2.5156981553628419E-2</c:v>
                </c:pt>
                <c:pt idx="70">
                  <c:v>8.6356049810590622E-4</c:v>
                </c:pt>
                <c:pt idx="71">
                  <c:v>1.1307428734933235E-2</c:v>
                </c:pt>
                <c:pt idx="72">
                  <c:v>-1.7732642909173084E-2</c:v>
                </c:pt>
                <c:pt idx="73">
                  <c:v>-1.6469794340587079E-2</c:v>
                </c:pt>
                <c:pt idx="74">
                  <c:v>-9.2614705537992607E-3</c:v>
                </c:pt>
                <c:pt idx="75">
                  <c:v>-1.1500754716981101E-2</c:v>
                </c:pt>
                <c:pt idx="76">
                  <c:v>-4.5423241361796825E-3</c:v>
                </c:pt>
                <c:pt idx="77">
                  <c:v>-1.4418773274917822E-2</c:v>
                </c:pt>
                <c:pt idx="78">
                  <c:v>-3.2957503805175072E-2</c:v>
                </c:pt>
                <c:pt idx="79">
                  <c:v>1.5902711085583065E-2</c:v>
                </c:pt>
                <c:pt idx="80">
                  <c:v>1.3386713025701418E-2</c:v>
                </c:pt>
                <c:pt idx="81">
                  <c:v>1.7667731436560686E-2</c:v>
                </c:pt>
                <c:pt idx="82">
                  <c:v>-2.8125479452054764E-2</c:v>
                </c:pt>
                <c:pt idx="83">
                  <c:v>3.2021871476888065E-3</c:v>
                </c:pt>
                <c:pt idx="84">
                  <c:v>-4.6735601046637544E-3</c:v>
                </c:pt>
                <c:pt idx="85">
                  <c:v>-3.1215634991805564E-2</c:v>
                </c:pt>
                <c:pt idx="86">
                  <c:v>-1.5317485260210114E-2</c:v>
                </c:pt>
                <c:pt idx="87">
                  <c:v>-2.915145727177729E-2</c:v>
                </c:pt>
                <c:pt idx="88">
                  <c:v>-3.220683429829977E-3</c:v>
                </c:pt>
                <c:pt idx="89">
                  <c:v>-2.2777115840034744E-2</c:v>
                </c:pt>
                <c:pt idx="90">
                  <c:v>9.8246575342465399E-3</c:v>
                </c:pt>
                <c:pt idx="91">
                  <c:v>-2.3689372033093615E-2</c:v>
                </c:pt>
                <c:pt idx="92">
                  <c:v>3.7847471222459503E-2</c:v>
                </c:pt>
                <c:pt idx="93">
                  <c:v>-4.5352661615401378E-2</c:v>
                </c:pt>
                <c:pt idx="94">
                  <c:v>-1.680020530427772E-2</c:v>
                </c:pt>
                <c:pt idx="95">
                  <c:v>-1.4765545005968653E-3</c:v>
                </c:pt>
                <c:pt idx="96">
                  <c:v>2.4288242009132791E-3</c:v>
                </c:pt>
                <c:pt idx="97">
                  <c:v>1.0863618573207541E-2</c:v>
                </c:pt>
                <c:pt idx="98">
                  <c:v>-2.907680259719693E-2</c:v>
                </c:pt>
                <c:pt idx="99">
                  <c:v>4.4537392186708392E-3</c:v>
                </c:pt>
                <c:pt idx="100">
                  <c:v>-1.5975758745389486E-2</c:v>
                </c:pt>
                <c:pt idx="101">
                  <c:v>1.7215961882072625E-2</c:v>
                </c:pt>
                <c:pt idx="102">
                  <c:v>-1.7589041095890411E-4</c:v>
                </c:pt>
                <c:pt idx="103">
                  <c:v>0.10567552313276229</c:v>
                </c:pt>
                <c:pt idx="104">
                  <c:v>2.538918736663796E-2</c:v>
                </c:pt>
                <c:pt idx="105">
                  <c:v>-1.7561643835616438E-4</c:v>
                </c:pt>
                <c:pt idx="106">
                  <c:v>4.0404093706571366E-2</c:v>
                </c:pt>
                <c:pt idx="107">
                  <c:v>-5.8114335101308846E-2</c:v>
                </c:pt>
                <c:pt idx="108">
                  <c:v>4.3587389483405334E-2</c:v>
                </c:pt>
                <c:pt idx="109">
                  <c:v>6.6682373394388664E-2</c:v>
                </c:pt>
                <c:pt idx="110">
                  <c:v>-1.132584101441169E-2</c:v>
                </c:pt>
                <c:pt idx="111">
                  <c:v>2.5069620823095013E-2</c:v>
                </c:pt>
                <c:pt idx="112">
                  <c:v>-1.7443801172528706E-3</c:v>
                </c:pt>
                <c:pt idx="113">
                  <c:v>-2.4831026462936018E-2</c:v>
                </c:pt>
                <c:pt idx="114">
                  <c:v>3.6614279292885297E-4</c:v>
                </c:pt>
                <c:pt idx="115">
                  <c:v>-2.3828242745617942E-2</c:v>
                </c:pt>
                <c:pt idx="116">
                  <c:v>-3.5414619516021997E-2</c:v>
                </c:pt>
                <c:pt idx="117">
                  <c:v>-2.4143013698630072E-2</c:v>
                </c:pt>
                <c:pt idx="118">
                  <c:v>5.5972679644316237E-2</c:v>
                </c:pt>
                <c:pt idx="119">
                  <c:v>-1.8995450173698056E-2</c:v>
                </c:pt>
                <c:pt idx="120">
                  <c:v>4.6669318160734781E-2</c:v>
                </c:pt>
                <c:pt idx="121">
                  <c:v>-6.1003300963703867E-3</c:v>
                </c:pt>
                <c:pt idx="122">
                  <c:v>1.9990604106617845E-3</c:v>
                </c:pt>
                <c:pt idx="123">
                  <c:v>1.1193773349937703E-2</c:v>
                </c:pt>
                <c:pt idx="124">
                  <c:v>-2.371186408378962E-2</c:v>
                </c:pt>
                <c:pt idx="125">
                  <c:v>1.517205479452061E-2</c:v>
                </c:pt>
                <c:pt idx="126">
                  <c:v>-2.2839097797721669E-2</c:v>
                </c:pt>
                <c:pt idx="127">
                  <c:v>-1.7290491289910184E-2</c:v>
                </c:pt>
                <c:pt idx="128">
                  <c:v>6.0068985685700774E-3</c:v>
                </c:pt>
                <c:pt idx="129">
                  <c:v>-4.6404769662619604E-3</c:v>
                </c:pt>
                <c:pt idx="130">
                  <c:v>-2.9779611091050174E-3</c:v>
                </c:pt>
                <c:pt idx="131">
                  <c:v>1.7823777678475056E-2</c:v>
                </c:pt>
                <c:pt idx="132">
                  <c:v>-1.6748558238098843E-2</c:v>
                </c:pt>
                <c:pt idx="133">
                  <c:v>2.6230247806679943E-2</c:v>
                </c:pt>
                <c:pt idx="134">
                  <c:v>-3.246844561411389E-2</c:v>
                </c:pt>
                <c:pt idx="135">
                  <c:v>-2.845561147957602E-2</c:v>
                </c:pt>
                <c:pt idx="136">
                  <c:v>1.204817325019532E-2</c:v>
                </c:pt>
                <c:pt idx="137">
                  <c:v>2.4549046294910375E-2</c:v>
                </c:pt>
                <c:pt idx="138">
                  <c:v>-6.9112670079792731E-3</c:v>
                </c:pt>
                <c:pt idx="139">
                  <c:v>-1.5431223589505393E-2</c:v>
                </c:pt>
                <c:pt idx="140">
                  <c:v>-3.0010332523833196E-2</c:v>
                </c:pt>
                <c:pt idx="141">
                  <c:v>-1.1412941357549673E-2</c:v>
                </c:pt>
                <c:pt idx="142">
                  <c:v>-7.7479845316900324E-4</c:v>
                </c:pt>
                <c:pt idx="143">
                  <c:v>-9.7518170564750498E-3</c:v>
                </c:pt>
                <c:pt idx="144">
                  <c:v>-3.2805111120307942E-2</c:v>
                </c:pt>
                <c:pt idx="145">
                  <c:v>-7.0455003294173663E-3</c:v>
                </c:pt>
                <c:pt idx="146">
                  <c:v>-1.904299302145257E-2</c:v>
                </c:pt>
                <c:pt idx="147">
                  <c:v>3.0303336845802597E-3</c:v>
                </c:pt>
                <c:pt idx="148">
                  <c:v>-4.6819340014880376E-2</c:v>
                </c:pt>
                <c:pt idx="149">
                  <c:v>4.5199081861252025E-3</c:v>
                </c:pt>
                <c:pt idx="150">
                  <c:v>-3.4195284527584559E-2</c:v>
                </c:pt>
                <c:pt idx="151">
                  <c:v>1.2256966623779493E-2</c:v>
                </c:pt>
                <c:pt idx="152">
                  <c:v>1.9609664168644566E-2</c:v>
                </c:pt>
                <c:pt idx="153">
                  <c:v>8.2103014614926542E-2</c:v>
                </c:pt>
                <c:pt idx="154">
                  <c:v>-3.7252681307888988E-2</c:v>
                </c:pt>
                <c:pt idx="155">
                  <c:v>6.2480742785798434E-3</c:v>
                </c:pt>
                <c:pt idx="156">
                  <c:v>-3.5246667598546264E-2</c:v>
                </c:pt>
                <c:pt idx="157">
                  <c:v>3.8824962471366721E-2</c:v>
                </c:pt>
                <c:pt idx="158">
                  <c:v>6.8297842378613463E-3</c:v>
                </c:pt>
                <c:pt idx="159">
                  <c:v>-9.6414325149923406E-3</c:v>
                </c:pt>
                <c:pt idx="160">
                  <c:v>-2.1849974839250802E-2</c:v>
                </c:pt>
                <c:pt idx="161">
                  <c:v>2.2655070993552535E-2</c:v>
                </c:pt>
                <c:pt idx="162">
                  <c:v>-3.9677806822249688E-2</c:v>
                </c:pt>
                <c:pt idx="163">
                  <c:v>3.8186803137869544E-3</c:v>
                </c:pt>
                <c:pt idx="164">
                  <c:v>1.8342717272225077E-2</c:v>
                </c:pt>
                <c:pt idx="165">
                  <c:v>-4.2992893246690866E-2</c:v>
                </c:pt>
                <c:pt idx="166">
                  <c:v>-1.7112166241003018E-2</c:v>
                </c:pt>
                <c:pt idx="167">
                  <c:v>-1.6383561643835618E-4</c:v>
                </c:pt>
                <c:pt idx="168">
                  <c:v>4.1215474728389233E-2</c:v>
                </c:pt>
                <c:pt idx="169">
                  <c:v>3.8096743173364409E-3</c:v>
                </c:pt>
                <c:pt idx="170">
                  <c:v>-1.7314231394802437E-2</c:v>
                </c:pt>
                <c:pt idx="171">
                  <c:v>-1.8283819067757577E-2</c:v>
                </c:pt>
                <c:pt idx="172">
                  <c:v>-1.041646663358271E-2</c:v>
                </c:pt>
                <c:pt idx="173">
                  <c:v>-4.712433966548104E-2</c:v>
                </c:pt>
                <c:pt idx="174">
                  <c:v>-0.13856908477268212</c:v>
                </c:pt>
                <c:pt idx="175">
                  <c:v>6.6278552945378225E-2</c:v>
                </c:pt>
                <c:pt idx="176">
                  <c:v>7.7223257421891872E-3</c:v>
                </c:pt>
                <c:pt idx="177">
                  <c:v>-1.7379055030334236E-2</c:v>
                </c:pt>
                <c:pt idx="178">
                  <c:v>3.5664189861268653E-2</c:v>
                </c:pt>
                <c:pt idx="179">
                  <c:v>9.8290259336865048E-3</c:v>
                </c:pt>
                <c:pt idx="180">
                  <c:v>1.0491202435312067E-2</c:v>
                </c:pt>
                <c:pt idx="181">
                  <c:v>-6.2663835616438443E-2</c:v>
                </c:pt>
                <c:pt idx="182">
                  <c:v>3.0360718490400045E-2</c:v>
                </c:pt>
                <c:pt idx="183">
                  <c:v>1.3977505632132704E-3</c:v>
                </c:pt>
                <c:pt idx="184">
                  <c:v>2.785392036671815E-2</c:v>
                </c:pt>
                <c:pt idx="185">
                  <c:v>5.3586065351072722E-2</c:v>
                </c:pt>
                <c:pt idx="186">
                  <c:v>-6.6252227995591162E-2</c:v>
                </c:pt>
                <c:pt idx="187">
                  <c:v>-5.6314120126448867E-2</c:v>
                </c:pt>
                <c:pt idx="188">
                  <c:v>1.0435494970470329E-2</c:v>
                </c:pt>
                <c:pt idx="189">
                  <c:v>-6.7901935483871009E-2</c:v>
                </c:pt>
                <c:pt idx="190">
                  <c:v>5.6069469592833106E-2</c:v>
                </c:pt>
                <c:pt idx="191">
                  <c:v>2.3594859367462154E-2</c:v>
                </c:pt>
                <c:pt idx="192">
                  <c:v>-3.6956986301369822E-2</c:v>
                </c:pt>
                <c:pt idx="193">
                  <c:v>1.230038956901652E-2</c:v>
                </c:pt>
                <c:pt idx="194">
                  <c:v>-2.5588489105150259E-2</c:v>
                </c:pt>
                <c:pt idx="195">
                  <c:v>-1.9518351552050159E-2</c:v>
                </c:pt>
                <c:pt idx="196">
                  <c:v>-4.0500607913457602E-2</c:v>
                </c:pt>
                <c:pt idx="197">
                  <c:v>3.5620915039086432E-2</c:v>
                </c:pt>
                <c:pt idx="198">
                  <c:v>1.106871791231928E-2</c:v>
                </c:pt>
                <c:pt idx="199">
                  <c:v>-3.0046244048524271E-2</c:v>
                </c:pt>
                <c:pt idx="200">
                  <c:v>-1.9175496816514533E-3</c:v>
                </c:pt>
                <c:pt idx="201">
                  <c:v>8.6264684593269039E-2</c:v>
                </c:pt>
                <c:pt idx="202">
                  <c:v>-0.11866128802704153</c:v>
                </c:pt>
                <c:pt idx="203">
                  <c:v>7.679336007468179E-4</c:v>
                </c:pt>
                <c:pt idx="204">
                  <c:v>2.1924870259984044E-2</c:v>
                </c:pt>
                <c:pt idx="205">
                  <c:v>2.1450105421501105E-2</c:v>
                </c:pt>
                <c:pt idx="206">
                  <c:v>7.3229014543474565E-4</c:v>
                </c:pt>
                <c:pt idx="207">
                  <c:v>-7.1907466718116667E-3</c:v>
                </c:pt>
                <c:pt idx="208">
                  <c:v>-3.7382809676479188E-2</c:v>
                </c:pt>
                <c:pt idx="209">
                  <c:v>5.6019292111304603E-2</c:v>
                </c:pt>
                <c:pt idx="210">
                  <c:v>-3.5895559828498479E-2</c:v>
                </c:pt>
                <c:pt idx="211">
                  <c:v>-1.6424727389828805E-2</c:v>
                </c:pt>
                <c:pt idx="212">
                  <c:v>-6.6325785656728475E-2</c:v>
                </c:pt>
                <c:pt idx="213">
                  <c:v>1.7567220364577831E-2</c:v>
                </c:pt>
                <c:pt idx="214">
                  <c:v>-9.8196730346307715E-3</c:v>
                </c:pt>
                <c:pt idx="215">
                  <c:v>-1.5773219178082276E-2</c:v>
                </c:pt>
                <c:pt idx="216">
                  <c:v>-1.1416525331593261E-3</c:v>
                </c:pt>
                <c:pt idx="217">
                  <c:v>-3.5898518861122913E-2</c:v>
                </c:pt>
                <c:pt idx="218">
                  <c:v>-5.8851135815357593E-2</c:v>
                </c:pt>
                <c:pt idx="219">
                  <c:v>5.4556376007913431E-2</c:v>
                </c:pt>
                <c:pt idx="220">
                  <c:v>2.2673083612800425E-2</c:v>
                </c:pt>
                <c:pt idx="221">
                  <c:v>-7.2478846314150396E-3</c:v>
                </c:pt>
                <c:pt idx="222">
                  <c:v>-4.7134940322106793E-2</c:v>
                </c:pt>
                <c:pt idx="223">
                  <c:v>3.6294189020540671E-2</c:v>
                </c:pt>
                <c:pt idx="225">
                  <c:v>-6.4739824985444979E-3</c:v>
                </c:pt>
                <c:pt idx="226">
                  <c:v>0.10567552313276229</c:v>
                </c:pt>
                <c:pt idx="227">
                  <c:v>-0.65056268427971542</c:v>
                </c:pt>
                <c:pt idx="228">
                  <c:v>5.3119538668152527E-2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6-4AE1-BFD5-1283091B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68120"/>
        <c:axId val="320568448"/>
      </c:lineChart>
      <c:dateAx>
        <c:axId val="3205681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8448"/>
        <c:crosses val="autoZero"/>
        <c:auto val="1"/>
        <c:lblOffset val="100"/>
        <c:baseTimeUnit val="days"/>
      </c:dateAx>
      <c:valAx>
        <c:axId val="3205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Daily_Middle!$O$1:$O$2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Daily_Middle!$B$3:$B$231</c:f>
              <c:numCache>
                <c:formatCode>d\-mmm\-yy</c:formatCode>
                <c:ptCount val="229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43411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43430</c:v>
                </c:pt>
                <c:pt idx="36">
                  <c:v>43431</c:v>
                </c:pt>
                <c:pt idx="37">
                  <c:v>43432</c:v>
                </c:pt>
                <c:pt idx="38">
                  <c:v>43433</c:v>
                </c:pt>
                <c:pt idx="39">
                  <c:v>43434</c:v>
                </c:pt>
                <c:pt idx="40">
                  <c:v>43437</c:v>
                </c:pt>
                <c:pt idx="41">
                  <c:v>43438</c:v>
                </c:pt>
                <c:pt idx="42">
                  <c:v>43439</c:v>
                </c:pt>
                <c:pt idx="43">
                  <c:v>43440</c:v>
                </c:pt>
                <c:pt idx="44">
                  <c:v>43441</c:v>
                </c:pt>
                <c:pt idx="45">
                  <c:v>43444</c:v>
                </c:pt>
                <c:pt idx="46">
                  <c:v>43445</c:v>
                </c:pt>
                <c:pt idx="47">
                  <c:v>43446</c:v>
                </c:pt>
                <c:pt idx="48">
                  <c:v>43447</c:v>
                </c:pt>
                <c:pt idx="49">
                  <c:v>43448</c:v>
                </c:pt>
                <c:pt idx="50">
                  <c:v>43451</c:v>
                </c:pt>
                <c:pt idx="51">
                  <c:v>43452</c:v>
                </c:pt>
                <c:pt idx="52">
                  <c:v>43453</c:v>
                </c:pt>
                <c:pt idx="53">
                  <c:v>43454</c:v>
                </c:pt>
                <c:pt idx="54">
                  <c:v>43455</c:v>
                </c:pt>
                <c:pt idx="55">
                  <c:v>43458</c:v>
                </c:pt>
                <c:pt idx="56">
                  <c:v>43460</c:v>
                </c:pt>
                <c:pt idx="57">
                  <c:v>43461</c:v>
                </c:pt>
                <c:pt idx="58">
                  <c:v>43462</c:v>
                </c:pt>
                <c:pt idx="59">
                  <c:v>43465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43647</c:v>
                </c:pt>
                <c:pt idx="183">
                  <c:v>43648</c:v>
                </c:pt>
                <c:pt idx="184">
                  <c:v>43649</c:v>
                </c:pt>
                <c:pt idx="185">
                  <c:v>43650</c:v>
                </c:pt>
                <c:pt idx="186">
                  <c:v>43651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43661</c:v>
                </c:pt>
                <c:pt idx="193">
                  <c:v>43662</c:v>
                </c:pt>
                <c:pt idx="194">
                  <c:v>43663</c:v>
                </c:pt>
                <c:pt idx="195">
                  <c:v>43664</c:v>
                </c:pt>
                <c:pt idx="196">
                  <c:v>43665</c:v>
                </c:pt>
                <c:pt idx="197">
                  <c:v>43668</c:v>
                </c:pt>
                <c:pt idx="198">
                  <c:v>43669</c:v>
                </c:pt>
                <c:pt idx="199">
                  <c:v>43670</c:v>
                </c:pt>
                <c:pt idx="200">
                  <c:v>43671</c:v>
                </c:pt>
                <c:pt idx="201">
                  <c:v>43672</c:v>
                </c:pt>
                <c:pt idx="202">
                  <c:v>43675</c:v>
                </c:pt>
                <c:pt idx="203">
                  <c:v>43676</c:v>
                </c:pt>
                <c:pt idx="204">
                  <c:v>43677</c:v>
                </c:pt>
                <c:pt idx="205">
                  <c:v>43678</c:v>
                </c:pt>
                <c:pt idx="206">
                  <c:v>43679</c:v>
                </c:pt>
                <c:pt idx="207">
                  <c:v>43682</c:v>
                </c:pt>
                <c:pt idx="208">
                  <c:v>43683</c:v>
                </c:pt>
                <c:pt idx="209">
                  <c:v>43684</c:v>
                </c:pt>
                <c:pt idx="210">
                  <c:v>43685</c:v>
                </c:pt>
                <c:pt idx="211">
                  <c:v>43686</c:v>
                </c:pt>
                <c:pt idx="212">
                  <c:v>43690</c:v>
                </c:pt>
                <c:pt idx="213">
                  <c:v>43691</c:v>
                </c:pt>
                <c:pt idx="214">
                  <c:v>43693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43703</c:v>
                </c:pt>
                <c:pt idx="221">
                  <c:v>43704</c:v>
                </c:pt>
                <c:pt idx="222">
                  <c:v>43705</c:v>
                </c:pt>
                <c:pt idx="223">
                  <c:v>43706</c:v>
                </c:pt>
              </c:numCache>
            </c:numRef>
          </c:cat>
          <c:val>
            <c:numRef>
              <c:f>Daily_Middle!$O$3:$O$231</c:f>
              <c:numCache>
                <c:formatCode>0.0000%</c:formatCode>
                <c:ptCount val="229"/>
                <c:pt idx="0">
                  <c:v>-3.1818181818181815E-2</c:v>
                </c:pt>
                <c:pt idx="1">
                  <c:v>3.7558685446009033E-3</c:v>
                </c:pt>
                <c:pt idx="2">
                  <c:v>-1.8553164951668193E-2</c:v>
                </c:pt>
                <c:pt idx="3">
                  <c:v>-3.2883240667196258E-2</c:v>
                </c:pt>
                <c:pt idx="4">
                  <c:v>-4.599211563731857E-3</c:v>
                </c:pt>
                <c:pt idx="5">
                  <c:v>8.993399339933994E-2</c:v>
                </c:pt>
                <c:pt idx="6">
                  <c:v>-2.4526873580620809E-2</c:v>
                </c:pt>
                <c:pt idx="7">
                  <c:v>3.1041440322830981E-2</c:v>
                </c:pt>
                <c:pt idx="8">
                  <c:v>8.4299262381454503E-3</c:v>
                </c:pt>
                <c:pt idx="9">
                  <c:v>-2.3884161815196639E-3</c:v>
                </c:pt>
                <c:pt idx="10">
                  <c:v>-5.2371689361065392E-2</c:v>
                </c:pt>
                <c:pt idx="11">
                  <c:v>2.4159166271909158E-2</c:v>
                </c:pt>
                <c:pt idx="12">
                  <c:v>-1.2025901942645804E-2</c:v>
                </c:pt>
                <c:pt idx="13">
                  <c:v>-1.0611735330836385E-2</c:v>
                </c:pt>
                <c:pt idx="14">
                  <c:v>2.0347003154574096E-2</c:v>
                </c:pt>
                <c:pt idx="15">
                  <c:v>-6.9562528984387076E-3</c:v>
                </c:pt>
                <c:pt idx="16">
                  <c:v>1.3231631382316315E-2</c:v>
                </c:pt>
                <c:pt idx="17">
                  <c:v>3.4260255031494956E-2</c:v>
                </c:pt>
                <c:pt idx="18">
                  <c:v>3.1639928698752158E-2</c:v>
                </c:pt>
                <c:pt idx="19">
                  <c:v>-7.7753779697623867E-3</c:v>
                </c:pt>
                <c:pt idx="20">
                  <c:v>6.9656073138876133E-3</c:v>
                </c:pt>
                <c:pt idx="21">
                  <c:v>-5.6492289955324876E-2</c:v>
                </c:pt>
                <c:pt idx="22">
                  <c:v>-1.2830303956010524E-2</c:v>
                </c:pt>
                <c:pt idx="23">
                  <c:v>-1.4234875444839753E-2</c:v>
                </c:pt>
                <c:pt idx="24">
                  <c:v>6.1214879924658249E-3</c:v>
                </c:pt>
                <c:pt idx="25">
                  <c:v>5.4602184087363496E-3</c:v>
                </c:pt>
                <c:pt idx="26">
                  <c:v>-2.7463149728471754E-2</c:v>
                </c:pt>
                <c:pt idx="27">
                  <c:v>-1.5954052329291641E-3</c:v>
                </c:pt>
                <c:pt idx="28">
                  <c:v>6.0722275487377249E-3</c:v>
                </c:pt>
                <c:pt idx="29">
                  <c:v>-5.8767471410420035E-3</c:v>
                </c:pt>
                <c:pt idx="30">
                  <c:v>2.2687330244448068E-2</c:v>
                </c:pt>
                <c:pt idx="31">
                  <c:v>-3.4369629745352997E-3</c:v>
                </c:pt>
                <c:pt idx="32">
                  <c:v>1.5676438313215238E-3</c:v>
                </c:pt>
                <c:pt idx="33">
                  <c:v>1.0956331194240812E-3</c:v>
                </c:pt>
                <c:pt idx="34">
                  <c:v>2.8142589118198163E-3</c:v>
                </c:pt>
                <c:pt idx="35">
                  <c:v>-3.866541939507321E-2</c:v>
                </c:pt>
                <c:pt idx="36">
                  <c:v>8.9198832306195269E-3</c:v>
                </c:pt>
                <c:pt idx="37">
                  <c:v>-0.65037775277286614</c:v>
                </c:pt>
                <c:pt idx="38">
                  <c:v>-5.1494252873563164E-2</c:v>
                </c:pt>
                <c:pt idx="39">
                  <c:v>3.8778477944739842E-3</c:v>
                </c:pt>
                <c:pt idx="40">
                  <c:v>-5.3114437469821071E-3</c:v>
                </c:pt>
                <c:pt idx="41">
                  <c:v>-1.0679611650485381E-2</c:v>
                </c:pt>
                <c:pt idx="42">
                  <c:v>2.6987242394504413E-2</c:v>
                </c:pt>
                <c:pt idx="43">
                  <c:v>-3.6311514572384247E-2</c:v>
                </c:pt>
                <c:pt idx="44">
                  <c:v>3.4705007436788156E-3</c:v>
                </c:pt>
                <c:pt idx="45">
                  <c:v>-1.2845849802371512E-2</c:v>
                </c:pt>
                <c:pt idx="46">
                  <c:v>9.0090090090089239E-3</c:v>
                </c:pt>
                <c:pt idx="47">
                  <c:v>2.3313492063492147E-2</c:v>
                </c:pt>
                <c:pt idx="48">
                  <c:v>-2.9083858458556601E-3</c:v>
                </c:pt>
                <c:pt idx="49">
                  <c:v>-2.041808458920753E-2</c:v>
                </c:pt>
                <c:pt idx="50">
                  <c:v>-1.0918114143920538E-2</c:v>
                </c:pt>
                <c:pt idx="51">
                  <c:v>-6.0210737581536224E-3</c:v>
                </c:pt>
                <c:pt idx="52">
                  <c:v>2.2715800100959114E-2</c:v>
                </c:pt>
                <c:pt idx="53">
                  <c:v>-1.0858835143139135E-2</c:v>
                </c:pt>
                <c:pt idx="54">
                  <c:v>-1.147704590818369E-2</c:v>
                </c:pt>
                <c:pt idx="55">
                  <c:v>-1.514386673397188E-3</c:v>
                </c:pt>
                <c:pt idx="56">
                  <c:v>-1.617795753286156E-2</c:v>
                </c:pt>
                <c:pt idx="57">
                  <c:v>-3.597122302158215E-3</c:v>
                </c:pt>
                <c:pt idx="58">
                  <c:v>1.3924703455389317E-2</c:v>
                </c:pt>
                <c:pt idx="59">
                  <c:v>1.5259409969481759E-3</c:v>
                </c:pt>
                <c:pt idx="60">
                  <c:v>8.1259522600304439E-3</c:v>
                </c:pt>
                <c:pt idx="61">
                  <c:v>-1.8136020151133473E-2</c:v>
                </c:pt>
                <c:pt idx="62">
                  <c:v>-1.7444843509492075E-2</c:v>
                </c:pt>
                <c:pt idx="63">
                  <c:v>1.6187989556135741E-2</c:v>
                </c:pt>
                <c:pt idx="64">
                  <c:v>-5.1387461459403904E-3</c:v>
                </c:pt>
                <c:pt idx="65">
                  <c:v>6.7148760330579104E-3</c:v>
                </c:pt>
                <c:pt idx="66">
                  <c:v>-4.6177526936891002E-3</c:v>
                </c:pt>
                <c:pt idx="67">
                  <c:v>2.2680412371134051E-2</c:v>
                </c:pt>
                <c:pt idx="68">
                  <c:v>-1.108870967741944E-2</c:v>
                </c:pt>
                <c:pt idx="69">
                  <c:v>-2.497451580020376E-2</c:v>
                </c:pt>
                <c:pt idx="70">
                  <c:v>1.0454783063250843E-3</c:v>
                </c:pt>
                <c:pt idx="71">
                  <c:v>1.1488250652741455E-2</c:v>
                </c:pt>
                <c:pt idx="72">
                  <c:v>-1.7552916881775824E-2</c:v>
                </c:pt>
                <c:pt idx="73">
                  <c:v>-1.6290068313189819E-2</c:v>
                </c:pt>
                <c:pt idx="74">
                  <c:v>-9.0811965811965212E-3</c:v>
                </c:pt>
                <c:pt idx="75">
                  <c:v>-1.1320754716981102E-2</c:v>
                </c:pt>
                <c:pt idx="76">
                  <c:v>-4.3620501635769429E-3</c:v>
                </c:pt>
                <c:pt idx="77">
                  <c:v>-1.4238773274917823E-2</c:v>
                </c:pt>
                <c:pt idx="78">
                  <c:v>-3.2777777777777808E-2</c:v>
                </c:pt>
                <c:pt idx="79">
                  <c:v>1.6082711085583064E-2</c:v>
                </c:pt>
                <c:pt idx="80">
                  <c:v>1.3566986998304158E-2</c:v>
                </c:pt>
                <c:pt idx="81">
                  <c:v>1.7847183491355206E-2</c:v>
                </c:pt>
                <c:pt idx="82">
                  <c:v>-2.7945205479452024E-2</c:v>
                </c:pt>
                <c:pt idx="83">
                  <c:v>3.3821871476888065E-3</c:v>
                </c:pt>
                <c:pt idx="84">
                  <c:v>-4.4943820224719738E-3</c:v>
                </c:pt>
                <c:pt idx="85">
                  <c:v>-3.103837471783296E-2</c:v>
                </c:pt>
                <c:pt idx="86">
                  <c:v>-1.5142690739662169E-2</c:v>
                </c:pt>
                <c:pt idx="87">
                  <c:v>-2.8976936723832086E-2</c:v>
                </c:pt>
                <c:pt idx="88">
                  <c:v>-3.0450669914738127E-3</c:v>
                </c:pt>
                <c:pt idx="89">
                  <c:v>-2.26023213194868E-2</c:v>
                </c:pt>
                <c:pt idx="90">
                  <c:v>9.9999999999999638E-3</c:v>
                </c:pt>
                <c:pt idx="91">
                  <c:v>-2.3514851485148411E-2</c:v>
                </c:pt>
                <c:pt idx="92">
                  <c:v>3.8022813688212927E-2</c:v>
                </c:pt>
                <c:pt idx="93">
                  <c:v>-4.5177045177045211E-2</c:v>
                </c:pt>
                <c:pt idx="94">
                  <c:v>-1.6624040920716076E-2</c:v>
                </c:pt>
                <c:pt idx="95">
                  <c:v>-1.3003901170352214E-3</c:v>
                </c:pt>
                <c:pt idx="96">
                  <c:v>2.6041666666667038E-3</c:v>
                </c:pt>
                <c:pt idx="97">
                  <c:v>1.1038961038960965E-2</c:v>
                </c:pt>
                <c:pt idx="98">
                  <c:v>-2.8901734104046246E-2</c:v>
                </c:pt>
                <c:pt idx="99">
                  <c:v>4.629629629629743E-3</c:v>
                </c:pt>
                <c:pt idx="100">
                  <c:v>-1.5799868334430582E-2</c:v>
                </c:pt>
                <c:pt idx="101">
                  <c:v>1.7391304347826049E-2</c:v>
                </c:pt>
                <c:pt idx="102">
                  <c:v>0</c:v>
                </c:pt>
                <c:pt idx="103">
                  <c:v>0.1058514135437212</c:v>
                </c:pt>
                <c:pt idx="104">
                  <c:v>2.5564803804994124E-2</c:v>
                </c:pt>
                <c:pt idx="105">
                  <c:v>0</c:v>
                </c:pt>
                <c:pt idx="106">
                  <c:v>4.0579710144927533E-2</c:v>
                </c:pt>
                <c:pt idx="107">
                  <c:v>-5.7938718662952679E-2</c:v>
                </c:pt>
                <c:pt idx="108">
                  <c:v>4.3761088113542318E-2</c:v>
                </c:pt>
                <c:pt idx="109">
                  <c:v>6.6855524079320175E-2</c:v>
                </c:pt>
                <c:pt idx="110">
                  <c:v>-1.1152416356877444E-2</c:v>
                </c:pt>
                <c:pt idx="111">
                  <c:v>2.5241675617615561E-2</c:v>
                </c:pt>
                <c:pt idx="112">
                  <c:v>-1.5715034049241035E-3</c:v>
                </c:pt>
                <c:pt idx="113">
                  <c:v>-2.4658971668415471E-2</c:v>
                </c:pt>
                <c:pt idx="114">
                  <c:v>5.3792361484666115E-4</c:v>
                </c:pt>
                <c:pt idx="115">
                  <c:v>-2.3655913978494654E-2</c:v>
                </c:pt>
                <c:pt idx="116">
                  <c:v>-3.5242290748898709E-2</c:v>
                </c:pt>
                <c:pt idx="117">
                  <c:v>-2.3972602739725964E-2</c:v>
                </c:pt>
                <c:pt idx="118">
                  <c:v>5.6140350877192949E-2</c:v>
                </c:pt>
                <c:pt idx="119">
                  <c:v>-1.8826135105204905E-2</c:v>
                </c:pt>
                <c:pt idx="120">
                  <c:v>4.6839729119638893E-2</c:v>
                </c:pt>
                <c:pt idx="121">
                  <c:v>-5.9299191374662767E-3</c:v>
                </c:pt>
                <c:pt idx="122">
                  <c:v>2.1691973969631545E-3</c:v>
                </c:pt>
                <c:pt idx="123">
                  <c:v>1.1363636363636333E-2</c:v>
                </c:pt>
                <c:pt idx="124">
                  <c:v>-2.3542001070090988E-2</c:v>
                </c:pt>
                <c:pt idx="125">
                  <c:v>1.534246575342472E-2</c:v>
                </c:pt>
                <c:pt idx="126">
                  <c:v>-2.2665947112790161E-2</c:v>
                </c:pt>
                <c:pt idx="127">
                  <c:v>-1.7117614577581416E-2</c:v>
                </c:pt>
                <c:pt idx="128">
                  <c:v>6.1797752808988443E-3</c:v>
                </c:pt>
                <c:pt idx="129">
                  <c:v>-4.4667783361249744E-3</c:v>
                </c:pt>
                <c:pt idx="130">
                  <c:v>-2.8042624789680311E-3</c:v>
                </c:pt>
                <c:pt idx="131">
                  <c:v>1.7997750281214784E-2</c:v>
                </c:pt>
                <c:pt idx="132">
                  <c:v>-1.6574585635359115E-2</c:v>
                </c:pt>
                <c:pt idx="133">
                  <c:v>2.6404494382022407E-2</c:v>
                </c:pt>
                <c:pt idx="134">
                  <c:v>-3.2293377120963203E-2</c:v>
                </c:pt>
                <c:pt idx="135">
                  <c:v>-2.8280542986425336E-2</c:v>
                </c:pt>
                <c:pt idx="136">
                  <c:v>1.2223515715948744E-2</c:v>
                </c:pt>
                <c:pt idx="137">
                  <c:v>2.4726854514088459E-2</c:v>
                </c:pt>
                <c:pt idx="138">
                  <c:v>-6.7340067340066704E-3</c:v>
                </c:pt>
                <c:pt idx="139">
                  <c:v>-1.525423728813553E-2</c:v>
                </c:pt>
                <c:pt idx="140">
                  <c:v>-2.9833620195066073E-2</c:v>
                </c:pt>
                <c:pt idx="141">
                  <c:v>-1.123595505617981E-2</c:v>
                </c:pt>
                <c:pt idx="142">
                  <c:v>-5.9808612440187992E-4</c:v>
                </c:pt>
                <c:pt idx="143">
                  <c:v>-9.5751047277079261E-3</c:v>
                </c:pt>
                <c:pt idx="144">
                  <c:v>-3.2628398791540822E-2</c:v>
                </c:pt>
                <c:pt idx="145">
                  <c:v>-6.8707058088694215E-3</c:v>
                </c:pt>
                <c:pt idx="146">
                  <c:v>-1.8867924528301886E-2</c:v>
                </c:pt>
                <c:pt idx="147">
                  <c:v>3.205128205128205E-3</c:v>
                </c:pt>
                <c:pt idx="148">
                  <c:v>-4.6645367412140648E-2</c:v>
                </c:pt>
                <c:pt idx="149">
                  <c:v>4.6916890080430105E-3</c:v>
                </c:pt>
                <c:pt idx="150">
                  <c:v>-3.4022681787858534E-2</c:v>
                </c:pt>
                <c:pt idx="151">
                  <c:v>1.2430939226519219E-2</c:v>
                </c:pt>
                <c:pt idx="152">
                  <c:v>1.9781718963165114E-2</c:v>
                </c:pt>
                <c:pt idx="153">
                  <c:v>8.2274247491638877E-2</c:v>
                </c:pt>
                <c:pt idx="154">
                  <c:v>-3.7082818294190356E-2</c:v>
                </c:pt>
                <c:pt idx="155">
                  <c:v>6.4184852374839533E-3</c:v>
                </c:pt>
                <c:pt idx="156">
                  <c:v>-3.5076530612244895E-2</c:v>
                </c:pt>
                <c:pt idx="157">
                  <c:v>3.8995373430270833E-2</c:v>
                </c:pt>
                <c:pt idx="158">
                  <c:v>6.9974554707380584E-3</c:v>
                </c:pt>
                <c:pt idx="159">
                  <c:v>-9.4756790903348063E-3</c:v>
                </c:pt>
                <c:pt idx="160">
                  <c:v>-2.168367346938779E-2</c:v>
                </c:pt>
                <c:pt idx="161">
                  <c:v>2.2816166883963495E-2</c:v>
                </c:pt>
                <c:pt idx="162">
                  <c:v>-3.9515615041427768E-2</c:v>
                </c:pt>
                <c:pt idx="163">
                  <c:v>3.9814200398143517E-3</c:v>
                </c:pt>
                <c:pt idx="164">
                  <c:v>1.8506278916060694E-2</c:v>
                </c:pt>
                <c:pt idx="165">
                  <c:v>-4.282933160285525E-2</c:v>
                </c:pt>
                <c:pt idx="166">
                  <c:v>-1.6949152542372881E-2</c:v>
                </c:pt>
                <c:pt idx="167">
                  <c:v>0</c:v>
                </c:pt>
                <c:pt idx="168">
                  <c:v>4.1379310344827586E-2</c:v>
                </c:pt>
                <c:pt idx="169">
                  <c:v>3.9735099337747971E-3</c:v>
                </c:pt>
                <c:pt idx="170">
                  <c:v>-1.715039577836408E-2</c:v>
                </c:pt>
                <c:pt idx="171">
                  <c:v>-1.8120805369127441E-2</c:v>
                </c:pt>
                <c:pt idx="172">
                  <c:v>-1.0252904989747093E-2</c:v>
                </c:pt>
                <c:pt idx="173">
                  <c:v>-4.6961325966850903E-2</c:v>
                </c:pt>
                <c:pt idx="174">
                  <c:v>-0.13840579710144923</c:v>
                </c:pt>
                <c:pt idx="175">
                  <c:v>6.6442388561816584E-2</c:v>
                </c:pt>
                <c:pt idx="176">
                  <c:v>7.8864353312302835E-3</c:v>
                </c:pt>
                <c:pt idx="177">
                  <c:v>-1.721439749608766E-2</c:v>
                </c:pt>
                <c:pt idx="178">
                  <c:v>3.5828025477707005E-2</c:v>
                </c:pt>
                <c:pt idx="179">
                  <c:v>9.9923136049193811E-3</c:v>
                </c:pt>
                <c:pt idx="180">
                  <c:v>1.0654490106544944E-2</c:v>
                </c:pt>
                <c:pt idx="181">
                  <c:v>-6.2500000000000083E-2</c:v>
                </c:pt>
                <c:pt idx="182">
                  <c:v>3.0522088353413745E-2</c:v>
                </c:pt>
                <c:pt idx="183">
                  <c:v>1.5588464536242293E-3</c:v>
                </c:pt>
                <c:pt idx="184">
                  <c:v>2.8015564202334586E-2</c:v>
                </c:pt>
                <c:pt idx="185">
                  <c:v>5.3747161241483682E-2</c:v>
                </c:pt>
                <c:pt idx="186">
                  <c:v>-6.6091954022988425E-2</c:v>
                </c:pt>
                <c:pt idx="187">
                  <c:v>-5.6153846153846131E-2</c:v>
                </c:pt>
                <c:pt idx="188">
                  <c:v>1.059494702526485E-2</c:v>
                </c:pt>
                <c:pt idx="189">
                  <c:v>-6.7741935483871016E-2</c:v>
                </c:pt>
                <c:pt idx="190">
                  <c:v>5.6228373702422146E-2</c:v>
                </c:pt>
                <c:pt idx="191">
                  <c:v>2.3751023751023798E-2</c:v>
                </c:pt>
                <c:pt idx="192">
                  <c:v>-3.6799999999999958E-2</c:v>
                </c:pt>
                <c:pt idx="193">
                  <c:v>1.2458471760797342E-2</c:v>
                </c:pt>
                <c:pt idx="194">
                  <c:v>-2.5430680885972178E-2</c:v>
                </c:pt>
                <c:pt idx="195">
                  <c:v>-1.9360269360269338E-2</c:v>
                </c:pt>
                <c:pt idx="196">
                  <c:v>-4.0343347639485001E-2</c:v>
                </c:pt>
                <c:pt idx="197">
                  <c:v>3.5778175313059032E-2</c:v>
                </c:pt>
                <c:pt idx="198">
                  <c:v>1.1226252158894622E-2</c:v>
                </c:pt>
                <c:pt idx="199">
                  <c:v>-2.9888983774551667E-2</c:v>
                </c:pt>
                <c:pt idx="200">
                  <c:v>-1.7605633802815902E-3</c:v>
                </c:pt>
                <c:pt idx="201">
                  <c:v>8.6419753086419721E-2</c:v>
                </c:pt>
                <c:pt idx="202">
                  <c:v>-0.11850649350649357</c:v>
                </c:pt>
                <c:pt idx="203">
                  <c:v>9.2081031307558498E-4</c:v>
                </c:pt>
                <c:pt idx="204">
                  <c:v>2.2079116835326509E-2</c:v>
                </c:pt>
                <c:pt idx="205">
                  <c:v>2.1602160216021654E-2</c:v>
                </c:pt>
                <c:pt idx="206">
                  <c:v>8.8105726872241691E-4</c:v>
                </c:pt>
                <c:pt idx="207">
                  <c:v>-7.0422535211267356E-3</c:v>
                </c:pt>
                <c:pt idx="208">
                  <c:v>-3.7234042553191515E-2</c:v>
                </c:pt>
                <c:pt idx="209">
                  <c:v>5.6169429097605972E-2</c:v>
                </c:pt>
                <c:pt idx="210">
                  <c:v>-3.574542284219711E-2</c:v>
                </c:pt>
                <c:pt idx="211">
                  <c:v>-1.6274864376130176E-2</c:v>
                </c:pt>
                <c:pt idx="212">
                  <c:v>-6.6176470588235323E-2</c:v>
                </c:pt>
                <c:pt idx="213">
                  <c:v>1.771653543307098E-2</c:v>
                </c:pt>
                <c:pt idx="214">
                  <c:v>-9.6711798839458404E-3</c:v>
                </c:pt>
                <c:pt idx="215">
                  <c:v>-1.5625000000000083E-2</c:v>
                </c:pt>
                <c:pt idx="216">
                  <c:v>-9.9206349206343563E-4</c:v>
                </c:pt>
                <c:pt idx="217">
                  <c:v>-3.5749751737835241E-2</c:v>
                </c:pt>
                <c:pt idx="218">
                  <c:v>-5.870236869206992E-2</c:v>
                </c:pt>
                <c:pt idx="219">
                  <c:v>5.4704595185995623E-2</c:v>
                </c:pt>
                <c:pt idx="220">
                  <c:v>2.2821576763485358E-2</c:v>
                </c:pt>
                <c:pt idx="221">
                  <c:v>-7.0993914807301085E-3</c:v>
                </c:pt>
                <c:pt idx="222">
                  <c:v>-4.69867211440246E-2</c:v>
                </c:pt>
                <c:pt idx="223">
                  <c:v>3.644158628081464E-2</c:v>
                </c:pt>
                <c:pt idx="225">
                  <c:v>-6.3006679192881337E-3</c:v>
                </c:pt>
                <c:pt idx="226">
                  <c:v>0.1058514135437212</c:v>
                </c:pt>
                <c:pt idx="227">
                  <c:v>-0.65037775277286614</c:v>
                </c:pt>
                <c:pt idx="228">
                  <c:v>5.3119185156322399E-2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6-42E2-BB9C-BA2F0B3D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0696"/>
        <c:axId val="317000368"/>
      </c:lineChart>
      <c:dateAx>
        <c:axId val="3170006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0368"/>
        <c:crosses val="autoZero"/>
        <c:auto val="1"/>
        <c:lblOffset val="100"/>
        <c:baseTimeUnit val="days"/>
      </c:dateAx>
      <c:valAx>
        <c:axId val="317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311727</xdr:colOff>
      <xdr:row>5</xdr:row>
      <xdr:rowOff>100445</xdr:rowOff>
    </xdr:from>
    <xdr:to>
      <xdr:col>30</xdr:col>
      <xdr:colOff>34636</xdr:colOff>
      <xdr:row>19</xdr:row>
      <xdr:rowOff>176645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812E2-3355-4436-ADD8-3214CF86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294409</xdr:colOff>
      <xdr:row>21</xdr:row>
      <xdr:rowOff>117764</xdr:rowOff>
    </xdr:from>
    <xdr:to>
      <xdr:col>30</xdr:col>
      <xdr:colOff>17318</xdr:colOff>
      <xdr:row>36</xdr:row>
      <xdr:rowOff>3464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4A4B1-10E2-463E-A19B-C8CD13637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273049</xdr:colOff>
      <xdr:row>37</xdr:row>
      <xdr:rowOff>95249</xdr:rowOff>
    </xdr:from>
    <xdr:to>
      <xdr:col>29</xdr:col>
      <xdr:colOff>577849</xdr:colOff>
      <xdr:row>51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002A46-B4D0-4D95-B1D7-45D4A138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176212</xdr:rowOff>
    </xdr:from>
    <xdr:to>
      <xdr:col>27</xdr:col>
      <xdr:colOff>304800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7A633-0B63-4ED8-86F4-FBE4A2A8D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20</xdr:row>
      <xdr:rowOff>117763</xdr:rowOff>
    </xdr:from>
    <xdr:to>
      <xdr:col>27</xdr:col>
      <xdr:colOff>329045</xdr:colOff>
      <xdr:row>33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1A198-9C66-46D8-93DF-11C66BC2D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20409</xdr:colOff>
      <xdr:row>3</xdr:row>
      <xdr:rowOff>16329</xdr:rowOff>
    </xdr:from>
    <xdr:to>
      <xdr:col>27</xdr:col>
      <xdr:colOff>306159</xdr:colOff>
      <xdr:row>17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CAC30-8345-4648-A8BD-8EFD66F73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6803</xdr:colOff>
      <xdr:row>20</xdr:row>
      <xdr:rowOff>29936</xdr:rowOff>
    </xdr:from>
    <xdr:to>
      <xdr:col>27</xdr:col>
      <xdr:colOff>292553</xdr:colOff>
      <xdr:row>34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30D7A-6548-48CB-88D4-CAC4CD4B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401409</xdr:colOff>
      <xdr:row>7</xdr:row>
      <xdr:rowOff>70757</xdr:rowOff>
    </xdr:from>
    <xdr:to>
      <xdr:col>28</xdr:col>
      <xdr:colOff>74838</xdr:colOff>
      <xdr:row>21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ABDE0-371B-4D24-9C3A-B283E81F5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496659</xdr:colOff>
      <xdr:row>24</xdr:row>
      <xdr:rowOff>2722</xdr:rowOff>
    </xdr:from>
    <xdr:to>
      <xdr:col>28</xdr:col>
      <xdr:colOff>170088</xdr:colOff>
      <xdr:row>38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CB77E-1500-471D-BB55-6F044BA2B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537481</xdr:colOff>
      <xdr:row>40</xdr:row>
      <xdr:rowOff>23132</xdr:rowOff>
    </xdr:from>
    <xdr:to>
      <xdr:col>28</xdr:col>
      <xdr:colOff>210910</xdr:colOff>
      <xdr:row>54</xdr:row>
      <xdr:rowOff>99332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ED45EC-5DE7-4D95-8F44-D532F309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34017</xdr:colOff>
      <xdr:row>5</xdr:row>
      <xdr:rowOff>179615</xdr:rowOff>
    </xdr:from>
    <xdr:to>
      <xdr:col>27</xdr:col>
      <xdr:colOff>319767</xdr:colOff>
      <xdr:row>20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3CC12-4908-4105-BB89-6BF136008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47624</xdr:colOff>
      <xdr:row>21</xdr:row>
      <xdr:rowOff>179614</xdr:rowOff>
    </xdr:from>
    <xdr:to>
      <xdr:col>27</xdr:col>
      <xdr:colOff>333374</xdr:colOff>
      <xdr:row>36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6A889-4EBC-4D76-A973-5A44B2F2D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1</xdr:row>
      <xdr:rowOff>179614</xdr:rowOff>
    </xdr:from>
    <xdr:to>
      <xdr:col>27</xdr:col>
      <xdr:colOff>333375</xdr:colOff>
      <xdr:row>16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80E31-0228-49E6-B8C3-9C5BAFE6A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20410</xdr:colOff>
      <xdr:row>18</xdr:row>
      <xdr:rowOff>125186</xdr:rowOff>
    </xdr:from>
    <xdr:to>
      <xdr:col>27</xdr:col>
      <xdr:colOff>306160</xdr:colOff>
      <xdr:row>33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F33CF-98D6-40FA-B8BE-BC6E1392D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741589</xdr:colOff>
      <xdr:row>4</xdr:row>
      <xdr:rowOff>16329</xdr:rowOff>
    </xdr:from>
    <xdr:to>
      <xdr:col>27</xdr:col>
      <xdr:colOff>278946</xdr:colOff>
      <xdr:row>18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6472A-EE0F-493E-93B7-7DD65A76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14769</xdr:colOff>
      <xdr:row>21</xdr:row>
      <xdr:rowOff>143740</xdr:rowOff>
    </xdr:from>
    <xdr:to>
      <xdr:col>27</xdr:col>
      <xdr:colOff>343815</xdr:colOff>
      <xdr:row>36</xdr:row>
      <xdr:rowOff>29440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9D691-0BFC-4FB8-BCE0-F82A2736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8131</xdr:colOff>
      <xdr:row>37</xdr:row>
      <xdr:rowOff>161693</xdr:rowOff>
    </xdr:from>
    <xdr:to>
      <xdr:col>27</xdr:col>
      <xdr:colOff>351960</xdr:colOff>
      <xdr:row>52</xdr:row>
      <xdr:rowOff>117088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2B0DA-3FF6-4146-8948-C739F379D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599514</xdr:colOff>
      <xdr:row>5</xdr:row>
      <xdr:rowOff>169208</xdr:rowOff>
    </xdr:from>
    <xdr:to>
      <xdr:col>27</xdr:col>
      <xdr:colOff>330573</xdr:colOff>
      <xdr:row>20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37C7A-347A-4172-AAE0-E3C654CF6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578121</xdr:colOff>
      <xdr:row>23</xdr:row>
      <xdr:rowOff>5194</xdr:rowOff>
    </xdr:from>
    <xdr:to>
      <xdr:col>27</xdr:col>
      <xdr:colOff>307142</xdr:colOff>
      <xdr:row>37</xdr:row>
      <xdr:rowOff>81394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E24F0-C2FD-4D5C-92DF-E85823798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5603</xdr:colOff>
      <xdr:row>2</xdr:row>
      <xdr:rowOff>158002</xdr:rowOff>
    </xdr:from>
    <xdr:to>
      <xdr:col>27</xdr:col>
      <xdr:colOff>341780</xdr:colOff>
      <xdr:row>17</xdr:row>
      <xdr:rowOff>43702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2F374-6E71-4B16-A6B7-C0F4FCDF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590346</xdr:colOff>
      <xdr:row>19</xdr:row>
      <xdr:rowOff>74467</xdr:rowOff>
    </xdr:from>
    <xdr:to>
      <xdr:col>27</xdr:col>
      <xdr:colOff>324461</xdr:colOff>
      <xdr:row>33</xdr:row>
      <xdr:rowOff>150667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46C9D-2142-430D-B52C-7298A3BD4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1"/>
  <sheetViews>
    <sheetView workbookViewId="0">
      <selection activeCell="Q12" sqref="Q12"/>
    </sheetView>
  </sheetViews>
  <sheetFormatPr defaultRowHeight="15" x14ac:dyDescent="0.25"/>
  <cols>
    <col min="2" max="2" width="10" bestFit="1" customWidth="1"/>
    <col min="3" max="3" width="10.140625" bestFit="1" customWidth="1"/>
    <col min="13" max="13" width="13.85546875" customWidth="1"/>
    <col min="14" max="14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1">
        <v>43374</v>
      </c>
      <c r="C2" s="1">
        <v>43398</v>
      </c>
      <c r="D2">
        <v>316.10000000000002</v>
      </c>
      <c r="E2">
        <v>331.7</v>
      </c>
      <c r="F2">
        <v>308.2</v>
      </c>
      <c r="G2">
        <v>327.5</v>
      </c>
      <c r="H2">
        <v>326.2</v>
      </c>
      <c r="I2">
        <v>327.5</v>
      </c>
      <c r="J2">
        <v>3541</v>
      </c>
      <c r="K2">
        <v>22807.03</v>
      </c>
      <c r="L2">
        <v>7596000</v>
      </c>
      <c r="M2">
        <v>-210000</v>
      </c>
      <c r="N2">
        <v>325.2</v>
      </c>
    </row>
    <row r="3" spans="1:14" x14ac:dyDescent="0.25">
      <c r="A3" t="s">
        <v>14</v>
      </c>
      <c r="B3" s="1">
        <v>43374</v>
      </c>
      <c r="C3" s="1">
        <v>43433</v>
      </c>
      <c r="D3">
        <v>312.85000000000002</v>
      </c>
      <c r="E3">
        <v>331.5</v>
      </c>
      <c r="F3">
        <v>311.2</v>
      </c>
      <c r="G3">
        <v>330</v>
      </c>
      <c r="H3">
        <v>328.4</v>
      </c>
      <c r="I3">
        <v>330</v>
      </c>
      <c r="J3">
        <v>19</v>
      </c>
      <c r="K3">
        <v>122.38</v>
      </c>
      <c r="L3">
        <v>160000</v>
      </c>
      <c r="M3">
        <v>16000</v>
      </c>
      <c r="N3">
        <v>325.2</v>
      </c>
    </row>
    <row r="4" spans="1:14" x14ac:dyDescent="0.25">
      <c r="A4" t="s">
        <v>14</v>
      </c>
      <c r="B4" s="1">
        <v>43374</v>
      </c>
      <c r="C4" s="1">
        <v>43461</v>
      </c>
      <c r="D4">
        <v>0</v>
      </c>
      <c r="E4">
        <v>0</v>
      </c>
      <c r="F4">
        <v>0</v>
      </c>
      <c r="G4">
        <v>332</v>
      </c>
      <c r="H4">
        <v>332</v>
      </c>
      <c r="I4">
        <v>331.1</v>
      </c>
      <c r="J4">
        <v>0</v>
      </c>
      <c r="K4">
        <v>0</v>
      </c>
      <c r="L4">
        <v>2000</v>
      </c>
      <c r="M4">
        <v>0</v>
      </c>
      <c r="N4">
        <v>325.2</v>
      </c>
    </row>
    <row r="5" spans="1:14" x14ac:dyDescent="0.25">
      <c r="A5" t="s">
        <v>14</v>
      </c>
      <c r="B5" s="1">
        <v>43376</v>
      </c>
      <c r="C5" s="1">
        <v>43398</v>
      </c>
      <c r="D5">
        <v>321.45</v>
      </c>
      <c r="E5">
        <v>332.9</v>
      </c>
      <c r="F5">
        <v>316.5</v>
      </c>
      <c r="G5">
        <v>318.14999999999998</v>
      </c>
      <c r="H5">
        <v>318.85000000000002</v>
      </c>
      <c r="I5">
        <v>318.14999999999998</v>
      </c>
      <c r="J5">
        <v>2769</v>
      </c>
      <c r="K5">
        <v>17990.43</v>
      </c>
      <c r="L5">
        <v>7762000</v>
      </c>
      <c r="M5">
        <v>166000</v>
      </c>
      <c r="N5">
        <v>316.7</v>
      </c>
    </row>
    <row r="6" spans="1:14" x14ac:dyDescent="0.25">
      <c r="A6" t="s">
        <v>14</v>
      </c>
      <c r="B6" s="1">
        <v>43376</v>
      </c>
      <c r="C6" s="1">
        <v>43433</v>
      </c>
      <c r="D6">
        <v>325.39999999999998</v>
      </c>
      <c r="E6">
        <v>332</v>
      </c>
      <c r="F6">
        <v>318.95</v>
      </c>
      <c r="G6">
        <v>319.5</v>
      </c>
      <c r="H6">
        <v>319</v>
      </c>
      <c r="I6">
        <v>319.5</v>
      </c>
      <c r="J6">
        <v>41</v>
      </c>
      <c r="K6">
        <v>266.51</v>
      </c>
      <c r="L6">
        <v>204000</v>
      </c>
      <c r="M6">
        <v>44000</v>
      </c>
      <c r="N6">
        <v>316.7</v>
      </c>
    </row>
    <row r="7" spans="1:14" x14ac:dyDescent="0.25">
      <c r="A7" t="s">
        <v>14</v>
      </c>
      <c r="B7" s="1">
        <v>43376</v>
      </c>
      <c r="C7" s="1">
        <v>43461</v>
      </c>
      <c r="D7">
        <v>0</v>
      </c>
      <c r="E7">
        <v>0</v>
      </c>
      <c r="F7">
        <v>0</v>
      </c>
      <c r="G7">
        <v>332</v>
      </c>
      <c r="H7">
        <v>332</v>
      </c>
      <c r="I7">
        <v>322.35000000000002</v>
      </c>
      <c r="J7">
        <v>0</v>
      </c>
      <c r="K7">
        <v>0</v>
      </c>
      <c r="L7">
        <v>2000</v>
      </c>
      <c r="M7">
        <v>0</v>
      </c>
      <c r="N7">
        <v>316.7</v>
      </c>
    </row>
    <row r="8" spans="1:14" x14ac:dyDescent="0.25">
      <c r="A8" t="s">
        <v>14</v>
      </c>
      <c r="B8" s="1">
        <v>43377</v>
      </c>
      <c r="C8" s="1">
        <v>43398</v>
      </c>
      <c r="D8">
        <v>310.10000000000002</v>
      </c>
      <c r="E8">
        <v>322.7</v>
      </c>
      <c r="F8">
        <v>306.5</v>
      </c>
      <c r="G8">
        <v>317.8</v>
      </c>
      <c r="H8">
        <v>315.39999999999998</v>
      </c>
      <c r="I8">
        <v>317.8</v>
      </c>
      <c r="J8">
        <v>1931</v>
      </c>
      <c r="K8">
        <v>12205.95</v>
      </c>
      <c r="L8">
        <v>7456000</v>
      </c>
      <c r="M8">
        <v>-306000</v>
      </c>
      <c r="N8">
        <v>317</v>
      </c>
    </row>
    <row r="9" spans="1:14" x14ac:dyDescent="0.25">
      <c r="A9" t="s">
        <v>14</v>
      </c>
      <c r="B9" s="1">
        <v>43377</v>
      </c>
      <c r="C9" s="1">
        <v>43433</v>
      </c>
      <c r="D9">
        <v>313.7</v>
      </c>
      <c r="E9">
        <v>321.39999999999998</v>
      </c>
      <c r="F9">
        <v>311.89999999999998</v>
      </c>
      <c r="G9">
        <v>315.89999999999998</v>
      </c>
      <c r="H9">
        <v>315.89999999999998</v>
      </c>
      <c r="I9">
        <v>320.7</v>
      </c>
      <c r="J9">
        <v>24</v>
      </c>
      <c r="K9">
        <v>151.91</v>
      </c>
      <c r="L9">
        <v>226000</v>
      </c>
      <c r="M9">
        <v>22000</v>
      </c>
      <c r="N9">
        <v>317</v>
      </c>
    </row>
    <row r="10" spans="1:14" x14ac:dyDescent="0.25">
      <c r="A10" t="s">
        <v>14</v>
      </c>
      <c r="B10" s="1">
        <v>43377</v>
      </c>
      <c r="C10" s="1">
        <v>43461</v>
      </c>
      <c r="D10">
        <v>0</v>
      </c>
      <c r="E10">
        <v>0</v>
      </c>
      <c r="F10">
        <v>0</v>
      </c>
      <c r="G10">
        <v>332</v>
      </c>
      <c r="H10">
        <v>332</v>
      </c>
      <c r="I10">
        <v>322.60000000000002</v>
      </c>
      <c r="J10">
        <v>0</v>
      </c>
      <c r="K10">
        <v>0</v>
      </c>
      <c r="L10">
        <v>2000</v>
      </c>
      <c r="M10">
        <v>0</v>
      </c>
      <c r="N10">
        <v>317</v>
      </c>
    </row>
    <row r="11" spans="1:14" x14ac:dyDescent="0.25">
      <c r="A11" t="s">
        <v>14</v>
      </c>
      <c r="B11" s="1">
        <v>43378</v>
      </c>
      <c r="C11" s="1">
        <v>43398</v>
      </c>
      <c r="D11">
        <v>314.89999999999998</v>
      </c>
      <c r="E11">
        <v>323.75</v>
      </c>
      <c r="F11">
        <v>309.7</v>
      </c>
      <c r="G11">
        <v>314.2</v>
      </c>
      <c r="H11">
        <v>310.75</v>
      </c>
      <c r="I11">
        <v>314.2</v>
      </c>
      <c r="J11">
        <v>2273</v>
      </c>
      <c r="K11">
        <v>14469.2</v>
      </c>
      <c r="L11">
        <v>7162000</v>
      </c>
      <c r="M11">
        <v>-294000</v>
      </c>
      <c r="N11">
        <v>313.8</v>
      </c>
    </row>
    <row r="12" spans="1:14" x14ac:dyDescent="0.25">
      <c r="A12" t="s">
        <v>14</v>
      </c>
      <c r="B12" s="1">
        <v>43378</v>
      </c>
      <c r="C12" s="1">
        <v>43433</v>
      </c>
      <c r="D12">
        <v>318.60000000000002</v>
      </c>
      <c r="E12">
        <v>324.95</v>
      </c>
      <c r="F12">
        <v>310</v>
      </c>
      <c r="G12">
        <v>314.75</v>
      </c>
      <c r="H12">
        <v>310</v>
      </c>
      <c r="I12">
        <v>314.75</v>
      </c>
      <c r="J12">
        <v>44</v>
      </c>
      <c r="K12">
        <v>281.26</v>
      </c>
      <c r="L12">
        <v>254000</v>
      </c>
      <c r="M12">
        <v>28000</v>
      </c>
      <c r="N12">
        <v>313.8</v>
      </c>
    </row>
    <row r="13" spans="1:14" x14ac:dyDescent="0.25">
      <c r="A13" t="s">
        <v>14</v>
      </c>
      <c r="B13" s="1">
        <v>43378</v>
      </c>
      <c r="C13" s="1">
        <v>43461</v>
      </c>
      <c r="D13">
        <v>0</v>
      </c>
      <c r="E13">
        <v>0</v>
      </c>
      <c r="F13">
        <v>0</v>
      </c>
      <c r="G13">
        <v>332</v>
      </c>
      <c r="H13">
        <v>332</v>
      </c>
      <c r="I13">
        <v>319.25</v>
      </c>
      <c r="J13">
        <v>0</v>
      </c>
      <c r="K13">
        <v>0</v>
      </c>
      <c r="L13">
        <v>2000</v>
      </c>
      <c r="M13">
        <v>0</v>
      </c>
      <c r="N13">
        <v>313.8</v>
      </c>
    </row>
    <row r="14" spans="1:14" x14ac:dyDescent="0.25">
      <c r="A14" t="s">
        <v>14</v>
      </c>
      <c r="B14" s="1">
        <v>43381</v>
      </c>
      <c r="C14" s="1">
        <v>43398</v>
      </c>
      <c r="D14">
        <v>311.25</v>
      </c>
      <c r="E14">
        <v>314.55</v>
      </c>
      <c r="F14">
        <v>296.3</v>
      </c>
      <c r="G14">
        <v>302.5</v>
      </c>
      <c r="H14">
        <v>301.39999999999998</v>
      </c>
      <c r="I14">
        <v>302.5</v>
      </c>
      <c r="J14">
        <v>3118</v>
      </c>
      <c r="K14">
        <v>19064.21</v>
      </c>
      <c r="L14">
        <v>7294000</v>
      </c>
      <c r="M14">
        <v>132000</v>
      </c>
      <c r="N14">
        <v>300.75</v>
      </c>
    </row>
    <row r="15" spans="1:14" x14ac:dyDescent="0.25">
      <c r="A15" t="s">
        <v>14</v>
      </c>
      <c r="B15" s="1">
        <v>43381</v>
      </c>
      <c r="C15" s="1">
        <v>43433</v>
      </c>
      <c r="D15">
        <v>313</v>
      </c>
      <c r="E15">
        <v>313</v>
      </c>
      <c r="F15">
        <v>303.85000000000002</v>
      </c>
      <c r="G15">
        <v>304.39999999999998</v>
      </c>
      <c r="H15">
        <v>304.39999999999998</v>
      </c>
      <c r="I15">
        <v>304.39999999999998</v>
      </c>
      <c r="J15">
        <v>13</v>
      </c>
      <c r="K15">
        <v>79.89</v>
      </c>
      <c r="L15">
        <v>258000</v>
      </c>
      <c r="M15">
        <v>4000</v>
      </c>
      <c r="N15">
        <v>300.75</v>
      </c>
    </row>
    <row r="16" spans="1:14" x14ac:dyDescent="0.25">
      <c r="A16" t="s">
        <v>14</v>
      </c>
      <c r="B16" s="1">
        <v>43381</v>
      </c>
      <c r="C16" s="1">
        <v>43461</v>
      </c>
      <c r="D16">
        <v>0</v>
      </c>
      <c r="E16">
        <v>0</v>
      </c>
      <c r="F16">
        <v>0</v>
      </c>
      <c r="G16">
        <v>332</v>
      </c>
      <c r="H16">
        <v>332</v>
      </c>
      <c r="I16">
        <v>305.75</v>
      </c>
      <c r="J16">
        <v>0</v>
      </c>
      <c r="K16">
        <v>0</v>
      </c>
      <c r="L16">
        <v>2000</v>
      </c>
      <c r="M16">
        <v>0</v>
      </c>
      <c r="N16">
        <v>300.75</v>
      </c>
    </row>
    <row r="17" spans="1:14" x14ac:dyDescent="0.25">
      <c r="A17" t="s">
        <v>14</v>
      </c>
      <c r="B17" s="1">
        <v>43382</v>
      </c>
      <c r="C17" s="1">
        <v>43398</v>
      </c>
      <c r="D17">
        <v>305</v>
      </c>
      <c r="E17">
        <v>307.64999999999998</v>
      </c>
      <c r="F17">
        <v>289.45</v>
      </c>
      <c r="G17">
        <v>301.05</v>
      </c>
      <c r="H17">
        <v>300.05</v>
      </c>
      <c r="I17">
        <v>301.05</v>
      </c>
      <c r="J17">
        <v>3760</v>
      </c>
      <c r="K17">
        <v>22486.78</v>
      </c>
      <c r="L17">
        <v>6930000</v>
      </c>
      <c r="M17">
        <v>-364000</v>
      </c>
      <c r="N17">
        <v>300.05</v>
      </c>
    </row>
    <row r="18" spans="1:14" x14ac:dyDescent="0.25">
      <c r="A18" t="s">
        <v>14</v>
      </c>
      <c r="B18" s="1">
        <v>43382</v>
      </c>
      <c r="C18" s="1">
        <v>43433</v>
      </c>
      <c r="D18">
        <v>307.35000000000002</v>
      </c>
      <c r="E18">
        <v>307.35000000000002</v>
      </c>
      <c r="F18">
        <v>290.85000000000002</v>
      </c>
      <c r="G18">
        <v>303</v>
      </c>
      <c r="H18">
        <v>303</v>
      </c>
      <c r="I18">
        <v>303</v>
      </c>
      <c r="J18">
        <v>35</v>
      </c>
      <c r="K18">
        <v>209.88</v>
      </c>
      <c r="L18">
        <v>270000</v>
      </c>
      <c r="M18">
        <v>12000</v>
      </c>
      <c r="N18">
        <v>300.05</v>
      </c>
    </row>
    <row r="19" spans="1:14" x14ac:dyDescent="0.25">
      <c r="A19" t="s">
        <v>14</v>
      </c>
      <c r="B19" s="1">
        <v>43382</v>
      </c>
      <c r="C19" s="1">
        <v>43461</v>
      </c>
      <c r="D19">
        <v>0</v>
      </c>
      <c r="E19">
        <v>0</v>
      </c>
      <c r="F19">
        <v>0</v>
      </c>
      <c r="G19">
        <v>332</v>
      </c>
      <c r="H19">
        <v>332</v>
      </c>
      <c r="I19">
        <v>304.95</v>
      </c>
      <c r="J19">
        <v>0</v>
      </c>
      <c r="K19">
        <v>0</v>
      </c>
      <c r="L19">
        <v>2000</v>
      </c>
      <c r="M19">
        <v>0</v>
      </c>
      <c r="N19">
        <v>300.05</v>
      </c>
    </row>
    <row r="20" spans="1:14" x14ac:dyDescent="0.25">
      <c r="A20" t="s">
        <v>14</v>
      </c>
      <c r="B20" s="1">
        <v>43383</v>
      </c>
      <c r="C20" s="1">
        <v>43398</v>
      </c>
      <c r="D20">
        <v>303.75</v>
      </c>
      <c r="E20">
        <v>331.75</v>
      </c>
      <c r="F20">
        <v>302.39999999999998</v>
      </c>
      <c r="G20">
        <v>329.35</v>
      </c>
      <c r="H20">
        <v>328.5</v>
      </c>
      <c r="I20">
        <v>329.35</v>
      </c>
      <c r="J20">
        <v>4332</v>
      </c>
      <c r="K20">
        <v>27870.02</v>
      </c>
      <c r="L20">
        <v>6840000</v>
      </c>
      <c r="M20">
        <v>-90000</v>
      </c>
      <c r="N20">
        <v>329.4</v>
      </c>
    </row>
    <row r="21" spans="1:14" x14ac:dyDescent="0.25">
      <c r="A21" t="s">
        <v>14</v>
      </c>
      <c r="B21" s="1">
        <v>43383</v>
      </c>
      <c r="C21" s="1">
        <v>43433</v>
      </c>
      <c r="D21">
        <v>305</v>
      </c>
      <c r="E21">
        <v>332.9</v>
      </c>
      <c r="F21">
        <v>305</v>
      </c>
      <c r="G21">
        <v>330.25</v>
      </c>
      <c r="H21">
        <v>329.15</v>
      </c>
      <c r="I21">
        <v>330.25</v>
      </c>
      <c r="J21">
        <v>63</v>
      </c>
      <c r="K21">
        <v>406.75</v>
      </c>
      <c r="L21">
        <v>282000</v>
      </c>
      <c r="M21">
        <v>12000</v>
      </c>
      <c r="N21">
        <v>329.4</v>
      </c>
    </row>
    <row r="22" spans="1:14" x14ac:dyDescent="0.25">
      <c r="A22" t="s">
        <v>14</v>
      </c>
      <c r="B22" s="1">
        <v>43383</v>
      </c>
      <c r="C22" s="1">
        <v>43461</v>
      </c>
      <c r="D22">
        <v>0</v>
      </c>
      <c r="E22">
        <v>0</v>
      </c>
      <c r="F22">
        <v>0</v>
      </c>
      <c r="G22">
        <v>332</v>
      </c>
      <c r="H22">
        <v>332</v>
      </c>
      <c r="I22">
        <v>334.7</v>
      </c>
      <c r="J22">
        <v>0</v>
      </c>
      <c r="K22">
        <v>0</v>
      </c>
      <c r="L22">
        <v>2000</v>
      </c>
      <c r="M22">
        <v>0</v>
      </c>
      <c r="N22">
        <v>329.4</v>
      </c>
    </row>
    <row r="23" spans="1:14" x14ac:dyDescent="0.25">
      <c r="A23" t="s">
        <v>14</v>
      </c>
      <c r="B23" s="1">
        <v>43384</v>
      </c>
      <c r="C23" s="1">
        <v>43398</v>
      </c>
      <c r="D23">
        <v>314.05</v>
      </c>
      <c r="E23">
        <v>329.4</v>
      </c>
      <c r="F23">
        <v>309.35000000000002</v>
      </c>
      <c r="G23">
        <v>321.8</v>
      </c>
      <c r="H23">
        <v>322</v>
      </c>
      <c r="I23">
        <v>321.8</v>
      </c>
      <c r="J23">
        <v>3516</v>
      </c>
      <c r="K23">
        <v>22540.99</v>
      </c>
      <c r="L23">
        <v>6282000</v>
      </c>
      <c r="M23">
        <v>-558000</v>
      </c>
      <c r="N23">
        <v>321.5</v>
      </c>
    </row>
    <row r="24" spans="1:14" x14ac:dyDescent="0.25">
      <c r="A24" t="s">
        <v>14</v>
      </c>
      <c r="B24" s="1">
        <v>43384</v>
      </c>
      <c r="C24" s="1">
        <v>43433</v>
      </c>
      <c r="D24">
        <v>311.64999999999998</v>
      </c>
      <c r="E24">
        <v>330.05</v>
      </c>
      <c r="F24">
        <v>311.25</v>
      </c>
      <c r="G24">
        <v>322.14999999999998</v>
      </c>
      <c r="H24">
        <v>322.45</v>
      </c>
      <c r="I24">
        <v>322.14999999999998</v>
      </c>
      <c r="J24">
        <v>60</v>
      </c>
      <c r="K24">
        <v>384.79</v>
      </c>
      <c r="L24">
        <v>296000</v>
      </c>
      <c r="M24">
        <v>14000</v>
      </c>
      <c r="N24">
        <v>321.5</v>
      </c>
    </row>
    <row r="25" spans="1:14" x14ac:dyDescent="0.25">
      <c r="A25" t="s">
        <v>14</v>
      </c>
      <c r="B25" s="1">
        <v>43384</v>
      </c>
      <c r="C25" s="1">
        <v>43461</v>
      </c>
      <c r="D25">
        <v>326.35000000000002</v>
      </c>
      <c r="E25">
        <v>326.35000000000002</v>
      </c>
      <c r="F25">
        <v>326.35000000000002</v>
      </c>
      <c r="G25">
        <v>326.35000000000002</v>
      </c>
      <c r="H25">
        <v>326.35000000000002</v>
      </c>
      <c r="I25">
        <v>326.60000000000002</v>
      </c>
      <c r="J25">
        <v>1</v>
      </c>
      <c r="K25">
        <v>6.53</v>
      </c>
      <c r="L25">
        <v>4000</v>
      </c>
      <c r="M25">
        <v>2000</v>
      </c>
      <c r="N25">
        <v>321.5</v>
      </c>
    </row>
    <row r="26" spans="1:14" x14ac:dyDescent="0.25">
      <c r="A26" t="s">
        <v>14</v>
      </c>
      <c r="B26" s="1">
        <v>43385</v>
      </c>
      <c r="C26" s="1">
        <v>43398</v>
      </c>
      <c r="D26">
        <v>319.60000000000002</v>
      </c>
      <c r="E26">
        <v>336.25</v>
      </c>
      <c r="F26">
        <v>319.60000000000002</v>
      </c>
      <c r="G26">
        <v>330.6</v>
      </c>
      <c r="H26">
        <v>331.2</v>
      </c>
      <c r="I26">
        <v>330.6</v>
      </c>
      <c r="J26">
        <v>2709</v>
      </c>
      <c r="K26">
        <v>17923.490000000002</v>
      </c>
      <c r="L26">
        <v>6224000</v>
      </c>
      <c r="M26">
        <v>-58000</v>
      </c>
      <c r="N26">
        <v>329.8</v>
      </c>
    </row>
    <row r="27" spans="1:14" x14ac:dyDescent="0.25">
      <c r="A27" t="s">
        <v>14</v>
      </c>
      <c r="B27" s="1">
        <v>43385</v>
      </c>
      <c r="C27" s="1">
        <v>43433</v>
      </c>
      <c r="D27">
        <v>329.6</v>
      </c>
      <c r="E27">
        <v>337.45</v>
      </c>
      <c r="F27">
        <v>329.3</v>
      </c>
      <c r="G27">
        <v>332.15</v>
      </c>
      <c r="H27">
        <v>332.15</v>
      </c>
      <c r="I27">
        <v>332.15</v>
      </c>
      <c r="J27">
        <v>49</v>
      </c>
      <c r="K27">
        <v>325.64999999999998</v>
      </c>
      <c r="L27">
        <v>302000</v>
      </c>
      <c r="M27">
        <v>6000</v>
      </c>
      <c r="N27">
        <v>329.8</v>
      </c>
    </row>
    <row r="28" spans="1:14" x14ac:dyDescent="0.25">
      <c r="A28" t="s">
        <v>14</v>
      </c>
      <c r="B28" s="1">
        <v>43385</v>
      </c>
      <c r="C28" s="1">
        <v>43461</v>
      </c>
      <c r="D28">
        <v>0</v>
      </c>
      <c r="E28">
        <v>0</v>
      </c>
      <c r="F28">
        <v>0</v>
      </c>
      <c r="G28">
        <v>326.35000000000002</v>
      </c>
      <c r="H28">
        <v>326.35000000000002</v>
      </c>
      <c r="I28">
        <v>334.95</v>
      </c>
      <c r="J28">
        <v>0</v>
      </c>
      <c r="K28">
        <v>0</v>
      </c>
      <c r="L28">
        <v>4000</v>
      </c>
      <c r="M28">
        <v>0</v>
      </c>
      <c r="N28">
        <v>329.8</v>
      </c>
    </row>
    <row r="29" spans="1:14" x14ac:dyDescent="0.25">
      <c r="A29" t="s">
        <v>14</v>
      </c>
      <c r="B29" s="1">
        <v>43388</v>
      </c>
      <c r="C29" s="1">
        <v>43398</v>
      </c>
      <c r="D29">
        <v>332.6</v>
      </c>
      <c r="E29">
        <v>335.85</v>
      </c>
      <c r="F29">
        <v>321.8</v>
      </c>
      <c r="G29">
        <v>333.8</v>
      </c>
      <c r="H29">
        <v>335.2</v>
      </c>
      <c r="I29">
        <v>333.8</v>
      </c>
      <c r="J29">
        <v>1896</v>
      </c>
      <c r="K29">
        <v>12479.01</v>
      </c>
      <c r="L29">
        <v>6244000</v>
      </c>
      <c r="M29">
        <v>20000</v>
      </c>
      <c r="N29">
        <v>332.1</v>
      </c>
    </row>
    <row r="30" spans="1:14" x14ac:dyDescent="0.25">
      <c r="A30" t="s">
        <v>14</v>
      </c>
      <c r="B30" s="1">
        <v>43388</v>
      </c>
      <c r="C30" s="1">
        <v>43433</v>
      </c>
      <c r="D30">
        <v>326.8</v>
      </c>
      <c r="E30">
        <v>336.35</v>
      </c>
      <c r="F30">
        <v>324.2</v>
      </c>
      <c r="G30">
        <v>334.95</v>
      </c>
      <c r="H30">
        <v>336.35</v>
      </c>
      <c r="I30">
        <v>334.95</v>
      </c>
      <c r="J30">
        <v>44</v>
      </c>
      <c r="K30">
        <v>290.06</v>
      </c>
      <c r="L30">
        <v>326000</v>
      </c>
      <c r="M30">
        <v>24000</v>
      </c>
      <c r="N30">
        <v>332.1</v>
      </c>
    </row>
    <row r="31" spans="1:14" x14ac:dyDescent="0.25">
      <c r="A31" t="s">
        <v>14</v>
      </c>
      <c r="B31" s="1">
        <v>43388</v>
      </c>
      <c r="C31" s="1">
        <v>43461</v>
      </c>
      <c r="D31">
        <v>337</v>
      </c>
      <c r="E31">
        <v>337</v>
      </c>
      <c r="F31">
        <v>337</v>
      </c>
      <c r="G31">
        <v>337</v>
      </c>
      <c r="H31">
        <v>337</v>
      </c>
      <c r="I31">
        <v>337</v>
      </c>
      <c r="J31">
        <v>1</v>
      </c>
      <c r="K31">
        <v>6.74</v>
      </c>
      <c r="L31">
        <v>4000</v>
      </c>
      <c r="M31">
        <v>0</v>
      </c>
      <c r="N31">
        <v>332.1</v>
      </c>
    </row>
    <row r="32" spans="1:14" x14ac:dyDescent="0.25">
      <c r="A32" t="s">
        <v>14</v>
      </c>
      <c r="B32" s="1">
        <v>43389</v>
      </c>
      <c r="C32" s="1">
        <v>43398</v>
      </c>
      <c r="D32">
        <v>334.6</v>
      </c>
      <c r="E32">
        <v>339.6</v>
      </c>
      <c r="F32">
        <v>330.25</v>
      </c>
      <c r="G32">
        <v>333.25</v>
      </c>
      <c r="H32">
        <v>332.15</v>
      </c>
      <c r="I32">
        <v>333.25</v>
      </c>
      <c r="J32">
        <v>2857</v>
      </c>
      <c r="K32">
        <v>19200.59</v>
      </c>
      <c r="L32">
        <v>6542000</v>
      </c>
      <c r="M32">
        <v>298000</v>
      </c>
      <c r="N32">
        <v>332.3</v>
      </c>
    </row>
    <row r="33" spans="1:14" x14ac:dyDescent="0.25">
      <c r="A33" t="s">
        <v>14</v>
      </c>
      <c r="B33" s="1">
        <v>43389</v>
      </c>
      <c r="C33" s="1">
        <v>43433</v>
      </c>
      <c r="D33">
        <v>338</v>
      </c>
      <c r="E33">
        <v>340.1</v>
      </c>
      <c r="F33">
        <v>332.25</v>
      </c>
      <c r="G33">
        <v>334.15</v>
      </c>
      <c r="H33">
        <v>334.5</v>
      </c>
      <c r="I33">
        <v>334.15</v>
      </c>
      <c r="J33">
        <v>184</v>
      </c>
      <c r="K33">
        <v>1240.8699999999999</v>
      </c>
      <c r="L33">
        <v>324000</v>
      </c>
      <c r="M33">
        <v>-2000</v>
      </c>
      <c r="N33">
        <v>332.3</v>
      </c>
    </row>
    <row r="34" spans="1:14" x14ac:dyDescent="0.25">
      <c r="A34" t="s">
        <v>14</v>
      </c>
      <c r="B34" s="1">
        <v>43389</v>
      </c>
      <c r="C34" s="1">
        <v>43461</v>
      </c>
      <c r="D34">
        <v>338.15</v>
      </c>
      <c r="E34">
        <v>338.15</v>
      </c>
      <c r="F34">
        <v>338.15</v>
      </c>
      <c r="G34">
        <v>332.7</v>
      </c>
      <c r="H34">
        <v>338.15</v>
      </c>
      <c r="I34">
        <v>332.7</v>
      </c>
      <c r="J34">
        <v>3</v>
      </c>
      <c r="K34">
        <v>20.18</v>
      </c>
      <c r="L34">
        <v>8000</v>
      </c>
      <c r="M34">
        <v>4000</v>
      </c>
      <c r="N34">
        <v>332.3</v>
      </c>
    </row>
    <row r="35" spans="1:14" x14ac:dyDescent="0.25">
      <c r="A35" t="s">
        <v>14</v>
      </c>
      <c r="B35" s="1">
        <v>43390</v>
      </c>
      <c r="C35" s="1">
        <v>43398</v>
      </c>
      <c r="D35">
        <v>337.85</v>
      </c>
      <c r="E35">
        <v>337.85</v>
      </c>
      <c r="F35">
        <v>311.7</v>
      </c>
      <c r="G35">
        <v>315.14999999999998</v>
      </c>
      <c r="H35">
        <v>315.7</v>
      </c>
      <c r="I35">
        <v>315.14999999999998</v>
      </c>
      <c r="J35">
        <v>3180</v>
      </c>
      <c r="K35">
        <v>20492.02</v>
      </c>
      <c r="L35">
        <v>6520000</v>
      </c>
      <c r="M35">
        <v>-22000</v>
      </c>
      <c r="N35">
        <v>315.10000000000002</v>
      </c>
    </row>
    <row r="36" spans="1:14" x14ac:dyDescent="0.25">
      <c r="A36" t="s">
        <v>14</v>
      </c>
      <c r="B36" s="1">
        <v>43390</v>
      </c>
      <c r="C36" s="1">
        <v>43433</v>
      </c>
      <c r="D36">
        <v>337.45</v>
      </c>
      <c r="E36">
        <v>337.45</v>
      </c>
      <c r="F36">
        <v>313.10000000000002</v>
      </c>
      <c r="G36">
        <v>316.64999999999998</v>
      </c>
      <c r="H36">
        <v>317.5</v>
      </c>
      <c r="I36">
        <v>316.64999999999998</v>
      </c>
      <c r="J36">
        <v>220</v>
      </c>
      <c r="K36">
        <v>1414.29</v>
      </c>
      <c r="L36">
        <v>544000</v>
      </c>
      <c r="M36">
        <v>220000</v>
      </c>
      <c r="N36">
        <v>315.10000000000002</v>
      </c>
    </row>
    <row r="37" spans="1:14" x14ac:dyDescent="0.25">
      <c r="A37" t="s">
        <v>14</v>
      </c>
      <c r="B37" s="1">
        <v>43390</v>
      </c>
      <c r="C37" s="1">
        <v>43461</v>
      </c>
      <c r="D37">
        <v>317.45</v>
      </c>
      <c r="E37">
        <v>317.45</v>
      </c>
      <c r="F37">
        <v>317.45</v>
      </c>
      <c r="G37">
        <v>317.45</v>
      </c>
      <c r="H37">
        <v>317.45</v>
      </c>
      <c r="I37">
        <v>319.75</v>
      </c>
      <c r="J37">
        <v>2</v>
      </c>
      <c r="K37">
        <v>12.7</v>
      </c>
      <c r="L37">
        <v>10000</v>
      </c>
      <c r="M37">
        <v>2000</v>
      </c>
      <c r="N37">
        <v>315.10000000000002</v>
      </c>
    </row>
    <row r="38" spans="1:14" x14ac:dyDescent="0.25">
      <c r="A38" t="s">
        <v>14</v>
      </c>
      <c r="B38" s="1">
        <v>43392</v>
      </c>
      <c r="C38" s="1">
        <v>43398</v>
      </c>
      <c r="D38">
        <v>313.05</v>
      </c>
      <c r="E38">
        <v>326.39999999999998</v>
      </c>
      <c r="F38">
        <v>309.39999999999998</v>
      </c>
      <c r="G38">
        <v>322.85000000000002</v>
      </c>
      <c r="H38">
        <v>323</v>
      </c>
      <c r="I38">
        <v>322.85000000000002</v>
      </c>
      <c r="J38">
        <v>3099</v>
      </c>
      <c r="K38">
        <v>19836.740000000002</v>
      </c>
      <c r="L38">
        <v>6120000</v>
      </c>
      <c r="M38">
        <v>-400000</v>
      </c>
      <c r="N38">
        <v>323.2</v>
      </c>
    </row>
    <row r="39" spans="1:14" x14ac:dyDescent="0.25">
      <c r="A39" t="s">
        <v>14</v>
      </c>
      <c r="B39" s="1">
        <v>43392</v>
      </c>
      <c r="C39" s="1">
        <v>43433</v>
      </c>
      <c r="D39">
        <v>311.55</v>
      </c>
      <c r="E39">
        <v>327.55</v>
      </c>
      <c r="F39">
        <v>311.55</v>
      </c>
      <c r="G39">
        <v>324.3</v>
      </c>
      <c r="H39">
        <v>325</v>
      </c>
      <c r="I39">
        <v>324.3</v>
      </c>
      <c r="J39">
        <v>492</v>
      </c>
      <c r="K39">
        <v>3160.4</v>
      </c>
      <c r="L39">
        <v>726000</v>
      </c>
      <c r="M39">
        <v>182000</v>
      </c>
      <c r="N39">
        <v>323.2</v>
      </c>
    </row>
    <row r="40" spans="1:14" x14ac:dyDescent="0.25">
      <c r="A40" t="s">
        <v>14</v>
      </c>
      <c r="B40" s="1">
        <v>43392</v>
      </c>
      <c r="C40" s="1">
        <v>43461</v>
      </c>
      <c r="D40">
        <v>0</v>
      </c>
      <c r="E40">
        <v>0</v>
      </c>
      <c r="F40">
        <v>0</v>
      </c>
      <c r="G40">
        <v>317.45</v>
      </c>
      <c r="H40">
        <v>317.45</v>
      </c>
      <c r="I40">
        <v>327.8</v>
      </c>
      <c r="J40">
        <v>0</v>
      </c>
      <c r="K40">
        <v>0</v>
      </c>
      <c r="L40">
        <v>10000</v>
      </c>
      <c r="M40">
        <v>0</v>
      </c>
      <c r="N40">
        <v>323.2</v>
      </c>
    </row>
    <row r="41" spans="1:14" x14ac:dyDescent="0.25">
      <c r="A41" t="s">
        <v>14</v>
      </c>
      <c r="B41" s="1">
        <v>43395</v>
      </c>
      <c r="C41" s="1">
        <v>43398</v>
      </c>
      <c r="D41">
        <v>325.8</v>
      </c>
      <c r="E41">
        <v>326</v>
      </c>
      <c r="F41">
        <v>316.05</v>
      </c>
      <c r="G41">
        <v>319.14999999999998</v>
      </c>
      <c r="H41">
        <v>320</v>
      </c>
      <c r="I41">
        <v>319.14999999999998</v>
      </c>
      <c r="J41">
        <v>2005</v>
      </c>
      <c r="K41">
        <v>12812.3</v>
      </c>
      <c r="L41">
        <v>5740000</v>
      </c>
      <c r="M41">
        <v>-380000</v>
      </c>
      <c r="N41">
        <v>319.3</v>
      </c>
    </row>
    <row r="42" spans="1:14" x14ac:dyDescent="0.25">
      <c r="A42" t="s">
        <v>14</v>
      </c>
      <c r="B42" s="1">
        <v>43395</v>
      </c>
      <c r="C42" s="1">
        <v>43433</v>
      </c>
      <c r="D42">
        <v>325.05</v>
      </c>
      <c r="E42">
        <v>325.45</v>
      </c>
      <c r="F42">
        <v>318</v>
      </c>
      <c r="G42">
        <v>320.39999999999998</v>
      </c>
      <c r="H42">
        <v>321.89999999999998</v>
      </c>
      <c r="I42">
        <v>320.39999999999998</v>
      </c>
      <c r="J42">
        <v>569</v>
      </c>
      <c r="K42">
        <v>3651.44</v>
      </c>
      <c r="L42">
        <v>1340000</v>
      </c>
      <c r="M42">
        <v>614000</v>
      </c>
      <c r="N42">
        <v>319.3</v>
      </c>
    </row>
    <row r="43" spans="1:14" x14ac:dyDescent="0.25">
      <c r="A43" t="s">
        <v>14</v>
      </c>
      <c r="B43" s="1">
        <v>43395</v>
      </c>
      <c r="C43" s="1">
        <v>43461</v>
      </c>
      <c r="D43">
        <v>0</v>
      </c>
      <c r="E43">
        <v>0</v>
      </c>
      <c r="F43">
        <v>0</v>
      </c>
      <c r="G43">
        <v>317.45</v>
      </c>
      <c r="H43">
        <v>317.45</v>
      </c>
      <c r="I43">
        <v>323.64999999999998</v>
      </c>
      <c r="J43">
        <v>0</v>
      </c>
      <c r="K43">
        <v>0</v>
      </c>
      <c r="L43">
        <v>10000</v>
      </c>
      <c r="M43">
        <v>0</v>
      </c>
      <c r="N43">
        <v>319.3</v>
      </c>
    </row>
    <row r="44" spans="1:14" x14ac:dyDescent="0.25">
      <c r="A44" t="s">
        <v>14</v>
      </c>
      <c r="B44" s="1">
        <v>43396</v>
      </c>
      <c r="C44" s="1">
        <v>43398</v>
      </c>
      <c r="D44">
        <v>316.60000000000002</v>
      </c>
      <c r="E44">
        <v>319.55</v>
      </c>
      <c r="F44">
        <v>307.45</v>
      </c>
      <c r="G44">
        <v>315.35000000000002</v>
      </c>
      <c r="H44">
        <v>315.5</v>
      </c>
      <c r="I44">
        <v>315.35000000000002</v>
      </c>
      <c r="J44">
        <v>3077</v>
      </c>
      <c r="K44">
        <v>19263.8</v>
      </c>
      <c r="L44">
        <v>4780000</v>
      </c>
      <c r="M44">
        <v>-960000</v>
      </c>
      <c r="N44">
        <v>315.05</v>
      </c>
    </row>
    <row r="45" spans="1:14" x14ac:dyDescent="0.25">
      <c r="A45" t="s">
        <v>14</v>
      </c>
      <c r="B45" s="1">
        <v>43396</v>
      </c>
      <c r="C45" s="1">
        <v>43433</v>
      </c>
      <c r="D45">
        <v>326.55</v>
      </c>
      <c r="E45">
        <v>326.55</v>
      </c>
      <c r="F45">
        <v>309.39999999999998</v>
      </c>
      <c r="G45">
        <v>317</v>
      </c>
      <c r="H45">
        <v>317.8</v>
      </c>
      <c r="I45">
        <v>317</v>
      </c>
      <c r="J45">
        <v>1469</v>
      </c>
      <c r="K45">
        <v>9230.51</v>
      </c>
      <c r="L45">
        <v>2296000</v>
      </c>
      <c r="M45">
        <v>956000</v>
      </c>
      <c r="N45">
        <v>315.05</v>
      </c>
    </row>
    <row r="46" spans="1:14" x14ac:dyDescent="0.25">
      <c r="A46" t="s">
        <v>14</v>
      </c>
      <c r="B46" s="1">
        <v>43396</v>
      </c>
      <c r="C46" s="1">
        <v>43461</v>
      </c>
      <c r="D46">
        <v>0</v>
      </c>
      <c r="E46">
        <v>0</v>
      </c>
      <c r="F46">
        <v>0</v>
      </c>
      <c r="G46">
        <v>317.45</v>
      </c>
      <c r="H46">
        <v>317.45</v>
      </c>
      <c r="I46">
        <v>319.3</v>
      </c>
      <c r="J46">
        <v>0</v>
      </c>
      <c r="K46">
        <v>0</v>
      </c>
      <c r="L46">
        <v>10000</v>
      </c>
      <c r="M46">
        <v>0</v>
      </c>
      <c r="N46">
        <v>315.05</v>
      </c>
    </row>
    <row r="47" spans="1:14" x14ac:dyDescent="0.25">
      <c r="A47" t="s">
        <v>14</v>
      </c>
      <c r="B47" s="1">
        <v>43397</v>
      </c>
      <c r="C47" s="1">
        <v>43398</v>
      </c>
      <c r="D47">
        <v>319.95</v>
      </c>
      <c r="E47">
        <v>323.14999999999998</v>
      </c>
      <c r="F47">
        <v>316</v>
      </c>
      <c r="G47">
        <v>321.64999999999998</v>
      </c>
      <c r="H47">
        <v>322.35000000000002</v>
      </c>
      <c r="I47">
        <v>321.64999999999998</v>
      </c>
      <c r="J47">
        <v>2784</v>
      </c>
      <c r="K47">
        <v>17806.63</v>
      </c>
      <c r="L47">
        <v>3708000</v>
      </c>
      <c r="M47">
        <v>-1072000</v>
      </c>
      <c r="N47">
        <v>322.10000000000002</v>
      </c>
    </row>
    <row r="48" spans="1:14" x14ac:dyDescent="0.25">
      <c r="A48" t="s">
        <v>14</v>
      </c>
      <c r="B48" s="1">
        <v>43397</v>
      </c>
      <c r="C48" s="1">
        <v>43433</v>
      </c>
      <c r="D48">
        <v>323.60000000000002</v>
      </c>
      <c r="E48">
        <v>324.89999999999998</v>
      </c>
      <c r="F48">
        <v>318</v>
      </c>
      <c r="G48">
        <v>323.45</v>
      </c>
      <c r="H48">
        <v>324.89999999999998</v>
      </c>
      <c r="I48">
        <v>323.45</v>
      </c>
      <c r="J48">
        <v>1309</v>
      </c>
      <c r="K48">
        <v>8415.7199999999993</v>
      </c>
      <c r="L48">
        <v>3060000</v>
      </c>
      <c r="M48">
        <v>764000</v>
      </c>
      <c r="N48">
        <v>322.10000000000002</v>
      </c>
    </row>
    <row r="49" spans="1:14" x14ac:dyDescent="0.25">
      <c r="A49" t="s">
        <v>14</v>
      </c>
      <c r="B49" s="1">
        <v>43397</v>
      </c>
      <c r="C49" s="1">
        <v>43461</v>
      </c>
      <c r="D49">
        <v>325.5</v>
      </c>
      <c r="E49">
        <v>325.55</v>
      </c>
      <c r="F49">
        <v>320.25</v>
      </c>
      <c r="G49">
        <v>324.55</v>
      </c>
      <c r="H49">
        <v>324.3</v>
      </c>
      <c r="I49">
        <v>324.55</v>
      </c>
      <c r="J49">
        <v>21</v>
      </c>
      <c r="K49">
        <v>135.36000000000001</v>
      </c>
      <c r="L49">
        <v>32000</v>
      </c>
      <c r="M49">
        <v>22000</v>
      </c>
      <c r="N49">
        <v>322.10000000000002</v>
      </c>
    </row>
    <row r="50" spans="1:14" x14ac:dyDescent="0.25">
      <c r="A50" t="s">
        <v>14</v>
      </c>
      <c r="B50" s="1">
        <v>43398</v>
      </c>
      <c r="C50" s="1">
        <v>43398</v>
      </c>
      <c r="D50">
        <v>319.39999999999998</v>
      </c>
      <c r="E50">
        <v>321.8</v>
      </c>
      <c r="F50">
        <v>314</v>
      </c>
      <c r="G50">
        <v>319.10000000000002</v>
      </c>
      <c r="H50">
        <v>319.25</v>
      </c>
      <c r="I50">
        <v>319.25</v>
      </c>
      <c r="J50">
        <v>3412</v>
      </c>
      <c r="K50">
        <v>21705.56</v>
      </c>
      <c r="L50">
        <v>1368000</v>
      </c>
      <c r="M50">
        <v>-2340000</v>
      </c>
      <c r="N50">
        <v>319.25</v>
      </c>
    </row>
    <row r="51" spans="1:14" x14ac:dyDescent="0.25">
      <c r="A51" t="s">
        <v>14</v>
      </c>
      <c r="B51" s="1">
        <v>43398</v>
      </c>
      <c r="C51" s="1">
        <v>43433</v>
      </c>
      <c r="D51">
        <v>322</v>
      </c>
      <c r="E51">
        <v>323.60000000000002</v>
      </c>
      <c r="F51">
        <v>315.8</v>
      </c>
      <c r="G51">
        <v>321.2</v>
      </c>
      <c r="H51">
        <v>323.60000000000002</v>
      </c>
      <c r="I51">
        <v>321.2</v>
      </c>
      <c r="J51">
        <v>2646</v>
      </c>
      <c r="K51">
        <v>16926.55</v>
      </c>
      <c r="L51">
        <v>4962000</v>
      </c>
      <c r="M51">
        <v>1902000</v>
      </c>
      <c r="N51">
        <v>319.25</v>
      </c>
    </row>
    <row r="52" spans="1:14" x14ac:dyDescent="0.25">
      <c r="A52" t="s">
        <v>14</v>
      </c>
      <c r="B52" s="1">
        <v>43398</v>
      </c>
      <c r="C52" s="1">
        <v>43461</v>
      </c>
      <c r="D52">
        <v>322</v>
      </c>
      <c r="E52">
        <v>324.2</v>
      </c>
      <c r="F52">
        <v>321.3</v>
      </c>
      <c r="G52">
        <v>322.05</v>
      </c>
      <c r="H52">
        <v>324.2</v>
      </c>
      <c r="I52">
        <v>322.05</v>
      </c>
      <c r="J52">
        <v>14</v>
      </c>
      <c r="K52">
        <v>90.26</v>
      </c>
      <c r="L52">
        <v>40000</v>
      </c>
      <c r="M52">
        <v>8000</v>
      </c>
      <c r="N52">
        <v>319.25</v>
      </c>
    </row>
    <row r="53" spans="1:14" x14ac:dyDescent="0.25">
      <c r="A53" t="s">
        <v>14</v>
      </c>
      <c r="B53" s="1">
        <v>43399</v>
      </c>
      <c r="C53" s="1">
        <v>43433</v>
      </c>
      <c r="D53">
        <v>319.25</v>
      </c>
      <c r="E53">
        <v>331.8</v>
      </c>
      <c r="F53">
        <v>317.95</v>
      </c>
      <c r="G53">
        <v>321.45</v>
      </c>
      <c r="H53">
        <v>321.3</v>
      </c>
      <c r="I53">
        <v>321.45</v>
      </c>
      <c r="J53">
        <v>6013</v>
      </c>
      <c r="K53">
        <v>39145.68</v>
      </c>
      <c r="L53">
        <v>5426000</v>
      </c>
      <c r="M53">
        <v>464000</v>
      </c>
      <c r="N53">
        <v>321.3</v>
      </c>
    </row>
    <row r="54" spans="1:14" x14ac:dyDescent="0.25">
      <c r="A54" t="s">
        <v>14</v>
      </c>
      <c r="B54" s="1">
        <v>43399</v>
      </c>
      <c r="C54" s="1">
        <v>43461</v>
      </c>
      <c r="D54">
        <v>325.10000000000002</v>
      </c>
      <c r="E54">
        <v>332.8</v>
      </c>
      <c r="F54">
        <v>320.14999999999998</v>
      </c>
      <c r="G54">
        <v>323</v>
      </c>
      <c r="H54">
        <v>323</v>
      </c>
      <c r="I54">
        <v>325.45</v>
      </c>
      <c r="J54">
        <v>106</v>
      </c>
      <c r="K54">
        <v>690.92</v>
      </c>
      <c r="L54">
        <v>124000</v>
      </c>
      <c r="M54">
        <v>84000</v>
      </c>
      <c r="N54">
        <v>321.3</v>
      </c>
    </row>
    <row r="55" spans="1:14" x14ac:dyDescent="0.25">
      <c r="A55" t="s">
        <v>14</v>
      </c>
      <c r="B55" s="1">
        <v>43399</v>
      </c>
      <c r="C55" s="1">
        <v>43496</v>
      </c>
      <c r="D55">
        <v>0</v>
      </c>
      <c r="E55">
        <v>0</v>
      </c>
      <c r="F55">
        <v>0</v>
      </c>
      <c r="G55">
        <v>325.75</v>
      </c>
      <c r="H55">
        <v>0</v>
      </c>
      <c r="I55">
        <v>327.8</v>
      </c>
      <c r="J55">
        <v>0</v>
      </c>
      <c r="K55">
        <v>0</v>
      </c>
      <c r="L55">
        <v>0</v>
      </c>
      <c r="M55">
        <v>0</v>
      </c>
      <c r="N55">
        <v>321.3</v>
      </c>
    </row>
    <row r="56" spans="1:14" x14ac:dyDescent="0.25">
      <c r="A56" t="s">
        <v>14</v>
      </c>
      <c r="B56" s="1">
        <v>43402</v>
      </c>
      <c r="C56" s="1">
        <v>43433</v>
      </c>
      <c r="D56">
        <v>324.39999999999998</v>
      </c>
      <c r="E56">
        <v>337.2</v>
      </c>
      <c r="F56">
        <v>322.64999999999998</v>
      </c>
      <c r="G56">
        <v>335.8</v>
      </c>
      <c r="H56">
        <v>334.5</v>
      </c>
      <c r="I56">
        <v>335.8</v>
      </c>
      <c r="J56">
        <v>3904</v>
      </c>
      <c r="K56">
        <v>25768.6</v>
      </c>
      <c r="L56">
        <v>5332000</v>
      </c>
      <c r="M56">
        <v>-94000</v>
      </c>
      <c r="N56">
        <v>334.2</v>
      </c>
    </row>
    <row r="57" spans="1:14" x14ac:dyDescent="0.25">
      <c r="A57" t="s">
        <v>14</v>
      </c>
      <c r="B57" s="1">
        <v>43402</v>
      </c>
      <c r="C57" s="1">
        <v>43461</v>
      </c>
      <c r="D57">
        <v>329.25</v>
      </c>
      <c r="E57">
        <v>337.25</v>
      </c>
      <c r="F57">
        <v>327</v>
      </c>
      <c r="G57">
        <v>336.6</v>
      </c>
      <c r="H57">
        <v>335.5</v>
      </c>
      <c r="I57">
        <v>336.6</v>
      </c>
      <c r="J57">
        <v>32</v>
      </c>
      <c r="K57">
        <v>213.28</v>
      </c>
      <c r="L57">
        <v>124000</v>
      </c>
      <c r="M57">
        <v>0</v>
      </c>
      <c r="N57">
        <v>334.2</v>
      </c>
    </row>
    <row r="58" spans="1:14" x14ac:dyDescent="0.25">
      <c r="A58" t="s">
        <v>14</v>
      </c>
      <c r="B58" s="1">
        <v>43402</v>
      </c>
      <c r="C58" s="1">
        <v>43496</v>
      </c>
      <c r="D58">
        <v>0</v>
      </c>
      <c r="E58">
        <v>0</v>
      </c>
      <c r="F58">
        <v>0</v>
      </c>
      <c r="G58">
        <v>325.75</v>
      </c>
      <c r="H58">
        <v>0</v>
      </c>
      <c r="I58">
        <v>340.75</v>
      </c>
      <c r="J58">
        <v>0</v>
      </c>
      <c r="K58">
        <v>0</v>
      </c>
      <c r="L58">
        <v>0</v>
      </c>
      <c r="M58">
        <v>0</v>
      </c>
      <c r="N58">
        <v>334.2</v>
      </c>
    </row>
    <row r="59" spans="1:14" x14ac:dyDescent="0.25">
      <c r="A59" t="s">
        <v>14</v>
      </c>
      <c r="B59" s="1">
        <v>43403</v>
      </c>
      <c r="C59" s="1">
        <v>43433</v>
      </c>
      <c r="D59">
        <v>333.95</v>
      </c>
      <c r="E59">
        <v>348.35</v>
      </c>
      <c r="F59">
        <v>332.05</v>
      </c>
      <c r="G59">
        <v>346.85</v>
      </c>
      <c r="H59">
        <v>347.7</v>
      </c>
      <c r="I59">
        <v>346.85</v>
      </c>
      <c r="J59">
        <v>3988</v>
      </c>
      <c r="K59">
        <v>27267.57</v>
      </c>
      <c r="L59">
        <v>5072000</v>
      </c>
      <c r="M59">
        <v>-260000</v>
      </c>
      <c r="N59">
        <v>345.85</v>
      </c>
    </row>
    <row r="60" spans="1:14" x14ac:dyDescent="0.25">
      <c r="A60" t="s">
        <v>14</v>
      </c>
      <c r="B60" s="1">
        <v>43403</v>
      </c>
      <c r="C60" s="1">
        <v>43461</v>
      </c>
      <c r="D60">
        <v>334.45</v>
      </c>
      <c r="E60">
        <v>347.55</v>
      </c>
      <c r="F60">
        <v>333.35</v>
      </c>
      <c r="G60">
        <v>347.25</v>
      </c>
      <c r="H60">
        <v>346.95</v>
      </c>
      <c r="I60">
        <v>347.25</v>
      </c>
      <c r="J60">
        <v>34</v>
      </c>
      <c r="K60">
        <v>232.16</v>
      </c>
      <c r="L60">
        <v>118000</v>
      </c>
      <c r="M60">
        <v>-6000</v>
      </c>
      <c r="N60">
        <v>345.85</v>
      </c>
    </row>
    <row r="61" spans="1:14" x14ac:dyDescent="0.25">
      <c r="A61" t="s">
        <v>14</v>
      </c>
      <c r="B61" s="1">
        <v>43403</v>
      </c>
      <c r="C61" s="1">
        <v>43496</v>
      </c>
      <c r="D61">
        <v>0</v>
      </c>
      <c r="E61">
        <v>0</v>
      </c>
      <c r="F61">
        <v>0</v>
      </c>
      <c r="G61">
        <v>325.75</v>
      </c>
      <c r="H61">
        <v>0</v>
      </c>
      <c r="I61">
        <v>352.55</v>
      </c>
      <c r="J61">
        <v>0</v>
      </c>
      <c r="K61">
        <v>0</v>
      </c>
      <c r="L61">
        <v>0</v>
      </c>
      <c r="M61">
        <v>0</v>
      </c>
      <c r="N61">
        <v>345.85</v>
      </c>
    </row>
    <row r="62" spans="1:14" x14ac:dyDescent="0.25">
      <c r="A62" t="s">
        <v>14</v>
      </c>
      <c r="B62" s="1">
        <v>43404</v>
      </c>
      <c r="C62" s="1">
        <v>43433</v>
      </c>
      <c r="D62">
        <v>347.5</v>
      </c>
      <c r="E62">
        <v>348.65</v>
      </c>
      <c r="F62">
        <v>337.2</v>
      </c>
      <c r="G62">
        <v>344.6</v>
      </c>
      <c r="H62">
        <v>343.75</v>
      </c>
      <c r="I62">
        <v>344.6</v>
      </c>
      <c r="J62">
        <v>3781</v>
      </c>
      <c r="K62">
        <v>25921.14</v>
      </c>
      <c r="L62">
        <v>5400000</v>
      </c>
      <c r="M62">
        <v>328000</v>
      </c>
      <c r="N62">
        <v>342.95</v>
      </c>
    </row>
    <row r="63" spans="1:14" x14ac:dyDescent="0.25">
      <c r="A63" t="s">
        <v>14</v>
      </c>
      <c r="B63" s="1">
        <v>43404</v>
      </c>
      <c r="C63" s="1">
        <v>43461</v>
      </c>
      <c r="D63">
        <v>347.05</v>
      </c>
      <c r="E63">
        <v>348</v>
      </c>
      <c r="F63">
        <v>341.05</v>
      </c>
      <c r="G63">
        <v>344.55</v>
      </c>
      <c r="H63">
        <v>344.7</v>
      </c>
      <c r="I63">
        <v>344.55</v>
      </c>
      <c r="J63">
        <v>22</v>
      </c>
      <c r="K63">
        <v>151.55000000000001</v>
      </c>
      <c r="L63">
        <v>118000</v>
      </c>
      <c r="M63">
        <v>0</v>
      </c>
      <c r="N63">
        <v>342.95</v>
      </c>
    </row>
    <row r="64" spans="1:14" x14ac:dyDescent="0.25">
      <c r="A64" t="s">
        <v>14</v>
      </c>
      <c r="B64" s="1">
        <v>43404</v>
      </c>
      <c r="C64" s="1">
        <v>43496</v>
      </c>
      <c r="D64">
        <v>0</v>
      </c>
      <c r="E64">
        <v>0</v>
      </c>
      <c r="F64">
        <v>0</v>
      </c>
      <c r="G64">
        <v>325.75</v>
      </c>
      <c r="H64">
        <v>0</v>
      </c>
      <c r="I64">
        <v>349.55</v>
      </c>
      <c r="J64">
        <v>0</v>
      </c>
      <c r="K64">
        <v>0</v>
      </c>
      <c r="L64">
        <v>0</v>
      </c>
      <c r="M64">
        <v>0</v>
      </c>
      <c r="N64">
        <v>342.95</v>
      </c>
    </row>
    <row r="65" spans="1:14" x14ac:dyDescent="0.25">
      <c r="A65" t="s">
        <v>14</v>
      </c>
      <c r="B65" s="1">
        <v>43405</v>
      </c>
      <c r="C65" s="1">
        <v>43433</v>
      </c>
      <c r="D65">
        <v>344.3</v>
      </c>
      <c r="E65">
        <v>356.7</v>
      </c>
      <c r="F65">
        <v>336.9</v>
      </c>
      <c r="G65">
        <v>346.65</v>
      </c>
      <c r="H65">
        <v>347</v>
      </c>
      <c r="I65">
        <v>346.65</v>
      </c>
      <c r="J65">
        <v>10112</v>
      </c>
      <c r="K65">
        <v>70518.36</v>
      </c>
      <c r="L65">
        <v>5250000</v>
      </c>
      <c r="M65">
        <v>-150000</v>
      </c>
      <c r="N65">
        <v>345.4</v>
      </c>
    </row>
    <row r="66" spans="1:14" x14ac:dyDescent="0.25">
      <c r="A66" t="s">
        <v>14</v>
      </c>
      <c r="B66" s="1">
        <v>43405</v>
      </c>
      <c r="C66" s="1">
        <v>43461</v>
      </c>
      <c r="D66">
        <v>347.2</v>
      </c>
      <c r="E66">
        <v>355.55</v>
      </c>
      <c r="F66">
        <v>338</v>
      </c>
      <c r="G66">
        <v>346.95</v>
      </c>
      <c r="H66">
        <v>346</v>
      </c>
      <c r="I66">
        <v>346.95</v>
      </c>
      <c r="J66">
        <v>157</v>
      </c>
      <c r="K66">
        <v>1093.92</v>
      </c>
      <c r="L66">
        <v>152000</v>
      </c>
      <c r="M66">
        <v>34000</v>
      </c>
      <c r="N66">
        <v>345.4</v>
      </c>
    </row>
    <row r="67" spans="1:14" x14ac:dyDescent="0.25">
      <c r="A67" t="s">
        <v>14</v>
      </c>
      <c r="B67" s="1">
        <v>43405</v>
      </c>
      <c r="C67" s="1">
        <v>43496</v>
      </c>
      <c r="D67">
        <v>344.05</v>
      </c>
      <c r="E67">
        <v>344.05</v>
      </c>
      <c r="F67">
        <v>344.05</v>
      </c>
      <c r="G67">
        <v>344.05</v>
      </c>
      <c r="H67">
        <v>344.05</v>
      </c>
      <c r="I67">
        <v>352</v>
      </c>
      <c r="J67">
        <v>1</v>
      </c>
      <c r="K67">
        <v>6.88</v>
      </c>
      <c r="L67">
        <v>2000</v>
      </c>
      <c r="M67">
        <v>2000</v>
      </c>
      <c r="N67">
        <v>345.4</v>
      </c>
    </row>
    <row r="68" spans="1:14" x14ac:dyDescent="0.25">
      <c r="A68" t="s">
        <v>14</v>
      </c>
      <c r="B68" s="1">
        <v>43406</v>
      </c>
      <c r="C68" s="1">
        <v>43433</v>
      </c>
      <c r="D68">
        <v>346.85</v>
      </c>
      <c r="E68">
        <v>349.2</v>
      </c>
      <c r="F68">
        <v>325.5</v>
      </c>
      <c r="G68">
        <v>327.05</v>
      </c>
      <c r="H68">
        <v>327.05</v>
      </c>
      <c r="I68">
        <v>327.05</v>
      </c>
      <c r="J68">
        <v>7127</v>
      </c>
      <c r="K68">
        <v>47760.35</v>
      </c>
      <c r="L68">
        <v>6186000</v>
      </c>
      <c r="M68">
        <v>936000</v>
      </c>
      <c r="N68">
        <v>326.85000000000002</v>
      </c>
    </row>
    <row r="69" spans="1:14" x14ac:dyDescent="0.25">
      <c r="A69" t="s">
        <v>14</v>
      </c>
      <c r="B69" s="1">
        <v>43406</v>
      </c>
      <c r="C69" s="1">
        <v>43461</v>
      </c>
      <c r="D69">
        <v>348.05</v>
      </c>
      <c r="E69">
        <v>348.05</v>
      </c>
      <c r="F69">
        <v>326</v>
      </c>
      <c r="G69">
        <v>327.35000000000002</v>
      </c>
      <c r="H69">
        <v>327</v>
      </c>
      <c r="I69">
        <v>327.35000000000002</v>
      </c>
      <c r="J69">
        <v>105</v>
      </c>
      <c r="K69">
        <v>706.63</v>
      </c>
      <c r="L69">
        <v>144000</v>
      </c>
      <c r="M69">
        <v>-8000</v>
      </c>
      <c r="N69">
        <v>326.85000000000002</v>
      </c>
    </row>
    <row r="70" spans="1:14" x14ac:dyDescent="0.25">
      <c r="A70" t="s">
        <v>14</v>
      </c>
      <c r="B70" s="1">
        <v>43406</v>
      </c>
      <c r="C70" s="1">
        <v>43496</v>
      </c>
      <c r="D70">
        <v>344</v>
      </c>
      <c r="E70">
        <v>344</v>
      </c>
      <c r="F70">
        <v>330</v>
      </c>
      <c r="G70">
        <v>327.55</v>
      </c>
      <c r="H70">
        <v>330</v>
      </c>
      <c r="I70">
        <v>327.55</v>
      </c>
      <c r="J70">
        <v>7</v>
      </c>
      <c r="K70">
        <v>46.99</v>
      </c>
      <c r="L70">
        <v>10000</v>
      </c>
      <c r="M70">
        <v>8000</v>
      </c>
      <c r="N70">
        <v>326.85000000000002</v>
      </c>
    </row>
    <row r="71" spans="1:14" x14ac:dyDescent="0.25">
      <c r="A71" t="s">
        <v>14</v>
      </c>
      <c r="B71" s="1">
        <v>43409</v>
      </c>
      <c r="C71" s="1">
        <v>43433</v>
      </c>
      <c r="D71">
        <v>330.2</v>
      </c>
      <c r="E71">
        <v>331.4</v>
      </c>
      <c r="F71">
        <v>318.10000000000002</v>
      </c>
      <c r="G71">
        <v>322.3</v>
      </c>
      <c r="H71">
        <v>324.5</v>
      </c>
      <c r="I71">
        <v>322.3</v>
      </c>
      <c r="J71">
        <v>3197</v>
      </c>
      <c r="K71">
        <v>20702.5</v>
      </c>
      <c r="L71">
        <v>6342000</v>
      </c>
      <c r="M71">
        <v>156000</v>
      </c>
      <c r="N71">
        <v>320.35000000000002</v>
      </c>
    </row>
    <row r="72" spans="1:14" x14ac:dyDescent="0.25">
      <c r="A72" t="s">
        <v>14</v>
      </c>
      <c r="B72" s="1">
        <v>43409</v>
      </c>
      <c r="C72" s="1">
        <v>43461</v>
      </c>
      <c r="D72">
        <v>331.25</v>
      </c>
      <c r="E72">
        <v>331.25</v>
      </c>
      <c r="F72">
        <v>319</v>
      </c>
      <c r="G72">
        <v>323.14999999999998</v>
      </c>
      <c r="H72">
        <v>324</v>
      </c>
      <c r="I72">
        <v>323.14999999999998</v>
      </c>
      <c r="J72">
        <v>35</v>
      </c>
      <c r="K72">
        <v>226.16</v>
      </c>
      <c r="L72">
        <v>154000</v>
      </c>
      <c r="M72">
        <v>10000</v>
      </c>
      <c r="N72">
        <v>320.35000000000002</v>
      </c>
    </row>
    <row r="73" spans="1:14" x14ac:dyDescent="0.25">
      <c r="A73" t="s">
        <v>14</v>
      </c>
      <c r="B73" s="1">
        <v>43409</v>
      </c>
      <c r="C73" s="1">
        <v>43496</v>
      </c>
      <c r="D73">
        <v>0</v>
      </c>
      <c r="E73">
        <v>0</v>
      </c>
      <c r="F73">
        <v>0</v>
      </c>
      <c r="G73">
        <v>327.55</v>
      </c>
      <c r="H73">
        <v>330</v>
      </c>
      <c r="I73">
        <v>326.2</v>
      </c>
      <c r="J73">
        <v>0</v>
      </c>
      <c r="K73">
        <v>0</v>
      </c>
      <c r="L73">
        <v>10000</v>
      </c>
      <c r="M73">
        <v>0</v>
      </c>
      <c r="N73">
        <v>320.35000000000002</v>
      </c>
    </row>
    <row r="74" spans="1:14" x14ac:dyDescent="0.25">
      <c r="A74" t="s">
        <v>14</v>
      </c>
      <c r="B74" s="1">
        <v>43410</v>
      </c>
      <c r="C74" s="1">
        <v>43433</v>
      </c>
      <c r="D74">
        <v>321.3</v>
      </c>
      <c r="E74">
        <v>326.3</v>
      </c>
      <c r="F74">
        <v>315.64999999999998</v>
      </c>
      <c r="G74">
        <v>318.35000000000002</v>
      </c>
      <c r="H74">
        <v>318.3</v>
      </c>
      <c r="I74">
        <v>318.35000000000002</v>
      </c>
      <c r="J74">
        <v>2313</v>
      </c>
      <c r="K74">
        <v>14788.05</v>
      </c>
      <c r="L74">
        <v>6650000</v>
      </c>
      <c r="M74">
        <v>308000</v>
      </c>
      <c r="N74">
        <v>316.8</v>
      </c>
    </row>
    <row r="75" spans="1:14" x14ac:dyDescent="0.25">
      <c r="A75" t="s">
        <v>14</v>
      </c>
      <c r="B75" s="1">
        <v>43410</v>
      </c>
      <c r="C75" s="1">
        <v>43461</v>
      </c>
      <c r="D75">
        <v>325.05</v>
      </c>
      <c r="E75">
        <v>326</v>
      </c>
      <c r="F75">
        <v>316.39999999999998</v>
      </c>
      <c r="G75">
        <v>318.55</v>
      </c>
      <c r="H75">
        <v>318.3</v>
      </c>
      <c r="I75">
        <v>318.55</v>
      </c>
      <c r="J75">
        <v>31</v>
      </c>
      <c r="K75">
        <v>198.21</v>
      </c>
      <c r="L75">
        <v>172000</v>
      </c>
      <c r="M75">
        <v>18000</v>
      </c>
      <c r="N75">
        <v>316.8</v>
      </c>
    </row>
    <row r="76" spans="1:14" x14ac:dyDescent="0.25">
      <c r="A76" t="s">
        <v>14</v>
      </c>
      <c r="B76" s="1">
        <v>43410</v>
      </c>
      <c r="C76" s="1">
        <v>43496</v>
      </c>
      <c r="D76">
        <v>0</v>
      </c>
      <c r="E76">
        <v>0</v>
      </c>
      <c r="F76">
        <v>0</v>
      </c>
      <c r="G76">
        <v>327.55</v>
      </c>
      <c r="H76">
        <v>330</v>
      </c>
      <c r="I76">
        <v>322.5</v>
      </c>
      <c r="J76">
        <v>0</v>
      </c>
      <c r="K76">
        <v>0</v>
      </c>
      <c r="L76">
        <v>10000</v>
      </c>
      <c r="M76">
        <v>0</v>
      </c>
      <c r="N76">
        <v>316.8</v>
      </c>
    </row>
    <row r="77" spans="1:14" x14ac:dyDescent="0.25">
      <c r="A77" t="s">
        <v>14</v>
      </c>
      <c r="B77" s="1">
        <v>43411</v>
      </c>
      <c r="C77" s="1">
        <v>43433</v>
      </c>
      <c r="D77">
        <v>321.45</v>
      </c>
      <c r="E77">
        <v>321.45</v>
      </c>
      <c r="F77">
        <v>317.89999999999998</v>
      </c>
      <c r="G77">
        <v>319.10000000000002</v>
      </c>
      <c r="H77">
        <v>319.3</v>
      </c>
      <c r="I77">
        <v>319.10000000000002</v>
      </c>
      <c r="J77">
        <v>292</v>
      </c>
      <c r="K77">
        <v>1865.12</v>
      </c>
      <c r="L77">
        <v>6614000</v>
      </c>
      <c r="M77">
        <v>-36000</v>
      </c>
      <c r="N77">
        <v>318.64999999999998</v>
      </c>
    </row>
    <row r="78" spans="1:14" x14ac:dyDescent="0.25">
      <c r="A78" t="s">
        <v>14</v>
      </c>
      <c r="B78" s="1">
        <v>43411</v>
      </c>
      <c r="C78" s="1">
        <v>43461</v>
      </c>
      <c r="D78">
        <v>320.5</v>
      </c>
      <c r="E78">
        <v>320.5</v>
      </c>
      <c r="F78">
        <v>320.5</v>
      </c>
      <c r="G78">
        <v>320.5</v>
      </c>
      <c r="H78">
        <v>320.5</v>
      </c>
      <c r="I78">
        <v>320.5</v>
      </c>
      <c r="J78">
        <v>1</v>
      </c>
      <c r="K78">
        <v>6.41</v>
      </c>
      <c r="L78">
        <v>172000</v>
      </c>
      <c r="M78">
        <v>0</v>
      </c>
      <c r="N78">
        <v>318.64999999999998</v>
      </c>
    </row>
    <row r="79" spans="1:14" x14ac:dyDescent="0.25">
      <c r="A79" t="s">
        <v>14</v>
      </c>
      <c r="B79" s="1">
        <v>43411</v>
      </c>
      <c r="C79" s="1">
        <v>43496</v>
      </c>
      <c r="D79">
        <v>0</v>
      </c>
      <c r="E79">
        <v>0</v>
      </c>
      <c r="F79">
        <v>0</v>
      </c>
      <c r="G79">
        <v>327.55</v>
      </c>
      <c r="H79">
        <v>330</v>
      </c>
      <c r="I79">
        <v>324.35000000000002</v>
      </c>
      <c r="J79">
        <v>0</v>
      </c>
      <c r="K79">
        <v>0</v>
      </c>
      <c r="L79">
        <v>10000</v>
      </c>
      <c r="M79">
        <v>0</v>
      </c>
      <c r="N79">
        <v>318.64999999999998</v>
      </c>
    </row>
    <row r="80" spans="1:14" x14ac:dyDescent="0.25">
      <c r="A80" t="s">
        <v>14</v>
      </c>
      <c r="B80" s="1">
        <v>43413</v>
      </c>
      <c r="C80" s="1">
        <v>43433</v>
      </c>
      <c r="D80">
        <v>320.10000000000002</v>
      </c>
      <c r="E80">
        <v>326.8</v>
      </c>
      <c r="F80">
        <v>318.75</v>
      </c>
      <c r="G80">
        <v>321.64999999999998</v>
      </c>
      <c r="H80">
        <v>321.95</v>
      </c>
      <c r="I80">
        <v>321.64999999999998</v>
      </c>
      <c r="J80">
        <v>1707</v>
      </c>
      <c r="K80">
        <v>11029.3</v>
      </c>
      <c r="L80">
        <v>6714000</v>
      </c>
      <c r="M80">
        <v>100000</v>
      </c>
      <c r="N80">
        <v>319.95</v>
      </c>
    </row>
    <row r="81" spans="1:14" x14ac:dyDescent="0.25">
      <c r="A81" t="s">
        <v>14</v>
      </c>
      <c r="B81" s="1">
        <v>43413</v>
      </c>
      <c r="C81" s="1">
        <v>43461</v>
      </c>
      <c r="D81">
        <v>322.05</v>
      </c>
      <c r="E81">
        <v>327</v>
      </c>
      <c r="F81">
        <v>322</v>
      </c>
      <c r="G81">
        <v>322.25</v>
      </c>
      <c r="H81">
        <v>322</v>
      </c>
      <c r="I81">
        <v>322.25</v>
      </c>
      <c r="J81">
        <v>23</v>
      </c>
      <c r="K81">
        <v>148.91</v>
      </c>
      <c r="L81">
        <v>182000</v>
      </c>
      <c r="M81">
        <v>10000</v>
      </c>
      <c r="N81">
        <v>319.95</v>
      </c>
    </row>
    <row r="82" spans="1:14" x14ac:dyDescent="0.25">
      <c r="A82" t="s">
        <v>14</v>
      </c>
      <c r="B82" s="1">
        <v>43413</v>
      </c>
      <c r="C82" s="1">
        <v>43496</v>
      </c>
      <c r="D82">
        <v>0</v>
      </c>
      <c r="E82">
        <v>0</v>
      </c>
      <c r="F82">
        <v>0</v>
      </c>
      <c r="G82">
        <v>327.55</v>
      </c>
      <c r="H82">
        <v>330</v>
      </c>
      <c r="I82">
        <v>325.55</v>
      </c>
      <c r="J82">
        <v>0</v>
      </c>
      <c r="K82">
        <v>0</v>
      </c>
      <c r="L82">
        <v>10000</v>
      </c>
      <c r="M82">
        <v>0</v>
      </c>
      <c r="N82">
        <v>319.95</v>
      </c>
    </row>
    <row r="83" spans="1:14" x14ac:dyDescent="0.25">
      <c r="A83" t="s">
        <v>14</v>
      </c>
      <c r="B83" s="1">
        <v>43416</v>
      </c>
      <c r="C83" s="1">
        <v>43433</v>
      </c>
      <c r="D83">
        <v>323.45</v>
      </c>
      <c r="E83">
        <v>323.64999999999998</v>
      </c>
      <c r="F83">
        <v>312</v>
      </c>
      <c r="G83">
        <v>313.05</v>
      </c>
      <c r="H83">
        <v>312</v>
      </c>
      <c r="I83">
        <v>313.05</v>
      </c>
      <c r="J83">
        <v>2115</v>
      </c>
      <c r="K83">
        <v>13348.57</v>
      </c>
      <c r="L83">
        <v>7030000</v>
      </c>
      <c r="M83">
        <v>316000</v>
      </c>
      <c r="N83">
        <v>312.64999999999998</v>
      </c>
    </row>
    <row r="84" spans="1:14" x14ac:dyDescent="0.25">
      <c r="A84" t="s">
        <v>14</v>
      </c>
      <c r="B84" s="1">
        <v>43416</v>
      </c>
      <c r="C84" s="1">
        <v>43461</v>
      </c>
      <c r="D84">
        <v>323.5</v>
      </c>
      <c r="E84">
        <v>323.5</v>
      </c>
      <c r="F84">
        <v>312.55</v>
      </c>
      <c r="G84">
        <v>313.39999999999998</v>
      </c>
      <c r="H84">
        <v>312.55</v>
      </c>
      <c r="I84">
        <v>313.39999999999998</v>
      </c>
      <c r="J84">
        <v>58</v>
      </c>
      <c r="K84">
        <v>365.95</v>
      </c>
      <c r="L84">
        <v>224000</v>
      </c>
      <c r="M84">
        <v>42000</v>
      </c>
      <c r="N84">
        <v>312.64999999999998</v>
      </c>
    </row>
    <row r="85" spans="1:14" x14ac:dyDescent="0.25">
      <c r="A85" t="s">
        <v>14</v>
      </c>
      <c r="B85" s="1">
        <v>43416</v>
      </c>
      <c r="C85" s="1">
        <v>43496</v>
      </c>
      <c r="D85">
        <v>317.5</v>
      </c>
      <c r="E85">
        <v>317.5</v>
      </c>
      <c r="F85">
        <v>317.5</v>
      </c>
      <c r="G85">
        <v>317.5</v>
      </c>
      <c r="H85">
        <v>317.5</v>
      </c>
      <c r="I85">
        <v>317.89999999999998</v>
      </c>
      <c r="J85">
        <v>1</v>
      </c>
      <c r="K85">
        <v>6.35</v>
      </c>
      <c r="L85">
        <v>12000</v>
      </c>
      <c r="M85">
        <v>2000</v>
      </c>
      <c r="N85">
        <v>312.64999999999998</v>
      </c>
    </row>
    <row r="86" spans="1:14" x14ac:dyDescent="0.25">
      <c r="A86" t="s">
        <v>14</v>
      </c>
      <c r="B86" s="1">
        <v>43417</v>
      </c>
      <c r="C86" s="1">
        <v>43433</v>
      </c>
      <c r="D86">
        <v>311.39999999999998</v>
      </c>
      <c r="E86">
        <v>314.95</v>
      </c>
      <c r="F86">
        <v>302.8</v>
      </c>
      <c r="G86">
        <v>313.2</v>
      </c>
      <c r="H86">
        <v>314.5</v>
      </c>
      <c r="I86">
        <v>313.2</v>
      </c>
      <c r="J86">
        <v>3490</v>
      </c>
      <c r="K86">
        <v>21608.68</v>
      </c>
      <c r="L86">
        <v>7196000</v>
      </c>
      <c r="M86">
        <v>166000</v>
      </c>
      <c r="N86">
        <v>311.39999999999998</v>
      </c>
    </row>
    <row r="87" spans="1:14" x14ac:dyDescent="0.25">
      <c r="A87" t="s">
        <v>14</v>
      </c>
      <c r="B87" s="1">
        <v>43417</v>
      </c>
      <c r="C87" s="1">
        <v>43461</v>
      </c>
      <c r="D87">
        <v>311.39999999999998</v>
      </c>
      <c r="E87">
        <v>314.10000000000002</v>
      </c>
      <c r="F87">
        <v>305</v>
      </c>
      <c r="G87">
        <v>312.89999999999998</v>
      </c>
      <c r="H87">
        <v>314.10000000000002</v>
      </c>
      <c r="I87">
        <v>312.89999999999998</v>
      </c>
      <c r="J87">
        <v>63</v>
      </c>
      <c r="K87">
        <v>390.18</v>
      </c>
      <c r="L87">
        <v>258000</v>
      </c>
      <c r="M87">
        <v>34000</v>
      </c>
      <c r="N87">
        <v>311.39999999999998</v>
      </c>
    </row>
    <row r="88" spans="1:14" x14ac:dyDescent="0.25">
      <c r="A88" t="s">
        <v>14</v>
      </c>
      <c r="B88" s="1">
        <v>43417</v>
      </c>
      <c r="C88" s="1">
        <v>43496</v>
      </c>
      <c r="D88">
        <v>310.05</v>
      </c>
      <c r="E88">
        <v>312.95</v>
      </c>
      <c r="F88">
        <v>310.05</v>
      </c>
      <c r="G88">
        <v>312.95</v>
      </c>
      <c r="H88">
        <v>312.95</v>
      </c>
      <c r="I88">
        <v>312.95</v>
      </c>
      <c r="J88">
        <v>3</v>
      </c>
      <c r="K88">
        <v>18.71</v>
      </c>
      <c r="L88">
        <v>10000</v>
      </c>
      <c r="M88">
        <v>-2000</v>
      </c>
      <c r="N88">
        <v>311.39999999999998</v>
      </c>
    </row>
    <row r="89" spans="1:14" x14ac:dyDescent="0.25">
      <c r="A89" t="s">
        <v>14</v>
      </c>
      <c r="B89" s="1">
        <v>43418</v>
      </c>
      <c r="C89" s="1">
        <v>43433</v>
      </c>
      <c r="D89">
        <v>313.45</v>
      </c>
      <c r="E89">
        <v>317.75</v>
      </c>
      <c r="F89">
        <v>309.14999999999998</v>
      </c>
      <c r="G89">
        <v>313.89999999999998</v>
      </c>
      <c r="H89">
        <v>313.60000000000002</v>
      </c>
      <c r="I89">
        <v>313.89999999999998</v>
      </c>
      <c r="J89">
        <v>2304</v>
      </c>
      <c r="K89">
        <v>14464.26</v>
      </c>
      <c r="L89">
        <v>7166000</v>
      </c>
      <c r="M89">
        <v>-30000</v>
      </c>
      <c r="N89">
        <v>312.45</v>
      </c>
    </row>
    <row r="90" spans="1:14" x14ac:dyDescent="0.25">
      <c r="A90" t="s">
        <v>14</v>
      </c>
      <c r="B90" s="1">
        <v>43418</v>
      </c>
      <c r="C90" s="1">
        <v>43461</v>
      </c>
      <c r="D90">
        <v>316.35000000000002</v>
      </c>
      <c r="E90">
        <v>318.75</v>
      </c>
      <c r="F90">
        <v>309.89999999999998</v>
      </c>
      <c r="G90">
        <v>314.8</v>
      </c>
      <c r="H90">
        <v>315</v>
      </c>
      <c r="I90">
        <v>314.8</v>
      </c>
      <c r="J90">
        <v>80</v>
      </c>
      <c r="K90">
        <v>503.65</v>
      </c>
      <c r="L90">
        <v>336000</v>
      </c>
      <c r="M90">
        <v>78000</v>
      </c>
      <c r="N90">
        <v>312.45</v>
      </c>
    </row>
    <row r="91" spans="1:14" x14ac:dyDescent="0.25">
      <c r="A91" t="s">
        <v>14</v>
      </c>
      <c r="B91" s="1">
        <v>43418</v>
      </c>
      <c r="C91" s="1">
        <v>43496</v>
      </c>
      <c r="D91">
        <v>314</v>
      </c>
      <c r="E91">
        <v>314</v>
      </c>
      <c r="F91">
        <v>314</v>
      </c>
      <c r="G91">
        <v>314</v>
      </c>
      <c r="H91">
        <v>314</v>
      </c>
      <c r="I91">
        <v>317.55</v>
      </c>
      <c r="J91">
        <v>1</v>
      </c>
      <c r="K91">
        <v>6.28</v>
      </c>
      <c r="L91">
        <v>12000</v>
      </c>
      <c r="M91">
        <v>2000</v>
      </c>
      <c r="N91">
        <v>312.45</v>
      </c>
    </row>
    <row r="92" spans="1:14" x14ac:dyDescent="0.25">
      <c r="A92" t="s">
        <v>14</v>
      </c>
      <c r="B92" s="1">
        <v>43419</v>
      </c>
      <c r="C92" s="1">
        <v>43433</v>
      </c>
      <c r="D92">
        <v>313.55</v>
      </c>
      <c r="E92">
        <v>320.45</v>
      </c>
      <c r="F92">
        <v>310.05</v>
      </c>
      <c r="G92">
        <v>312.35000000000002</v>
      </c>
      <c r="H92">
        <v>311.55</v>
      </c>
      <c r="I92">
        <v>312.35000000000002</v>
      </c>
      <c r="J92">
        <v>3040</v>
      </c>
      <c r="K92">
        <v>19187.21</v>
      </c>
      <c r="L92">
        <v>7628000</v>
      </c>
      <c r="M92">
        <v>462000</v>
      </c>
      <c r="N92">
        <v>310.89999999999998</v>
      </c>
    </row>
    <row r="93" spans="1:14" x14ac:dyDescent="0.25">
      <c r="A93" t="s">
        <v>14</v>
      </c>
      <c r="B93" s="1">
        <v>43419</v>
      </c>
      <c r="C93" s="1">
        <v>43461</v>
      </c>
      <c r="D93">
        <v>314.5</v>
      </c>
      <c r="E93">
        <v>319.64999999999998</v>
      </c>
      <c r="F93">
        <v>311.95</v>
      </c>
      <c r="G93">
        <v>312.95</v>
      </c>
      <c r="H93">
        <v>312.85000000000002</v>
      </c>
      <c r="I93">
        <v>312.95</v>
      </c>
      <c r="J93">
        <v>67</v>
      </c>
      <c r="K93">
        <v>422.44</v>
      </c>
      <c r="L93">
        <v>390000</v>
      </c>
      <c r="M93">
        <v>54000</v>
      </c>
      <c r="N93">
        <v>310.89999999999998</v>
      </c>
    </row>
    <row r="94" spans="1:14" x14ac:dyDescent="0.25">
      <c r="A94" t="s">
        <v>14</v>
      </c>
      <c r="B94" s="1">
        <v>43419</v>
      </c>
      <c r="C94" s="1">
        <v>43496</v>
      </c>
      <c r="D94">
        <v>313.5</v>
      </c>
      <c r="E94">
        <v>318</v>
      </c>
      <c r="F94">
        <v>313.5</v>
      </c>
      <c r="G94">
        <v>318</v>
      </c>
      <c r="H94">
        <v>318</v>
      </c>
      <c r="I94">
        <v>315.95</v>
      </c>
      <c r="J94">
        <v>8</v>
      </c>
      <c r="K94">
        <v>50.61</v>
      </c>
      <c r="L94">
        <v>28000</v>
      </c>
      <c r="M94">
        <v>16000</v>
      </c>
      <c r="N94">
        <v>310.89999999999998</v>
      </c>
    </row>
    <row r="95" spans="1:14" x14ac:dyDescent="0.25">
      <c r="A95" t="s">
        <v>14</v>
      </c>
      <c r="B95" s="1">
        <v>43420</v>
      </c>
      <c r="C95" s="1">
        <v>43433</v>
      </c>
      <c r="D95">
        <v>313.5</v>
      </c>
      <c r="E95">
        <v>323.10000000000002</v>
      </c>
      <c r="F95">
        <v>305.45</v>
      </c>
      <c r="G95">
        <v>320.3</v>
      </c>
      <c r="H95">
        <v>319.2</v>
      </c>
      <c r="I95">
        <v>320.3</v>
      </c>
      <c r="J95">
        <v>6430</v>
      </c>
      <c r="K95">
        <v>40467.300000000003</v>
      </c>
      <c r="L95">
        <v>8308000</v>
      </c>
      <c r="M95">
        <v>680000</v>
      </c>
      <c r="N95">
        <v>319</v>
      </c>
    </row>
    <row r="96" spans="1:14" x14ac:dyDescent="0.25">
      <c r="A96" t="s">
        <v>14</v>
      </c>
      <c r="B96" s="1">
        <v>43420</v>
      </c>
      <c r="C96" s="1">
        <v>43461</v>
      </c>
      <c r="D96">
        <v>315</v>
      </c>
      <c r="E96">
        <v>322.5</v>
      </c>
      <c r="F96">
        <v>305.5</v>
      </c>
      <c r="G96">
        <v>320.05</v>
      </c>
      <c r="H96">
        <v>318.8</v>
      </c>
      <c r="I96">
        <v>320.05</v>
      </c>
      <c r="J96">
        <v>330</v>
      </c>
      <c r="K96">
        <v>2084.9899999999998</v>
      </c>
      <c r="L96">
        <v>640000</v>
      </c>
      <c r="M96">
        <v>250000</v>
      </c>
      <c r="N96">
        <v>319</v>
      </c>
    </row>
    <row r="97" spans="1:14" x14ac:dyDescent="0.25">
      <c r="A97" t="s">
        <v>14</v>
      </c>
      <c r="B97" s="1">
        <v>43420</v>
      </c>
      <c r="C97" s="1">
        <v>43496</v>
      </c>
      <c r="D97">
        <v>312</v>
      </c>
      <c r="E97">
        <v>320</v>
      </c>
      <c r="F97">
        <v>312</v>
      </c>
      <c r="G97">
        <v>320</v>
      </c>
      <c r="H97">
        <v>320</v>
      </c>
      <c r="I97">
        <v>324.10000000000002</v>
      </c>
      <c r="J97">
        <v>3</v>
      </c>
      <c r="K97">
        <v>18.88</v>
      </c>
      <c r="L97">
        <v>28000</v>
      </c>
      <c r="M97">
        <v>0</v>
      </c>
      <c r="N97">
        <v>319</v>
      </c>
    </row>
    <row r="98" spans="1:14" x14ac:dyDescent="0.25">
      <c r="A98" t="s">
        <v>14</v>
      </c>
      <c r="B98" s="1">
        <v>43423</v>
      </c>
      <c r="C98" s="1">
        <v>43433</v>
      </c>
      <c r="D98">
        <v>320.2</v>
      </c>
      <c r="E98">
        <v>324.3</v>
      </c>
      <c r="F98">
        <v>315.7</v>
      </c>
      <c r="G98">
        <v>319</v>
      </c>
      <c r="H98">
        <v>318.5</v>
      </c>
      <c r="I98">
        <v>319</v>
      </c>
      <c r="J98">
        <v>2788</v>
      </c>
      <c r="K98">
        <v>17840.78</v>
      </c>
      <c r="L98">
        <v>8446000</v>
      </c>
      <c r="M98">
        <v>138000</v>
      </c>
      <c r="N98">
        <v>317.75</v>
      </c>
    </row>
    <row r="99" spans="1:14" x14ac:dyDescent="0.25">
      <c r="A99" t="s">
        <v>14</v>
      </c>
      <c r="B99" s="1">
        <v>43423</v>
      </c>
      <c r="C99" s="1">
        <v>43461</v>
      </c>
      <c r="D99">
        <v>319.7</v>
      </c>
      <c r="E99">
        <v>324.10000000000002</v>
      </c>
      <c r="F99">
        <v>316.05</v>
      </c>
      <c r="G99">
        <v>318.95</v>
      </c>
      <c r="H99">
        <v>318.35000000000002</v>
      </c>
      <c r="I99">
        <v>318.95</v>
      </c>
      <c r="J99">
        <v>166</v>
      </c>
      <c r="K99">
        <v>1062.06</v>
      </c>
      <c r="L99">
        <v>716000</v>
      </c>
      <c r="M99">
        <v>76000</v>
      </c>
      <c r="N99">
        <v>317.75</v>
      </c>
    </row>
    <row r="100" spans="1:14" x14ac:dyDescent="0.25">
      <c r="A100" t="s">
        <v>14</v>
      </c>
      <c r="B100" s="1">
        <v>43423</v>
      </c>
      <c r="C100" s="1">
        <v>43496</v>
      </c>
      <c r="D100">
        <v>323.05</v>
      </c>
      <c r="E100">
        <v>323.05</v>
      </c>
      <c r="F100">
        <v>320</v>
      </c>
      <c r="G100">
        <v>320</v>
      </c>
      <c r="H100">
        <v>320</v>
      </c>
      <c r="I100">
        <v>322.60000000000002</v>
      </c>
      <c r="J100">
        <v>2</v>
      </c>
      <c r="K100">
        <v>12.86</v>
      </c>
      <c r="L100">
        <v>30000</v>
      </c>
      <c r="M100">
        <v>2000</v>
      </c>
      <c r="N100">
        <v>317.75</v>
      </c>
    </row>
    <row r="101" spans="1:14" x14ac:dyDescent="0.25">
      <c r="A101" t="s">
        <v>14</v>
      </c>
      <c r="B101" s="1">
        <v>43424</v>
      </c>
      <c r="C101" s="1">
        <v>43433</v>
      </c>
      <c r="D101">
        <v>317.85000000000002</v>
      </c>
      <c r="E101">
        <v>324.10000000000002</v>
      </c>
      <c r="F101">
        <v>316</v>
      </c>
      <c r="G101">
        <v>319.35000000000002</v>
      </c>
      <c r="H101">
        <v>318.95</v>
      </c>
      <c r="I101">
        <v>319.35000000000002</v>
      </c>
      <c r="J101">
        <v>3395</v>
      </c>
      <c r="K101">
        <v>21745.85</v>
      </c>
      <c r="L101">
        <v>7848000</v>
      </c>
      <c r="M101">
        <v>-598000</v>
      </c>
      <c r="N101">
        <v>318.64999999999998</v>
      </c>
    </row>
    <row r="102" spans="1:14" x14ac:dyDescent="0.25">
      <c r="A102" t="s">
        <v>14</v>
      </c>
      <c r="B102" s="1">
        <v>43424</v>
      </c>
      <c r="C102" s="1">
        <v>43461</v>
      </c>
      <c r="D102">
        <v>316</v>
      </c>
      <c r="E102">
        <v>324</v>
      </c>
      <c r="F102">
        <v>316</v>
      </c>
      <c r="G102">
        <v>319.45</v>
      </c>
      <c r="H102">
        <v>318.85000000000002</v>
      </c>
      <c r="I102">
        <v>319.45</v>
      </c>
      <c r="J102">
        <v>203</v>
      </c>
      <c r="K102">
        <v>1299.43</v>
      </c>
      <c r="L102">
        <v>658000</v>
      </c>
      <c r="M102">
        <v>-58000</v>
      </c>
      <c r="N102">
        <v>318.64999999999998</v>
      </c>
    </row>
    <row r="103" spans="1:14" x14ac:dyDescent="0.25">
      <c r="A103" t="s">
        <v>14</v>
      </c>
      <c r="B103" s="1">
        <v>43424</v>
      </c>
      <c r="C103" s="1">
        <v>43496</v>
      </c>
      <c r="D103">
        <v>319.25</v>
      </c>
      <c r="E103">
        <v>319.25</v>
      </c>
      <c r="F103">
        <v>319.25</v>
      </c>
      <c r="G103">
        <v>319.25</v>
      </c>
      <c r="H103">
        <v>319.25</v>
      </c>
      <c r="I103">
        <v>323.45</v>
      </c>
      <c r="J103">
        <v>2</v>
      </c>
      <c r="K103">
        <v>12.77</v>
      </c>
      <c r="L103">
        <v>30000</v>
      </c>
      <c r="M103">
        <v>0</v>
      </c>
      <c r="N103">
        <v>318.64999999999998</v>
      </c>
    </row>
    <row r="104" spans="1:14" x14ac:dyDescent="0.25">
      <c r="A104" t="s">
        <v>14</v>
      </c>
      <c r="B104" s="1">
        <v>43425</v>
      </c>
      <c r="C104" s="1">
        <v>43433</v>
      </c>
      <c r="D104">
        <v>321.35000000000002</v>
      </c>
      <c r="E104">
        <v>321.95</v>
      </c>
      <c r="F104">
        <v>313.75</v>
      </c>
      <c r="G104">
        <v>319.75</v>
      </c>
      <c r="H104">
        <v>320.35000000000002</v>
      </c>
      <c r="I104">
        <v>319.75</v>
      </c>
      <c r="J104">
        <v>3087</v>
      </c>
      <c r="K104">
        <v>19667.12</v>
      </c>
      <c r="L104">
        <v>7262000</v>
      </c>
      <c r="M104">
        <v>-586000</v>
      </c>
      <c r="N104">
        <v>319.05</v>
      </c>
    </row>
    <row r="105" spans="1:14" x14ac:dyDescent="0.25">
      <c r="A105" t="s">
        <v>14</v>
      </c>
      <c r="B105" s="1">
        <v>43425</v>
      </c>
      <c r="C105" s="1">
        <v>43461</v>
      </c>
      <c r="D105">
        <v>321.5</v>
      </c>
      <c r="E105">
        <v>321.64999999999998</v>
      </c>
      <c r="F105">
        <v>314.3</v>
      </c>
      <c r="G105">
        <v>319.8</v>
      </c>
      <c r="H105">
        <v>320.5</v>
      </c>
      <c r="I105">
        <v>319.8</v>
      </c>
      <c r="J105">
        <v>276</v>
      </c>
      <c r="K105">
        <v>1756.61</v>
      </c>
      <c r="L105">
        <v>714000</v>
      </c>
      <c r="M105">
        <v>56000</v>
      </c>
      <c r="N105">
        <v>319.05</v>
      </c>
    </row>
    <row r="106" spans="1:14" x14ac:dyDescent="0.25">
      <c r="A106" t="s">
        <v>14</v>
      </c>
      <c r="B106" s="1">
        <v>43425</v>
      </c>
      <c r="C106" s="1">
        <v>43496</v>
      </c>
      <c r="D106">
        <v>316.5</v>
      </c>
      <c r="E106">
        <v>320</v>
      </c>
      <c r="F106">
        <v>315.10000000000002</v>
      </c>
      <c r="G106">
        <v>320</v>
      </c>
      <c r="H106">
        <v>320</v>
      </c>
      <c r="I106">
        <v>319.45</v>
      </c>
      <c r="J106">
        <v>4</v>
      </c>
      <c r="K106">
        <v>25.33</v>
      </c>
      <c r="L106">
        <v>30000</v>
      </c>
      <c r="M106">
        <v>0</v>
      </c>
      <c r="N106">
        <v>319.05</v>
      </c>
    </row>
    <row r="107" spans="1:14" x14ac:dyDescent="0.25">
      <c r="A107" t="s">
        <v>14</v>
      </c>
      <c r="B107" s="1">
        <v>43426</v>
      </c>
      <c r="C107" s="1">
        <v>43433</v>
      </c>
      <c r="D107">
        <v>320.64999999999998</v>
      </c>
      <c r="E107">
        <v>327</v>
      </c>
      <c r="F107">
        <v>319.10000000000002</v>
      </c>
      <c r="G107">
        <v>320.7</v>
      </c>
      <c r="H107">
        <v>320.60000000000002</v>
      </c>
      <c r="I107">
        <v>320.7</v>
      </c>
      <c r="J107">
        <v>4457</v>
      </c>
      <c r="K107">
        <v>28871.88</v>
      </c>
      <c r="L107">
        <v>6966000</v>
      </c>
      <c r="M107">
        <v>-296000</v>
      </c>
      <c r="N107">
        <v>320.25</v>
      </c>
    </row>
    <row r="108" spans="1:14" x14ac:dyDescent="0.25">
      <c r="A108" t="s">
        <v>14</v>
      </c>
      <c r="B108" s="1">
        <v>43426</v>
      </c>
      <c r="C108" s="1">
        <v>43461</v>
      </c>
      <c r="D108">
        <v>321.2</v>
      </c>
      <c r="E108">
        <v>327</v>
      </c>
      <c r="F108">
        <v>319.55</v>
      </c>
      <c r="G108">
        <v>320.7</v>
      </c>
      <c r="H108">
        <v>320.75</v>
      </c>
      <c r="I108">
        <v>320.7</v>
      </c>
      <c r="J108">
        <v>484</v>
      </c>
      <c r="K108">
        <v>3132.75</v>
      </c>
      <c r="L108">
        <v>806000</v>
      </c>
      <c r="M108">
        <v>92000</v>
      </c>
      <c r="N108">
        <v>320.25</v>
      </c>
    </row>
    <row r="109" spans="1:14" x14ac:dyDescent="0.25">
      <c r="A109" t="s">
        <v>14</v>
      </c>
      <c r="B109" s="1">
        <v>43426</v>
      </c>
      <c r="C109" s="1">
        <v>43496</v>
      </c>
      <c r="D109">
        <v>325.7</v>
      </c>
      <c r="E109">
        <v>326</v>
      </c>
      <c r="F109">
        <v>320</v>
      </c>
      <c r="G109">
        <v>320</v>
      </c>
      <c r="H109">
        <v>320</v>
      </c>
      <c r="I109">
        <v>320</v>
      </c>
      <c r="J109">
        <v>11</v>
      </c>
      <c r="K109">
        <v>71.239999999999995</v>
      </c>
      <c r="L109">
        <v>38000</v>
      </c>
      <c r="M109">
        <v>8000</v>
      </c>
      <c r="N109">
        <v>320.25</v>
      </c>
    </row>
    <row r="110" spans="1:14" x14ac:dyDescent="0.25">
      <c r="A110" t="s">
        <v>14</v>
      </c>
      <c r="B110" s="1">
        <v>43430</v>
      </c>
      <c r="C110" s="1">
        <v>43433</v>
      </c>
      <c r="D110">
        <v>321.89999999999998</v>
      </c>
      <c r="E110">
        <v>324.55</v>
      </c>
      <c r="F110">
        <v>307.14999999999998</v>
      </c>
      <c r="G110">
        <v>308.10000000000002</v>
      </c>
      <c r="H110">
        <v>307.35000000000002</v>
      </c>
      <c r="I110">
        <v>308.10000000000002</v>
      </c>
      <c r="J110">
        <v>4168</v>
      </c>
      <c r="K110">
        <v>26184.639999999999</v>
      </c>
      <c r="L110">
        <v>6724000</v>
      </c>
      <c r="M110">
        <v>-242000</v>
      </c>
      <c r="N110">
        <v>307.8</v>
      </c>
    </row>
    <row r="111" spans="1:14" x14ac:dyDescent="0.25">
      <c r="A111" t="s">
        <v>14</v>
      </c>
      <c r="B111" s="1">
        <v>43430</v>
      </c>
      <c r="C111" s="1">
        <v>43461</v>
      </c>
      <c r="D111">
        <v>322.7</v>
      </c>
      <c r="E111">
        <v>324</v>
      </c>
      <c r="F111">
        <v>307.25</v>
      </c>
      <c r="G111">
        <v>308.3</v>
      </c>
      <c r="H111">
        <v>307.75</v>
      </c>
      <c r="I111">
        <v>308.3</v>
      </c>
      <c r="J111">
        <v>1190</v>
      </c>
      <c r="K111">
        <v>7438.81</v>
      </c>
      <c r="L111">
        <v>1656000</v>
      </c>
      <c r="M111">
        <v>850000</v>
      </c>
      <c r="N111">
        <v>307.8</v>
      </c>
    </row>
    <row r="112" spans="1:14" x14ac:dyDescent="0.25">
      <c r="A112" t="s">
        <v>14</v>
      </c>
      <c r="B112" s="1">
        <v>43430</v>
      </c>
      <c r="C112" s="1">
        <v>43496</v>
      </c>
      <c r="D112">
        <v>323</v>
      </c>
      <c r="E112">
        <v>323</v>
      </c>
      <c r="F112">
        <v>309</v>
      </c>
      <c r="G112">
        <v>309</v>
      </c>
      <c r="H112">
        <v>309</v>
      </c>
      <c r="I112">
        <v>307.89999999999998</v>
      </c>
      <c r="J112">
        <v>5</v>
      </c>
      <c r="K112">
        <v>31.28</v>
      </c>
      <c r="L112">
        <v>40000</v>
      </c>
      <c r="M112">
        <v>2000</v>
      </c>
      <c r="N112">
        <v>307.8</v>
      </c>
    </row>
    <row r="113" spans="1:14" x14ac:dyDescent="0.25">
      <c r="A113" t="s">
        <v>14</v>
      </c>
      <c r="B113" s="1">
        <v>43431</v>
      </c>
      <c r="C113" s="1">
        <v>43433</v>
      </c>
      <c r="D113">
        <v>307.8</v>
      </c>
      <c r="E113">
        <v>316.45</v>
      </c>
      <c r="F113">
        <v>301.10000000000002</v>
      </c>
      <c r="G113">
        <v>310.3</v>
      </c>
      <c r="H113">
        <v>311</v>
      </c>
      <c r="I113">
        <v>311.05</v>
      </c>
      <c r="J113">
        <v>9746</v>
      </c>
      <c r="K113">
        <v>60317.15</v>
      </c>
      <c r="L113">
        <v>4138000</v>
      </c>
      <c r="M113">
        <v>-2586000</v>
      </c>
      <c r="N113">
        <v>311.05</v>
      </c>
    </row>
    <row r="114" spans="1:14" x14ac:dyDescent="0.25">
      <c r="A114" t="s">
        <v>14</v>
      </c>
      <c r="B114" s="1">
        <v>43431</v>
      </c>
      <c r="C114" s="1">
        <v>43461</v>
      </c>
      <c r="D114">
        <v>307.3</v>
      </c>
      <c r="E114">
        <v>316.25</v>
      </c>
      <c r="F114">
        <v>301.14999999999998</v>
      </c>
      <c r="G114">
        <v>310.39999999999998</v>
      </c>
      <c r="H114">
        <v>311</v>
      </c>
      <c r="I114">
        <v>311.05</v>
      </c>
      <c r="J114">
        <v>2169</v>
      </c>
      <c r="K114">
        <v>13409.29</v>
      </c>
      <c r="L114">
        <v>1252000</v>
      </c>
      <c r="M114">
        <v>-404000</v>
      </c>
      <c r="N114">
        <v>311.05</v>
      </c>
    </row>
    <row r="115" spans="1:14" x14ac:dyDescent="0.25">
      <c r="A115" t="s">
        <v>14</v>
      </c>
      <c r="B115" s="1">
        <v>43431</v>
      </c>
      <c r="C115" s="1">
        <v>43496</v>
      </c>
      <c r="D115">
        <v>305</v>
      </c>
      <c r="E115">
        <v>315.05</v>
      </c>
      <c r="F115">
        <v>305</v>
      </c>
      <c r="G115">
        <v>310.39999999999998</v>
      </c>
      <c r="H115">
        <v>311</v>
      </c>
      <c r="I115">
        <v>311.05</v>
      </c>
      <c r="J115">
        <v>57</v>
      </c>
      <c r="K115">
        <v>353.13</v>
      </c>
      <c r="L115">
        <v>62000</v>
      </c>
      <c r="M115">
        <v>22000</v>
      </c>
      <c r="N115">
        <v>311.05</v>
      </c>
    </row>
    <row r="116" spans="1:14" x14ac:dyDescent="0.25">
      <c r="A116" t="s">
        <v>14</v>
      </c>
      <c r="B116" s="1">
        <v>43432</v>
      </c>
      <c r="C116" s="1">
        <v>43433</v>
      </c>
      <c r="D116">
        <v>109.5</v>
      </c>
      <c r="E116">
        <v>119.85</v>
      </c>
      <c r="F116">
        <v>90.1</v>
      </c>
      <c r="G116">
        <v>108.75</v>
      </c>
      <c r="H116">
        <v>108.35</v>
      </c>
      <c r="I116">
        <v>108.75</v>
      </c>
      <c r="J116">
        <v>21306</v>
      </c>
      <c r="K116">
        <v>46176.82</v>
      </c>
      <c r="L116">
        <v>1164000</v>
      </c>
      <c r="M116">
        <v>-2974000</v>
      </c>
      <c r="N116">
        <v>108.6</v>
      </c>
    </row>
    <row r="117" spans="1:14" x14ac:dyDescent="0.25">
      <c r="A117" t="s">
        <v>14</v>
      </c>
      <c r="B117" s="1">
        <v>43432</v>
      </c>
      <c r="C117" s="1">
        <v>43461</v>
      </c>
      <c r="D117">
        <v>105.8</v>
      </c>
      <c r="E117">
        <v>120.25</v>
      </c>
      <c r="F117">
        <v>90</v>
      </c>
      <c r="G117">
        <v>108.75</v>
      </c>
      <c r="H117">
        <v>108.7</v>
      </c>
      <c r="I117">
        <v>108.75</v>
      </c>
      <c r="J117">
        <v>9614</v>
      </c>
      <c r="K117">
        <v>20967.849999999999</v>
      </c>
      <c r="L117">
        <v>3052000</v>
      </c>
      <c r="M117">
        <v>1800000</v>
      </c>
      <c r="N117">
        <v>108.6</v>
      </c>
    </row>
    <row r="118" spans="1:14" x14ac:dyDescent="0.25">
      <c r="A118" t="s">
        <v>14</v>
      </c>
      <c r="B118" s="1">
        <v>43432</v>
      </c>
      <c r="C118" s="1">
        <v>43496</v>
      </c>
      <c r="D118">
        <v>97.15</v>
      </c>
      <c r="E118">
        <v>119.5</v>
      </c>
      <c r="F118">
        <v>94.6</v>
      </c>
      <c r="G118">
        <v>110.5</v>
      </c>
      <c r="H118">
        <v>109</v>
      </c>
      <c r="I118">
        <v>110.5</v>
      </c>
      <c r="J118">
        <v>89</v>
      </c>
      <c r="K118">
        <v>193.21</v>
      </c>
      <c r="L118">
        <v>46000</v>
      </c>
      <c r="M118">
        <v>-16000</v>
      </c>
      <c r="N118">
        <v>108.6</v>
      </c>
    </row>
    <row r="119" spans="1:14" x14ac:dyDescent="0.25">
      <c r="A119" t="s">
        <v>14</v>
      </c>
      <c r="B119" s="1">
        <v>43433</v>
      </c>
      <c r="C119" s="1">
        <v>43433</v>
      </c>
      <c r="D119">
        <v>111.1</v>
      </c>
      <c r="E119">
        <v>111.5</v>
      </c>
      <c r="F119">
        <v>99.6</v>
      </c>
      <c r="G119">
        <v>102.75</v>
      </c>
      <c r="H119">
        <v>102.7</v>
      </c>
      <c r="I119">
        <v>102.7</v>
      </c>
      <c r="J119">
        <v>6798</v>
      </c>
      <c r="K119">
        <v>14145.61</v>
      </c>
      <c r="L119">
        <v>1256000</v>
      </c>
      <c r="M119">
        <v>92000</v>
      </c>
      <c r="N119">
        <v>102.7</v>
      </c>
    </row>
    <row r="120" spans="1:14" x14ac:dyDescent="0.25">
      <c r="A120" t="s">
        <v>14</v>
      </c>
      <c r="B120" s="1">
        <v>43433</v>
      </c>
      <c r="C120" s="1">
        <v>43461</v>
      </c>
      <c r="D120">
        <v>111.4</v>
      </c>
      <c r="E120">
        <v>111.75</v>
      </c>
      <c r="F120">
        <v>100.45</v>
      </c>
      <c r="G120">
        <v>103.15</v>
      </c>
      <c r="H120">
        <v>103.05</v>
      </c>
      <c r="I120">
        <v>103.15</v>
      </c>
      <c r="J120">
        <v>6335</v>
      </c>
      <c r="K120">
        <v>13219.38</v>
      </c>
      <c r="L120">
        <v>4862000</v>
      </c>
      <c r="M120">
        <v>1810000</v>
      </c>
      <c r="N120">
        <v>102.7</v>
      </c>
    </row>
    <row r="121" spans="1:14" x14ac:dyDescent="0.25">
      <c r="A121" t="s">
        <v>14</v>
      </c>
      <c r="B121" s="1">
        <v>43433</v>
      </c>
      <c r="C121" s="1">
        <v>43496</v>
      </c>
      <c r="D121">
        <v>110.5</v>
      </c>
      <c r="E121">
        <v>110.5</v>
      </c>
      <c r="F121">
        <v>101</v>
      </c>
      <c r="G121">
        <v>103.9</v>
      </c>
      <c r="H121">
        <v>103.9</v>
      </c>
      <c r="I121">
        <v>103.9</v>
      </c>
      <c r="J121">
        <v>53</v>
      </c>
      <c r="K121">
        <v>111.79</v>
      </c>
      <c r="L121">
        <v>76000</v>
      </c>
      <c r="M121">
        <v>30000</v>
      </c>
      <c r="N121">
        <v>102.7</v>
      </c>
    </row>
    <row r="122" spans="1:14" x14ac:dyDescent="0.25">
      <c r="A122" t="s">
        <v>14</v>
      </c>
      <c r="B122" s="1">
        <v>43434</v>
      </c>
      <c r="C122" s="1">
        <v>43461</v>
      </c>
      <c r="D122">
        <v>101.85</v>
      </c>
      <c r="E122">
        <v>105</v>
      </c>
      <c r="F122">
        <v>100.75</v>
      </c>
      <c r="G122">
        <v>103.25</v>
      </c>
      <c r="H122">
        <v>102.8</v>
      </c>
      <c r="I122">
        <v>103.25</v>
      </c>
      <c r="J122">
        <v>5032</v>
      </c>
      <c r="K122">
        <v>10358.85</v>
      </c>
      <c r="L122">
        <v>4986000</v>
      </c>
      <c r="M122">
        <v>124000</v>
      </c>
      <c r="N122">
        <v>102.9</v>
      </c>
    </row>
    <row r="123" spans="1:14" x14ac:dyDescent="0.25">
      <c r="A123" t="s">
        <v>14</v>
      </c>
      <c r="B123" s="1">
        <v>43434</v>
      </c>
      <c r="C123" s="1">
        <v>43496</v>
      </c>
      <c r="D123">
        <v>101.95</v>
      </c>
      <c r="E123">
        <v>105.25</v>
      </c>
      <c r="F123">
        <v>101.4</v>
      </c>
      <c r="G123">
        <v>103.55</v>
      </c>
      <c r="H123">
        <v>103</v>
      </c>
      <c r="I123">
        <v>103.55</v>
      </c>
      <c r="J123">
        <v>71</v>
      </c>
      <c r="K123">
        <v>146.32</v>
      </c>
      <c r="L123">
        <v>128000</v>
      </c>
      <c r="M123">
        <v>52000</v>
      </c>
      <c r="N123">
        <v>102.9</v>
      </c>
    </row>
    <row r="124" spans="1:14" x14ac:dyDescent="0.25">
      <c r="A124" t="s">
        <v>14</v>
      </c>
      <c r="B124" s="1">
        <v>43434</v>
      </c>
      <c r="C124" s="1">
        <v>43524</v>
      </c>
      <c r="D124">
        <v>0</v>
      </c>
      <c r="E124">
        <v>0</v>
      </c>
      <c r="F124">
        <v>0</v>
      </c>
      <c r="G124">
        <v>104.65</v>
      </c>
      <c r="H124">
        <v>0</v>
      </c>
      <c r="I124">
        <v>104.85</v>
      </c>
      <c r="J124">
        <v>0</v>
      </c>
      <c r="K124">
        <v>0</v>
      </c>
      <c r="L124">
        <v>0</v>
      </c>
      <c r="M124">
        <v>0</v>
      </c>
      <c r="N124">
        <v>102.9</v>
      </c>
    </row>
    <row r="125" spans="1:14" x14ac:dyDescent="0.25">
      <c r="A125" t="s">
        <v>14</v>
      </c>
      <c r="B125" s="1">
        <v>43437</v>
      </c>
      <c r="C125" s="1">
        <v>43461</v>
      </c>
      <c r="D125">
        <v>103.8</v>
      </c>
      <c r="E125">
        <v>105.4</v>
      </c>
      <c r="F125">
        <v>102</v>
      </c>
      <c r="G125">
        <v>102.7</v>
      </c>
      <c r="H125">
        <v>102.75</v>
      </c>
      <c r="I125">
        <v>102.7</v>
      </c>
      <c r="J125">
        <v>3009</v>
      </c>
      <c r="K125">
        <v>6225.96</v>
      </c>
      <c r="L125">
        <v>5436000</v>
      </c>
      <c r="M125">
        <v>450000</v>
      </c>
      <c r="N125">
        <v>102.1</v>
      </c>
    </row>
    <row r="126" spans="1:14" x14ac:dyDescent="0.25">
      <c r="A126" t="s">
        <v>14</v>
      </c>
      <c r="B126" s="1">
        <v>43437</v>
      </c>
      <c r="C126" s="1">
        <v>43496</v>
      </c>
      <c r="D126">
        <v>103.85</v>
      </c>
      <c r="E126">
        <v>105.4</v>
      </c>
      <c r="F126">
        <v>102.8</v>
      </c>
      <c r="G126">
        <v>103</v>
      </c>
      <c r="H126">
        <v>103.15</v>
      </c>
      <c r="I126">
        <v>103</v>
      </c>
      <c r="J126">
        <v>38</v>
      </c>
      <c r="K126">
        <v>79.069999999999993</v>
      </c>
      <c r="L126">
        <v>140000</v>
      </c>
      <c r="M126">
        <v>12000</v>
      </c>
      <c r="N126">
        <v>102.1</v>
      </c>
    </row>
    <row r="127" spans="1:14" x14ac:dyDescent="0.25">
      <c r="A127" t="s">
        <v>14</v>
      </c>
      <c r="B127" s="1">
        <v>43437</v>
      </c>
      <c r="C127" s="1">
        <v>43524</v>
      </c>
      <c r="D127">
        <v>0</v>
      </c>
      <c r="E127">
        <v>0</v>
      </c>
      <c r="F127">
        <v>0</v>
      </c>
      <c r="G127">
        <v>104.65</v>
      </c>
      <c r="H127">
        <v>0</v>
      </c>
      <c r="I127">
        <v>103.95</v>
      </c>
      <c r="J127">
        <v>0</v>
      </c>
      <c r="K127">
        <v>0</v>
      </c>
      <c r="L127">
        <v>0</v>
      </c>
      <c r="M127">
        <v>0</v>
      </c>
      <c r="N127">
        <v>102.1</v>
      </c>
    </row>
    <row r="128" spans="1:14" x14ac:dyDescent="0.25">
      <c r="A128" t="s">
        <v>14</v>
      </c>
      <c r="B128" s="1">
        <v>43438</v>
      </c>
      <c r="C128" s="1">
        <v>43461</v>
      </c>
      <c r="D128">
        <v>102.5</v>
      </c>
      <c r="E128">
        <v>103.25</v>
      </c>
      <c r="F128">
        <v>99.85</v>
      </c>
      <c r="G128">
        <v>101.4</v>
      </c>
      <c r="H128">
        <v>102.05</v>
      </c>
      <c r="I128">
        <v>101.4</v>
      </c>
      <c r="J128">
        <v>2465</v>
      </c>
      <c r="K128">
        <v>4996.87</v>
      </c>
      <c r="L128">
        <v>5648000</v>
      </c>
      <c r="M128">
        <v>212000</v>
      </c>
      <c r="N128">
        <v>100.75</v>
      </c>
    </row>
    <row r="129" spans="1:14" x14ac:dyDescent="0.25">
      <c r="A129" t="s">
        <v>14</v>
      </c>
      <c r="B129" s="1">
        <v>43438</v>
      </c>
      <c r="C129" s="1">
        <v>43496</v>
      </c>
      <c r="D129">
        <v>103.35</v>
      </c>
      <c r="E129">
        <v>103.35</v>
      </c>
      <c r="F129">
        <v>100.5</v>
      </c>
      <c r="G129">
        <v>101.9</v>
      </c>
      <c r="H129">
        <v>101.35</v>
      </c>
      <c r="I129">
        <v>101.9</v>
      </c>
      <c r="J129">
        <v>42</v>
      </c>
      <c r="K129">
        <v>85.69</v>
      </c>
      <c r="L129">
        <v>142000</v>
      </c>
      <c r="M129">
        <v>2000</v>
      </c>
      <c r="N129">
        <v>100.75</v>
      </c>
    </row>
    <row r="130" spans="1:14" x14ac:dyDescent="0.25">
      <c r="A130" t="s">
        <v>14</v>
      </c>
      <c r="B130" s="1">
        <v>43438</v>
      </c>
      <c r="C130" s="1">
        <v>43524</v>
      </c>
      <c r="D130">
        <v>0</v>
      </c>
      <c r="E130">
        <v>0</v>
      </c>
      <c r="F130">
        <v>0</v>
      </c>
      <c r="G130">
        <v>104.65</v>
      </c>
      <c r="H130">
        <v>0</v>
      </c>
      <c r="I130">
        <v>102.55</v>
      </c>
      <c r="J130">
        <v>0</v>
      </c>
      <c r="K130">
        <v>0</v>
      </c>
      <c r="L130">
        <v>0</v>
      </c>
      <c r="M130">
        <v>0</v>
      </c>
      <c r="N130">
        <v>100.75</v>
      </c>
    </row>
    <row r="131" spans="1:14" x14ac:dyDescent="0.25">
      <c r="A131" t="s">
        <v>14</v>
      </c>
      <c r="B131" s="1">
        <v>43439</v>
      </c>
      <c r="C131" s="1">
        <v>43461</v>
      </c>
      <c r="D131">
        <v>102</v>
      </c>
      <c r="E131">
        <v>107.75</v>
      </c>
      <c r="F131">
        <v>100.85</v>
      </c>
      <c r="G131">
        <v>104.1</v>
      </c>
      <c r="H131">
        <v>104.3</v>
      </c>
      <c r="I131">
        <v>104.1</v>
      </c>
      <c r="J131">
        <v>7802</v>
      </c>
      <c r="K131">
        <v>16444.77</v>
      </c>
      <c r="L131">
        <v>5190000</v>
      </c>
      <c r="M131">
        <v>-458000</v>
      </c>
      <c r="N131">
        <v>103.7</v>
      </c>
    </row>
    <row r="132" spans="1:14" x14ac:dyDescent="0.25">
      <c r="A132" t="s">
        <v>14</v>
      </c>
      <c r="B132" s="1">
        <v>43439</v>
      </c>
      <c r="C132" s="1">
        <v>43496</v>
      </c>
      <c r="D132">
        <v>101.9</v>
      </c>
      <c r="E132">
        <v>108</v>
      </c>
      <c r="F132">
        <v>101.9</v>
      </c>
      <c r="G132">
        <v>104.65</v>
      </c>
      <c r="H132">
        <v>104.6</v>
      </c>
      <c r="I132">
        <v>104.65</v>
      </c>
      <c r="J132">
        <v>116</v>
      </c>
      <c r="K132">
        <v>245.01</v>
      </c>
      <c r="L132">
        <v>200000</v>
      </c>
      <c r="M132">
        <v>58000</v>
      </c>
      <c r="N132">
        <v>103.7</v>
      </c>
    </row>
    <row r="133" spans="1:14" x14ac:dyDescent="0.25">
      <c r="A133" t="s">
        <v>14</v>
      </c>
      <c r="B133" s="1">
        <v>43439</v>
      </c>
      <c r="C133" s="1">
        <v>43524</v>
      </c>
      <c r="D133">
        <v>107</v>
      </c>
      <c r="E133">
        <v>107</v>
      </c>
      <c r="F133">
        <v>104.65</v>
      </c>
      <c r="G133">
        <v>104.65</v>
      </c>
      <c r="H133">
        <v>104.65</v>
      </c>
      <c r="I133">
        <v>104.65</v>
      </c>
      <c r="J133">
        <v>3</v>
      </c>
      <c r="K133">
        <v>6.35</v>
      </c>
      <c r="L133">
        <v>4000</v>
      </c>
      <c r="M133">
        <v>4000</v>
      </c>
      <c r="N133">
        <v>103.7</v>
      </c>
    </row>
    <row r="134" spans="1:14" x14ac:dyDescent="0.25">
      <c r="A134" t="s">
        <v>14</v>
      </c>
      <c r="B134" s="1">
        <v>43440</v>
      </c>
      <c r="C134" s="1">
        <v>43461</v>
      </c>
      <c r="D134">
        <v>103.5</v>
      </c>
      <c r="E134">
        <v>103.8</v>
      </c>
      <c r="F134">
        <v>99.6</v>
      </c>
      <c r="G134">
        <v>100.5</v>
      </c>
      <c r="H134">
        <v>101</v>
      </c>
      <c r="I134">
        <v>100.5</v>
      </c>
      <c r="J134">
        <v>3320</v>
      </c>
      <c r="K134">
        <v>6728.45</v>
      </c>
      <c r="L134">
        <v>5122000</v>
      </c>
      <c r="M134">
        <v>-68000</v>
      </c>
      <c r="N134">
        <v>100.25</v>
      </c>
    </row>
    <row r="135" spans="1:14" x14ac:dyDescent="0.25">
      <c r="A135" t="s">
        <v>14</v>
      </c>
      <c r="B135" s="1">
        <v>43440</v>
      </c>
      <c r="C135" s="1">
        <v>43496</v>
      </c>
      <c r="D135">
        <v>103.9</v>
      </c>
      <c r="E135">
        <v>103.9</v>
      </c>
      <c r="F135">
        <v>100.25</v>
      </c>
      <c r="G135">
        <v>100.85</v>
      </c>
      <c r="H135">
        <v>101</v>
      </c>
      <c r="I135">
        <v>100.85</v>
      </c>
      <c r="J135">
        <v>69</v>
      </c>
      <c r="K135">
        <v>140.69999999999999</v>
      </c>
      <c r="L135">
        <v>220000</v>
      </c>
      <c r="M135">
        <v>20000</v>
      </c>
      <c r="N135">
        <v>100.25</v>
      </c>
    </row>
    <row r="136" spans="1:14" x14ac:dyDescent="0.25">
      <c r="A136" t="s">
        <v>14</v>
      </c>
      <c r="B136" s="1">
        <v>43440</v>
      </c>
      <c r="C136" s="1">
        <v>43524</v>
      </c>
      <c r="D136">
        <v>104.3</v>
      </c>
      <c r="E136">
        <v>104.45</v>
      </c>
      <c r="F136">
        <v>101.55</v>
      </c>
      <c r="G136">
        <v>101.55</v>
      </c>
      <c r="H136">
        <v>101.55</v>
      </c>
      <c r="I136">
        <v>102</v>
      </c>
      <c r="J136">
        <v>3</v>
      </c>
      <c r="K136">
        <v>6.21</v>
      </c>
      <c r="L136">
        <v>8000</v>
      </c>
      <c r="M136">
        <v>4000</v>
      </c>
      <c r="N136">
        <v>100.25</v>
      </c>
    </row>
    <row r="137" spans="1:14" x14ac:dyDescent="0.25">
      <c r="A137" t="s">
        <v>14</v>
      </c>
      <c r="B137" s="1">
        <v>43441</v>
      </c>
      <c r="C137" s="1">
        <v>43461</v>
      </c>
      <c r="D137">
        <v>102</v>
      </c>
      <c r="E137">
        <v>102.75</v>
      </c>
      <c r="F137">
        <v>98.7</v>
      </c>
      <c r="G137">
        <v>100.6</v>
      </c>
      <c r="H137">
        <v>100.2</v>
      </c>
      <c r="I137">
        <v>100.6</v>
      </c>
      <c r="J137">
        <v>2912</v>
      </c>
      <c r="K137">
        <v>5856.59</v>
      </c>
      <c r="L137">
        <v>5046000</v>
      </c>
      <c r="M137">
        <v>-76000</v>
      </c>
      <c r="N137">
        <v>100.3</v>
      </c>
    </row>
    <row r="138" spans="1:14" x14ac:dyDescent="0.25">
      <c r="A138" t="s">
        <v>14</v>
      </c>
      <c r="B138" s="1">
        <v>43441</v>
      </c>
      <c r="C138" s="1">
        <v>43496</v>
      </c>
      <c r="D138">
        <v>102.1</v>
      </c>
      <c r="E138">
        <v>102.65</v>
      </c>
      <c r="F138">
        <v>99.2</v>
      </c>
      <c r="G138">
        <v>101.2</v>
      </c>
      <c r="H138">
        <v>101.2</v>
      </c>
      <c r="I138">
        <v>101.2</v>
      </c>
      <c r="J138">
        <v>34</v>
      </c>
      <c r="K138">
        <v>68.58</v>
      </c>
      <c r="L138">
        <v>232000</v>
      </c>
      <c r="M138">
        <v>12000</v>
      </c>
      <c r="N138">
        <v>100.3</v>
      </c>
    </row>
    <row r="139" spans="1:14" x14ac:dyDescent="0.25">
      <c r="A139" t="s">
        <v>14</v>
      </c>
      <c r="B139" s="1">
        <v>43441</v>
      </c>
      <c r="C139" s="1">
        <v>43524</v>
      </c>
      <c r="D139">
        <v>101.55</v>
      </c>
      <c r="E139">
        <v>101.55</v>
      </c>
      <c r="F139">
        <v>99.85</v>
      </c>
      <c r="G139">
        <v>100.45</v>
      </c>
      <c r="H139">
        <v>100.45</v>
      </c>
      <c r="I139">
        <v>102.05</v>
      </c>
      <c r="J139">
        <v>3</v>
      </c>
      <c r="K139">
        <v>6.04</v>
      </c>
      <c r="L139">
        <v>14000</v>
      </c>
      <c r="M139">
        <v>6000</v>
      </c>
      <c r="N139">
        <v>100.3</v>
      </c>
    </row>
    <row r="140" spans="1:14" x14ac:dyDescent="0.25">
      <c r="A140" t="s">
        <v>14</v>
      </c>
      <c r="B140" s="1">
        <v>43444</v>
      </c>
      <c r="C140" s="1">
        <v>43461</v>
      </c>
      <c r="D140">
        <v>98.55</v>
      </c>
      <c r="E140">
        <v>101.25</v>
      </c>
      <c r="F140">
        <v>98.35</v>
      </c>
      <c r="G140">
        <v>99.55</v>
      </c>
      <c r="H140">
        <v>98.95</v>
      </c>
      <c r="I140">
        <v>99.55</v>
      </c>
      <c r="J140">
        <v>2447</v>
      </c>
      <c r="K140">
        <v>4886.71</v>
      </c>
      <c r="L140">
        <v>4808000</v>
      </c>
      <c r="M140">
        <v>-238000</v>
      </c>
      <c r="N140">
        <v>100.05</v>
      </c>
    </row>
    <row r="141" spans="1:14" x14ac:dyDescent="0.25">
      <c r="A141" t="s">
        <v>14</v>
      </c>
      <c r="B141" s="1">
        <v>43444</v>
      </c>
      <c r="C141" s="1">
        <v>43496</v>
      </c>
      <c r="D141">
        <v>98.8</v>
      </c>
      <c r="E141">
        <v>101.55</v>
      </c>
      <c r="F141">
        <v>98.8</v>
      </c>
      <c r="G141">
        <v>99.9</v>
      </c>
      <c r="H141">
        <v>99.45</v>
      </c>
      <c r="I141">
        <v>99.9</v>
      </c>
      <c r="J141">
        <v>60</v>
      </c>
      <c r="K141">
        <v>120.18</v>
      </c>
      <c r="L141">
        <v>232000</v>
      </c>
      <c r="M141">
        <v>0</v>
      </c>
      <c r="N141">
        <v>100.05</v>
      </c>
    </row>
    <row r="142" spans="1:14" x14ac:dyDescent="0.25">
      <c r="A142" t="s">
        <v>14</v>
      </c>
      <c r="B142" s="1">
        <v>43444</v>
      </c>
      <c r="C142" s="1">
        <v>43524</v>
      </c>
      <c r="D142">
        <v>0</v>
      </c>
      <c r="E142">
        <v>0</v>
      </c>
      <c r="F142">
        <v>0</v>
      </c>
      <c r="G142">
        <v>100.45</v>
      </c>
      <c r="H142">
        <v>100.45</v>
      </c>
      <c r="I142">
        <v>101.7</v>
      </c>
      <c r="J142">
        <v>0</v>
      </c>
      <c r="K142">
        <v>0</v>
      </c>
      <c r="L142">
        <v>14000</v>
      </c>
      <c r="M142">
        <v>0</v>
      </c>
      <c r="N142">
        <v>100.05</v>
      </c>
    </row>
    <row r="143" spans="1:14" x14ac:dyDescent="0.25">
      <c r="A143" t="s">
        <v>14</v>
      </c>
      <c r="B143" s="1">
        <v>43445</v>
      </c>
      <c r="C143" s="1">
        <v>43461</v>
      </c>
      <c r="D143">
        <v>98.85</v>
      </c>
      <c r="E143">
        <v>101.75</v>
      </c>
      <c r="F143">
        <v>98.35</v>
      </c>
      <c r="G143">
        <v>100.3</v>
      </c>
      <c r="H143">
        <v>100.45</v>
      </c>
      <c r="I143">
        <v>100.3</v>
      </c>
      <c r="J143">
        <v>1826</v>
      </c>
      <c r="K143">
        <v>3659.87</v>
      </c>
      <c r="L143">
        <v>4906000</v>
      </c>
      <c r="M143">
        <v>98000</v>
      </c>
      <c r="N143">
        <v>100</v>
      </c>
    </row>
    <row r="144" spans="1:14" x14ac:dyDescent="0.25">
      <c r="A144" t="s">
        <v>14</v>
      </c>
      <c r="B144" s="1">
        <v>43445</v>
      </c>
      <c r="C144" s="1">
        <v>43496</v>
      </c>
      <c r="D144">
        <v>98.95</v>
      </c>
      <c r="E144">
        <v>102.05</v>
      </c>
      <c r="F144">
        <v>98.95</v>
      </c>
      <c r="G144">
        <v>100.8</v>
      </c>
      <c r="H144">
        <v>100.95</v>
      </c>
      <c r="I144">
        <v>100.8</v>
      </c>
      <c r="J144">
        <v>62</v>
      </c>
      <c r="K144">
        <v>124.75</v>
      </c>
      <c r="L144">
        <v>226000</v>
      </c>
      <c r="M144">
        <v>-6000</v>
      </c>
      <c r="N144">
        <v>100</v>
      </c>
    </row>
    <row r="145" spans="1:14" x14ac:dyDescent="0.25">
      <c r="A145" t="s">
        <v>14</v>
      </c>
      <c r="B145" s="1">
        <v>43445</v>
      </c>
      <c r="C145" s="1">
        <v>43524</v>
      </c>
      <c r="D145">
        <v>101</v>
      </c>
      <c r="E145">
        <v>101.65</v>
      </c>
      <c r="F145">
        <v>101</v>
      </c>
      <c r="G145">
        <v>101.65</v>
      </c>
      <c r="H145">
        <v>101.65</v>
      </c>
      <c r="I145">
        <v>101.65</v>
      </c>
      <c r="J145">
        <v>2</v>
      </c>
      <c r="K145">
        <v>4.05</v>
      </c>
      <c r="L145">
        <v>16000</v>
      </c>
      <c r="M145">
        <v>2000</v>
      </c>
      <c r="N145">
        <v>100</v>
      </c>
    </row>
    <row r="146" spans="1:14" x14ac:dyDescent="0.25">
      <c r="A146" t="s">
        <v>14</v>
      </c>
      <c r="B146" s="1">
        <v>43446</v>
      </c>
      <c r="C146" s="1">
        <v>43461</v>
      </c>
      <c r="D146">
        <v>101</v>
      </c>
      <c r="E146">
        <v>105.2</v>
      </c>
      <c r="F146">
        <v>101</v>
      </c>
      <c r="G146">
        <v>102.8</v>
      </c>
      <c r="H146">
        <v>102.75</v>
      </c>
      <c r="I146">
        <v>102.8</v>
      </c>
      <c r="J146">
        <v>2884</v>
      </c>
      <c r="K146">
        <v>5941.24</v>
      </c>
      <c r="L146">
        <v>4862000</v>
      </c>
      <c r="M146">
        <v>-44000</v>
      </c>
      <c r="N146">
        <v>102.2</v>
      </c>
    </row>
    <row r="147" spans="1:14" x14ac:dyDescent="0.25">
      <c r="A147" t="s">
        <v>14</v>
      </c>
      <c r="B147" s="1">
        <v>43446</v>
      </c>
      <c r="C147" s="1">
        <v>43496</v>
      </c>
      <c r="D147">
        <v>101.7</v>
      </c>
      <c r="E147">
        <v>105.4</v>
      </c>
      <c r="F147">
        <v>101.7</v>
      </c>
      <c r="G147">
        <v>103.15</v>
      </c>
      <c r="H147">
        <v>102.8</v>
      </c>
      <c r="I147">
        <v>103.15</v>
      </c>
      <c r="J147">
        <v>107</v>
      </c>
      <c r="K147">
        <v>220.82</v>
      </c>
      <c r="L147">
        <v>226000</v>
      </c>
      <c r="M147">
        <v>0</v>
      </c>
      <c r="N147">
        <v>102.2</v>
      </c>
    </row>
    <row r="148" spans="1:14" x14ac:dyDescent="0.25">
      <c r="A148" t="s">
        <v>14</v>
      </c>
      <c r="B148" s="1">
        <v>43446</v>
      </c>
      <c r="C148" s="1">
        <v>43524</v>
      </c>
      <c r="D148">
        <v>104.8</v>
      </c>
      <c r="E148">
        <v>105.05</v>
      </c>
      <c r="F148">
        <v>104.4</v>
      </c>
      <c r="G148">
        <v>104.4</v>
      </c>
      <c r="H148">
        <v>104.4</v>
      </c>
      <c r="I148">
        <v>103.85</v>
      </c>
      <c r="J148">
        <v>3</v>
      </c>
      <c r="K148">
        <v>6.29</v>
      </c>
      <c r="L148">
        <v>18000</v>
      </c>
      <c r="M148">
        <v>2000</v>
      </c>
      <c r="N148">
        <v>102.2</v>
      </c>
    </row>
    <row r="149" spans="1:14" x14ac:dyDescent="0.25">
      <c r="A149" t="s">
        <v>14</v>
      </c>
      <c r="B149" s="1">
        <v>43447</v>
      </c>
      <c r="C149" s="1">
        <v>43461</v>
      </c>
      <c r="D149">
        <v>103.65</v>
      </c>
      <c r="E149">
        <v>104.7</v>
      </c>
      <c r="F149">
        <v>101.2</v>
      </c>
      <c r="G149">
        <v>102.5</v>
      </c>
      <c r="H149">
        <v>102.55</v>
      </c>
      <c r="I149">
        <v>102.5</v>
      </c>
      <c r="J149">
        <v>1828</v>
      </c>
      <c r="K149">
        <v>3759.99</v>
      </c>
      <c r="L149">
        <v>4678000</v>
      </c>
      <c r="M149">
        <v>-184000</v>
      </c>
      <c r="N149">
        <v>101.9</v>
      </c>
    </row>
    <row r="150" spans="1:14" x14ac:dyDescent="0.25">
      <c r="A150" t="s">
        <v>14</v>
      </c>
      <c r="B150" s="1">
        <v>43447</v>
      </c>
      <c r="C150" s="1">
        <v>43496</v>
      </c>
      <c r="D150">
        <v>104.7</v>
      </c>
      <c r="E150">
        <v>105.1</v>
      </c>
      <c r="F150">
        <v>101.7</v>
      </c>
      <c r="G150">
        <v>102.85</v>
      </c>
      <c r="H150">
        <v>103.2</v>
      </c>
      <c r="I150">
        <v>102.85</v>
      </c>
      <c r="J150">
        <v>54</v>
      </c>
      <c r="K150">
        <v>111.53</v>
      </c>
      <c r="L150">
        <v>228000</v>
      </c>
      <c r="M150">
        <v>2000</v>
      </c>
      <c r="N150">
        <v>101.9</v>
      </c>
    </row>
    <row r="151" spans="1:14" x14ac:dyDescent="0.25">
      <c r="A151" t="s">
        <v>14</v>
      </c>
      <c r="B151" s="1">
        <v>43447</v>
      </c>
      <c r="C151" s="1">
        <v>43524</v>
      </c>
      <c r="D151">
        <v>104.75</v>
      </c>
      <c r="E151">
        <v>104.75</v>
      </c>
      <c r="F151">
        <v>103</v>
      </c>
      <c r="G151">
        <v>103</v>
      </c>
      <c r="H151">
        <v>103</v>
      </c>
      <c r="I151">
        <v>103.55</v>
      </c>
      <c r="J151">
        <v>12</v>
      </c>
      <c r="K151">
        <v>24.84</v>
      </c>
      <c r="L151">
        <v>24000</v>
      </c>
      <c r="M151">
        <v>6000</v>
      </c>
      <c r="N151">
        <v>101.9</v>
      </c>
    </row>
    <row r="152" spans="1:14" x14ac:dyDescent="0.25">
      <c r="A152" t="s">
        <v>14</v>
      </c>
      <c r="B152" s="1">
        <v>43448</v>
      </c>
      <c r="C152" s="1">
        <v>43461</v>
      </c>
      <c r="D152">
        <v>102.05</v>
      </c>
      <c r="E152">
        <v>102.5</v>
      </c>
      <c r="F152">
        <v>99.1</v>
      </c>
      <c r="G152">
        <v>100.25</v>
      </c>
      <c r="H152">
        <v>100.05</v>
      </c>
      <c r="I152">
        <v>100.25</v>
      </c>
      <c r="J152">
        <v>3603</v>
      </c>
      <c r="K152">
        <v>7240.16</v>
      </c>
      <c r="L152">
        <v>5770000</v>
      </c>
      <c r="M152">
        <v>1092000</v>
      </c>
      <c r="N152">
        <v>99.9</v>
      </c>
    </row>
    <row r="153" spans="1:14" x14ac:dyDescent="0.25">
      <c r="A153" t="s">
        <v>14</v>
      </c>
      <c r="B153" s="1">
        <v>43448</v>
      </c>
      <c r="C153" s="1">
        <v>43496</v>
      </c>
      <c r="D153">
        <v>102.15</v>
      </c>
      <c r="E153">
        <v>102.4</v>
      </c>
      <c r="F153">
        <v>99.8</v>
      </c>
      <c r="G153">
        <v>100.75</v>
      </c>
      <c r="H153">
        <v>100.7</v>
      </c>
      <c r="I153">
        <v>100.75</v>
      </c>
      <c r="J153">
        <v>134</v>
      </c>
      <c r="K153">
        <v>269.86</v>
      </c>
      <c r="L153">
        <v>326000</v>
      </c>
      <c r="M153">
        <v>98000</v>
      </c>
      <c r="N153">
        <v>99.9</v>
      </c>
    </row>
    <row r="154" spans="1:14" x14ac:dyDescent="0.25">
      <c r="A154" t="s">
        <v>14</v>
      </c>
      <c r="B154" s="1">
        <v>43448</v>
      </c>
      <c r="C154" s="1">
        <v>43524</v>
      </c>
      <c r="D154">
        <v>102.2</v>
      </c>
      <c r="E154">
        <v>102.2</v>
      </c>
      <c r="F154">
        <v>100.65</v>
      </c>
      <c r="G154">
        <v>100.65</v>
      </c>
      <c r="H154">
        <v>100.65</v>
      </c>
      <c r="I154">
        <v>101.5</v>
      </c>
      <c r="J154">
        <v>5</v>
      </c>
      <c r="K154">
        <v>10.15</v>
      </c>
      <c r="L154">
        <v>30000</v>
      </c>
      <c r="M154">
        <v>6000</v>
      </c>
      <c r="N154">
        <v>99.9</v>
      </c>
    </row>
    <row r="155" spans="1:14" x14ac:dyDescent="0.25">
      <c r="A155" t="s">
        <v>14</v>
      </c>
      <c r="B155" s="1">
        <v>43451</v>
      </c>
      <c r="C155" s="1">
        <v>43461</v>
      </c>
      <c r="D155">
        <v>100.05</v>
      </c>
      <c r="E155">
        <v>100.95</v>
      </c>
      <c r="F155">
        <v>98.7</v>
      </c>
      <c r="G155">
        <v>99.15</v>
      </c>
      <c r="H155">
        <v>99.2</v>
      </c>
      <c r="I155">
        <v>99.15</v>
      </c>
      <c r="J155">
        <v>1738</v>
      </c>
      <c r="K155">
        <v>3460.65</v>
      </c>
      <c r="L155">
        <v>6200000</v>
      </c>
      <c r="M155">
        <v>430000</v>
      </c>
      <c r="N155">
        <v>98.95</v>
      </c>
    </row>
    <row r="156" spans="1:14" x14ac:dyDescent="0.25">
      <c r="A156" t="s">
        <v>14</v>
      </c>
      <c r="B156" s="1">
        <v>43451</v>
      </c>
      <c r="C156" s="1">
        <v>43496</v>
      </c>
      <c r="D156">
        <v>101.05</v>
      </c>
      <c r="E156">
        <v>101.05</v>
      </c>
      <c r="F156">
        <v>99.35</v>
      </c>
      <c r="G156">
        <v>99.65</v>
      </c>
      <c r="H156">
        <v>99.8</v>
      </c>
      <c r="I156">
        <v>99.65</v>
      </c>
      <c r="J156">
        <v>105</v>
      </c>
      <c r="K156">
        <v>209.96</v>
      </c>
      <c r="L156">
        <v>392000</v>
      </c>
      <c r="M156">
        <v>66000</v>
      </c>
      <c r="N156">
        <v>98.95</v>
      </c>
    </row>
    <row r="157" spans="1:14" x14ac:dyDescent="0.25">
      <c r="A157" t="s">
        <v>14</v>
      </c>
      <c r="B157" s="1">
        <v>43451</v>
      </c>
      <c r="C157" s="1">
        <v>43524</v>
      </c>
      <c r="D157">
        <v>101.1</v>
      </c>
      <c r="E157">
        <v>101.1</v>
      </c>
      <c r="F157">
        <v>100</v>
      </c>
      <c r="G157">
        <v>100.25</v>
      </c>
      <c r="H157">
        <v>100.25</v>
      </c>
      <c r="I157">
        <v>100.45</v>
      </c>
      <c r="J157">
        <v>4</v>
      </c>
      <c r="K157">
        <v>8.0299999999999994</v>
      </c>
      <c r="L157">
        <v>34000</v>
      </c>
      <c r="M157">
        <v>4000</v>
      </c>
      <c r="N157">
        <v>98.95</v>
      </c>
    </row>
    <row r="158" spans="1:14" x14ac:dyDescent="0.25">
      <c r="A158" t="s">
        <v>14</v>
      </c>
      <c r="B158" s="1">
        <v>43452</v>
      </c>
      <c r="C158" s="1">
        <v>43461</v>
      </c>
      <c r="D158">
        <v>98.75</v>
      </c>
      <c r="E158">
        <v>100.35</v>
      </c>
      <c r="F158">
        <v>97.5</v>
      </c>
      <c r="G158">
        <v>98.55</v>
      </c>
      <c r="H158">
        <v>98.75</v>
      </c>
      <c r="I158">
        <v>98.55</v>
      </c>
      <c r="J158">
        <v>3318</v>
      </c>
      <c r="K158">
        <v>6550.35</v>
      </c>
      <c r="L158">
        <v>6644000</v>
      </c>
      <c r="M158">
        <v>444000</v>
      </c>
      <c r="N158">
        <v>98.25</v>
      </c>
    </row>
    <row r="159" spans="1:14" x14ac:dyDescent="0.25">
      <c r="A159" t="s">
        <v>14</v>
      </c>
      <c r="B159" s="1">
        <v>43452</v>
      </c>
      <c r="C159" s="1">
        <v>43496</v>
      </c>
      <c r="D159">
        <v>99.5</v>
      </c>
      <c r="E159">
        <v>100.65</v>
      </c>
      <c r="F159">
        <v>98.15</v>
      </c>
      <c r="G159">
        <v>99.05</v>
      </c>
      <c r="H159">
        <v>99.35</v>
      </c>
      <c r="I159">
        <v>99.05</v>
      </c>
      <c r="J159">
        <v>205</v>
      </c>
      <c r="K159">
        <v>406.79</v>
      </c>
      <c r="L159">
        <v>512000</v>
      </c>
      <c r="M159">
        <v>120000</v>
      </c>
      <c r="N159">
        <v>98.25</v>
      </c>
    </row>
    <row r="160" spans="1:14" x14ac:dyDescent="0.25">
      <c r="A160" t="s">
        <v>14</v>
      </c>
      <c r="B160" s="1">
        <v>43452</v>
      </c>
      <c r="C160" s="1">
        <v>43524</v>
      </c>
      <c r="D160">
        <v>100.45</v>
      </c>
      <c r="E160">
        <v>100.45</v>
      </c>
      <c r="F160">
        <v>99.3</v>
      </c>
      <c r="G160">
        <v>99.45</v>
      </c>
      <c r="H160">
        <v>99.45</v>
      </c>
      <c r="I160">
        <v>99.45</v>
      </c>
      <c r="J160">
        <v>3</v>
      </c>
      <c r="K160">
        <v>5.98</v>
      </c>
      <c r="L160">
        <v>38000</v>
      </c>
      <c r="M160">
        <v>4000</v>
      </c>
      <c r="N160">
        <v>98.25</v>
      </c>
    </row>
    <row r="161" spans="1:14" x14ac:dyDescent="0.25">
      <c r="A161" t="s">
        <v>14</v>
      </c>
      <c r="B161" s="1">
        <v>43453</v>
      </c>
      <c r="C161" s="1">
        <v>43461</v>
      </c>
      <c r="D161">
        <v>98.9</v>
      </c>
      <c r="E161">
        <v>101.4</v>
      </c>
      <c r="F161">
        <v>98.5</v>
      </c>
      <c r="G161">
        <v>100.7</v>
      </c>
      <c r="H161">
        <v>100.5</v>
      </c>
      <c r="I161">
        <v>100.7</v>
      </c>
      <c r="J161">
        <v>2973</v>
      </c>
      <c r="K161">
        <v>5961.45</v>
      </c>
      <c r="L161">
        <v>6660000</v>
      </c>
      <c r="M161">
        <v>16000</v>
      </c>
      <c r="N161">
        <v>100.9</v>
      </c>
    </row>
    <row r="162" spans="1:14" x14ac:dyDescent="0.25">
      <c r="A162" t="s">
        <v>14</v>
      </c>
      <c r="B162" s="1">
        <v>43453</v>
      </c>
      <c r="C162" s="1">
        <v>43496</v>
      </c>
      <c r="D162">
        <v>99.35</v>
      </c>
      <c r="E162">
        <v>101.8</v>
      </c>
      <c r="F162">
        <v>99.35</v>
      </c>
      <c r="G162">
        <v>101.3</v>
      </c>
      <c r="H162">
        <v>100.95</v>
      </c>
      <c r="I162">
        <v>101.3</v>
      </c>
      <c r="J162">
        <v>228</v>
      </c>
      <c r="K162">
        <v>459.26</v>
      </c>
      <c r="L162">
        <v>614000</v>
      </c>
      <c r="M162">
        <v>102000</v>
      </c>
      <c r="N162">
        <v>100.9</v>
      </c>
    </row>
    <row r="163" spans="1:14" x14ac:dyDescent="0.25">
      <c r="A163" t="s">
        <v>14</v>
      </c>
      <c r="B163" s="1">
        <v>43453</v>
      </c>
      <c r="C163" s="1">
        <v>43524</v>
      </c>
      <c r="D163">
        <v>101.25</v>
      </c>
      <c r="E163">
        <v>101.6</v>
      </c>
      <c r="F163">
        <v>100.8</v>
      </c>
      <c r="G163">
        <v>101.5</v>
      </c>
      <c r="H163">
        <v>101.6</v>
      </c>
      <c r="I163">
        <v>101.5</v>
      </c>
      <c r="J163">
        <v>6</v>
      </c>
      <c r="K163">
        <v>12.15</v>
      </c>
      <c r="L163">
        <v>32000</v>
      </c>
      <c r="M163">
        <v>-6000</v>
      </c>
      <c r="N163">
        <v>100.9</v>
      </c>
    </row>
    <row r="164" spans="1:14" x14ac:dyDescent="0.25">
      <c r="A164" t="s">
        <v>14</v>
      </c>
      <c r="B164" s="1">
        <v>43454</v>
      </c>
      <c r="C164" s="1">
        <v>43461</v>
      </c>
      <c r="D164">
        <v>100</v>
      </c>
      <c r="E164">
        <v>101.2</v>
      </c>
      <c r="F164">
        <v>99.25</v>
      </c>
      <c r="G164">
        <v>99.7</v>
      </c>
      <c r="H164">
        <v>99.7</v>
      </c>
      <c r="I164">
        <v>99.7</v>
      </c>
      <c r="J164">
        <v>2333</v>
      </c>
      <c r="K164">
        <v>4673.5600000000004</v>
      </c>
      <c r="L164">
        <v>6428000</v>
      </c>
      <c r="M164">
        <v>-232000</v>
      </c>
      <c r="N164">
        <v>99.65</v>
      </c>
    </row>
    <row r="165" spans="1:14" x14ac:dyDescent="0.25">
      <c r="A165" t="s">
        <v>14</v>
      </c>
      <c r="B165" s="1">
        <v>43454</v>
      </c>
      <c r="C165" s="1">
        <v>43496</v>
      </c>
      <c r="D165">
        <v>100.95</v>
      </c>
      <c r="E165">
        <v>101.7</v>
      </c>
      <c r="F165">
        <v>99.75</v>
      </c>
      <c r="G165">
        <v>100.2</v>
      </c>
      <c r="H165">
        <v>100.2</v>
      </c>
      <c r="I165">
        <v>100.2</v>
      </c>
      <c r="J165">
        <v>307</v>
      </c>
      <c r="K165">
        <v>617.62</v>
      </c>
      <c r="L165">
        <v>726000</v>
      </c>
      <c r="M165">
        <v>112000</v>
      </c>
      <c r="N165">
        <v>99.65</v>
      </c>
    </row>
    <row r="166" spans="1:14" x14ac:dyDescent="0.25">
      <c r="A166" t="s">
        <v>14</v>
      </c>
      <c r="B166" s="1">
        <v>43454</v>
      </c>
      <c r="C166" s="1">
        <v>43524</v>
      </c>
      <c r="D166">
        <v>100.95</v>
      </c>
      <c r="E166">
        <v>100.95</v>
      </c>
      <c r="F166">
        <v>100.9</v>
      </c>
      <c r="G166">
        <v>100.9</v>
      </c>
      <c r="H166">
        <v>100.9</v>
      </c>
      <c r="I166">
        <v>101.1</v>
      </c>
      <c r="J166">
        <v>2</v>
      </c>
      <c r="K166">
        <v>4.04</v>
      </c>
      <c r="L166">
        <v>30000</v>
      </c>
      <c r="M166">
        <v>-2000</v>
      </c>
      <c r="N166">
        <v>99.65</v>
      </c>
    </row>
    <row r="167" spans="1:14" x14ac:dyDescent="0.25">
      <c r="A167" t="s">
        <v>14</v>
      </c>
      <c r="B167" s="1">
        <v>43455</v>
      </c>
      <c r="C167" s="1">
        <v>43461</v>
      </c>
      <c r="D167">
        <v>99.9</v>
      </c>
      <c r="E167">
        <v>100.6</v>
      </c>
      <c r="F167">
        <v>98.05</v>
      </c>
      <c r="G167">
        <v>99</v>
      </c>
      <c r="H167">
        <v>98.9</v>
      </c>
      <c r="I167">
        <v>99</v>
      </c>
      <c r="J167">
        <v>2916</v>
      </c>
      <c r="K167">
        <v>5780.75</v>
      </c>
      <c r="L167">
        <v>5868000</v>
      </c>
      <c r="M167">
        <v>-560000</v>
      </c>
      <c r="N167">
        <v>98.6</v>
      </c>
    </row>
    <row r="168" spans="1:14" x14ac:dyDescent="0.25">
      <c r="A168" t="s">
        <v>14</v>
      </c>
      <c r="B168" s="1">
        <v>43455</v>
      </c>
      <c r="C168" s="1">
        <v>43496</v>
      </c>
      <c r="D168">
        <v>100.2</v>
      </c>
      <c r="E168">
        <v>100.9</v>
      </c>
      <c r="F168">
        <v>98.65</v>
      </c>
      <c r="G168">
        <v>99.05</v>
      </c>
      <c r="H168">
        <v>99.15</v>
      </c>
      <c r="I168">
        <v>99.05</v>
      </c>
      <c r="J168">
        <v>1020</v>
      </c>
      <c r="K168">
        <v>2026.51</v>
      </c>
      <c r="L168">
        <v>1366000</v>
      </c>
      <c r="M168">
        <v>640000</v>
      </c>
      <c r="N168">
        <v>98.6</v>
      </c>
    </row>
    <row r="169" spans="1:14" x14ac:dyDescent="0.25">
      <c r="A169" t="s">
        <v>14</v>
      </c>
      <c r="B169" s="1">
        <v>43455</v>
      </c>
      <c r="C169" s="1">
        <v>43524</v>
      </c>
      <c r="D169">
        <v>99.9</v>
      </c>
      <c r="E169">
        <v>100.1</v>
      </c>
      <c r="F169">
        <v>99.65</v>
      </c>
      <c r="G169">
        <v>99.65</v>
      </c>
      <c r="H169">
        <v>99.65</v>
      </c>
      <c r="I169">
        <v>100</v>
      </c>
      <c r="J169">
        <v>6</v>
      </c>
      <c r="K169">
        <v>11.98</v>
      </c>
      <c r="L169">
        <v>36000</v>
      </c>
      <c r="M169">
        <v>6000</v>
      </c>
      <c r="N169">
        <v>98.6</v>
      </c>
    </row>
    <row r="170" spans="1:14" x14ac:dyDescent="0.25">
      <c r="A170" t="s">
        <v>14</v>
      </c>
      <c r="B170" s="1">
        <v>43458</v>
      </c>
      <c r="C170" s="1">
        <v>43461</v>
      </c>
      <c r="D170">
        <v>99</v>
      </c>
      <c r="E170">
        <v>99.6</v>
      </c>
      <c r="F170">
        <v>97.85</v>
      </c>
      <c r="G170">
        <v>98.9</v>
      </c>
      <c r="H170">
        <v>99</v>
      </c>
      <c r="I170">
        <v>98.9</v>
      </c>
      <c r="J170">
        <v>2307</v>
      </c>
      <c r="K170">
        <v>4551.93</v>
      </c>
      <c r="L170">
        <v>4842000</v>
      </c>
      <c r="M170">
        <v>-1026000</v>
      </c>
      <c r="N170">
        <v>98.55</v>
      </c>
    </row>
    <row r="171" spans="1:14" x14ac:dyDescent="0.25">
      <c r="A171" t="s">
        <v>14</v>
      </c>
      <c r="B171" s="1">
        <v>43458</v>
      </c>
      <c r="C171" s="1">
        <v>43496</v>
      </c>
      <c r="D171">
        <v>99.3</v>
      </c>
      <c r="E171">
        <v>99.75</v>
      </c>
      <c r="F171">
        <v>98.05</v>
      </c>
      <c r="G171">
        <v>98.9</v>
      </c>
      <c r="H171">
        <v>99.05</v>
      </c>
      <c r="I171">
        <v>98.9</v>
      </c>
      <c r="J171">
        <v>1062</v>
      </c>
      <c r="K171">
        <v>2095.46</v>
      </c>
      <c r="L171">
        <v>2328000</v>
      </c>
      <c r="M171">
        <v>962000</v>
      </c>
      <c r="N171">
        <v>98.55</v>
      </c>
    </row>
    <row r="172" spans="1:14" x14ac:dyDescent="0.25">
      <c r="A172" t="s">
        <v>14</v>
      </c>
      <c r="B172" s="1">
        <v>43458</v>
      </c>
      <c r="C172" s="1">
        <v>43524</v>
      </c>
      <c r="D172">
        <v>99.25</v>
      </c>
      <c r="E172">
        <v>99.3</v>
      </c>
      <c r="F172">
        <v>98.4</v>
      </c>
      <c r="G172">
        <v>99.15</v>
      </c>
      <c r="H172">
        <v>99.15</v>
      </c>
      <c r="I172">
        <v>99.9</v>
      </c>
      <c r="J172">
        <v>10</v>
      </c>
      <c r="K172">
        <v>19.78</v>
      </c>
      <c r="L172">
        <v>46000</v>
      </c>
      <c r="M172">
        <v>10000</v>
      </c>
      <c r="N172">
        <v>98.55</v>
      </c>
    </row>
    <row r="173" spans="1:14" x14ac:dyDescent="0.25">
      <c r="A173" t="s">
        <v>14</v>
      </c>
      <c r="B173" s="1">
        <v>43460</v>
      </c>
      <c r="C173" s="1">
        <v>43461</v>
      </c>
      <c r="D173">
        <v>98.85</v>
      </c>
      <c r="E173">
        <v>99.05</v>
      </c>
      <c r="F173">
        <v>95.45</v>
      </c>
      <c r="G173">
        <v>97.35</v>
      </c>
      <c r="H173">
        <v>97.3</v>
      </c>
      <c r="I173">
        <v>97.35</v>
      </c>
      <c r="J173">
        <v>3415</v>
      </c>
      <c r="K173">
        <v>6602.77</v>
      </c>
      <c r="L173">
        <v>3126000</v>
      </c>
      <c r="M173">
        <v>-1716000</v>
      </c>
      <c r="N173">
        <v>97.1</v>
      </c>
    </row>
    <row r="174" spans="1:14" x14ac:dyDescent="0.25">
      <c r="A174" t="s">
        <v>14</v>
      </c>
      <c r="B174" s="1">
        <v>43460</v>
      </c>
      <c r="C174" s="1">
        <v>43496</v>
      </c>
      <c r="D174">
        <v>98.55</v>
      </c>
      <c r="E174">
        <v>98.75</v>
      </c>
      <c r="F174">
        <v>95.5</v>
      </c>
      <c r="G174">
        <v>97.3</v>
      </c>
      <c r="H174">
        <v>97.4</v>
      </c>
      <c r="I174">
        <v>97.3</v>
      </c>
      <c r="J174">
        <v>2171</v>
      </c>
      <c r="K174">
        <v>4193.34</v>
      </c>
      <c r="L174">
        <v>4058000</v>
      </c>
      <c r="M174">
        <v>1730000</v>
      </c>
      <c r="N174">
        <v>97.1</v>
      </c>
    </row>
    <row r="175" spans="1:14" x14ac:dyDescent="0.25">
      <c r="A175" t="s">
        <v>14</v>
      </c>
      <c r="B175" s="1">
        <v>43460</v>
      </c>
      <c r="C175" s="1">
        <v>43524</v>
      </c>
      <c r="D175">
        <v>98.25</v>
      </c>
      <c r="E175">
        <v>98.25</v>
      </c>
      <c r="F175">
        <v>96.3</v>
      </c>
      <c r="G175">
        <v>97.7</v>
      </c>
      <c r="H175">
        <v>97.8</v>
      </c>
      <c r="I175">
        <v>97.7</v>
      </c>
      <c r="J175">
        <v>33</v>
      </c>
      <c r="K175">
        <v>64.05</v>
      </c>
      <c r="L175">
        <v>60000</v>
      </c>
      <c r="M175">
        <v>14000</v>
      </c>
      <c r="N175">
        <v>97.1</v>
      </c>
    </row>
    <row r="176" spans="1:14" x14ac:dyDescent="0.25">
      <c r="A176" t="s">
        <v>14</v>
      </c>
      <c r="B176" s="1">
        <v>43461</v>
      </c>
      <c r="C176" s="1">
        <v>43461</v>
      </c>
      <c r="D176">
        <v>98</v>
      </c>
      <c r="E176">
        <v>98.15</v>
      </c>
      <c r="F176">
        <v>95.8</v>
      </c>
      <c r="G176">
        <v>96.3</v>
      </c>
      <c r="H176">
        <v>96.35</v>
      </c>
      <c r="I176">
        <v>96.35</v>
      </c>
      <c r="J176">
        <v>2506</v>
      </c>
      <c r="K176">
        <v>4841.91</v>
      </c>
      <c r="L176">
        <v>1356000</v>
      </c>
      <c r="M176">
        <v>-1770000</v>
      </c>
      <c r="N176">
        <v>96.35</v>
      </c>
    </row>
    <row r="177" spans="1:14" x14ac:dyDescent="0.25">
      <c r="A177" t="s">
        <v>14</v>
      </c>
      <c r="B177" s="1">
        <v>43461</v>
      </c>
      <c r="C177" s="1">
        <v>43496</v>
      </c>
      <c r="D177">
        <v>97.7</v>
      </c>
      <c r="E177">
        <v>98.1</v>
      </c>
      <c r="F177">
        <v>96.45</v>
      </c>
      <c r="G177">
        <v>96.95</v>
      </c>
      <c r="H177">
        <v>97.25</v>
      </c>
      <c r="I177">
        <v>96.95</v>
      </c>
      <c r="J177">
        <v>2372</v>
      </c>
      <c r="K177">
        <v>4598.9799999999996</v>
      </c>
      <c r="L177">
        <v>5520000</v>
      </c>
      <c r="M177">
        <v>1462000</v>
      </c>
      <c r="N177">
        <v>96.35</v>
      </c>
    </row>
    <row r="178" spans="1:14" x14ac:dyDescent="0.25">
      <c r="A178" t="s">
        <v>14</v>
      </c>
      <c r="B178" s="1">
        <v>43461</v>
      </c>
      <c r="C178" s="1">
        <v>43524</v>
      </c>
      <c r="D178">
        <v>97.65</v>
      </c>
      <c r="E178">
        <v>97.65</v>
      </c>
      <c r="F178">
        <v>96.8</v>
      </c>
      <c r="G178">
        <v>97.05</v>
      </c>
      <c r="H178">
        <v>97</v>
      </c>
      <c r="I178">
        <v>97.05</v>
      </c>
      <c r="J178">
        <v>51</v>
      </c>
      <c r="K178">
        <v>99.17</v>
      </c>
      <c r="L178">
        <v>78000</v>
      </c>
      <c r="M178">
        <v>18000</v>
      </c>
      <c r="N178">
        <v>96.35</v>
      </c>
    </row>
    <row r="179" spans="1:14" x14ac:dyDescent="0.25">
      <c r="A179" t="s">
        <v>14</v>
      </c>
      <c r="B179" s="1">
        <v>43462</v>
      </c>
      <c r="C179" s="1">
        <v>43496</v>
      </c>
      <c r="D179">
        <v>97.45</v>
      </c>
      <c r="E179">
        <v>98.85</v>
      </c>
      <c r="F179">
        <v>97.3</v>
      </c>
      <c r="G179">
        <v>98.35</v>
      </c>
      <c r="H179">
        <v>98.4</v>
      </c>
      <c r="I179">
        <v>98.35</v>
      </c>
      <c r="J179">
        <v>1810</v>
      </c>
      <c r="K179">
        <v>3553.98</v>
      </c>
      <c r="L179">
        <v>5614000</v>
      </c>
      <c r="M179">
        <v>94000</v>
      </c>
      <c r="N179">
        <v>97.6</v>
      </c>
    </row>
    <row r="180" spans="1:14" x14ac:dyDescent="0.25">
      <c r="A180" t="s">
        <v>14</v>
      </c>
      <c r="B180" s="1">
        <v>43462</v>
      </c>
      <c r="C180" s="1">
        <v>43524</v>
      </c>
      <c r="D180">
        <v>97.75</v>
      </c>
      <c r="E180">
        <v>99.2</v>
      </c>
      <c r="F180">
        <v>97.65</v>
      </c>
      <c r="G180">
        <v>98.3</v>
      </c>
      <c r="H180">
        <v>98.3</v>
      </c>
      <c r="I180">
        <v>98.3</v>
      </c>
      <c r="J180">
        <v>33</v>
      </c>
      <c r="K180">
        <v>64.73</v>
      </c>
      <c r="L180">
        <v>82000</v>
      </c>
      <c r="M180">
        <v>4000</v>
      </c>
      <c r="N180">
        <v>97.6</v>
      </c>
    </row>
    <row r="181" spans="1:14" x14ac:dyDescent="0.25">
      <c r="A181" t="s">
        <v>14</v>
      </c>
      <c r="B181" s="1">
        <v>43462</v>
      </c>
      <c r="C181" s="1">
        <v>43552</v>
      </c>
      <c r="D181">
        <v>0</v>
      </c>
      <c r="E181">
        <v>0</v>
      </c>
      <c r="F181">
        <v>0</v>
      </c>
      <c r="G181">
        <v>98.2</v>
      </c>
      <c r="H181">
        <v>0</v>
      </c>
      <c r="I181">
        <v>99.45</v>
      </c>
      <c r="J181">
        <v>0</v>
      </c>
      <c r="K181">
        <v>0</v>
      </c>
      <c r="L181">
        <v>0</v>
      </c>
      <c r="M181">
        <v>0</v>
      </c>
      <c r="N181">
        <v>97.6</v>
      </c>
    </row>
    <row r="182" spans="1:14" x14ac:dyDescent="0.25">
      <c r="A182" t="s">
        <v>14</v>
      </c>
      <c r="B182" s="1">
        <v>43465</v>
      </c>
      <c r="C182" s="1">
        <v>43496</v>
      </c>
      <c r="D182">
        <v>98.4</v>
      </c>
      <c r="E182">
        <v>99.2</v>
      </c>
      <c r="F182">
        <v>97.85</v>
      </c>
      <c r="G182">
        <v>98.5</v>
      </c>
      <c r="H182">
        <v>98.55</v>
      </c>
      <c r="I182">
        <v>98.5</v>
      </c>
      <c r="J182">
        <v>1239</v>
      </c>
      <c r="K182">
        <v>2438.6</v>
      </c>
      <c r="L182">
        <v>5524000</v>
      </c>
      <c r="M182">
        <v>-90000</v>
      </c>
      <c r="N182">
        <v>97.8</v>
      </c>
    </row>
    <row r="183" spans="1:14" x14ac:dyDescent="0.25">
      <c r="A183" t="s">
        <v>14</v>
      </c>
      <c r="B183" s="1">
        <v>43465</v>
      </c>
      <c r="C183" s="1">
        <v>43524</v>
      </c>
      <c r="D183">
        <v>99.25</v>
      </c>
      <c r="E183">
        <v>99.25</v>
      </c>
      <c r="F183">
        <v>98.4</v>
      </c>
      <c r="G183">
        <v>98.45</v>
      </c>
      <c r="H183">
        <v>98.45</v>
      </c>
      <c r="I183">
        <v>98.45</v>
      </c>
      <c r="J183">
        <v>6</v>
      </c>
      <c r="K183">
        <v>11.84</v>
      </c>
      <c r="L183">
        <v>80000</v>
      </c>
      <c r="M183">
        <v>-2000</v>
      </c>
      <c r="N183">
        <v>97.8</v>
      </c>
    </row>
    <row r="184" spans="1:14" x14ac:dyDescent="0.25">
      <c r="A184" t="s">
        <v>14</v>
      </c>
      <c r="B184" s="1">
        <v>43465</v>
      </c>
      <c r="C184" s="1">
        <v>43552</v>
      </c>
      <c r="D184">
        <v>0</v>
      </c>
      <c r="E184">
        <v>0</v>
      </c>
      <c r="F184">
        <v>0</v>
      </c>
      <c r="G184">
        <v>98.2</v>
      </c>
      <c r="H184">
        <v>0</v>
      </c>
      <c r="I184">
        <v>99.6</v>
      </c>
      <c r="J184">
        <v>0</v>
      </c>
      <c r="K184">
        <v>0</v>
      </c>
      <c r="L184">
        <v>0</v>
      </c>
      <c r="M184">
        <v>0</v>
      </c>
      <c r="N184">
        <v>97.8</v>
      </c>
    </row>
    <row r="185" spans="1:14" x14ac:dyDescent="0.25">
      <c r="A185" t="s">
        <v>14</v>
      </c>
      <c r="B185" s="1">
        <v>43466</v>
      </c>
      <c r="C185" s="1">
        <v>43496</v>
      </c>
      <c r="D185">
        <v>99</v>
      </c>
      <c r="E185">
        <v>99.6</v>
      </c>
      <c r="F185">
        <v>97.4</v>
      </c>
      <c r="G185">
        <v>99.15</v>
      </c>
      <c r="H185">
        <v>99.2</v>
      </c>
      <c r="I185">
        <v>99.15</v>
      </c>
      <c r="J185">
        <v>1254</v>
      </c>
      <c r="K185">
        <v>2476.7399999999998</v>
      </c>
      <c r="L185">
        <v>5548000</v>
      </c>
      <c r="M185">
        <v>24000</v>
      </c>
      <c r="N185">
        <v>98.4</v>
      </c>
    </row>
    <row r="186" spans="1:14" x14ac:dyDescent="0.25">
      <c r="A186" t="s">
        <v>14</v>
      </c>
      <c r="B186" s="1">
        <v>43466</v>
      </c>
      <c r="C186" s="1">
        <v>43524</v>
      </c>
      <c r="D186">
        <v>98</v>
      </c>
      <c r="E186">
        <v>99.8</v>
      </c>
      <c r="F186">
        <v>98</v>
      </c>
      <c r="G186">
        <v>99.25</v>
      </c>
      <c r="H186">
        <v>99.25</v>
      </c>
      <c r="I186">
        <v>99.25</v>
      </c>
      <c r="J186">
        <v>15</v>
      </c>
      <c r="K186">
        <v>29.7</v>
      </c>
      <c r="L186">
        <v>90000</v>
      </c>
      <c r="M186">
        <v>10000</v>
      </c>
      <c r="N186">
        <v>98.4</v>
      </c>
    </row>
    <row r="187" spans="1:14" x14ac:dyDescent="0.25">
      <c r="A187" t="s">
        <v>14</v>
      </c>
      <c r="B187" s="1">
        <v>43466</v>
      </c>
      <c r="C187" s="1">
        <v>43552</v>
      </c>
      <c r="D187">
        <v>0</v>
      </c>
      <c r="E187">
        <v>0</v>
      </c>
      <c r="F187">
        <v>0</v>
      </c>
      <c r="G187">
        <v>98.2</v>
      </c>
      <c r="H187">
        <v>0</v>
      </c>
      <c r="I187">
        <v>100.15</v>
      </c>
      <c r="J187">
        <v>0</v>
      </c>
      <c r="K187">
        <v>0</v>
      </c>
      <c r="L187">
        <v>0</v>
      </c>
      <c r="M187">
        <v>0</v>
      </c>
      <c r="N187">
        <v>98.4</v>
      </c>
    </row>
    <row r="188" spans="1:14" x14ac:dyDescent="0.25">
      <c r="A188" t="s">
        <v>14</v>
      </c>
      <c r="B188" s="1">
        <v>43467</v>
      </c>
      <c r="C188" s="1">
        <v>43496</v>
      </c>
      <c r="D188">
        <v>98.4</v>
      </c>
      <c r="E188">
        <v>99.3</v>
      </c>
      <c r="F188">
        <v>96.4</v>
      </c>
      <c r="G188">
        <v>96.65</v>
      </c>
      <c r="H188">
        <v>96.65</v>
      </c>
      <c r="I188">
        <v>96.65</v>
      </c>
      <c r="J188">
        <v>1737</v>
      </c>
      <c r="K188">
        <v>3394.24</v>
      </c>
      <c r="L188">
        <v>5808000</v>
      </c>
      <c r="M188">
        <v>260000</v>
      </c>
      <c r="N188">
        <v>96.3</v>
      </c>
    </row>
    <row r="189" spans="1:14" x14ac:dyDescent="0.25">
      <c r="A189" t="s">
        <v>14</v>
      </c>
      <c r="B189" s="1">
        <v>43467</v>
      </c>
      <c r="C189" s="1">
        <v>43524</v>
      </c>
      <c r="D189">
        <v>99</v>
      </c>
      <c r="E189">
        <v>99.2</v>
      </c>
      <c r="F189">
        <v>97.6</v>
      </c>
      <c r="G189">
        <v>97.6</v>
      </c>
      <c r="H189">
        <v>97.6</v>
      </c>
      <c r="I189">
        <v>97.45</v>
      </c>
      <c r="J189">
        <v>23</v>
      </c>
      <c r="K189">
        <v>45.37</v>
      </c>
      <c r="L189">
        <v>100000</v>
      </c>
      <c r="M189">
        <v>10000</v>
      </c>
      <c r="N189">
        <v>96.3</v>
      </c>
    </row>
    <row r="190" spans="1:14" x14ac:dyDescent="0.25">
      <c r="A190" t="s">
        <v>14</v>
      </c>
      <c r="B190" s="1">
        <v>43467</v>
      </c>
      <c r="C190" s="1">
        <v>43552</v>
      </c>
      <c r="D190">
        <v>0</v>
      </c>
      <c r="E190">
        <v>0</v>
      </c>
      <c r="F190">
        <v>0</v>
      </c>
      <c r="G190">
        <v>98.2</v>
      </c>
      <c r="H190">
        <v>0</v>
      </c>
      <c r="I190">
        <v>98</v>
      </c>
      <c r="J190">
        <v>0</v>
      </c>
      <c r="K190">
        <v>0</v>
      </c>
      <c r="L190">
        <v>0</v>
      </c>
      <c r="M190">
        <v>0</v>
      </c>
      <c r="N190">
        <v>96.3</v>
      </c>
    </row>
    <row r="191" spans="1:14" x14ac:dyDescent="0.25">
      <c r="A191" t="s">
        <v>14</v>
      </c>
      <c r="B191" s="1">
        <v>43468</v>
      </c>
      <c r="C191" s="1">
        <v>43496</v>
      </c>
      <c r="D191">
        <v>96.6</v>
      </c>
      <c r="E191">
        <v>97.65</v>
      </c>
      <c r="F191">
        <v>95.1</v>
      </c>
      <c r="G191">
        <v>95.5</v>
      </c>
      <c r="H191">
        <v>95.5</v>
      </c>
      <c r="I191">
        <v>95.5</v>
      </c>
      <c r="J191">
        <v>1643</v>
      </c>
      <c r="K191">
        <v>3177.82</v>
      </c>
      <c r="L191">
        <v>5844000</v>
      </c>
      <c r="M191">
        <v>36000</v>
      </c>
      <c r="N191">
        <v>95.1</v>
      </c>
    </row>
    <row r="192" spans="1:14" x14ac:dyDescent="0.25">
      <c r="A192" t="s">
        <v>14</v>
      </c>
      <c r="B192" s="1">
        <v>43468</v>
      </c>
      <c r="C192" s="1">
        <v>43524</v>
      </c>
      <c r="D192">
        <v>97.3</v>
      </c>
      <c r="E192">
        <v>97.65</v>
      </c>
      <c r="F192">
        <v>95.45</v>
      </c>
      <c r="G192">
        <v>95.75</v>
      </c>
      <c r="H192">
        <v>95.7</v>
      </c>
      <c r="I192">
        <v>95.75</v>
      </c>
      <c r="J192">
        <v>27</v>
      </c>
      <c r="K192">
        <v>52.23</v>
      </c>
      <c r="L192">
        <v>124000</v>
      </c>
      <c r="M192">
        <v>24000</v>
      </c>
      <c r="N192">
        <v>95.1</v>
      </c>
    </row>
    <row r="193" spans="1:14" x14ac:dyDescent="0.25">
      <c r="A193" t="s">
        <v>14</v>
      </c>
      <c r="B193" s="1">
        <v>43468</v>
      </c>
      <c r="C193" s="1">
        <v>43552</v>
      </c>
      <c r="D193">
        <v>97.6</v>
      </c>
      <c r="E193">
        <v>97.6</v>
      </c>
      <c r="F193">
        <v>97.6</v>
      </c>
      <c r="G193">
        <v>97.6</v>
      </c>
      <c r="H193">
        <v>97.6</v>
      </c>
      <c r="I193">
        <v>96.8</v>
      </c>
      <c r="J193">
        <v>1</v>
      </c>
      <c r="K193">
        <v>1.95</v>
      </c>
      <c r="L193">
        <v>2000</v>
      </c>
      <c r="M193">
        <v>2000</v>
      </c>
      <c r="N193">
        <v>95.1</v>
      </c>
    </row>
    <row r="194" spans="1:14" x14ac:dyDescent="0.25">
      <c r="A194" t="s">
        <v>14</v>
      </c>
      <c r="B194" s="1">
        <v>43469</v>
      </c>
      <c r="C194" s="1">
        <v>43496</v>
      </c>
      <c r="D194">
        <v>95.75</v>
      </c>
      <c r="E194">
        <v>97.4</v>
      </c>
      <c r="F194">
        <v>93.5</v>
      </c>
      <c r="G194">
        <v>97</v>
      </c>
      <c r="H194">
        <v>97.3</v>
      </c>
      <c r="I194">
        <v>97</v>
      </c>
      <c r="J194">
        <v>1889</v>
      </c>
      <c r="K194">
        <v>3611.73</v>
      </c>
      <c r="L194">
        <v>5772000</v>
      </c>
      <c r="M194">
        <v>-72000</v>
      </c>
      <c r="N194">
        <v>96.55</v>
      </c>
    </row>
    <row r="195" spans="1:14" x14ac:dyDescent="0.25">
      <c r="A195" t="s">
        <v>14</v>
      </c>
      <c r="B195" s="1">
        <v>43469</v>
      </c>
      <c r="C195" s="1">
        <v>43524</v>
      </c>
      <c r="D195">
        <v>96.25</v>
      </c>
      <c r="E195">
        <v>97.6</v>
      </c>
      <c r="F195">
        <v>94</v>
      </c>
      <c r="G195">
        <v>97.3</v>
      </c>
      <c r="H195">
        <v>97.6</v>
      </c>
      <c r="I195">
        <v>97.3</v>
      </c>
      <c r="J195">
        <v>48</v>
      </c>
      <c r="K195">
        <v>91.65</v>
      </c>
      <c r="L195">
        <v>142000</v>
      </c>
      <c r="M195">
        <v>18000</v>
      </c>
      <c r="N195">
        <v>96.55</v>
      </c>
    </row>
    <row r="196" spans="1:14" x14ac:dyDescent="0.25">
      <c r="A196" t="s">
        <v>14</v>
      </c>
      <c r="B196" s="1">
        <v>43469</v>
      </c>
      <c r="C196" s="1">
        <v>43552</v>
      </c>
      <c r="D196">
        <v>96.75</v>
      </c>
      <c r="E196">
        <v>96.75</v>
      </c>
      <c r="F196">
        <v>96.75</v>
      </c>
      <c r="G196">
        <v>96.75</v>
      </c>
      <c r="H196">
        <v>96.75</v>
      </c>
      <c r="I196">
        <v>98.25</v>
      </c>
      <c r="J196">
        <v>1</v>
      </c>
      <c r="K196">
        <v>1.94</v>
      </c>
      <c r="L196">
        <v>4000</v>
      </c>
      <c r="M196">
        <v>2000</v>
      </c>
      <c r="N196">
        <v>96.55</v>
      </c>
    </row>
    <row r="197" spans="1:14" x14ac:dyDescent="0.25">
      <c r="A197" t="s">
        <v>14</v>
      </c>
      <c r="B197" s="1">
        <v>43472</v>
      </c>
      <c r="C197" s="1">
        <v>43496</v>
      </c>
      <c r="D197">
        <v>97.65</v>
      </c>
      <c r="E197">
        <v>98.25</v>
      </c>
      <c r="F197">
        <v>95.9</v>
      </c>
      <c r="G197">
        <v>96.55</v>
      </c>
      <c r="H197">
        <v>96.6</v>
      </c>
      <c r="I197">
        <v>96.55</v>
      </c>
      <c r="J197">
        <v>1394</v>
      </c>
      <c r="K197">
        <v>2696.53</v>
      </c>
      <c r="L197">
        <v>5664000</v>
      </c>
      <c r="M197">
        <v>-108000</v>
      </c>
      <c r="N197">
        <v>96.1</v>
      </c>
    </row>
    <row r="198" spans="1:14" x14ac:dyDescent="0.25">
      <c r="A198" t="s">
        <v>14</v>
      </c>
      <c r="B198" s="1">
        <v>43472</v>
      </c>
      <c r="C198" s="1">
        <v>43524</v>
      </c>
      <c r="D198">
        <v>98.15</v>
      </c>
      <c r="E198">
        <v>98.15</v>
      </c>
      <c r="F198">
        <v>96.35</v>
      </c>
      <c r="G198">
        <v>96.8</v>
      </c>
      <c r="H198">
        <v>96.8</v>
      </c>
      <c r="I198">
        <v>96.8</v>
      </c>
      <c r="J198">
        <v>19</v>
      </c>
      <c r="K198">
        <v>36.94</v>
      </c>
      <c r="L198">
        <v>146000</v>
      </c>
      <c r="M198">
        <v>4000</v>
      </c>
      <c r="N198">
        <v>96.1</v>
      </c>
    </row>
    <row r="199" spans="1:14" x14ac:dyDescent="0.25">
      <c r="A199" t="s">
        <v>14</v>
      </c>
      <c r="B199" s="1">
        <v>43472</v>
      </c>
      <c r="C199" s="1">
        <v>43552</v>
      </c>
      <c r="D199">
        <v>0</v>
      </c>
      <c r="E199">
        <v>0</v>
      </c>
      <c r="F199">
        <v>0</v>
      </c>
      <c r="G199">
        <v>96.75</v>
      </c>
      <c r="H199">
        <v>96.75</v>
      </c>
      <c r="I199">
        <v>97.7</v>
      </c>
      <c r="J199">
        <v>0</v>
      </c>
      <c r="K199">
        <v>0</v>
      </c>
      <c r="L199">
        <v>4000</v>
      </c>
      <c r="M199">
        <v>0</v>
      </c>
      <c r="N199">
        <v>96.1</v>
      </c>
    </row>
    <row r="200" spans="1:14" x14ac:dyDescent="0.25">
      <c r="A200" t="s">
        <v>14</v>
      </c>
      <c r="B200" s="1">
        <v>43473</v>
      </c>
      <c r="C200" s="1">
        <v>43496</v>
      </c>
      <c r="D200">
        <v>96.55</v>
      </c>
      <c r="E200">
        <v>98.15</v>
      </c>
      <c r="F200">
        <v>95.65</v>
      </c>
      <c r="G200">
        <v>97</v>
      </c>
      <c r="H200">
        <v>96.95</v>
      </c>
      <c r="I200">
        <v>97</v>
      </c>
      <c r="J200">
        <v>1510</v>
      </c>
      <c r="K200">
        <v>2927.05</v>
      </c>
      <c r="L200">
        <v>5844000</v>
      </c>
      <c r="M200">
        <v>180000</v>
      </c>
      <c r="N200">
        <v>96.4</v>
      </c>
    </row>
    <row r="201" spans="1:14" x14ac:dyDescent="0.25">
      <c r="A201" t="s">
        <v>14</v>
      </c>
      <c r="B201" s="1">
        <v>43473</v>
      </c>
      <c r="C201" s="1">
        <v>43524</v>
      </c>
      <c r="D201">
        <v>96.2</v>
      </c>
      <c r="E201">
        <v>98.05</v>
      </c>
      <c r="F201">
        <v>96</v>
      </c>
      <c r="G201">
        <v>97</v>
      </c>
      <c r="H201">
        <v>97</v>
      </c>
      <c r="I201">
        <v>97.45</v>
      </c>
      <c r="J201">
        <v>16</v>
      </c>
      <c r="K201">
        <v>31</v>
      </c>
      <c r="L201">
        <v>174000</v>
      </c>
      <c r="M201">
        <v>28000</v>
      </c>
      <c r="N201">
        <v>96.4</v>
      </c>
    </row>
    <row r="202" spans="1:14" x14ac:dyDescent="0.25">
      <c r="A202" t="s">
        <v>14</v>
      </c>
      <c r="B202" s="1">
        <v>43473</v>
      </c>
      <c r="C202" s="1">
        <v>43552</v>
      </c>
      <c r="D202">
        <v>97.55</v>
      </c>
      <c r="E202">
        <v>97.55</v>
      </c>
      <c r="F202">
        <v>97.55</v>
      </c>
      <c r="G202">
        <v>97.55</v>
      </c>
      <c r="H202">
        <v>97.55</v>
      </c>
      <c r="I202">
        <v>97.55</v>
      </c>
      <c r="J202">
        <v>1</v>
      </c>
      <c r="K202">
        <v>1.95</v>
      </c>
      <c r="L202">
        <v>6000</v>
      </c>
      <c r="M202">
        <v>2000</v>
      </c>
      <c r="N202">
        <v>96.4</v>
      </c>
    </row>
    <row r="203" spans="1:14" x14ac:dyDescent="0.25">
      <c r="A203" t="s">
        <v>14</v>
      </c>
      <c r="B203" s="1">
        <v>43474</v>
      </c>
      <c r="C203" s="1">
        <v>43496</v>
      </c>
      <c r="D203">
        <v>97.3</v>
      </c>
      <c r="E203">
        <v>97.65</v>
      </c>
      <c r="F203">
        <v>96.25</v>
      </c>
      <c r="G203">
        <v>96.85</v>
      </c>
      <c r="H203">
        <v>96.7</v>
      </c>
      <c r="I203">
        <v>96.85</v>
      </c>
      <c r="J203">
        <v>1875</v>
      </c>
      <c r="K203">
        <v>3635.35</v>
      </c>
      <c r="L203">
        <v>5862000</v>
      </c>
      <c r="M203">
        <v>18000</v>
      </c>
      <c r="N203">
        <v>96.45</v>
      </c>
    </row>
    <row r="204" spans="1:14" x14ac:dyDescent="0.25">
      <c r="A204" t="s">
        <v>14</v>
      </c>
      <c r="B204" s="1">
        <v>43474</v>
      </c>
      <c r="C204" s="1">
        <v>43524</v>
      </c>
      <c r="D204">
        <v>97.5</v>
      </c>
      <c r="E204">
        <v>97.75</v>
      </c>
      <c r="F204">
        <v>96.5</v>
      </c>
      <c r="G204">
        <v>97</v>
      </c>
      <c r="H204">
        <v>96.85</v>
      </c>
      <c r="I204">
        <v>97</v>
      </c>
      <c r="J204">
        <v>24</v>
      </c>
      <c r="K204">
        <v>46.63</v>
      </c>
      <c r="L204">
        <v>186000</v>
      </c>
      <c r="M204">
        <v>12000</v>
      </c>
      <c r="N204">
        <v>96.45</v>
      </c>
    </row>
    <row r="205" spans="1:14" x14ac:dyDescent="0.25">
      <c r="A205" t="s">
        <v>14</v>
      </c>
      <c r="B205" s="1">
        <v>43474</v>
      </c>
      <c r="C205" s="1">
        <v>43552</v>
      </c>
      <c r="D205">
        <v>0</v>
      </c>
      <c r="E205">
        <v>0</v>
      </c>
      <c r="F205">
        <v>0</v>
      </c>
      <c r="G205">
        <v>97.55</v>
      </c>
      <c r="H205">
        <v>97.55</v>
      </c>
      <c r="I205">
        <v>98.05</v>
      </c>
      <c r="J205">
        <v>0</v>
      </c>
      <c r="K205">
        <v>0</v>
      </c>
      <c r="L205">
        <v>6000</v>
      </c>
      <c r="M205">
        <v>0</v>
      </c>
      <c r="N205">
        <v>96.45</v>
      </c>
    </row>
    <row r="206" spans="1:14" x14ac:dyDescent="0.25">
      <c r="A206" t="s">
        <v>14</v>
      </c>
      <c r="B206" s="1">
        <v>43475</v>
      </c>
      <c r="C206" s="1">
        <v>43496</v>
      </c>
      <c r="D206">
        <v>96.8</v>
      </c>
      <c r="E206">
        <v>99.45</v>
      </c>
      <c r="F206">
        <v>96.5</v>
      </c>
      <c r="G206">
        <v>98.75</v>
      </c>
      <c r="H206">
        <v>98.45</v>
      </c>
      <c r="I206">
        <v>98.75</v>
      </c>
      <c r="J206">
        <v>1912</v>
      </c>
      <c r="K206">
        <v>3750.11</v>
      </c>
      <c r="L206">
        <v>6006000</v>
      </c>
      <c r="M206">
        <v>144000</v>
      </c>
      <c r="N206">
        <v>98.3</v>
      </c>
    </row>
    <row r="207" spans="1:14" x14ac:dyDescent="0.25">
      <c r="A207" t="s">
        <v>14</v>
      </c>
      <c r="B207" s="1">
        <v>43475</v>
      </c>
      <c r="C207" s="1">
        <v>43524</v>
      </c>
      <c r="D207">
        <v>95.15</v>
      </c>
      <c r="E207">
        <v>99.35</v>
      </c>
      <c r="F207">
        <v>95.15</v>
      </c>
      <c r="G207">
        <v>99.2</v>
      </c>
      <c r="H207">
        <v>99.1</v>
      </c>
      <c r="I207">
        <v>99.2</v>
      </c>
      <c r="J207">
        <v>28</v>
      </c>
      <c r="K207">
        <v>54.98</v>
      </c>
      <c r="L207">
        <v>186000</v>
      </c>
      <c r="M207">
        <v>0</v>
      </c>
      <c r="N207">
        <v>98.3</v>
      </c>
    </row>
    <row r="208" spans="1:14" x14ac:dyDescent="0.25">
      <c r="A208" t="s">
        <v>14</v>
      </c>
      <c r="B208" s="1">
        <v>43475</v>
      </c>
      <c r="C208" s="1">
        <v>43552</v>
      </c>
      <c r="D208">
        <v>97.95</v>
      </c>
      <c r="E208">
        <v>99.35</v>
      </c>
      <c r="F208">
        <v>97.95</v>
      </c>
      <c r="G208">
        <v>99.35</v>
      </c>
      <c r="H208">
        <v>99.35</v>
      </c>
      <c r="I208">
        <v>99.9</v>
      </c>
      <c r="J208">
        <v>5</v>
      </c>
      <c r="K208">
        <v>9.86</v>
      </c>
      <c r="L208">
        <v>10000</v>
      </c>
      <c r="M208">
        <v>4000</v>
      </c>
      <c r="N208">
        <v>98.3</v>
      </c>
    </row>
    <row r="209" spans="1:14" x14ac:dyDescent="0.25">
      <c r="A209" t="s">
        <v>14</v>
      </c>
      <c r="B209" s="1">
        <v>43476</v>
      </c>
      <c r="C209" s="1">
        <v>43496</v>
      </c>
      <c r="D209">
        <v>98.75</v>
      </c>
      <c r="E209">
        <v>101.5</v>
      </c>
      <c r="F209">
        <v>97.05</v>
      </c>
      <c r="G209">
        <v>97.8</v>
      </c>
      <c r="H209">
        <v>97.65</v>
      </c>
      <c r="I209">
        <v>97.8</v>
      </c>
      <c r="J209">
        <v>5442</v>
      </c>
      <c r="K209">
        <v>10734.69</v>
      </c>
      <c r="L209">
        <v>7246000</v>
      </c>
      <c r="M209">
        <v>1240000</v>
      </c>
      <c r="N209">
        <v>97.55</v>
      </c>
    </row>
    <row r="210" spans="1:14" x14ac:dyDescent="0.25">
      <c r="A210" t="s">
        <v>14</v>
      </c>
      <c r="B210" s="1">
        <v>43476</v>
      </c>
      <c r="C210" s="1">
        <v>43524</v>
      </c>
      <c r="D210">
        <v>97.8</v>
      </c>
      <c r="E210">
        <v>101.4</v>
      </c>
      <c r="F210">
        <v>97.7</v>
      </c>
      <c r="G210">
        <v>98.1</v>
      </c>
      <c r="H210">
        <v>97.95</v>
      </c>
      <c r="I210">
        <v>98.1</v>
      </c>
      <c r="J210">
        <v>64</v>
      </c>
      <c r="K210">
        <v>126.62</v>
      </c>
      <c r="L210">
        <v>192000</v>
      </c>
      <c r="M210">
        <v>6000</v>
      </c>
      <c r="N210">
        <v>97.55</v>
      </c>
    </row>
    <row r="211" spans="1:14" x14ac:dyDescent="0.25">
      <c r="A211" t="s">
        <v>14</v>
      </c>
      <c r="B211" s="1">
        <v>43476</v>
      </c>
      <c r="C211" s="1">
        <v>43552</v>
      </c>
      <c r="D211">
        <v>98.25</v>
      </c>
      <c r="E211">
        <v>98.25</v>
      </c>
      <c r="F211">
        <v>98.25</v>
      </c>
      <c r="G211">
        <v>98.25</v>
      </c>
      <c r="H211">
        <v>98.25</v>
      </c>
      <c r="I211">
        <v>99.1</v>
      </c>
      <c r="J211">
        <v>1</v>
      </c>
      <c r="K211">
        <v>1.97</v>
      </c>
      <c r="L211">
        <v>12000</v>
      </c>
      <c r="M211">
        <v>2000</v>
      </c>
      <c r="N211">
        <v>97.55</v>
      </c>
    </row>
    <row r="212" spans="1:14" x14ac:dyDescent="0.25">
      <c r="A212" t="s">
        <v>14</v>
      </c>
      <c r="B212" s="1">
        <v>43479</v>
      </c>
      <c r="C212" s="1">
        <v>43496</v>
      </c>
      <c r="D212">
        <v>97.55</v>
      </c>
      <c r="E212">
        <v>97.55</v>
      </c>
      <c r="F212">
        <v>93.2</v>
      </c>
      <c r="G212">
        <v>95.45</v>
      </c>
      <c r="H212">
        <v>95.6</v>
      </c>
      <c r="I212">
        <v>95.45</v>
      </c>
      <c r="J212">
        <v>2956</v>
      </c>
      <c r="K212">
        <v>5640.44</v>
      </c>
      <c r="L212">
        <v>8032000</v>
      </c>
      <c r="M212">
        <v>786000</v>
      </c>
      <c r="N212">
        <v>95.05</v>
      </c>
    </row>
    <row r="213" spans="1:14" x14ac:dyDescent="0.25">
      <c r="A213" t="s">
        <v>14</v>
      </c>
      <c r="B213" s="1">
        <v>43479</v>
      </c>
      <c r="C213" s="1">
        <v>43524</v>
      </c>
      <c r="D213">
        <v>97.05</v>
      </c>
      <c r="E213">
        <v>97.25</v>
      </c>
      <c r="F213">
        <v>93.75</v>
      </c>
      <c r="G213">
        <v>95.65</v>
      </c>
      <c r="H213">
        <v>95.9</v>
      </c>
      <c r="I213">
        <v>95.65</v>
      </c>
      <c r="J213">
        <v>111</v>
      </c>
      <c r="K213">
        <v>211.79</v>
      </c>
      <c r="L213">
        <v>220000</v>
      </c>
      <c r="M213">
        <v>28000</v>
      </c>
      <c r="N213">
        <v>95.05</v>
      </c>
    </row>
    <row r="214" spans="1:14" x14ac:dyDescent="0.25">
      <c r="A214" t="s">
        <v>14</v>
      </c>
      <c r="B214" s="1">
        <v>43479</v>
      </c>
      <c r="C214" s="1">
        <v>43552</v>
      </c>
      <c r="D214">
        <v>97</v>
      </c>
      <c r="E214">
        <v>97</v>
      </c>
      <c r="F214">
        <v>96.45</v>
      </c>
      <c r="G214">
        <v>96.45</v>
      </c>
      <c r="H214">
        <v>96.45</v>
      </c>
      <c r="I214">
        <v>96.55</v>
      </c>
      <c r="J214">
        <v>5</v>
      </c>
      <c r="K214">
        <v>9.68</v>
      </c>
      <c r="L214">
        <v>22000</v>
      </c>
      <c r="M214">
        <v>10000</v>
      </c>
      <c r="N214">
        <v>95.05</v>
      </c>
    </row>
    <row r="215" spans="1:14" x14ac:dyDescent="0.25">
      <c r="A215" t="s">
        <v>14</v>
      </c>
      <c r="B215" s="1">
        <v>43480</v>
      </c>
      <c r="C215" s="1">
        <v>43496</v>
      </c>
      <c r="D215">
        <v>95.65</v>
      </c>
      <c r="E215">
        <v>95.9</v>
      </c>
      <c r="F215">
        <v>94.2</v>
      </c>
      <c r="G215">
        <v>95.5</v>
      </c>
      <c r="H215">
        <v>95.7</v>
      </c>
      <c r="I215">
        <v>95.5</v>
      </c>
      <c r="J215">
        <v>1622</v>
      </c>
      <c r="K215">
        <v>3092.17</v>
      </c>
      <c r="L215">
        <v>8000000</v>
      </c>
      <c r="M215">
        <v>-32000</v>
      </c>
      <c r="N215">
        <v>95.1</v>
      </c>
    </row>
    <row r="216" spans="1:14" x14ac:dyDescent="0.25">
      <c r="A216" t="s">
        <v>14</v>
      </c>
      <c r="B216" s="1">
        <v>43480</v>
      </c>
      <c r="C216" s="1">
        <v>43524</v>
      </c>
      <c r="D216">
        <v>96.2</v>
      </c>
      <c r="E216">
        <v>96.2</v>
      </c>
      <c r="F216">
        <v>94.6</v>
      </c>
      <c r="G216">
        <v>95.75</v>
      </c>
      <c r="H216">
        <v>95.95</v>
      </c>
      <c r="I216">
        <v>95.75</v>
      </c>
      <c r="J216">
        <v>36</v>
      </c>
      <c r="K216">
        <v>68.62</v>
      </c>
      <c r="L216">
        <v>232000</v>
      </c>
      <c r="M216">
        <v>12000</v>
      </c>
      <c r="N216">
        <v>95.1</v>
      </c>
    </row>
    <row r="217" spans="1:14" x14ac:dyDescent="0.25">
      <c r="A217" t="s">
        <v>14</v>
      </c>
      <c r="B217" s="1">
        <v>43480</v>
      </c>
      <c r="C217" s="1">
        <v>43552</v>
      </c>
      <c r="D217">
        <v>0</v>
      </c>
      <c r="E217">
        <v>0</v>
      </c>
      <c r="F217">
        <v>0</v>
      </c>
      <c r="G217">
        <v>96.45</v>
      </c>
      <c r="H217">
        <v>96.45</v>
      </c>
      <c r="I217">
        <v>96.55</v>
      </c>
      <c r="J217">
        <v>0</v>
      </c>
      <c r="K217">
        <v>0</v>
      </c>
      <c r="L217">
        <v>22000</v>
      </c>
      <c r="M217">
        <v>0</v>
      </c>
      <c r="N217">
        <v>95.1</v>
      </c>
    </row>
    <row r="218" spans="1:14" x14ac:dyDescent="0.25">
      <c r="A218" t="s">
        <v>14</v>
      </c>
      <c r="B218" s="1">
        <v>43481</v>
      </c>
      <c r="C218" s="1">
        <v>43496</v>
      </c>
      <c r="D218">
        <v>95.55</v>
      </c>
      <c r="E218">
        <v>96.9</v>
      </c>
      <c r="F218">
        <v>95.3</v>
      </c>
      <c r="G218">
        <v>96.65</v>
      </c>
      <c r="H218">
        <v>96.6</v>
      </c>
      <c r="I218">
        <v>96.65</v>
      </c>
      <c r="J218">
        <v>1530</v>
      </c>
      <c r="K218">
        <v>2944.97</v>
      </c>
      <c r="L218">
        <v>7806000</v>
      </c>
      <c r="M218">
        <v>-194000</v>
      </c>
      <c r="N218">
        <v>96.4</v>
      </c>
    </row>
    <row r="219" spans="1:14" x14ac:dyDescent="0.25">
      <c r="A219" t="s">
        <v>14</v>
      </c>
      <c r="B219" s="1">
        <v>43481</v>
      </c>
      <c r="C219" s="1">
        <v>43524</v>
      </c>
      <c r="D219">
        <v>95.95</v>
      </c>
      <c r="E219">
        <v>97.15</v>
      </c>
      <c r="F219">
        <v>95.95</v>
      </c>
      <c r="G219">
        <v>96.85</v>
      </c>
      <c r="H219">
        <v>96.7</v>
      </c>
      <c r="I219">
        <v>96.85</v>
      </c>
      <c r="J219">
        <v>45</v>
      </c>
      <c r="K219">
        <v>86.85</v>
      </c>
      <c r="L219">
        <v>254000</v>
      </c>
      <c r="M219">
        <v>22000</v>
      </c>
      <c r="N219">
        <v>96.4</v>
      </c>
    </row>
    <row r="220" spans="1:14" x14ac:dyDescent="0.25">
      <c r="A220" t="s">
        <v>14</v>
      </c>
      <c r="B220" s="1">
        <v>43481</v>
      </c>
      <c r="C220" s="1">
        <v>43552</v>
      </c>
      <c r="D220">
        <v>96.6</v>
      </c>
      <c r="E220">
        <v>96.6</v>
      </c>
      <c r="F220">
        <v>96.6</v>
      </c>
      <c r="G220">
        <v>96.6</v>
      </c>
      <c r="H220">
        <v>96.6</v>
      </c>
      <c r="I220">
        <v>97.85</v>
      </c>
      <c r="J220">
        <v>1</v>
      </c>
      <c r="K220">
        <v>1.93</v>
      </c>
      <c r="L220">
        <v>24000</v>
      </c>
      <c r="M220">
        <v>2000</v>
      </c>
      <c r="N220">
        <v>96.4</v>
      </c>
    </row>
    <row r="221" spans="1:14" x14ac:dyDescent="0.25">
      <c r="A221" t="s">
        <v>14</v>
      </c>
      <c r="B221" s="1">
        <v>43482</v>
      </c>
      <c r="C221" s="1">
        <v>43496</v>
      </c>
      <c r="D221">
        <v>96.3</v>
      </c>
      <c r="E221">
        <v>96.55</v>
      </c>
      <c r="F221">
        <v>94.1</v>
      </c>
      <c r="G221">
        <v>94.85</v>
      </c>
      <c r="H221">
        <v>94.9</v>
      </c>
      <c r="I221">
        <v>94.85</v>
      </c>
      <c r="J221">
        <v>1227</v>
      </c>
      <c r="K221">
        <v>2334.19</v>
      </c>
      <c r="L221">
        <v>7920000</v>
      </c>
      <c r="M221">
        <v>114000</v>
      </c>
      <c r="N221" t="s">
        <v>15</v>
      </c>
    </row>
    <row r="222" spans="1:14" x14ac:dyDescent="0.25">
      <c r="A222" t="s">
        <v>14</v>
      </c>
      <c r="B222" s="1">
        <v>43482</v>
      </c>
      <c r="C222" s="1">
        <v>43524</v>
      </c>
      <c r="D222">
        <v>96.75</v>
      </c>
      <c r="E222">
        <v>96.75</v>
      </c>
      <c r="F222">
        <v>94.5</v>
      </c>
      <c r="G222">
        <v>95.15</v>
      </c>
      <c r="H222">
        <v>95.3</v>
      </c>
      <c r="I222">
        <v>95.15</v>
      </c>
      <c r="J222">
        <v>46</v>
      </c>
      <c r="K222">
        <v>87.7</v>
      </c>
      <c r="L222">
        <v>292000</v>
      </c>
      <c r="M222">
        <v>38000</v>
      </c>
      <c r="N222" t="s">
        <v>15</v>
      </c>
    </row>
    <row r="223" spans="1:14" x14ac:dyDescent="0.25">
      <c r="A223" t="s">
        <v>14</v>
      </c>
      <c r="B223" s="1">
        <v>43482</v>
      </c>
      <c r="C223" s="1">
        <v>43552</v>
      </c>
      <c r="D223">
        <v>95.3</v>
      </c>
      <c r="E223">
        <v>95.3</v>
      </c>
      <c r="F223">
        <v>95.3</v>
      </c>
      <c r="G223">
        <v>95.3</v>
      </c>
      <c r="H223">
        <v>95.3</v>
      </c>
      <c r="I223">
        <v>95.3</v>
      </c>
      <c r="J223">
        <v>1</v>
      </c>
      <c r="K223">
        <v>1.91</v>
      </c>
      <c r="L223">
        <v>26000</v>
      </c>
      <c r="M223">
        <v>2000</v>
      </c>
      <c r="N223" t="s">
        <v>15</v>
      </c>
    </row>
    <row r="224" spans="1:14" x14ac:dyDescent="0.25">
      <c r="A224" t="s">
        <v>14</v>
      </c>
      <c r="B224" s="1">
        <v>43483</v>
      </c>
      <c r="C224" s="1">
        <v>43496</v>
      </c>
      <c r="D224">
        <v>94.95</v>
      </c>
      <c r="E224">
        <v>95.45</v>
      </c>
      <c r="F224">
        <v>93</v>
      </c>
      <c r="G224">
        <v>93.3</v>
      </c>
      <c r="H224">
        <v>93.35</v>
      </c>
      <c r="I224">
        <v>93.3</v>
      </c>
      <c r="J224">
        <v>1144</v>
      </c>
      <c r="K224">
        <v>2144.48</v>
      </c>
      <c r="L224">
        <v>7954000</v>
      </c>
      <c r="M224">
        <v>34000</v>
      </c>
      <c r="N224">
        <v>93.1</v>
      </c>
    </row>
    <row r="225" spans="1:14" x14ac:dyDescent="0.25">
      <c r="A225" t="s">
        <v>14</v>
      </c>
      <c r="B225" s="1">
        <v>43483</v>
      </c>
      <c r="C225" s="1">
        <v>43524</v>
      </c>
      <c r="D225">
        <v>95.2</v>
      </c>
      <c r="E225">
        <v>95.3</v>
      </c>
      <c r="F225">
        <v>93.35</v>
      </c>
      <c r="G225">
        <v>93.6</v>
      </c>
      <c r="H225">
        <v>93.65</v>
      </c>
      <c r="I225">
        <v>93.6</v>
      </c>
      <c r="J225">
        <v>94</v>
      </c>
      <c r="K225">
        <v>176.6</v>
      </c>
      <c r="L225">
        <v>376000</v>
      </c>
      <c r="M225">
        <v>84000</v>
      </c>
      <c r="N225">
        <v>93.1</v>
      </c>
    </row>
    <row r="226" spans="1:14" x14ac:dyDescent="0.25">
      <c r="A226" t="s">
        <v>14</v>
      </c>
      <c r="B226" s="1">
        <v>43483</v>
      </c>
      <c r="C226" s="1">
        <v>43552</v>
      </c>
      <c r="D226">
        <v>93.9</v>
      </c>
      <c r="E226">
        <v>94.25</v>
      </c>
      <c r="F226">
        <v>93.9</v>
      </c>
      <c r="G226">
        <v>94.25</v>
      </c>
      <c r="H226">
        <v>94.25</v>
      </c>
      <c r="I226">
        <v>94.25</v>
      </c>
      <c r="J226">
        <v>4</v>
      </c>
      <c r="K226">
        <v>7.53</v>
      </c>
      <c r="L226">
        <v>34000</v>
      </c>
      <c r="M226">
        <v>8000</v>
      </c>
      <c r="N226">
        <v>93.1</v>
      </c>
    </row>
    <row r="227" spans="1:14" x14ac:dyDescent="0.25">
      <c r="A227" t="s">
        <v>14</v>
      </c>
      <c r="B227" s="1">
        <v>43486</v>
      </c>
      <c r="C227" s="1">
        <v>43496</v>
      </c>
      <c r="D227">
        <v>93.9</v>
      </c>
      <c r="E227">
        <v>94.35</v>
      </c>
      <c r="F227">
        <v>92.1</v>
      </c>
      <c r="G227">
        <v>92.45</v>
      </c>
      <c r="H227">
        <v>92.5</v>
      </c>
      <c r="I227">
        <v>92.45</v>
      </c>
      <c r="J227">
        <v>1064</v>
      </c>
      <c r="K227">
        <v>1976.99</v>
      </c>
      <c r="L227">
        <v>8012000</v>
      </c>
      <c r="M227">
        <v>58000</v>
      </c>
      <c r="N227">
        <v>92.35</v>
      </c>
    </row>
    <row r="228" spans="1:14" x14ac:dyDescent="0.25">
      <c r="A228" t="s">
        <v>14</v>
      </c>
      <c r="B228" s="1">
        <v>43486</v>
      </c>
      <c r="C228" s="1">
        <v>43524</v>
      </c>
      <c r="D228">
        <v>94.25</v>
      </c>
      <c r="E228">
        <v>94.3</v>
      </c>
      <c r="F228">
        <v>92.4</v>
      </c>
      <c r="G228">
        <v>92.75</v>
      </c>
      <c r="H228">
        <v>92.85</v>
      </c>
      <c r="I228">
        <v>92.75</v>
      </c>
      <c r="J228">
        <v>120</v>
      </c>
      <c r="K228">
        <v>223.13</v>
      </c>
      <c r="L228">
        <v>372000</v>
      </c>
      <c r="M228">
        <v>-4000</v>
      </c>
      <c r="N228">
        <v>92.35</v>
      </c>
    </row>
    <row r="229" spans="1:14" x14ac:dyDescent="0.25">
      <c r="A229" t="s">
        <v>14</v>
      </c>
      <c r="B229" s="1">
        <v>43486</v>
      </c>
      <c r="C229" s="1">
        <v>43552</v>
      </c>
      <c r="D229">
        <v>93.8</v>
      </c>
      <c r="E229">
        <v>93.8</v>
      </c>
      <c r="F229">
        <v>92.95</v>
      </c>
      <c r="G229">
        <v>92.95</v>
      </c>
      <c r="H229">
        <v>92.95</v>
      </c>
      <c r="I229">
        <v>92.95</v>
      </c>
      <c r="J229">
        <v>4</v>
      </c>
      <c r="K229">
        <v>7.46</v>
      </c>
      <c r="L229">
        <v>38000</v>
      </c>
      <c r="M229">
        <v>4000</v>
      </c>
      <c r="N229">
        <v>92.35</v>
      </c>
    </row>
    <row r="230" spans="1:14" x14ac:dyDescent="0.25">
      <c r="A230" t="s">
        <v>14</v>
      </c>
      <c r="B230" s="1">
        <v>43487</v>
      </c>
      <c r="C230" s="1">
        <v>43496</v>
      </c>
      <c r="D230">
        <v>93</v>
      </c>
      <c r="E230">
        <v>93.9</v>
      </c>
      <c r="F230">
        <v>90.55</v>
      </c>
      <c r="G230">
        <v>91.4</v>
      </c>
      <c r="H230">
        <v>91.3</v>
      </c>
      <c r="I230">
        <v>91.4</v>
      </c>
      <c r="J230">
        <v>1848</v>
      </c>
      <c r="K230">
        <v>3388.11</v>
      </c>
      <c r="L230">
        <v>8120000</v>
      </c>
      <c r="M230">
        <v>108000</v>
      </c>
      <c r="N230">
        <v>91.05</v>
      </c>
    </row>
    <row r="231" spans="1:14" x14ac:dyDescent="0.25">
      <c r="A231" t="s">
        <v>14</v>
      </c>
      <c r="B231" s="1">
        <v>43487</v>
      </c>
      <c r="C231" s="1">
        <v>43524</v>
      </c>
      <c r="D231">
        <v>93.3</v>
      </c>
      <c r="E231">
        <v>94.1</v>
      </c>
      <c r="F231">
        <v>90.85</v>
      </c>
      <c r="G231">
        <v>91.7</v>
      </c>
      <c r="H231">
        <v>91.75</v>
      </c>
      <c r="I231">
        <v>91.7</v>
      </c>
      <c r="J231">
        <v>185</v>
      </c>
      <c r="K231">
        <v>340.47</v>
      </c>
      <c r="L231">
        <v>494000</v>
      </c>
      <c r="M231">
        <v>122000</v>
      </c>
      <c r="N231">
        <v>91.05</v>
      </c>
    </row>
    <row r="232" spans="1:14" x14ac:dyDescent="0.25">
      <c r="A232" t="s">
        <v>14</v>
      </c>
      <c r="B232" s="1">
        <v>43487</v>
      </c>
      <c r="C232" s="1">
        <v>43552</v>
      </c>
      <c r="D232">
        <v>93.75</v>
      </c>
      <c r="E232">
        <v>93.75</v>
      </c>
      <c r="F232">
        <v>92</v>
      </c>
      <c r="G232">
        <v>92.1</v>
      </c>
      <c r="H232">
        <v>92.1</v>
      </c>
      <c r="I232">
        <v>92.3</v>
      </c>
      <c r="J232">
        <v>11</v>
      </c>
      <c r="K232">
        <v>20.48</v>
      </c>
      <c r="L232">
        <v>30000</v>
      </c>
      <c r="M232">
        <v>-8000</v>
      </c>
      <c r="N232">
        <v>91.05</v>
      </c>
    </row>
    <row r="233" spans="1:14" x14ac:dyDescent="0.25">
      <c r="A233" t="s">
        <v>14</v>
      </c>
      <c r="B233" s="1">
        <v>43488</v>
      </c>
      <c r="C233" s="1">
        <v>43496</v>
      </c>
      <c r="D233">
        <v>91.25</v>
      </c>
      <c r="E233">
        <v>92.5</v>
      </c>
      <c r="F233">
        <v>90.5</v>
      </c>
      <c r="G233">
        <v>91.1</v>
      </c>
      <c r="H233">
        <v>91.05</v>
      </c>
      <c r="I233">
        <v>91.1</v>
      </c>
      <c r="J233">
        <v>1300</v>
      </c>
      <c r="K233">
        <v>2378.06</v>
      </c>
      <c r="L233">
        <v>7802000</v>
      </c>
      <c r="M233">
        <v>-318000</v>
      </c>
      <c r="N233">
        <v>91.1</v>
      </c>
    </row>
    <row r="234" spans="1:14" x14ac:dyDescent="0.25">
      <c r="A234" t="s">
        <v>14</v>
      </c>
      <c r="B234" s="1">
        <v>43488</v>
      </c>
      <c r="C234" s="1">
        <v>43524</v>
      </c>
      <c r="D234">
        <v>91.55</v>
      </c>
      <c r="E234">
        <v>92.7</v>
      </c>
      <c r="F234">
        <v>90.9</v>
      </c>
      <c r="G234">
        <v>91.3</v>
      </c>
      <c r="H234">
        <v>91.45</v>
      </c>
      <c r="I234">
        <v>91.3</v>
      </c>
      <c r="J234">
        <v>151</v>
      </c>
      <c r="K234">
        <v>277.33</v>
      </c>
      <c r="L234">
        <v>580000</v>
      </c>
      <c r="M234">
        <v>86000</v>
      </c>
      <c r="N234">
        <v>91.1</v>
      </c>
    </row>
    <row r="235" spans="1:14" x14ac:dyDescent="0.25">
      <c r="A235" t="s">
        <v>14</v>
      </c>
      <c r="B235" s="1">
        <v>43488</v>
      </c>
      <c r="C235" s="1">
        <v>43552</v>
      </c>
      <c r="D235">
        <v>91.8</v>
      </c>
      <c r="E235">
        <v>92.4</v>
      </c>
      <c r="F235">
        <v>91.45</v>
      </c>
      <c r="G235">
        <v>91.85</v>
      </c>
      <c r="H235">
        <v>91.85</v>
      </c>
      <c r="I235">
        <v>91.85</v>
      </c>
      <c r="J235">
        <v>8</v>
      </c>
      <c r="K235">
        <v>14.69</v>
      </c>
      <c r="L235">
        <v>38000</v>
      </c>
      <c r="M235">
        <v>8000</v>
      </c>
      <c r="N235">
        <v>91.1</v>
      </c>
    </row>
    <row r="236" spans="1:14" x14ac:dyDescent="0.25">
      <c r="A236" t="s">
        <v>14</v>
      </c>
      <c r="B236" s="1">
        <v>43489</v>
      </c>
      <c r="C236" s="1">
        <v>43496</v>
      </c>
      <c r="D236">
        <v>91.25</v>
      </c>
      <c r="E236">
        <v>91.35</v>
      </c>
      <c r="F236">
        <v>89.15</v>
      </c>
      <c r="G236">
        <v>89.65</v>
      </c>
      <c r="H236">
        <v>89.8</v>
      </c>
      <c r="I236">
        <v>89.65</v>
      </c>
      <c r="J236">
        <v>1597</v>
      </c>
      <c r="K236">
        <v>2875.23</v>
      </c>
      <c r="L236">
        <v>8098000</v>
      </c>
      <c r="M236">
        <v>296000</v>
      </c>
      <c r="N236">
        <v>89.55</v>
      </c>
    </row>
    <row r="237" spans="1:14" x14ac:dyDescent="0.25">
      <c r="A237" t="s">
        <v>14</v>
      </c>
      <c r="B237" s="1">
        <v>43489</v>
      </c>
      <c r="C237" s="1">
        <v>43524</v>
      </c>
      <c r="D237">
        <v>91.55</v>
      </c>
      <c r="E237">
        <v>91.65</v>
      </c>
      <c r="F237">
        <v>89.55</v>
      </c>
      <c r="G237">
        <v>90</v>
      </c>
      <c r="H237">
        <v>90.05</v>
      </c>
      <c r="I237">
        <v>90</v>
      </c>
      <c r="J237">
        <v>259</v>
      </c>
      <c r="K237">
        <v>468.23</v>
      </c>
      <c r="L237">
        <v>764000</v>
      </c>
      <c r="M237">
        <v>184000</v>
      </c>
      <c r="N237">
        <v>89.55</v>
      </c>
    </row>
    <row r="238" spans="1:14" x14ac:dyDescent="0.25">
      <c r="A238" t="s">
        <v>14</v>
      </c>
      <c r="B238" s="1">
        <v>43489</v>
      </c>
      <c r="C238" s="1">
        <v>43552</v>
      </c>
      <c r="D238">
        <v>91</v>
      </c>
      <c r="E238">
        <v>91</v>
      </c>
      <c r="F238">
        <v>89.9</v>
      </c>
      <c r="G238">
        <v>90.2</v>
      </c>
      <c r="H238">
        <v>90.5</v>
      </c>
      <c r="I238">
        <v>90.2</v>
      </c>
      <c r="J238">
        <v>7</v>
      </c>
      <c r="K238">
        <v>12.68</v>
      </c>
      <c r="L238">
        <v>38000</v>
      </c>
      <c r="M238">
        <v>0</v>
      </c>
      <c r="N238">
        <v>89.55</v>
      </c>
    </row>
    <row r="239" spans="1:14" x14ac:dyDescent="0.25">
      <c r="A239" t="s">
        <v>14</v>
      </c>
      <c r="B239" s="1">
        <v>43490</v>
      </c>
      <c r="C239" s="1">
        <v>43496</v>
      </c>
      <c r="D239">
        <v>90.1</v>
      </c>
      <c r="E239">
        <v>90.35</v>
      </c>
      <c r="F239">
        <v>85.7</v>
      </c>
      <c r="G239">
        <v>86.75</v>
      </c>
      <c r="H239">
        <v>87</v>
      </c>
      <c r="I239">
        <v>86.75</v>
      </c>
      <c r="J239">
        <v>1643</v>
      </c>
      <c r="K239">
        <v>2891.36</v>
      </c>
      <c r="L239">
        <v>7860000</v>
      </c>
      <c r="M239">
        <v>-238000</v>
      </c>
      <c r="N239">
        <v>86.75</v>
      </c>
    </row>
    <row r="240" spans="1:14" x14ac:dyDescent="0.25">
      <c r="A240" t="s">
        <v>14</v>
      </c>
      <c r="B240" s="1">
        <v>43490</v>
      </c>
      <c r="C240" s="1">
        <v>43524</v>
      </c>
      <c r="D240">
        <v>90.1</v>
      </c>
      <c r="E240">
        <v>90.75</v>
      </c>
      <c r="F240">
        <v>86.25</v>
      </c>
      <c r="G240">
        <v>87.05</v>
      </c>
      <c r="H240">
        <v>87.35</v>
      </c>
      <c r="I240">
        <v>87.05</v>
      </c>
      <c r="J240">
        <v>562</v>
      </c>
      <c r="K240">
        <v>995.41</v>
      </c>
      <c r="L240">
        <v>1052000</v>
      </c>
      <c r="M240">
        <v>288000</v>
      </c>
      <c r="N240">
        <v>86.75</v>
      </c>
    </row>
    <row r="241" spans="1:14" x14ac:dyDescent="0.25">
      <c r="A241" t="s">
        <v>14</v>
      </c>
      <c r="B241" s="1">
        <v>43490</v>
      </c>
      <c r="C241" s="1">
        <v>43552</v>
      </c>
      <c r="D241">
        <v>91.05</v>
      </c>
      <c r="E241">
        <v>91.05</v>
      </c>
      <c r="F241">
        <v>86.9</v>
      </c>
      <c r="G241">
        <v>87.5</v>
      </c>
      <c r="H241">
        <v>87.8</v>
      </c>
      <c r="I241">
        <v>87.5</v>
      </c>
      <c r="J241">
        <v>12</v>
      </c>
      <c r="K241">
        <v>21.2</v>
      </c>
      <c r="L241">
        <v>44000</v>
      </c>
      <c r="M241">
        <v>6000</v>
      </c>
      <c r="N241">
        <v>86.75</v>
      </c>
    </row>
    <row r="242" spans="1:14" x14ac:dyDescent="0.25">
      <c r="A242" t="s">
        <v>14</v>
      </c>
      <c r="B242" s="1">
        <v>43493</v>
      </c>
      <c r="C242" s="1">
        <v>43496</v>
      </c>
      <c r="D242">
        <v>86</v>
      </c>
      <c r="E242">
        <v>88.8</v>
      </c>
      <c r="F242">
        <v>84.75</v>
      </c>
      <c r="G242">
        <v>88.1</v>
      </c>
      <c r="H242">
        <v>87.85</v>
      </c>
      <c r="I242">
        <v>88.1</v>
      </c>
      <c r="J242">
        <v>2166</v>
      </c>
      <c r="K242">
        <v>3762.65</v>
      </c>
      <c r="L242">
        <v>6872000</v>
      </c>
      <c r="M242">
        <v>-988000</v>
      </c>
      <c r="N242">
        <v>88.15</v>
      </c>
    </row>
    <row r="243" spans="1:14" x14ac:dyDescent="0.25">
      <c r="A243" t="s">
        <v>14</v>
      </c>
      <c r="B243" s="1">
        <v>43493</v>
      </c>
      <c r="C243" s="1">
        <v>43524</v>
      </c>
      <c r="D243">
        <v>86.35</v>
      </c>
      <c r="E243">
        <v>89.05</v>
      </c>
      <c r="F243">
        <v>85.15</v>
      </c>
      <c r="G243">
        <v>88.45</v>
      </c>
      <c r="H243">
        <v>88.3</v>
      </c>
      <c r="I243">
        <v>88.45</v>
      </c>
      <c r="J243">
        <v>699</v>
      </c>
      <c r="K243">
        <v>1212.8699999999999</v>
      </c>
      <c r="L243">
        <v>1622000</v>
      </c>
      <c r="M243">
        <v>570000</v>
      </c>
      <c r="N243">
        <v>88.15</v>
      </c>
    </row>
    <row r="244" spans="1:14" x14ac:dyDescent="0.25">
      <c r="A244" t="s">
        <v>14</v>
      </c>
      <c r="B244" s="1">
        <v>43493</v>
      </c>
      <c r="C244" s="1">
        <v>43552</v>
      </c>
      <c r="D244">
        <v>85.5</v>
      </c>
      <c r="E244">
        <v>89.25</v>
      </c>
      <c r="F244">
        <v>85.5</v>
      </c>
      <c r="G244">
        <v>88.6</v>
      </c>
      <c r="H244">
        <v>88.6</v>
      </c>
      <c r="I244">
        <v>88.6</v>
      </c>
      <c r="J244">
        <v>17</v>
      </c>
      <c r="K244">
        <v>29.57</v>
      </c>
      <c r="L244">
        <v>48000</v>
      </c>
      <c r="M244">
        <v>4000</v>
      </c>
      <c r="N244">
        <v>88.15</v>
      </c>
    </row>
    <row r="245" spans="1:14" x14ac:dyDescent="0.25">
      <c r="A245" t="s">
        <v>14</v>
      </c>
      <c r="B245" s="1">
        <v>43494</v>
      </c>
      <c r="C245" s="1">
        <v>43496</v>
      </c>
      <c r="D245">
        <v>87.75</v>
      </c>
      <c r="E245">
        <v>90.2</v>
      </c>
      <c r="F245">
        <v>87.05</v>
      </c>
      <c r="G245">
        <v>89.45</v>
      </c>
      <c r="H245">
        <v>89.75</v>
      </c>
      <c r="I245">
        <v>89.45</v>
      </c>
      <c r="J245">
        <v>2743</v>
      </c>
      <c r="K245">
        <v>4870.54</v>
      </c>
      <c r="L245">
        <v>4722000</v>
      </c>
      <c r="M245">
        <v>-2150000</v>
      </c>
      <c r="N245">
        <v>89.45</v>
      </c>
    </row>
    <row r="246" spans="1:14" x14ac:dyDescent="0.25">
      <c r="A246" t="s">
        <v>14</v>
      </c>
      <c r="B246" s="1">
        <v>43494</v>
      </c>
      <c r="C246" s="1">
        <v>43524</v>
      </c>
      <c r="D246">
        <v>87.85</v>
      </c>
      <c r="E246">
        <v>90.45</v>
      </c>
      <c r="F246">
        <v>87.75</v>
      </c>
      <c r="G246">
        <v>89.65</v>
      </c>
      <c r="H246">
        <v>89.8</v>
      </c>
      <c r="I246">
        <v>89.65</v>
      </c>
      <c r="J246">
        <v>1844</v>
      </c>
      <c r="K246">
        <v>3283.78</v>
      </c>
      <c r="L246">
        <v>3312000</v>
      </c>
      <c r="M246">
        <v>1690000</v>
      </c>
      <c r="N246">
        <v>89.45</v>
      </c>
    </row>
    <row r="247" spans="1:14" x14ac:dyDescent="0.25">
      <c r="A247" t="s">
        <v>14</v>
      </c>
      <c r="B247" s="1">
        <v>43494</v>
      </c>
      <c r="C247" s="1">
        <v>43552</v>
      </c>
      <c r="D247">
        <v>89.55</v>
      </c>
      <c r="E247">
        <v>90.1</v>
      </c>
      <c r="F247">
        <v>88.85</v>
      </c>
      <c r="G247">
        <v>90.1</v>
      </c>
      <c r="H247">
        <v>90.1</v>
      </c>
      <c r="I247">
        <v>90.1</v>
      </c>
      <c r="J247">
        <v>8</v>
      </c>
      <c r="K247">
        <v>14.3</v>
      </c>
      <c r="L247">
        <v>52000</v>
      </c>
      <c r="M247">
        <v>4000</v>
      </c>
      <c r="N247">
        <v>89.45</v>
      </c>
    </row>
    <row r="248" spans="1:14" x14ac:dyDescent="0.25">
      <c r="A248" t="s">
        <v>14</v>
      </c>
      <c r="B248" s="1">
        <v>43495</v>
      </c>
      <c r="C248" s="1">
        <v>43496</v>
      </c>
      <c r="D248">
        <v>89.25</v>
      </c>
      <c r="E248">
        <v>91.5</v>
      </c>
      <c r="F248">
        <v>89.25</v>
      </c>
      <c r="G248">
        <v>91.2</v>
      </c>
      <c r="H248">
        <v>91.2</v>
      </c>
      <c r="I248">
        <v>91.2</v>
      </c>
      <c r="J248">
        <v>2177</v>
      </c>
      <c r="K248">
        <v>3932.3</v>
      </c>
      <c r="L248">
        <v>2928000</v>
      </c>
      <c r="M248">
        <v>-1794000</v>
      </c>
      <c r="N248">
        <v>91</v>
      </c>
    </row>
    <row r="249" spans="1:14" x14ac:dyDescent="0.25">
      <c r="A249" t="s">
        <v>14</v>
      </c>
      <c r="B249" s="1">
        <v>43495</v>
      </c>
      <c r="C249" s="1">
        <v>43524</v>
      </c>
      <c r="D249">
        <v>89.7</v>
      </c>
      <c r="E249">
        <v>91.5</v>
      </c>
      <c r="F249">
        <v>89.45</v>
      </c>
      <c r="G249">
        <v>91.25</v>
      </c>
      <c r="H249">
        <v>91.4</v>
      </c>
      <c r="I249">
        <v>91.25</v>
      </c>
      <c r="J249">
        <v>1430</v>
      </c>
      <c r="K249">
        <v>2583.8000000000002</v>
      </c>
      <c r="L249">
        <v>4388000</v>
      </c>
      <c r="M249">
        <v>1076000</v>
      </c>
      <c r="N249">
        <v>91</v>
      </c>
    </row>
    <row r="250" spans="1:14" x14ac:dyDescent="0.25">
      <c r="A250" t="s">
        <v>14</v>
      </c>
      <c r="B250" s="1">
        <v>43495</v>
      </c>
      <c r="C250" s="1">
        <v>43552</v>
      </c>
      <c r="D250">
        <v>90.2</v>
      </c>
      <c r="E250">
        <v>91.8</v>
      </c>
      <c r="F250">
        <v>90.2</v>
      </c>
      <c r="G250">
        <v>91.45</v>
      </c>
      <c r="H250">
        <v>91.65</v>
      </c>
      <c r="I250">
        <v>91.45</v>
      </c>
      <c r="J250">
        <v>9</v>
      </c>
      <c r="K250">
        <v>16.37</v>
      </c>
      <c r="L250">
        <v>52000</v>
      </c>
      <c r="M250">
        <v>0</v>
      </c>
      <c r="N250">
        <v>91</v>
      </c>
    </row>
    <row r="251" spans="1:14" x14ac:dyDescent="0.25">
      <c r="A251" t="s">
        <v>14</v>
      </c>
      <c r="B251" s="1">
        <v>43496</v>
      </c>
      <c r="C251" s="1">
        <v>43496</v>
      </c>
      <c r="D251">
        <v>91.4</v>
      </c>
      <c r="E251">
        <v>91.95</v>
      </c>
      <c r="F251">
        <v>87.95</v>
      </c>
      <c r="G251">
        <v>88.2</v>
      </c>
      <c r="H251">
        <v>88.1</v>
      </c>
      <c r="I251">
        <v>88.15</v>
      </c>
      <c r="J251">
        <v>2327</v>
      </c>
      <c r="K251">
        <v>4157.7</v>
      </c>
      <c r="L251">
        <v>1562000</v>
      </c>
      <c r="M251">
        <v>-1366000</v>
      </c>
      <c r="N251">
        <v>88.15</v>
      </c>
    </row>
    <row r="252" spans="1:14" x14ac:dyDescent="0.25">
      <c r="A252" t="s">
        <v>14</v>
      </c>
      <c r="B252" s="1">
        <v>43496</v>
      </c>
      <c r="C252" s="1">
        <v>43524</v>
      </c>
      <c r="D252">
        <v>91.5</v>
      </c>
      <c r="E252">
        <v>92.15</v>
      </c>
      <c r="F252">
        <v>88.3</v>
      </c>
      <c r="G252">
        <v>88.7</v>
      </c>
      <c r="H252">
        <v>89.15</v>
      </c>
      <c r="I252">
        <v>88.7</v>
      </c>
      <c r="J252">
        <v>2193</v>
      </c>
      <c r="K252">
        <v>3927.2</v>
      </c>
      <c r="L252">
        <v>5708000</v>
      </c>
      <c r="M252">
        <v>1320000</v>
      </c>
      <c r="N252">
        <v>88.15</v>
      </c>
    </row>
    <row r="253" spans="1:14" x14ac:dyDescent="0.25">
      <c r="A253" t="s">
        <v>14</v>
      </c>
      <c r="B253" s="1">
        <v>43496</v>
      </c>
      <c r="C253" s="1">
        <v>43552</v>
      </c>
      <c r="D253">
        <v>91.5</v>
      </c>
      <c r="E253">
        <v>91.5</v>
      </c>
      <c r="F253">
        <v>89.05</v>
      </c>
      <c r="G253">
        <v>89.2</v>
      </c>
      <c r="H253">
        <v>89.05</v>
      </c>
      <c r="I253">
        <v>89.2</v>
      </c>
      <c r="J253">
        <v>13</v>
      </c>
      <c r="K253">
        <v>23.41</v>
      </c>
      <c r="L253">
        <v>70000</v>
      </c>
      <c r="M253">
        <v>18000</v>
      </c>
      <c r="N253">
        <v>88.15</v>
      </c>
    </row>
    <row r="254" spans="1:14" x14ac:dyDescent="0.25">
      <c r="A254" t="s">
        <v>14</v>
      </c>
      <c r="B254" s="1">
        <v>43497</v>
      </c>
      <c r="C254" s="1">
        <v>43524</v>
      </c>
      <c r="D254">
        <v>89.15</v>
      </c>
      <c r="E254">
        <v>89.95</v>
      </c>
      <c r="F254">
        <v>87.35</v>
      </c>
      <c r="G254">
        <v>88.7</v>
      </c>
      <c r="H254">
        <v>88.7</v>
      </c>
      <c r="I254">
        <v>88.7</v>
      </c>
      <c r="J254">
        <v>1940</v>
      </c>
      <c r="K254">
        <v>3443.6</v>
      </c>
      <c r="L254">
        <v>6080000</v>
      </c>
      <c r="M254">
        <v>372000</v>
      </c>
      <c r="N254">
        <v>88.45</v>
      </c>
    </row>
    <row r="255" spans="1:14" x14ac:dyDescent="0.25">
      <c r="A255" t="s">
        <v>14</v>
      </c>
      <c r="B255" s="1">
        <v>43497</v>
      </c>
      <c r="C255" s="1">
        <v>43552</v>
      </c>
      <c r="D255">
        <v>89.1</v>
      </c>
      <c r="E255">
        <v>89.1</v>
      </c>
      <c r="F255">
        <v>88.6</v>
      </c>
      <c r="G255">
        <v>89</v>
      </c>
      <c r="H255">
        <v>89</v>
      </c>
      <c r="I255">
        <v>89</v>
      </c>
      <c r="J255">
        <v>7</v>
      </c>
      <c r="K255">
        <v>12.43</v>
      </c>
      <c r="L255">
        <v>74000</v>
      </c>
      <c r="M255">
        <v>4000</v>
      </c>
      <c r="N255">
        <v>88.45</v>
      </c>
    </row>
    <row r="256" spans="1:14" x14ac:dyDescent="0.25">
      <c r="A256" t="s">
        <v>14</v>
      </c>
      <c r="B256" s="1">
        <v>43497</v>
      </c>
      <c r="C256" s="1">
        <v>43580</v>
      </c>
      <c r="D256">
        <v>90.45</v>
      </c>
      <c r="E256">
        <v>90.45</v>
      </c>
      <c r="F256">
        <v>89.85</v>
      </c>
      <c r="G256">
        <v>89.85</v>
      </c>
      <c r="H256">
        <v>89.85</v>
      </c>
      <c r="I256">
        <v>89.85</v>
      </c>
      <c r="J256">
        <v>2</v>
      </c>
      <c r="K256">
        <v>3.61</v>
      </c>
      <c r="L256">
        <v>4000</v>
      </c>
      <c r="M256">
        <v>4000</v>
      </c>
      <c r="N256">
        <v>88.45</v>
      </c>
    </row>
    <row r="257" spans="1:14" x14ac:dyDescent="0.25">
      <c r="A257" t="s">
        <v>14</v>
      </c>
      <c r="B257" s="1">
        <v>43500</v>
      </c>
      <c r="C257" s="1">
        <v>43524</v>
      </c>
      <c r="D257">
        <v>88</v>
      </c>
      <c r="E257">
        <v>88.9</v>
      </c>
      <c r="F257">
        <v>86.9</v>
      </c>
      <c r="G257">
        <v>87.85</v>
      </c>
      <c r="H257">
        <v>87.8</v>
      </c>
      <c r="I257">
        <v>87.85</v>
      </c>
      <c r="J257">
        <v>1273</v>
      </c>
      <c r="K257">
        <v>2242.7199999999998</v>
      </c>
      <c r="L257">
        <v>6052000</v>
      </c>
      <c r="M257">
        <v>-28000</v>
      </c>
      <c r="N257">
        <v>87.65</v>
      </c>
    </row>
    <row r="258" spans="1:14" x14ac:dyDescent="0.25">
      <c r="A258" t="s">
        <v>14</v>
      </c>
      <c r="B258" s="1">
        <v>43500</v>
      </c>
      <c r="C258" s="1">
        <v>43552</v>
      </c>
      <c r="D258">
        <v>87.75</v>
      </c>
      <c r="E258">
        <v>88.5</v>
      </c>
      <c r="F258">
        <v>87.7</v>
      </c>
      <c r="G258">
        <v>88.15</v>
      </c>
      <c r="H258">
        <v>88.15</v>
      </c>
      <c r="I258">
        <v>88.6</v>
      </c>
      <c r="J258">
        <v>12</v>
      </c>
      <c r="K258">
        <v>21.2</v>
      </c>
      <c r="L258">
        <v>72000</v>
      </c>
      <c r="M258">
        <v>-2000</v>
      </c>
      <c r="N258">
        <v>87.65</v>
      </c>
    </row>
    <row r="259" spans="1:14" x14ac:dyDescent="0.25">
      <c r="A259" t="s">
        <v>14</v>
      </c>
      <c r="B259" s="1">
        <v>43500</v>
      </c>
      <c r="C259" s="1">
        <v>43580</v>
      </c>
      <c r="D259">
        <v>87.9</v>
      </c>
      <c r="E259">
        <v>87.9</v>
      </c>
      <c r="F259">
        <v>87.9</v>
      </c>
      <c r="G259">
        <v>87.9</v>
      </c>
      <c r="H259">
        <v>87.9</v>
      </c>
      <c r="I259">
        <v>89.15</v>
      </c>
      <c r="J259">
        <v>1</v>
      </c>
      <c r="K259">
        <v>1.76</v>
      </c>
      <c r="L259">
        <v>2000</v>
      </c>
      <c r="M259">
        <v>-2000</v>
      </c>
      <c r="N259">
        <v>87.65</v>
      </c>
    </row>
    <row r="260" spans="1:14" x14ac:dyDescent="0.25">
      <c r="A260" t="s">
        <v>14</v>
      </c>
      <c r="B260" s="1">
        <v>43501</v>
      </c>
      <c r="C260" s="1">
        <v>43524</v>
      </c>
      <c r="D260">
        <v>87.2</v>
      </c>
      <c r="E260">
        <v>87.95</v>
      </c>
      <c r="F260">
        <v>84.2</v>
      </c>
      <c r="G260">
        <v>85.2</v>
      </c>
      <c r="H260">
        <v>85.5</v>
      </c>
      <c r="I260">
        <v>85.2</v>
      </c>
      <c r="J260">
        <v>1638</v>
      </c>
      <c r="K260">
        <v>2802.62</v>
      </c>
      <c r="L260">
        <v>6266000</v>
      </c>
      <c r="M260">
        <v>214000</v>
      </c>
      <c r="N260">
        <v>85.3</v>
      </c>
    </row>
    <row r="261" spans="1:14" x14ac:dyDescent="0.25">
      <c r="A261" t="s">
        <v>14</v>
      </c>
      <c r="B261" s="1">
        <v>43501</v>
      </c>
      <c r="C261" s="1">
        <v>43552</v>
      </c>
      <c r="D261">
        <v>89.55</v>
      </c>
      <c r="E261">
        <v>89.55</v>
      </c>
      <c r="F261">
        <v>84.55</v>
      </c>
      <c r="G261">
        <v>85.85</v>
      </c>
      <c r="H261">
        <v>85.95</v>
      </c>
      <c r="I261">
        <v>85.85</v>
      </c>
      <c r="J261">
        <v>24</v>
      </c>
      <c r="K261">
        <v>41.11</v>
      </c>
      <c r="L261">
        <v>82000</v>
      </c>
      <c r="M261">
        <v>10000</v>
      </c>
      <c r="N261">
        <v>85.3</v>
      </c>
    </row>
    <row r="262" spans="1:14" x14ac:dyDescent="0.25">
      <c r="A262" t="s">
        <v>14</v>
      </c>
      <c r="B262" s="1">
        <v>43501</v>
      </c>
      <c r="C262" s="1">
        <v>43580</v>
      </c>
      <c r="D262">
        <v>0</v>
      </c>
      <c r="E262">
        <v>0</v>
      </c>
      <c r="F262">
        <v>0</v>
      </c>
      <c r="G262">
        <v>87.9</v>
      </c>
      <c r="H262">
        <v>87.9</v>
      </c>
      <c r="I262">
        <v>86.75</v>
      </c>
      <c r="J262">
        <v>0</v>
      </c>
      <c r="K262">
        <v>0</v>
      </c>
      <c r="L262">
        <v>2000</v>
      </c>
      <c r="M262">
        <v>0</v>
      </c>
      <c r="N262">
        <v>85.3</v>
      </c>
    </row>
    <row r="263" spans="1:14" x14ac:dyDescent="0.25">
      <c r="A263" t="s">
        <v>14</v>
      </c>
      <c r="B263" s="1">
        <v>43502</v>
      </c>
      <c r="C263" s="1">
        <v>43524</v>
      </c>
      <c r="D263">
        <v>85.5</v>
      </c>
      <c r="E263">
        <v>85.9</v>
      </c>
      <c r="F263">
        <v>81.95</v>
      </c>
      <c r="G263">
        <v>83.8</v>
      </c>
      <c r="H263">
        <v>84.4</v>
      </c>
      <c r="I263">
        <v>83.8</v>
      </c>
      <c r="J263">
        <v>2001</v>
      </c>
      <c r="K263">
        <v>3335.84</v>
      </c>
      <c r="L263">
        <v>6178000</v>
      </c>
      <c r="M263">
        <v>-88000</v>
      </c>
      <c r="N263">
        <v>83.3</v>
      </c>
    </row>
    <row r="264" spans="1:14" x14ac:dyDescent="0.25">
      <c r="A264" t="s">
        <v>14</v>
      </c>
      <c r="B264" s="1">
        <v>43502</v>
      </c>
      <c r="C264" s="1">
        <v>43552</v>
      </c>
      <c r="D264">
        <v>85.5</v>
      </c>
      <c r="E264">
        <v>85.5</v>
      </c>
      <c r="F264">
        <v>82.3</v>
      </c>
      <c r="G264">
        <v>84.55</v>
      </c>
      <c r="H264">
        <v>84.8</v>
      </c>
      <c r="I264">
        <v>84.55</v>
      </c>
      <c r="J264">
        <v>45</v>
      </c>
      <c r="K264">
        <v>75.27</v>
      </c>
      <c r="L264">
        <v>130000</v>
      </c>
      <c r="M264">
        <v>48000</v>
      </c>
      <c r="N264">
        <v>83.3</v>
      </c>
    </row>
    <row r="265" spans="1:14" x14ac:dyDescent="0.25">
      <c r="A265" t="s">
        <v>14</v>
      </c>
      <c r="B265" s="1">
        <v>43502</v>
      </c>
      <c r="C265" s="1">
        <v>43580</v>
      </c>
      <c r="D265">
        <v>82.35</v>
      </c>
      <c r="E265">
        <v>84.15</v>
      </c>
      <c r="F265">
        <v>82.35</v>
      </c>
      <c r="G265">
        <v>84.15</v>
      </c>
      <c r="H265">
        <v>84.15</v>
      </c>
      <c r="I265">
        <v>84.7</v>
      </c>
      <c r="J265">
        <v>2</v>
      </c>
      <c r="K265">
        <v>3.33</v>
      </c>
      <c r="L265">
        <v>2000</v>
      </c>
      <c r="M265">
        <v>0</v>
      </c>
      <c r="N265">
        <v>83.3</v>
      </c>
    </row>
    <row r="266" spans="1:14" x14ac:dyDescent="0.25">
      <c r="A266" t="s">
        <v>14</v>
      </c>
      <c r="B266" s="1">
        <v>43503</v>
      </c>
      <c r="C266" s="1">
        <v>43524</v>
      </c>
      <c r="D266">
        <v>84.2</v>
      </c>
      <c r="E266">
        <v>86.25</v>
      </c>
      <c r="F266">
        <v>78</v>
      </c>
      <c r="G266">
        <v>81.650000000000006</v>
      </c>
      <c r="H266">
        <v>81.5</v>
      </c>
      <c r="I266">
        <v>81.650000000000006</v>
      </c>
      <c r="J266">
        <v>6084</v>
      </c>
      <c r="K266">
        <v>9998.56</v>
      </c>
      <c r="L266">
        <v>7070000</v>
      </c>
      <c r="M266">
        <v>892000</v>
      </c>
      <c r="N266">
        <v>81.5</v>
      </c>
    </row>
    <row r="267" spans="1:14" x14ac:dyDescent="0.25">
      <c r="A267" t="s">
        <v>14</v>
      </c>
      <c r="B267" s="1">
        <v>43503</v>
      </c>
      <c r="C267" s="1">
        <v>43552</v>
      </c>
      <c r="D267">
        <v>84.75</v>
      </c>
      <c r="E267">
        <v>86.2</v>
      </c>
      <c r="F267">
        <v>78.5</v>
      </c>
      <c r="G267">
        <v>82.1</v>
      </c>
      <c r="H267">
        <v>81.55</v>
      </c>
      <c r="I267">
        <v>82.1</v>
      </c>
      <c r="J267">
        <v>115</v>
      </c>
      <c r="K267">
        <v>188.44</v>
      </c>
      <c r="L267">
        <v>164000</v>
      </c>
      <c r="M267">
        <v>34000</v>
      </c>
      <c r="N267">
        <v>81.5</v>
      </c>
    </row>
    <row r="268" spans="1:14" x14ac:dyDescent="0.25">
      <c r="A268" t="s">
        <v>14</v>
      </c>
      <c r="B268" s="1">
        <v>43503</v>
      </c>
      <c r="C268" s="1">
        <v>43580</v>
      </c>
      <c r="D268">
        <v>0</v>
      </c>
      <c r="E268">
        <v>0</v>
      </c>
      <c r="F268">
        <v>0</v>
      </c>
      <c r="G268">
        <v>84.15</v>
      </c>
      <c r="H268">
        <v>84.15</v>
      </c>
      <c r="I268">
        <v>82.85</v>
      </c>
      <c r="J268">
        <v>0</v>
      </c>
      <c r="K268">
        <v>0</v>
      </c>
      <c r="L268">
        <v>2000</v>
      </c>
      <c r="M268">
        <v>0</v>
      </c>
      <c r="N268">
        <v>81.5</v>
      </c>
    </row>
    <row r="269" spans="1:14" x14ac:dyDescent="0.25">
      <c r="A269" t="s">
        <v>14</v>
      </c>
      <c r="B269" s="1">
        <v>43504</v>
      </c>
      <c r="C269" s="1">
        <v>43524</v>
      </c>
      <c r="D269">
        <v>80.900000000000006</v>
      </c>
      <c r="E269">
        <v>84.45</v>
      </c>
      <c r="F269">
        <v>80.3</v>
      </c>
      <c r="G269">
        <v>81.8</v>
      </c>
      <c r="H269">
        <v>81.75</v>
      </c>
      <c r="I269">
        <v>81.8</v>
      </c>
      <c r="J269">
        <v>3344</v>
      </c>
      <c r="K269">
        <v>5483.64</v>
      </c>
      <c r="L269">
        <v>6580000</v>
      </c>
      <c r="M269">
        <v>-490000</v>
      </c>
      <c r="N269">
        <v>81.349999999999994</v>
      </c>
    </row>
    <row r="270" spans="1:14" x14ac:dyDescent="0.25">
      <c r="A270" t="s">
        <v>14</v>
      </c>
      <c r="B270" s="1">
        <v>43504</v>
      </c>
      <c r="C270" s="1">
        <v>43552</v>
      </c>
      <c r="D270">
        <v>80.650000000000006</v>
      </c>
      <c r="E270">
        <v>84.35</v>
      </c>
      <c r="F270">
        <v>80.650000000000006</v>
      </c>
      <c r="G270">
        <v>81.849999999999994</v>
      </c>
      <c r="H270">
        <v>82</v>
      </c>
      <c r="I270">
        <v>81.849999999999994</v>
      </c>
      <c r="J270">
        <v>76</v>
      </c>
      <c r="K270">
        <v>124.92</v>
      </c>
      <c r="L270">
        <v>220000</v>
      </c>
      <c r="M270">
        <v>56000</v>
      </c>
      <c r="N270">
        <v>81.349999999999994</v>
      </c>
    </row>
    <row r="271" spans="1:14" x14ac:dyDescent="0.25">
      <c r="A271" t="s">
        <v>14</v>
      </c>
      <c r="B271" s="1">
        <v>43504</v>
      </c>
      <c r="C271" s="1">
        <v>43580</v>
      </c>
      <c r="D271">
        <v>0</v>
      </c>
      <c r="E271">
        <v>0</v>
      </c>
      <c r="F271">
        <v>0</v>
      </c>
      <c r="G271">
        <v>84.15</v>
      </c>
      <c r="H271">
        <v>84.15</v>
      </c>
      <c r="I271">
        <v>82.65</v>
      </c>
      <c r="J271">
        <v>0</v>
      </c>
      <c r="K271">
        <v>0</v>
      </c>
      <c r="L271">
        <v>2000</v>
      </c>
      <c r="M271">
        <v>0</v>
      </c>
      <c r="N271">
        <v>81.349999999999994</v>
      </c>
    </row>
    <row r="272" spans="1:14" x14ac:dyDescent="0.25">
      <c r="A272" t="s">
        <v>14</v>
      </c>
      <c r="B272" s="1">
        <v>43507</v>
      </c>
      <c r="C272" s="1">
        <v>43524</v>
      </c>
      <c r="D272">
        <v>82.25</v>
      </c>
      <c r="E272">
        <v>82.7</v>
      </c>
      <c r="F272">
        <v>78.95</v>
      </c>
      <c r="G272">
        <v>79.900000000000006</v>
      </c>
      <c r="H272">
        <v>80.400000000000006</v>
      </c>
      <c r="I272">
        <v>79.900000000000006</v>
      </c>
      <c r="J272">
        <v>2629</v>
      </c>
      <c r="K272">
        <v>4228.87</v>
      </c>
      <c r="L272">
        <v>6756000</v>
      </c>
      <c r="M272">
        <v>176000</v>
      </c>
      <c r="N272">
        <v>79.45</v>
      </c>
    </row>
    <row r="273" spans="1:14" x14ac:dyDescent="0.25">
      <c r="A273" t="s">
        <v>14</v>
      </c>
      <c r="B273" s="1">
        <v>43507</v>
      </c>
      <c r="C273" s="1">
        <v>43552</v>
      </c>
      <c r="D273">
        <v>81.95</v>
      </c>
      <c r="E273">
        <v>81.95</v>
      </c>
      <c r="F273">
        <v>79.349999999999994</v>
      </c>
      <c r="G273">
        <v>80</v>
      </c>
      <c r="H273">
        <v>80.2</v>
      </c>
      <c r="I273">
        <v>80</v>
      </c>
      <c r="J273">
        <v>81</v>
      </c>
      <c r="K273">
        <v>130.12</v>
      </c>
      <c r="L273">
        <v>206000</v>
      </c>
      <c r="M273">
        <v>-14000</v>
      </c>
      <c r="N273">
        <v>79.45</v>
      </c>
    </row>
    <row r="274" spans="1:14" x14ac:dyDescent="0.25">
      <c r="A274" t="s">
        <v>14</v>
      </c>
      <c r="B274" s="1">
        <v>43507</v>
      </c>
      <c r="C274" s="1">
        <v>43580</v>
      </c>
      <c r="D274">
        <v>0</v>
      </c>
      <c r="E274">
        <v>0</v>
      </c>
      <c r="F274">
        <v>0</v>
      </c>
      <c r="G274">
        <v>84.15</v>
      </c>
      <c r="H274">
        <v>84.15</v>
      </c>
      <c r="I274">
        <v>80.650000000000006</v>
      </c>
      <c r="J274">
        <v>0</v>
      </c>
      <c r="K274">
        <v>0</v>
      </c>
      <c r="L274">
        <v>2000</v>
      </c>
      <c r="M274">
        <v>0</v>
      </c>
      <c r="N274">
        <v>79.45</v>
      </c>
    </row>
    <row r="275" spans="1:14" x14ac:dyDescent="0.25">
      <c r="A275" t="s">
        <v>14</v>
      </c>
      <c r="B275" s="1">
        <v>43508</v>
      </c>
      <c r="C275" s="1">
        <v>43524</v>
      </c>
      <c r="D275">
        <v>79.3</v>
      </c>
      <c r="E275">
        <v>81</v>
      </c>
      <c r="F275">
        <v>79.05</v>
      </c>
      <c r="G275">
        <v>80.599999999999994</v>
      </c>
      <c r="H275">
        <v>80.8</v>
      </c>
      <c r="I275">
        <v>80.599999999999994</v>
      </c>
      <c r="J275">
        <v>1668</v>
      </c>
      <c r="K275">
        <v>2673.47</v>
      </c>
      <c r="L275">
        <v>6764000</v>
      </c>
      <c r="M275">
        <v>8000</v>
      </c>
      <c r="N275">
        <v>80.2</v>
      </c>
    </row>
    <row r="276" spans="1:14" x14ac:dyDescent="0.25">
      <c r="A276" t="s">
        <v>14</v>
      </c>
      <c r="B276" s="1">
        <v>43508</v>
      </c>
      <c r="C276" s="1">
        <v>43552</v>
      </c>
      <c r="D276">
        <v>80.150000000000006</v>
      </c>
      <c r="E276">
        <v>81</v>
      </c>
      <c r="F276">
        <v>79.3</v>
      </c>
      <c r="G276">
        <v>80.8</v>
      </c>
      <c r="H276">
        <v>81</v>
      </c>
      <c r="I276">
        <v>80.8</v>
      </c>
      <c r="J276">
        <v>38</v>
      </c>
      <c r="K276">
        <v>61.04</v>
      </c>
      <c r="L276">
        <v>224000</v>
      </c>
      <c r="M276">
        <v>18000</v>
      </c>
      <c r="N276">
        <v>80.2</v>
      </c>
    </row>
    <row r="277" spans="1:14" x14ac:dyDescent="0.25">
      <c r="A277" t="s">
        <v>14</v>
      </c>
      <c r="B277" s="1">
        <v>43508</v>
      </c>
      <c r="C277" s="1">
        <v>43580</v>
      </c>
      <c r="D277">
        <v>81.5</v>
      </c>
      <c r="E277">
        <v>81.5</v>
      </c>
      <c r="F277">
        <v>81</v>
      </c>
      <c r="G277">
        <v>81.2</v>
      </c>
      <c r="H277">
        <v>81.2</v>
      </c>
      <c r="I277">
        <v>81.2</v>
      </c>
      <c r="J277">
        <v>3</v>
      </c>
      <c r="K277">
        <v>4.87</v>
      </c>
      <c r="L277">
        <v>8000</v>
      </c>
      <c r="M277">
        <v>6000</v>
      </c>
      <c r="N277">
        <v>80.2</v>
      </c>
    </row>
    <row r="278" spans="1:14" x14ac:dyDescent="0.25">
      <c r="A278" t="s">
        <v>14</v>
      </c>
      <c r="B278" s="1">
        <v>43509</v>
      </c>
      <c r="C278" s="1">
        <v>43524</v>
      </c>
      <c r="D278">
        <v>80.75</v>
      </c>
      <c r="E278">
        <v>81.400000000000006</v>
      </c>
      <c r="F278">
        <v>78.150000000000006</v>
      </c>
      <c r="G278">
        <v>78.650000000000006</v>
      </c>
      <c r="H278">
        <v>79.05</v>
      </c>
      <c r="I278">
        <v>78.650000000000006</v>
      </c>
      <c r="J278">
        <v>1973</v>
      </c>
      <c r="K278">
        <v>3132.09</v>
      </c>
      <c r="L278">
        <v>6702000</v>
      </c>
      <c r="M278">
        <v>-62000</v>
      </c>
      <c r="N278">
        <v>78.3</v>
      </c>
    </row>
    <row r="279" spans="1:14" x14ac:dyDescent="0.25">
      <c r="A279" t="s">
        <v>14</v>
      </c>
      <c r="B279" s="1">
        <v>43509</v>
      </c>
      <c r="C279" s="1">
        <v>43552</v>
      </c>
      <c r="D279">
        <v>80.900000000000006</v>
      </c>
      <c r="E279">
        <v>81.150000000000006</v>
      </c>
      <c r="F279">
        <v>78.5</v>
      </c>
      <c r="G279">
        <v>78.900000000000006</v>
      </c>
      <c r="H279">
        <v>79</v>
      </c>
      <c r="I279">
        <v>78.900000000000006</v>
      </c>
      <c r="J279">
        <v>57</v>
      </c>
      <c r="K279">
        <v>90.52</v>
      </c>
      <c r="L279">
        <v>218000</v>
      </c>
      <c r="M279">
        <v>-6000</v>
      </c>
      <c r="N279">
        <v>78.3</v>
      </c>
    </row>
    <row r="280" spans="1:14" x14ac:dyDescent="0.25">
      <c r="A280" t="s">
        <v>14</v>
      </c>
      <c r="B280" s="1">
        <v>43509</v>
      </c>
      <c r="C280" s="1">
        <v>43580</v>
      </c>
      <c r="D280">
        <v>79.25</v>
      </c>
      <c r="E280">
        <v>79.25</v>
      </c>
      <c r="F280">
        <v>78.849999999999994</v>
      </c>
      <c r="G280">
        <v>78.849999999999994</v>
      </c>
      <c r="H280">
        <v>78.849999999999994</v>
      </c>
      <c r="I280">
        <v>78.849999999999994</v>
      </c>
      <c r="J280">
        <v>2</v>
      </c>
      <c r="K280">
        <v>3.16</v>
      </c>
      <c r="L280">
        <v>8000</v>
      </c>
      <c r="M280">
        <v>0</v>
      </c>
      <c r="N280">
        <v>78.3</v>
      </c>
    </row>
    <row r="281" spans="1:14" x14ac:dyDescent="0.25">
      <c r="A281" t="s">
        <v>14</v>
      </c>
      <c r="B281" s="1">
        <v>43510</v>
      </c>
      <c r="C281" s="1">
        <v>43524</v>
      </c>
      <c r="D281">
        <v>78.5</v>
      </c>
      <c r="E281">
        <v>82.2</v>
      </c>
      <c r="F281">
        <v>77.55</v>
      </c>
      <c r="G281">
        <v>81.599999999999994</v>
      </c>
      <c r="H281">
        <v>81.7</v>
      </c>
      <c r="I281">
        <v>81.599999999999994</v>
      </c>
      <c r="J281">
        <v>2368</v>
      </c>
      <c r="K281">
        <v>3768.79</v>
      </c>
      <c r="L281">
        <v>6222000</v>
      </c>
      <c r="M281">
        <v>-480000</v>
      </c>
      <c r="N281">
        <v>81.150000000000006</v>
      </c>
    </row>
    <row r="282" spans="1:14" x14ac:dyDescent="0.25">
      <c r="A282" t="s">
        <v>14</v>
      </c>
      <c r="B282" s="1">
        <v>43510</v>
      </c>
      <c r="C282" s="1">
        <v>43552</v>
      </c>
      <c r="D282">
        <v>77.849999999999994</v>
      </c>
      <c r="E282">
        <v>82.3</v>
      </c>
      <c r="F282">
        <v>77.849999999999994</v>
      </c>
      <c r="G282">
        <v>81.900000000000006</v>
      </c>
      <c r="H282">
        <v>81.95</v>
      </c>
      <c r="I282">
        <v>81.900000000000006</v>
      </c>
      <c r="J282">
        <v>78</v>
      </c>
      <c r="K282">
        <v>124.27</v>
      </c>
      <c r="L282">
        <v>232000</v>
      </c>
      <c r="M282">
        <v>14000</v>
      </c>
      <c r="N282">
        <v>81.150000000000006</v>
      </c>
    </row>
    <row r="283" spans="1:14" x14ac:dyDescent="0.25">
      <c r="A283" t="s">
        <v>14</v>
      </c>
      <c r="B283" s="1">
        <v>43510</v>
      </c>
      <c r="C283" s="1">
        <v>43580</v>
      </c>
      <c r="D283">
        <v>78.7</v>
      </c>
      <c r="E283">
        <v>81.400000000000006</v>
      </c>
      <c r="F283">
        <v>78.7</v>
      </c>
      <c r="G283">
        <v>81.400000000000006</v>
      </c>
      <c r="H283">
        <v>81.400000000000006</v>
      </c>
      <c r="I283">
        <v>82.35</v>
      </c>
      <c r="J283">
        <v>3</v>
      </c>
      <c r="K283">
        <v>4.78</v>
      </c>
      <c r="L283">
        <v>8000</v>
      </c>
      <c r="M283">
        <v>0</v>
      </c>
      <c r="N283">
        <v>81.150000000000006</v>
      </c>
    </row>
    <row r="284" spans="1:14" x14ac:dyDescent="0.25">
      <c r="A284" t="s">
        <v>14</v>
      </c>
      <c r="B284" s="1">
        <v>43511</v>
      </c>
      <c r="C284" s="1">
        <v>43524</v>
      </c>
      <c r="D284">
        <v>81.45</v>
      </c>
      <c r="E284">
        <v>81.45</v>
      </c>
      <c r="F284">
        <v>77.05</v>
      </c>
      <c r="G284">
        <v>77.900000000000006</v>
      </c>
      <c r="H284">
        <v>77.55</v>
      </c>
      <c r="I284">
        <v>77.900000000000006</v>
      </c>
      <c r="J284">
        <v>2561</v>
      </c>
      <c r="K284">
        <v>4022.62</v>
      </c>
      <c r="L284">
        <v>6352000</v>
      </c>
      <c r="M284">
        <v>130000</v>
      </c>
      <c r="N284">
        <v>77.650000000000006</v>
      </c>
    </row>
    <row r="285" spans="1:14" x14ac:dyDescent="0.25">
      <c r="A285" t="s">
        <v>14</v>
      </c>
      <c r="B285" s="1">
        <v>43511</v>
      </c>
      <c r="C285" s="1">
        <v>43552</v>
      </c>
      <c r="D285">
        <v>81</v>
      </c>
      <c r="E285">
        <v>81</v>
      </c>
      <c r="F285">
        <v>77.400000000000006</v>
      </c>
      <c r="G285">
        <v>78.2</v>
      </c>
      <c r="H285">
        <v>78</v>
      </c>
      <c r="I285">
        <v>78.2</v>
      </c>
      <c r="J285">
        <v>92</v>
      </c>
      <c r="K285">
        <v>144.46</v>
      </c>
      <c r="L285">
        <v>292000</v>
      </c>
      <c r="M285">
        <v>60000</v>
      </c>
      <c r="N285">
        <v>77.650000000000006</v>
      </c>
    </row>
    <row r="286" spans="1:14" x14ac:dyDescent="0.25">
      <c r="A286" t="s">
        <v>14</v>
      </c>
      <c r="B286" s="1">
        <v>43511</v>
      </c>
      <c r="C286" s="1">
        <v>43580</v>
      </c>
      <c r="D286">
        <v>0</v>
      </c>
      <c r="E286">
        <v>0</v>
      </c>
      <c r="F286">
        <v>0</v>
      </c>
      <c r="G286">
        <v>81.400000000000006</v>
      </c>
      <c r="H286">
        <v>81.400000000000006</v>
      </c>
      <c r="I286">
        <v>78.75</v>
      </c>
      <c r="J286">
        <v>0</v>
      </c>
      <c r="K286">
        <v>0</v>
      </c>
      <c r="L286">
        <v>8000</v>
      </c>
      <c r="M286">
        <v>0</v>
      </c>
      <c r="N286">
        <v>77.650000000000006</v>
      </c>
    </row>
    <row r="287" spans="1:14" x14ac:dyDescent="0.25">
      <c r="A287" t="s">
        <v>14</v>
      </c>
      <c r="B287" s="1">
        <v>43514</v>
      </c>
      <c r="C287" s="1">
        <v>43524</v>
      </c>
      <c r="D287">
        <v>77.849999999999994</v>
      </c>
      <c r="E287">
        <v>78.150000000000006</v>
      </c>
      <c r="F287">
        <v>76.349999999999994</v>
      </c>
      <c r="G287">
        <v>76.599999999999994</v>
      </c>
      <c r="H287">
        <v>76.599999999999994</v>
      </c>
      <c r="I287">
        <v>76.599999999999994</v>
      </c>
      <c r="J287">
        <v>1685</v>
      </c>
      <c r="K287">
        <v>2596.66</v>
      </c>
      <c r="L287">
        <v>6166000</v>
      </c>
      <c r="M287">
        <v>-186000</v>
      </c>
      <c r="N287">
        <v>76.349999999999994</v>
      </c>
    </row>
    <row r="288" spans="1:14" x14ac:dyDescent="0.25">
      <c r="A288" t="s">
        <v>14</v>
      </c>
      <c r="B288" s="1">
        <v>43514</v>
      </c>
      <c r="C288" s="1">
        <v>43552</v>
      </c>
      <c r="D288">
        <v>77.5</v>
      </c>
      <c r="E288">
        <v>77.900000000000006</v>
      </c>
      <c r="F288">
        <v>76.650000000000006</v>
      </c>
      <c r="G288">
        <v>76.900000000000006</v>
      </c>
      <c r="H288">
        <v>77</v>
      </c>
      <c r="I288">
        <v>76.900000000000006</v>
      </c>
      <c r="J288">
        <v>80</v>
      </c>
      <c r="K288">
        <v>123.37</v>
      </c>
      <c r="L288">
        <v>334000</v>
      </c>
      <c r="M288">
        <v>42000</v>
      </c>
      <c r="N288">
        <v>76.349999999999994</v>
      </c>
    </row>
    <row r="289" spans="1:14" x14ac:dyDescent="0.25">
      <c r="A289" t="s">
        <v>14</v>
      </c>
      <c r="B289" s="1">
        <v>43514</v>
      </c>
      <c r="C289" s="1">
        <v>43580</v>
      </c>
      <c r="D289">
        <v>77.849999999999994</v>
      </c>
      <c r="E289">
        <v>77.849999999999994</v>
      </c>
      <c r="F289">
        <v>76.900000000000006</v>
      </c>
      <c r="G289">
        <v>76.900000000000006</v>
      </c>
      <c r="H289">
        <v>76.900000000000006</v>
      </c>
      <c r="I289">
        <v>76.900000000000006</v>
      </c>
      <c r="J289">
        <v>4</v>
      </c>
      <c r="K289">
        <v>6.19</v>
      </c>
      <c r="L289">
        <v>4000</v>
      </c>
      <c r="M289">
        <v>-4000</v>
      </c>
      <c r="N289">
        <v>76.349999999999994</v>
      </c>
    </row>
    <row r="290" spans="1:14" x14ac:dyDescent="0.25">
      <c r="A290" t="s">
        <v>14</v>
      </c>
      <c r="B290" s="1">
        <v>43515</v>
      </c>
      <c r="C290" s="1">
        <v>43524</v>
      </c>
      <c r="D290">
        <v>76.349999999999994</v>
      </c>
      <c r="E290">
        <v>77.2</v>
      </c>
      <c r="F290">
        <v>75.5</v>
      </c>
      <c r="G290">
        <v>76.5</v>
      </c>
      <c r="H290">
        <v>76.650000000000006</v>
      </c>
      <c r="I290">
        <v>76.5</v>
      </c>
      <c r="J290">
        <v>1858</v>
      </c>
      <c r="K290">
        <v>2841.37</v>
      </c>
      <c r="L290">
        <v>6054000</v>
      </c>
      <c r="M290">
        <v>-112000</v>
      </c>
      <c r="N290">
        <v>76.2</v>
      </c>
    </row>
    <row r="291" spans="1:14" x14ac:dyDescent="0.25">
      <c r="A291" t="s">
        <v>14</v>
      </c>
      <c r="B291" s="1">
        <v>43515</v>
      </c>
      <c r="C291" s="1">
        <v>43552</v>
      </c>
      <c r="D291">
        <v>76.900000000000006</v>
      </c>
      <c r="E291">
        <v>77.400000000000006</v>
      </c>
      <c r="F291">
        <v>75.8</v>
      </c>
      <c r="G291">
        <v>76.8</v>
      </c>
      <c r="H291">
        <v>76.900000000000006</v>
      </c>
      <c r="I291">
        <v>76.8</v>
      </c>
      <c r="J291">
        <v>114</v>
      </c>
      <c r="K291">
        <v>174.85</v>
      </c>
      <c r="L291">
        <v>426000</v>
      </c>
      <c r="M291">
        <v>92000</v>
      </c>
      <c r="N291">
        <v>76.2</v>
      </c>
    </row>
    <row r="292" spans="1:14" x14ac:dyDescent="0.25">
      <c r="A292" t="s">
        <v>14</v>
      </c>
      <c r="B292" s="1">
        <v>43515</v>
      </c>
      <c r="C292" s="1">
        <v>43580</v>
      </c>
      <c r="D292">
        <v>76.849999999999994</v>
      </c>
      <c r="E292">
        <v>77.45</v>
      </c>
      <c r="F292">
        <v>76.849999999999994</v>
      </c>
      <c r="G292">
        <v>77.150000000000006</v>
      </c>
      <c r="H292">
        <v>77.150000000000006</v>
      </c>
      <c r="I292">
        <v>77.25</v>
      </c>
      <c r="J292">
        <v>3</v>
      </c>
      <c r="K292">
        <v>4.63</v>
      </c>
      <c r="L292">
        <v>4000</v>
      </c>
      <c r="M292">
        <v>0</v>
      </c>
      <c r="N292">
        <v>76.2</v>
      </c>
    </row>
    <row r="293" spans="1:14" x14ac:dyDescent="0.25">
      <c r="A293" t="s">
        <v>14</v>
      </c>
      <c r="B293" s="1">
        <v>43516</v>
      </c>
      <c r="C293" s="1">
        <v>43524</v>
      </c>
      <c r="D293">
        <v>77.05</v>
      </c>
      <c r="E293">
        <v>77.3</v>
      </c>
      <c r="F293">
        <v>76.2</v>
      </c>
      <c r="G293">
        <v>76.8</v>
      </c>
      <c r="H293">
        <v>76.849999999999994</v>
      </c>
      <c r="I293">
        <v>76.8</v>
      </c>
      <c r="J293">
        <v>1309</v>
      </c>
      <c r="K293">
        <v>2011.64</v>
      </c>
      <c r="L293">
        <v>6146000</v>
      </c>
      <c r="M293">
        <v>92000</v>
      </c>
      <c r="N293">
        <v>76.650000000000006</v>
      </c>
    </row>
    <row r="294" spans="1:14" x14ac:dyDescent="0.25">
      <c r="A294" t="s">
        <v>14</v>
      </c>
      <c r="B294" s="1">
        <v>43516</v>
      </c>
      <c r="C294" s="1">
        <v>43552</v>
      </c>
      <c r="D294">
        <v>77.099999999999994</v>
      </c>
      <c r="E294">
        <v>77.599999999999994</v>
      </c>
      <c r="F294">
        <v>76.599999999999994</v>
      </c>
      <c r="G294">
        <v>77</v>
      </c>
      <c r="H294">
        <v>76.900000000000006</v>
      </c>
      <c r="I294">
        <v>77</v>
      </c>
      <c r="J294">
        <v>89</v>
      </c>
      <c r="K294">
        <v>137.12</v>
      </c>
      <c r="L294">
        <v>538000</v>
      </c>
      <c r="M294">
        <v>112000</v>
      </c>
      <c r="N294">
        <v>76.650000000000006</v>
      </c>
    </row>
    <row r="295" spans="1:14" x14ac:dyDescent="0.25">
      <c r="A295" t="s">
        <v>14</v>
      </c>
      <c r="B295" s="1">
        <v>43516</v>
      </c>
      <c r="C295" s="1">
        <v>43580</v>
      </c>
      <c r="D295">
        <v>77.55</v>
      </c>
      <c r="E295">
        <v>77.55</v>
      </c>
      <c r="F295">
        <v>76.900000000000006</v>
      </c>
      <c r="G295">
        <v>76.900000000000006</v>
      </c>
      <c r="H295">
        <v>76.900000000000006</v>
      </c>
      <c r="I295">
        <v>77.7</v>
      </c>
      <c r="J295">
        <v>4</v>
      </c>
      <c r="K295">
        <v>6.19</v>
      </c>
      <c r="L295">
        <v>6000</v>
      </c>
      <c r="M295">
        <v>2000</v>
      </c>
      <c r="N295">
        <v>76.650000000000006</v>
      </c>
    </row>
    <row r="296" spans="1:14" x14ac:dyDescent="0.25">
      <c r="A296" t="s">
        <v>14</v>
      </c>
      <c r="B296" s="1">
        <v>43517</v>
      </c>
      <c r="C296" s="1">
        <v>43524</v>
      </c>
      <c r="D296">
        <v>76.8</v>
      </c>
      <c r="E296">
        <v>78</v>
      </c>
      <c r="F296">
        <v>76.349999999999994</v>
      </c>
      <c r="G296">
        <v>77.55</v>
      </c>
      <c r="H296">
        <v>77.75</v>
      </c>
      <c r="I296">
        <v>77.55</v>
      </c>
      <c r="J296">
        <v>1360</v>
      </c>
      <c r="K296">
        <v>2105.11</v>
      </c>
      <c r="L296">
        <v>5976000</v>
      </c>
      <c r="M296">
        <v>-170000</v>
      </c>
      <c r="N296">
        <v>77.3</v>
      </c>
    </row>
    <row r="297" spans="1:14" x14ac:dyDescent="0.25">
      <c r="A297" t="s">
        <v>14</v>
      </c>
      <c r="B297" s="1">
        <v>43517</v>
      </c>
      <c r="C297" s="1">
        <v>43552</v>
      </c>
      <c r="D297">
        <v>76.75</v>
      </c>
      <c r="E297">
        <v>78.150000000000006</v>
      </c>
      <c r="F297">
        <v>76.75</v>
      </c>
      <c r="G297">
        <v>77.849999999999994</v>
      </c>
      <c r="H297">
        <v>78</v>
      </c>
      <c r="I297">
        <v>77.849999999999994</v>
      </c>
      <c r="J297">
        <v>182</v>
      </c>
      <c r="K297">
        <v>282.88</v>
      </c>
      <c r="L297">
        <v>650000</v>
      </c>
      <c r="M297">
        <v>112000</v>
      </c>
      <c r="N297">
        <v>77.3</v>
      </c>
    </row>
    <row r="298" spans="1:14" x14ac:dyDescent="0.25">
      <c r="A298" t="s">
        <v>14</v>
      </c>
      <c r="B298" s="1">
        <v>43517</v>
      </c>
      <c r="C298" s="1">
        <v>43580</v>
      </c>
      <c r="D298">
        <v>78.3</v>
      </c>
      <c r="E298">
        <v>78.3</v>
      </c>
      <c r="F298">
        <v>77.8</v>
      </c>
      <c r="G298">
        <v>77.8</v>
      </c>
      <c r="H298">
        <v>77.8</v>
      </c>
      <c r="I298">
        <v>78.3</v>
      </c>
      <c r="J298">
        <v>3</v>
      </c>
      <c r="K298">
        <v>4.68</v>
      </c>
      <c r="L298">
        <v>4000</v>
      </c>
      <c r="M298">
        <v>-2000</v>
      </c>
      <c r="N298">
        <v>77.3</v>
      </c>
    </row>
    <row r="299" spans="1:14" x14ac:dyDescent="0.25">
      <c r="A299" t="s">
        <v>14</v>
      </c>
      <c r="B299" s="1">
        <v>43518</v>
      </c>
      <c r="C299" s="1">
        <v>43524</v>
      </c>
      <c r="D299">
        <v>77</v>
      </c>
      <c r="E299">
        <v>77.599999999999994</v>
      </c>
      <c r="F299">
        <v>74.3</v>
      </c>
      <c r="G299">
        <v>75.3</v>
      </c>
      <c r="H299">
        <v>75.2</v>
      </c>
      <c r="I299">
        <v>75.3</v>
      </c>
      <c r="J299">
        <v>3332</v>
      </c>
      <c r="K299">
        <v>5014.59</v>
      </c>
      <c r="L299">
        <v>7042000</v>
      </c>
      <c r="M299">
        <v>1066000</v>
      </c>
      <c r="N299">
        <v>75</v>
      </c>
    </row>
    <row r="300" spans="1:14" x14ac:dyDescent="0.25">
      <c r="A300" t="s">
        <v>14</v>
      </c>
      <c r="B300" s="1">
        <v>43518</v>
      </c>
      <c r="C300" s="1">
        <v>43552</v>
      </c>
      <c r="D300">
        <v>78.3</v>
      </c>
      <c r="E300">
        <v>78.3</v>
      </c>
      <c r="F300">
        <v>74.650000000000006</v>
      </c>
      <c r="G300">
        <v>75.599999999999994</v>
      </c>
      <c r="H300">
        <v>75.650000000000006</v>
      </c>
      <c r="I300">
        <v>75.599999999999994</v>
      </c>
      <c r="J300">
        <v>641</v>
      </c>
      <c r="K300">
        <v>968.33</v>
      </c>
      <c r="L300">
        <v>1146000</v>
      </c>
      <c r="M300">
        <v>496000</v>
      </c>
      <c r="N300">
        <v>75</v>
      </c>
    </row>
    <row r="301" spans="1:14" x14ac:dyDescent="0.25">
      <c r="A301" t="s">
        <v>14</v>
      </c>
      <c r="B301" s="1">
        <v>43518</v>
      </c>
      <c r="C301" s="1">
        <v>43580</v>
      </c>
      <c r="D301">
        <v>75</v>
      </c>
      <c r="E301">
        <v>75.599999999999994</v>
      </c>
      <c r="F301">
        <v>75</v>
      </c>
      <c r="G301">
        <v>75.5</v>
      </c>
      <c r="H301">
        <v>75.55</v>
      </c>
      <c r="I301">
        <v>75.5</v>
      </c>
      <c r="J301">
        <v>9</v>
      </c>
      <c r="K301">
        <v>13.56</v>
      </c>
      <c r="L301">
        <v>20000</v>
      </c>
      <c r="M301">
        <v>16000</v>
      </c>
      <c r="N301">
        <v>75</v>
      </c>
    </row>
    <row r="302" spans="1:14" x14ac:dyDescent="0.25">
      <c r="A302" t="s">
        <v>14</v>
      </c>
      <c r="B302" s="1">
        <v>43521</v>
      </c>
      <c r="C302" s="1">
        <v>43524</v>
      </c>
      <c r="D302">
        <v>75.5</v>
      </c>
      <c r="E302">
        <v>76.25</v>
      </c>
      <c r="F302">
        <v>74.5</v>
      </c>
      <c r="G302">
        <v>75.7</v>
      </c>
      <c r="H302">
        <v>75.45</v>
      </c>
      <c r="I302">
        <v>75.7</v>
      </c>
      <c r="J302">
        <v>3120</v>
      </c>
      <c r="K302">
        <v>4716.9799999999996</v>
      </c>
      <c r="L302">
        <v>5682000</v>
      </c>
      <c r="M302">
        <v>-1360000</v>
      </c>
      <c r="N302">
        <v>75.55</v>
      </c>
    </row>
    <row r="303" spans="1:14" x14ac:dyDescent="0.25">
      <c r="A303" t="s">
        <v>14</v>
      </c>
      <c r="B303" s="1">
        <v>43521</v>
      </c>
      <c r="C303" s="1">
        <v>43552</v>
      </c>
      <c r="D303">
        <v>75.7</v>
      </c>
      <c r="E303">
        <v>76.349999999999994</v>
      </c>
      <c r="F303">
        <v>74.8</v>
      </c>
      <c r="G303">
        <v>75.95</v>
      </c>
      <c r="H303">
        <v>75.900000000000006</v>
      </c>
      <c r="I303">
        <v>75.95</v>
      </c>
      <c r="J303">
        <v>1640</v>
      </c>
      <c r="K303">
        <v>2488.67</v>
      </c>
      <c r="L303">
        <v>2826000</v>
      </c>
      <c r="M303">
        <v>1680000</v>
      </c>
      <c r="N303">
        <v>75.55</v>
      </c>
    </row>
    <row r="304" spans="1:14" x14ac:dyDescent="0.25">
      <c r="A304" t="s">
        <v>14</v>
      </c>
      <c r="B304" s="1">
        <v>43521</v>
      </c>
      <c r="C304" s="1">
        <v>43580</v>
      </c>
      <c r="D304">
        <v>75.75</v>
      </c>
      <c r="E304">
        <v>76.45</v>
      </c>
      <c r="F304">
        <v>75.75</v>
      </c>
      <c r="G304">
        <v>76.3</v>
      </c>
      <c r="H304">
        <v>76.099999999999994</v>
      </c>
      <c r="I304">
        <v>76.3</v>
      </c>
      <c r="J304">
        <v>16</v>
      </c>
      <c r="K304">
        <v>24.4</v>
      </c>
      <c r="L304">
        <v>36000</v>
      </c>
      <c r="M304">
        <v>16000</v>
      </c>
      <c r="N304">
        <v>75.55</v>
      </c>
    </row>
    <row r="305" spans="1:14" x14ac:dyDescent="0.25">
      <c r="A305" t="s">
        <v>14</v>
      </c>
      <c r="B305" s="1">
        <v>43522</v>
      </c>
      <c r="C305" s="1">
        <v>43524</v>
      </c>
      <c r="D305">
        <v>74.7</v>
      </c>
      <c r="E305">
        <v>75.45</v>
      </c>
      <c r="F305">
        <v>72.8</v>
      </c>
      <c r="G305">
        <v>74.45</v>
      </c>
      <c r="H305">
        <v>74.7</v>
      </c>
      <c r="I305">
        <v>74.45</v>
      </c>
      <c r="J305">
        <v>2819</v>
      </c>
      <c r="K305">
        <v>4171.13</v>
      </c>
      <c r="L305">
        <v>4820000</v>
      </c>
      <c r="M305">
        <v>-862000</v>
      </c>
      <c r="N305">
        <v>74.25</v>
      </c>
    </row>
    <row r="306" spans="1:14" x14ac:dyDescent="0.25">
      <c r="A306" t="s">
        <v>14</v>
      </c>
      <c r="B306" s="1">
        <v>43522</v>
      </c>
      <c r="C306" s="1">
        <v>43552</v>
      </c>
      <c r="D306">
        <v>75</v>
      </c>
      <c r="E306">
        <v>75.650000000000006</v>
      </c>
      <c r="F306">
        <v>73.150000000000006</v>
      </c>
      <c r="G306">
        <v>74.75</v>
      </c>
      <c r="H306">
        <v>74.8</v>
      </c>
      <c r="I306">
        <v>74.75</v>
      </c>
      <c r="J306">
        <v>1085</v>
      </c>
      <c r="K306">
        <v>1611.03</v>
      </c>
      <c r="L306">
        <v>3260000</v>
      </c>
      <c r="M306">
        <v>434000</v>
      </c>
      <c r="N306">
        <v>74.25</v>
      </c>
    </row>
    <row r="307" spans="1:14" x14ac:dyDescent="0.25">
      <c r="A307" t="s">
        <v>14</v>
      </c>
      <c r="B307" s="1">
        <v>43522</v>
      </c>
      <c r="C307" s="1">
        <v>43580</v>
      </c>
      <c r="D307">
        <v>74.599999999999994</v>
      </c>
      <c r="E307">
        <v>75.05</v>
      </c>
      <c r="F307">
        <v>73.55</v>
      </c>
      <c r="G307">
        <v>75.05</v>
      </c>
      <c r="H307">
        <v>75.05</v>
      </c>
      <c r="I307">
        <v>75.05</v>
      </c>
      <c r="J307">
        <v>27</v>
      </c>
      <c r="K307">
        <v>40.049999999999997</v>
      </c>
      <c r="L307">
        <v>72000</v>
      </c>
      <c r="M307">
        <v>36000</v>
      </c>
      <c r="N307">
        <v>74.25</v>
      </c>
    </row>
    <row r="308" spans="1:14" x14ac:dyDescent="0.25">
      <c r="A308" t="s">
        <v>14</v>
      </c>
      <c r="B308" s="1">
        <v>43523</v>
      </c>
      <c r="C308" s="1">
        <v>43524</v>
      </c>
      <c r="D308">
        <v>74.95</v>
      </c>
      <c r="E308">
        <v>78.2</v>
      </c>
      <c r="F308">
        <v>74.95</v>
      </c>
      <c r="G308">
        <v>75.8</v>
      </c>
      <c r="H308">
        <v>75.5</v>
      </c>
      <c r="I308">
        <v>75.8</v>
      </c>
      <c r="J308">
        <v>4013</v>
      </c>
      <c r="K308">
        <v>6127.75</v>
      </c>
      <c r="L308">
        <v>2436000</v>
      </c>
      <c r="M308">
        <v>-2384000</v>
      </c>
      <c r="N308">
        <v>75.849999999999994</v>
      </c>
    </row>
    <row r="309" spans="1:14" x14ac:dyDescent="0.25">
      <c r="A309" t="s">
        <v>14</v>
      </c>
      <c r="B309" s="1">
        <v>43523</v>
      </c>
      <c r="C309" s="1">
        <v>43552</v>
      </c>
      <c r="D309">
        <v>75.25</v>
      </c>
      <c r="E309">
        <v>78.45</v>
      </c>
      <c r="F309">
        <v>75.25</v>
      </c>
      <c r="G309">
        <v>76.05</v>
      </c>
      <c r="H309">
        <v>75.849999999999994</v>
      </c>
      <c r="I309">
        <v>76.05</v>
      </c>
      <c r="J309">
        <v>2906</v>
      </c>
      <c r="K309">
        <v>4449.8900000000003</v>
      </c>
      <c r="L309">
        <v>4112000</v>
      </c>
      <c r="M309">
        <v>852000</v>
      </c>
      <c r="N309">
        <v>75.849999999999994</v>
      </c>
    </row>
    <row r="310" spans="1:14" x14ac:dyDescent="0.25">
      <c r="A310" t="s">
        <v>14</v>
      </c>
      <c r="B310" s="1">
        <v>43523</v>
      </c>
      <c r="C310" s="1">
        <v>43580</v>
      </c>
      <c r="D310">
        <v>76.400000000000006</v>
      </c>
      <c r="E310">
        <v>78.55</v>
      </c>
      <c r="F310">
        <v>75.75</v>
      </c>
      <c r="G310">
        <v>76.3</v>
      </c>
      <c r="H310">
        <v>76.3</v>
      </c>
      <c r="I310">
        <v>76.3</v>
      </c>
      <c r="J310">
        <v>34</v>
      </c>
      <c r="K310">
        <v>52.33</v>
      </c>
      <c r="L310">
        <v>98000</v>
      </c>
      <c r="M310">
        <v>26000</v>
      </c>
      <c r="N310">
        <v>75.849999999999994</v>
      </c>
    </row>
    <row r="311" spans="1:14" x14ac:dyDescent="0.25">
      <c r="A311" t="s">
        <v>14</v>
      </c>
      <c r="B311" s="1">
        <v>43524</v>
      </c>
      <c r="C311" s="1">
        <v>43524</v>
      </c>
      <c r="D311">
        <v>76.05</v>
      </c>
      <c r="E311">
        <v>76.45</v>
      </c>
      <c r="F311">
        <v>75.05</v>
      </c>
      <c r="G311">
        <v>75.599999999999994</v>
      </c>
      <c r="H311">
        <v>75.55</v>
      </c>
      <c r="I311">
        <v>75.599999999999994</v>
      </c>
      <c r="J311">
        <v>2404</v>
      </c>
      <c r="K311">
        <v>3629.56</v>
      </c>
      <c r="L311">
        <v>976000</v>
      </c>
      <c r="M311">
        <v>-1460000</v>
      </c>
      <c r="N311">
        <v>75.599999999999994</v>
      </c>
    </row>
    <row r="312" spans="1:14" x14ac:dyDescent="0.25">
      <c r="A312" t="s">
        <v>14</v>
      </c>
      <c r="B312" s="1">
        <v>43524</v>
      </c>
      <c r="C312" s="1">
        <v>43552</v>
      </c>
      <c r="D312">
        <v>76.900000000000006</v>
      </c>
      <c r="E312">
        <v>76.900000000000006</v>
      </c>
      <c r="F312">
        <v>75.45</v>
      </c>
      <c r="G312">
        <v>76.05</v>
      </c>
      <c r="H312">
        <v>76.349999999999994</v>
      </c>
      <c r="I312">
        <v>76.05</v>
      </c>
      <c r="J312">
        <v>2548</v>
      </c>
      <c r="K312">
        <v>3870.22</v>
      </c>
      <c r="L312">
        <v>5504000</v>
      </c>
      <c r="M312">
        <v>1392000</v>
      </c>
      <c r="N312">
        <v>75.599999999999994</v>
      </c>
    </row>
    <row r="313" spans="1:14" x14ac:dyDescent="0.25">
      <c r="A313" t="s">
        <v>14</v>
      </c>
      <c r="B313" s="1">
        <v>43524</v>
      </c>
      <c r="C313" s="1">
        <v>43580</v>
      </c>
      <c r="D313">
        <v>76.3</v>
      </c>
      <c r="E313">
        <v>76.55</v>
      </c>
      <c r="F313">
        <v>76</v>
      </c>
      <c r="G313">
        <v>76.3</v>
      </c>
      <c r="H313">
        <v>76</v>
      </c>
      <c r="I313">
        <v>76.3</v>
      </c>
      <c r="J313">
        <v>18</v>
      </c>
      <c r="K313">
        <v>27.45</v>
      </c>
      <c r="L313">
        <v>108000</v>
      </c>
      <c r="M313">
        <v>10000</v>
      </c>
      <c r="N313">
        <v>75.599999999999994</v>
      </c>
    </row>
    <row r="314" spans="1:14" x14ac:dyDescent="0.25">
      <c r="A314" t="s">
        <v>14</v>
      </c>
      <c r="B314" s="1">
        <v>43525</v>
      </c>
      <c r="C314" s="1">
        <v>43552</v>
      </c>
      <c r="D314">
        <v>76.849999999999994</v>
      </c>
      <c r="E314">
        <v>84.4</v>
      </c>
      <c r="F314">
        <v>76.75</v>
      </c>
      <c r="G314">
        <v>83.65</v>
      </c>
      <c r="H314">
        <v>83.9</v>
      </c>
      <c r="I314">
        <v>83.65</v>
      </c>
      <c r="J314">
        <v>7387</v>
      </c>
      <c r="K314">
        <v>11973.96</v>
      </c>
      <c r="L314">
        <v>6444000</v>
      </c>
      <c r="M314">
        <v>940000</v>
      </c>
      <c r="N314">
        <v>83.1</v>
      </c>
    </row>
    <row r="315" spans="1:14" x14ac:dyDescent="0.25">
      <c r="A315" t="s">
        <v>14</v>
      </c>
      <c r="B315" s="1">
        <v>43525</v>
      </c>
      <c r="C315" s="1">
        <v>43580</v>
      </c>
      <c r="D315">
        <v>77</v>
      </c>
      <c r="E315">
        <v>84.35</v>
      </c>
      <c r="F315">
        <v>77</v>
      </c>
      <c r="G315">
        <v>84.1</v>
      </c>
      <c r="H315">
        <v>84.1</v>
      </c>
      <c r="I315">
        <v>84.1</v>
      </c>
      <c r="J315">
        <v>104</v>
      </c>
      <c r="K315">
        <v>167.48</v>
      </c>
      <c r="L315">
        <v>130000</v>
      </c>
      <c r="M315">
        <v>22000</v>
      </c>
      <c r="N315">
        <v>83.1</v>
      </c>
    </row>
    <row r="316" spans="1:14" x14ac:dyDescent="0.25">
      <c r="A316" t="s">
        <v>14</v>
      </c>
      <c r="B316" s="1">
        <v>43525</v>
      </c>
      <c r="C316" s="1">
        <v>43615</v>
      </c>
      <c r="D316">
        <v>80</v>
      </c>
      <c r="E316">
        <v>80</v>
      </c>
      <c r="F316">
        <v>80</v>
      </c>
      <c r="G316">
        <v>80</v>
      </c>
      <c r="H316">
        <v>80</v>
      </c>
      <c r="I316">
        <v>84.65</v>
      </c>
      <c r="J316">
        <v>1</v>
      </c>
      <c r="K316">
        <v>1.6</v>
      </c>
      <c r="L316">
        <v>2000</v>
      </c>
      <c r="M316">
        <v>2000</v>
      </c>
      <c r="N316">
        <v>83.1</v>
      </c>
    </row>
    <row r="317" spans="1:14" x14ac:dyDescent="0.25">
      <c r="A317" t="s">
        <v>14</v>
      </c>
      <c r="B317" s="1">
        <v>43529</v>
      </c>
      <c r="C317" s="1">
        <v>43552</v>
      </c>
      <c r="D317">
        <v>84.6</v>
      </c>
      <c r="E317">
        <v>86.4</v>
      </c>
      <c r="F317">
        <v>82.85</v>
      </c>
      <c r="G317">
        <v>85.85</v>
      </c>
      <c r="H317">
        <v>85.75</v>
      </c>
      <c r="I317">
        <v>85.85</v>
      </c>
      <c r="J317">
        <v>5100</v>
      </c>
      <c r="K317">
        <v>8691.83</v>
      </c>
      <c r="L317">
        <v>6006000</v>
      </c>
      <c r="M317">
        <v>-438000</v>
      </c>
      <c r="N317">
        <v>85.25</v>
      </c>
    </row>
    <row r="318" spans="1:14" x14ac:dyDescent="0.25">
      <c r="A318" t="s">
        <v>14</v>
      </c>
      <c r="B318" s="1">
        <v>43529</v>
      </c>
      <c r="C318" s="1">
        <v>43580</v>
      </c>
      <c r="D318">
        <v>84.1</v>
      </c>
      <c r="E318">
        <v>86.5</v>
      </c>
      <c r="F318">
        <v>84.1</v>
      </c>
      <c r="G318">
        <v>86.25</v>
      </c>
      <c r="H318">
        <v>86.3</v>
      </c>
      <c r="I318">
        <v>86.25</v>
      </c>
      <c r="J318">
        <v>84</v>
      </c>
      <c r="K318">
        <v>143.75</v>
      </c>
      <c r="L318">
        <v>126000</v>
      </c>
      <c r="M318">
        <v>-4000</v>
      </c>
      <c r="N318">
        <v>85.25</v>
      </c>
    </row>
    <row r="319" spans="1:14" x14ac:dyDescent="0.25">
      <c r="A319" t="s">
        <v>14</v>
      </c>
      <c r="B319" s="1">
        <v>43529</v>
      </c>
      <c r="C319" s="1">
        <v>43615</v>
      </c>
      <c r="D319">
        <v>86.3</v>
      </c>
      <c r="E319">
        <v>86.3</v>
      </c>
      <c r="F319">
        <v>85.55</v>
      </c>
      <c r="G319">
        <v>86.1</v>
      </c>
      <c r="H319">
        <v>86.1</v>
      </c>
      <c r="I319">
        <v>86.8</v>
      </c>
      <c r="J319">
        <v>8</v>
      </c>
      <c r="K319">
        <v>13.75</v>
      </c>
      <c r="L319">
        <v>6000</v>
      </c>
      <c r="M319">
        <v>4000</v>
      </c>
      <c r="N319">
        <v>85.25</v>
      </c>
    </row>
    <row r="320" spans="1:14" x14ac:dyDescent="0.25">
      <c r="A320" t="s">
        <v>14</v>
      </c>
      <c r="B320" s="1">
        <v>43530</v>
      </c>
      <c r="C320" s="1">
        <v>43552</v>
      </c>
      <c r="D320">
        <v>86.2</v>
      </c>
      <c r="E320">
        <v>87.15</v>
      </c>
      <c r="F320">
        <v>85.1</v>
      </c>
      <c r="G320">
        <v>85.95</v>
      </c>
      <c r="H320">
        <v>85.7</v>
      </c>
      <c r="I320">
        <v>85.95</v>
      </c>
      <c r="J320">
        <v>2597</v>
      </c>
      <c r="K320">
        <v>4466.8100000000004</v>
      </c>
      <c r="L320">
        <v>5370000</v>
      </c>
      <c r="M320">
        <v>-636000</v>
      </c>
      <c r="N320">
        <v>85.55</v>
      </c>
    </row>
    <row r="321" spans="1:14" x14ac:dyDescent="0.25">
      <c r="A321" t="s">
        <v>14</v>
      </c>
      <c r="B321" s="1">
        <v>43530</v>
      </c>
      <c r="C321" s="1">
        <v>43580</v>
      </c>
      <c r="D321">
        <v>86.85</v>
      </c>
      <c r="E321">
        <v>87.3</v>
      </c>
      <c r="F321">
        <v>85.6</v>
      </c>
      <c r="G321">
        <v>86.25</v>
      </c>
      <c r="H321">
        <v>85.95</v>
      </c>
      <c r="I321">
        <v>86.25</v>
      </c>
      <c r="J321">
        <v>61</v>
      </c>
      <c r="K321">
        <v>105.31</v>
      </c>
      <c r="L321">
        <v>146000</v>
      </c>
      <c r="M321">
        <v>20000</v>
      </c>
      <c r="N321">
        <v>85.55</v>
      </c>
    </row>
    <row r="322" spans="1:14" x14ac:dyDescent="0.25">
      <c r="A322" t="s">
        <v>14</v>
      </c>
      <c r="B322" s="1">
        <v>43530</v>
      </c>
      <c r="C322" s="1">
        <v>43615</v>
      </c>
      <c r="D322">
        <v>87.05</v>
      </c>
      <c r="E322">
        <v>87.6</v>
      </c>
      <c r="F322">
        <v>86.55</v>
      </c>
      <c r="G322">
        <v>86.85</v>
      </c>
      <c r="H322">
        <v>86.85</v>
      </c>
      <c r="I322">
        <v>87.1</v>
      </c>
      <c r="J322">
        <v>7</v>
      </c>
      <c r="K322">
        <v>12.19</v>
      </c>
      <c r="L322">
        <v>18000</v>
      </c>
      <c r="M322">
        <v>12000</v>
      </c>
      <c r="N322">
        <v>85.55</v>
      </c>
    </row>
    <row r="323" spans="1:14" x14ac:dyDescent="0.25">
      <c r="A323" t="s">
        <v>14</v>
      </c>
      <c r="B323" s="1">
        <v>43531</v>
      </c>
      <c r="C323" s="1">
        <v>43552</v>
      </c>
      <c r="D323">
        <v>86.55</v>
      </c>
      <c r="E323">
        <v>91.1</v>
      </c>
      <c r="F323">
        <v>85.7</v>
      </c>
      <c r="G323">
        <v>89.6</v>
      </c>
      <c r="H323">
        <v>89</v>
      </c>
      <c r="I323">
        <v>89.6</v>
      </c>
      <c r="J323">
        <v>7115</v>
      </c>
      <c r="K323">
        <v>12648.76</v>
      </c>
      <c r="L323">
        <v>5704000</v>
      </c>
      <c r="M323">
        <v>334000</v>
      </c>
      <c r="N323">
        <v>89.3</v>
      </c>
    </row>
    <row r="324" spans="1:14" x14ac:dyDescent="0.25">
      <c r="A324" t="s">
        <v>14</v>
      </c>
      <c r="B324" s="1">
        <v>43531</v>
      </c>
      <c r="C324" s="1">
        <v>43580</v>
      </c>
      <c r="D324">
        <v>87.15</v>
      </c>
      <c r="E324">
        <v>91.1</v>
      </c>
      <c r="F324">
        <v>86.05</v>
      </c>
      <c r="G324">
        <v>89.75</v>
      </c>
      <c r="H324">
        <v>89.95</v>
      </c>
      <c r="I324">
        <v>89.75</v>
      </c>
      <c r="J324">
        <v>369</v>
      </c>
      <c r="K324">
        <v>660.63</v>
      </c>
      <c r="L324">
        <v>646000</v>
      </c>
      <c r="M324">
        <v>500000</v>
      </c>
      <c r="N324">
        <v>89.3</v>
      </c>
    </row>
    <row r="325" spans="1:14" x14ac:dyDescent="0.25">
      <c r="A325" t="s">
        <v>14</v>
      </c>
      <c r="B325" s="1">
        <v>43531</v>
      </c>
      <c r="C325" s="1">
        <v>43615</v>
      </c>
      <c r="D325">
        <v>88.25</v>
      </c>
      <c r="E325">
        <v>89.5</v>
      </c>
      <c r="F325">
        <v>86.45</v>
      </c>
      <c r="G325">
        <v>88.55</v>
      </c>
      <c r="H325">
        <v>88.55</v>
      </c>
      <c r="I325">
        <v>90.9</v>
      </c>
      <c r="J325">
        <v>250</v>
      </c>
      <c r="K325">
        <v>450.9</v>
      </c>
      <c r="L325">
        <v>492000</v>
      </c>
      <c r="M325">
        <v>474000</v>
      </c>
      <c r="N325">
        <v>89.3</v>
      </c>
    </row>
    <row r="326" spans="1:14" x14ac:dyDescent="0.25">
      <c r="A326" t="s">
        <v>14</v>
      </c>
      <c r="B326" s="1">
        <v>43532</v>
      </c>
      <c r="C326" s="1">
        <v>43552</v>
      </c>
      <c r="D326">
        <v>90.75</v>
      </c>
      <c r="E326">
        <v>90.75</v>
      </c>
      <c r="F326">
        <v>82.6</v>
      </c>
      <c r="G326">
        <v>84.4</v>
      </c>
      <c r="H326">
        <v>84.7</v>
      </c>
      <c r="I326">
        <v>84.4</v>
      </c>
      <c r="J326">
        <v>7908</v>
      </c>
      <c r="K326">
        <v>13462.13</v>
      </c>
      <c r="L326">
        <v>6440000</v>
      </c>
      <c r="M326">
        <v>736000</v>
      </c>
      <c r="N326">
        <v>83.95</v>
      </c>
    </row>
    <row r="327" spans="1:14" x14ac:dyDescent="0.25">
      <c r="A327" t="s">
        <v>14</v>
      </c>
      <c r="B327" s="1">
        <v>43532</v>
      </c>
      <c r="C327" s="1">
        <v>43580</v>
      </c>
      <c r="D327">
        <v>89.75</v>
      </c>
      <c r="E327">
        <v>89.75</v>
      </c>
      <c r="F327">
        <v>83.15</v>
      </c>
      <c r="G327">
        <v>84.55</v>
      </c>
      <c r="H327">
        <v>85</v>
      </c>
      <c r="I327">
        <v>84.55</v>
      </c>
      <c r="J327">
        <v>137</v>
      </c>
      <c r="K327">
        <v>233.39</v>
      </c>
      <c r="L327">
        <v>720000</v>
      </c>
      <c r="M327">
        <v>74000</v>
      </c>
      <c r="N327">
        <v>83.95</v>
      </c>
    </row>
    <row r="328" spans="1:14" x14ac:dyDescent="0.25">
      <c r="A328" t="s">
        <v>14</v>
      </c>
      <c r="B328" s="1">
        <v>43532</v>
      </c>
      <c r="C328" s="1">
        <v>43615</v>
      </c>
      <c r="D328">
        <v>88.55</v>
      </c>
      <c r="E328">
        <v>88.55</v>
      </c>
      <c r="F328">
        <v>83.75</v>
      </c>
      <c r="G328">
        <v>83.75</v>
      </c>
      <c r="H328">
        <v>83.75</v>
      </c>
      <c r="I328">
        <v>85.4</v>
      </c>
      <c r="J328">
        <v>10</v>
      </c>
      <c r="K328">
        <v>17.16</v>
      </c>
      <c r="L328">
        <v>500000</v>
      </c>
      <c r="M328">
        <v>8000</v>
      </c>
      <c r="N328">
        <v>83.95</v>
      </c>
    </row>
    <row r="329" spans="1:14" x14ac:dyDescent="0.25">
      <c r="A329" t="s">
        <v>14</v>
      </c>
      <c r="B329" s="1">
        <v>43535</v>
      </c>
      <c r="C329" s="1">
        <v>43552</v>
      </c>
      <c r="D329">
        <v>85</v>
      </c>
      <c r="E329">
        <v>88.35</v>
      </c>
      <c r="F329">
        <v>84.65</v>
      </c>
      <c r="G329">
        <v>87.9</v>
      </c>
      <c r="H329">
        <v>88.2</v>
      </c>
      <c r="I329">
        <v>87.9</v>
      </c>
      <c r="J329">
        <v>3524</v>
      </c>
      <c r="K329">
        <v>6117.85</v>
      </c>
      <c r="L329">
        <v>6038000</v>
      </c>
      <c r="M329">
        <v>-402000</v>
      </c>
      <c r="N329">
        <v>87.4</v>
      </c>
    </row>
    <row r="330" spans="1:14" x14ac:dyDescent="0.25">
      <c r="A330" t="s">
        <v>14</v>
      </c>
      <c r="B330" s="1">
        <v>43535</v>
      </c>
      <c r="C330" s="1">
        <v>43580</v>
      </c>
      <c r="D330">
        <v>85.55</v>
      </c>
      <c r="E330">
        <v>88.5</v>
      </c>
      <c r="F330">
        <v>85.4</v>
      </c>
      <c r="G330">
        <v>88.25</v>
      </c>
      <c r="H330">
        <v>88.2</v>
      </c>
      <c r="I330">
        <v>88.25</v>
      </c>
      <c r="J330">
        <v>55</v>
      </c>
      <c r="K330">
        <v>96.02</v>
      </c>
      <c r="L330">
        <v>726000</v>
      </c>
      <c r="M330">
        <v>6000</v>
      </c>
      <c r="N330">
        <v>87.4</v>
      </c>
    </row>
    <row r="331" spans="1:14" x14ac:dyDescent="0.25">
      <c r="A331" t="s">
        <v>14</v>
      </c>
      <c r="B331" s="1">
        <v>43535</v>
      </c>
      <c r="C331" s="1">
        <v>43615</v>
      </c>
      <c r="D331">
        <v>86.2</v>
      </c>
      <c r="E331">
        <v>88.45</v>
      </c>
      <c r="F331">
        <v>86.2</v>
      </c>
      <c r="G331">
        <v>88.45</v>
      </c>
      <c r="H331">
        <v>88.45</v>
      </c>
      <c r="I331">
        <v>88.45</v>
      </c>
      <c r="J331">
        <v>3</v>
      </c>
      <c r="K331">
        <v>5.25</v>
      </c>
      <c r="L331">
        <v>496000</v>
      </c>
      <c r="M331">
        <v>-4000</v>
      </c>
      <c r="N331">
        <v>87.4</v>
      </c>
    </row>
    <row r="332" spans="1:14" x14ac:dyDescent="0.25">
      <c r="A332" t="s">
        <v>14</v>
      </c>
      <c r="B332" s="1">
        <v>43536</v>
      </c>
      <c r="C332" s="1">
        <v>43552</v>
      </c>
      <c r="D332">
        <v>88.65</v>
      </c>
      <c r="E332">
        <v>94.8</v>
      </c>
      <c r="F332">
        <v>86.3</v>
      </c>
      <c r="G332">
        <v>93.9</v>
      </c>
      <c r="H332">
        <v>93.4</v>
      </c>
      <c r="I332">
        <v>93.9</v>
      </c>
      <c r="J332">
        <v>8595</v>
      </c>
      <c r="K332">
        <v>15692.41</v>
      </c>
      <c r="L332">
        <v>8246000</v>
      </c>
      <c r="M332">
        <v>2208000</v>
      </c>
      <c r="N332">
        <v>93.35</v>
      </c>
    </row>
    <row r="333" spans="1:14" x14ac:dyDescent="0.25">
      <c r="A333" t="s">
        <v>14</v>
      </c>
      <c r="B333" s="1">
        <v>43536</v>
      </c>
      <c r="C333" s="1">
        <v>43580</v>
      </c>
      <c r="D333">
        <v>89</v>
      </c>
      <c r="E333">
        <v>95</v>
      </c>
      <c r="F333">
        <v>86.85</v>
      </c>
      <c r="G333">
        <v>94.15</v>
      </c>
      <c r="H333">
        <v>93.9</v>
      </c>
      <c r="I333">
        <v>94.15</v>
      </c>
      <c r="J333">
        <v>180</v>
      </c>
      <c r="K333">
        <v>327.7</v>
      </c>
      <c r="L333">
        <v>746000</v>
      </c>
      <c r="M333">
        <v>20000</v>
      </c>
      <c r="N333">
        <v>93.35</v>
      </c>
    </row>
    <row r="334" spans="1:14" x14ac:dyDescent="0.25">
      <c r="A334" t="s">
        <v>14</v>
      </c>
      <c r="B334" s="1">
        <v>43536</v>
      </c>
      <c r="C334" s="1">
        <v>43615</v>
      </c>
      <c r="D334">
        <v>89</v>
      </c>
      <c r="E334">
        <v>95.35</v>
      </c>
      <c r="F334">
        <v>87.55</v>
      </c>
      <c r="G334">
        <v>95.1</v>
      </c>
      <c r="H334">
        <v>95.35</v>
      </c>
      <c r="I334">
        <v>95.1</v>
      </c>
      <c r="J334">
        <v>14</v>
      </c>
      <c r="K334">
        <v>25.82</v>
      </c>
      <c r="L334">
        <v>500000</v>
      </c>
      <c r="M334">
        <v>4000</v>
      </c>
      <c r="N334">
        <v>93.35</v>
      </c>
    </row>
    <row r="335" spans="1:14" x14ac:dyDescent="0.25">
      <c r="A335" t="s">
        <v>14</v>
      </c>
      <c r="B335" s="1">
        <v>43537</v>
      </c>
      <c r="C335" s="1">
        <v>43552</v>
      </c>
      <c r="D335">
        <v>93.3</v>
      </c>
      <c r="E335">
        <v>93.8</v>
      </c>
      <c r="F335">
        <v>90.75</v>
      </c>
      <c r="G335">
        <v>92.65</v>
      </c>
      <c r="H335">
        <v>92.7</v>
      </c>
      <c r="I335">
        <v>92.65</v>
      </c>
      <c r="J335">
        <v>4513</v>
      </c>
      <c r="K335">
        <v>8316.58</v>
      </c>
      <c r="L335">
        <v>8388000</v>
      </c>
      <c r="M335">
        <v>142000</v>
      </c>
      <c r="N335">
        <v>92.2</v>
      </c>
    </row>
    <row r="336" spans="1:14" x14ac:dyDescent="0.25">
      <c r="A336" t="s">
        <v>14</v>
      </c>
      <c r="B336" s="1">
        <v>43537</v>
      </c>
      <c r="C336" s="1">
        <v>43580</v>
      </c>
      <c r="D336">
        <v>94</v>
      </c>
      <c r="E336">
        <v>94.15</v>
      </c>
      <c r="F336">
        <v>91.4</v>
      </c>
      <c r="G336">
        <v>93.1</v>
      </c>
      <c r="H336">
        <v>92.85</v>
      </c>
      <c r="I336">
        <v>93.1</v>
      </c>
      <c r="J336">
        <v>103</v>
      </c>
      <c r="K336">
        <v>190.61</v>
      </c>
      <c r="L336">
        <v>776000</v>
      </c>
      <c r="M336">
        <v>30000</v>
      </c>
      <c r="N336">
        <v>92.2</v>
      </c>
    </row>
    <row r="337" spans="1:14" x14ac:dyDescent="0.25">
      <c r="A337" t="s">
        <v>14</v>
      </c>
      <c r="B337" s="1">
        <v>43537</v>
      </c>
      <c r="C337" s="1">
        <v>43615</v>
      </c>
      <c r="D337">
        <v>0</v>
      </c>
      <c r="E337">
        <v>0</v>
      </c>
      <c r="F337">
        <v>0</v>
      </c>
      <c r="G337">
        <v>95.1</v>
      </c>
      <c r="H337">
        <v>95.35</v>
      </c>
      <c r="I337">
        <v>93.7</v>
      </c>
      <c r="J337">
        <v>0</v>
      </c>
      <c r="K337">
        <v>0</v>
      </c>
      <c r="L337">
        <v>500000</v>
      </c>
      <c r="M337">
        <v>0</v>
      </c>
      <c r="N337">
        <v>92.2</v>
      </c>
    </row>
    <row r="338" spans="1:14" x14ac:dyDescent="0.25">
      <c r="A338" t="s">
        <v>14</v>
      </c>
      <c r="B338" s="1">
        <v>43538</v>
      </c>
      <c r="C338" s="1">
        <v>43552</v>
      </c>
      <c r="D338">
        <v>92.95</v>
      </c>
      <c r="E338">
        <v>96.75</v>
      </c>
      <c r="F338">
        <v>91.55</v>
      </c>
      <c r="G338">
        <v>94.9</v>
      </c>
      <c r="H338">
        <v>95</v>
      </c>
      <c r="I338">
        <v>94.9</v>
      </c>
      <c r="J338">
        <v>6192</v>
      </c>
      <c r="K338">
        <v>11729.48</v>
      </c>
      <c r="L338">
        <v>7208000</v>
      </c>
      <c r="M338">
        <v>-1180000</v>
      </c>
      <c r="N338">
        <v>94.65</v>
      </c>
    </row>
    <row r="339" spans="1:14" x14ac:dyDescent="0.25">
      <c r="A339" t="s">
        <v>14</v>
      </c>
      <c r="B339" s="1">
        <v>43538</v>
      </c>
      <c r="C339" s="1">
        <v>43580</v>
      </c>
      <c r="D339">
        <v>93.5</v>
      </c>
      <c r="E339">
        <v>96.9</v>
      </c>
      <c r="F339">
        <v>92.05</v>
      </c>
      <c r="G339">
        <v>95.45</v>
      </c>
      <c r="H339">
        <v>95</v>
      </c>
      <c r="I339">
        <v>95.45</v>
      </c>
      <c r="J339">
        <v>177</v>
      </c>
      <c r="K339">
        <v>337.06</v>
      </c>
      <c r="L339">
        <v>768000</v>
      </c>
      <c r="M339">
        <v>-8000</v>
      </c>
      <c r="N339">
        <v>94.65</v>
      </c>
    </row>
    <row r="340" spans="1:14" x14ac:dyDescent="0.25">
      <c r="A340" t="s">
        <v>14</v>
      </c>
      <c r="B340" s="1">
        <v>43538</v>
      </c>
      <c r="C340" s="1">
        <v>43615</v>
      </c>
      <c r="D340">
        <v>96.6</v>
      </c>
      <c r="E340">
        <v>96.6</v>
      </c>
      <c r="F340">
        <v>96.25</v>
      </c>
      <c r="G340">
        <v>96.25</v>
      </c>
      <c r="H340">
        <v>96.25</v>
      </c>
      <c r="I340">
        <v>96.2</v>
      </c>
      <c r="J340">
        <v>3</v>
      </c>
      <c r="K340">
        <v>5.79</v>
      </c>
      <c r="L340">
        <v>498000</v>
      </c>
      <c r="M340">
        <v>-2000</v>
      </c>
      <c r="N340">
        <v>94.65</v>
      </c>
    </row>
    <row r="341" spans="1:14" x14ac:dyDescent="0.25">
      <c r="A341" t="s">
        <v>14</v>
      </c>
      <c r="B341" s="1">
        <v>43539</v>
      </c>
      <c r="C341" s="1">
        <v>43552</v>
      </c>
      <c r="D341">
        <v>94.85</v>
      </c>
      <c r="E341">
        <v>96.8</v>
      </c>
      <c r="F341">
        <v>94.35</v>
      </c>
      <c r="G341">
        <v>95.3</v>
      </c>
      <c r="H341">
        <v>94.5</v>
      </c>
      <c r="I341">
        <v>95.3</v>
      </c>
      <c r="J341">
        <v>3341</v>
      </c>
      <c r="K341">
        <v>6395.95</v>
      </c>
      <c r="L341">
        <v>6076000</v>
      </c>
      <c r="M341">
        <v>-1132000</v>
      </c>
      <c r="N341">
        <v>95.75</v>
      </c>
    </row>
    <row r="342" spans="1:14" x14ac:dyDescent="0.25">
      <c r="A342" t="s">
        <v>14</v>
      </c>
      <c r="B342" s="1">
        <v>43539</v>
      </c>
      <c r="C342" s="1">
        <v>43580</v>
      </c>
      <c r="D342">
        <v>92.2</v>
      </c>
      <c r="E342">
        <v>96.9</v>
      </c>
      <c r="F342">
        <v>92.2</v>
      </c>
      <c r="G342">
        <v>95.3</v>
      </c>
      <c r="H342">
        <v>94.95</v>
      </c>
      <c r="I342">
        <v>95.3</v>
      </c>
      <c r="J342">
        <v>82</v>
      </c>
      <c r="K342">
        <v>157.37</v>
      </c>
      <c r="L342">
        <v>762000</v>
      </c>
      <c r="M342">
        <v>-6000</v>
      </c>
      <c r="N342">
        <v>95.75</v>
      </c>
    </row>
    <row r="343" spans="1:14" x14ac:dyDescent="0.25">
      <c r="A343" t="s">
        <v>14</v>
      </c>
      <c r="B343" s="1">
        <v>43539</v>
      </c>
      <c r="C343" s="1">
        <v>43615</v>
      </c>
      <c r="D343">
        <v>0</v>
      </c>
      <c r="E343">
        <v>0</v>
      </c>
      <c r="F343">
        <v>0</v>
      </c>
      <c r="G343">
        <v>96.25</v>
      </c>
      <c r="H343">
        <v>96.25</v>
      </c>
      <c r="I343">
        <v>97.3</v>
      </c>
      <c r="J343">
        <v>0</v>
      </c>
      <c r="K343">
        <v>0</v>
      </c>
      <c r="L343">
        <v>498000</v>
      </c>
      <c r="M343">
        <v>0</v>
      </c>
      <c r="N343">
        <v>95.75</v>
      </c>
    </row>
    <row r="344" spans="1:14" x14ac:dyDescent="0.25">
      <c r="A344" t="s">
        <v>14</v>
      </c>
      <c r="B344" s="1">
        <v>43542</v>
      </c>
      <c r="C344" s="1">
        <v>43552</v>
      </c>
      <c r="D344">
        <v>95.35</v>
      </c>
      <c r="E344">
        <v>95.95</v>
      </c>
      <c r="F344">
        <v>91.1</v>
      </c>
      <c r="G344">
        <v>92.6</v>
      </c>
      <c r="H344">
        <v>92.6</v>
      </c>
      <c r="I344">
        <v>92.6</v>
      </c>
      <c r="J344">
        <v>2893</v>
      </c>
      <c r="K344">
        <v>5433.46</v>
      </c>
      <c r="L344">
        <v>5212000</v>
      </c>
      <c r="M344">
        <v>-864000</v>
      </c>
      <c r="N344">
        <v>92</v>
      </c>
    </row>
    <row r="345" spans="1:14" x14ac:dyDescent="0.25">
      <c r="A345" t="s">
        <v>14</v>
      </c>
      <c r="B345" s="1">
        <v>43542</v>
      </c>
      <c r="C345" s="1">
        <v>43580</v>
      </c>
      <c r="D345">
        <v>95.4</v>
      </c>
      <c r="E345">
        <v>95.75</v>
      </c>
      <c r="F345">
        <v>91.85</v>
      </c>
      <c r="G345">
        <v>92.95</v>
      </c>
      <c r="H345">
        <v>92.9</v>
      </c>
      <c r="I345">
        <v>92.95</v>
      </c>
      <c r="J345">
        <v>60</v>
      </c>
      <c r="K345">
        <v>112.81</v>
      </c>
      <c r="L345">
        <v>788000</v>
      </c>
      <c r="M345">
        <v>26000</v>
      </c>
      <c r="N345">
        <v>92</v>
      </c>
    </row>
    <row r="346" spans="1:14" x14ac:dyDescent="0.25">
      <c r="A346" t="s">
        <v>14</v>
      </c>
      <c r="B346" s="1">
        <v>43542</v>
      </c>
      <c r="C346" s="1">
        <v>43615</v>
      </c>
      <c r="D346">
        <v>94.6</v>
      </c>
      <c r="E346">
        <v>94.6</v>
      </c>
      <c r="F346">
        <v>94.6</v>
      </c>
      <c r="G346">
        <v>94.6</v>
      </c>
      <c r="H346">
        <v>94.6</v>
      </c>
      <c r="I346">
        <v>93.4</v>
      </c>
      <c r="J346">
        <v>2</v>
      </c>
      <c r="K346">
        <v>3.78</v>
      </c>
      <c r="L346">
        <v>502000</v>
      </c>
      <c r="M346">
        <v>4000</v>
      </c>
      <c r="N346">
        <v>92</v>
      </c>
    </row>
    <row r="347" spans="1:14" x14ac:dyDescent="0.25">
      <c r="A347" t="s">
        <v>14</v>
      </c>
      <c r="B347" s="1">
        <v>43543</v>
      </c>
      <c r="C347" s="1">
        <v>43552</v>
      </c>
      <c r="D347">
        <v>92.65</v>
      </c>
      <c r="E347">
        <v>93.4</v>
      </c>
      <c r="F347">
        <v>90.9</v>
      </c>
      <c r="G347">
        <v>92.6</v>
      </c>
      <c r="H347">
        <v>92.9</v>
      </c>
      <c r="I347">
        <v>92.6</v>
      </c>
      <c r="J347">
        <v>2123</v>
      </c>
      <c r="K347">
        <v>3916.84</v>
      </c>
      <c r="L347">
        <v>4968000</v>
      </c>
      <c r="M347">
        <v>-244000</v>
      </c>
      <c r="N347">
        <v>92.15</v>
      </c>
    </row>
    <row r="348" spans="1:14" x14ac:dyDescent="0.25">
      <c r="A348" t="s">
        <v>14</v>
      </c>
      <c r="B348" s="1">
        <v>43543</v>
      </c>
      <c r="C348" s="1">
        <v>43580</v>
      </c>
      <c r="D348">
        <v>93.25</v>
      </c>
      <c r="E348">
        <v>93.25</v>
      </c>
      <c r="F348">
        <v>91.5</v>
      </c>
      <c r="G348">
        <v>93</v>
      </c>
      <c r="H348">
        <v>93</v>
      </c>
      <c r="I348">
        <v>93</v>
      </c>
      <c r="J348">
        <v>65</v>
      </c>
      <c r="K348">
        <v>120.28</v>
      </c>
      <c r="L348">
        <v>792000</v>
      </c>
      <c r="M348">
        <v>4000</v>
      </c>
      <c r="N348">
        <v>92.15</v>
      </c>
    </row>
    <row r="349" spans="1:14" x14ac:dyDescent="0.25">
      <c r="A349" t="s">
        <v>14</v>
      </c>
      <c r="B349" s="1">
        <v>43543</v>
      </c>
      <c r="C349" s="1">
        <v>43615</v>
      </c>
      <c r="D349">
        <v>92</v>
      </c>
      <c r="E349">
        <v>92</v>
      </c>
      <c r="F349">
        <v>92</v>
      </c>
      <c r="G349">
        <v>92</v>
      </c>
      <c r="H349">
        <v>92</v>
      </c>
      <c r="I349">
        <v>93.55</v>
      </c>
      <c r="J349">
        <v>1</v>
      </c>
      <c r="K349">
        <v>1.84</v>
      </c>
      <c r="L349">
        <v>504000</v>
      </c>
      <c r="M349">
        <v>2000</v>
      </c>
      <c r="N349">
        <v>92.15</v>
      </c>
    </row>
    <row r="350" spans="1:14" x14ac:dyDescent="0.25">
      <c r="A350" t="s">
        <v>14</v>
      </c>
      <c r="B350" s="1">
        <v>43544</v>
      </c>
      <c r="C350" s="1">
        <v>43552</v>
      </c>
      <c r="D350">
        <v>92.9</v>
      </c>
      <c r="E350">
        <v>92.95</v>
      </c>
      <c r="F350">
        <v>89.55</v>
      </c>
      <c r="G350">
        <v>90.35</v>
      </c>
      <c r="H350">
        <v>90.7</v>
      </c>
      <c r="I350">
        <v>90.35</v>
      </c>
      <c r="J350">
        <v>2227</v>
      </c>
      <c r="K350">
        <v>4061.66</v>
      </c>
      <c r="L350">
        <v>4894000</v>
      </c>
      <c r="M350">
        <v>-74000</v>
      </c>
      <c r="N350">
        <v>89.9</v>
      </c>
    </row>
    <row r="351" spans="1:14" x14ac:dyDescent="0.25">
      <c r="A351" t="s">
        <v>14</v>
      </c>
      <c r="B351" s="1">
        <v>43544</v>
      </c>
      <c r="C351" s="1">
        <v>43580</v>
      </c>
      <c r="D351">
        <v>93.2</v>
      </c>
      <c r="E351">
        <v>93.2</v>
      </c>
      <c r="F351">
        <v>90.1</v>
      </c>
      <c r="G351">
        <v>90.8</v>
      </c>
      <c r="H351">
        <v>91.2</v>
      </c>
      <c r="I351">
        <v>90.8</v>
      </c>
      <c r="J351">
        <v>156</v>
      </c>
      <c r="K351">
        <v>285.24</v>
      </c>
      <c r="L351">
        <v>892000</v>
      </c>
      <c r="M351">
        <v>100000</v>
      </c>
      <c r="N351">
        <v>89.9</v>
      </c>
    </row>
    <row r="352" spans="1:14" x14ac:dyDescent="0.25">
      <c r="A352" t="s">
        <v>14</v>
      </c>
      <c r="B352" s="1">
        <v>43544</v>
      </c>
      <c r="C352" s="1">
        <v>43615</v>
      </c>
      <c r="D352">
        <v>91.25</v>
      </c>
      <c r="E352">
        <v>91.25</v>
      </c>
      <c r="F352">
        <v>91.25</v>
      </c>
      <c r="G352">
        <v>91.25</v>
      </c>
      <c r="H352">
        <v>91.25</v>
      </c>
      <c r="I352">
        <v>91.25</v>
      </c>
      <c r="J352">
        <v>5</v>
      </c>
      <c r="K352">
        <v>9.1300000000000008</v>
      </c>
      <c r="L352">
        <v>504000</v>
      </c>
      <c r="M352">
        <v>0</v>
      </c>
      <c r="N352">
        <v>89.9</v>
      </c>
    </row>
    <row r="353" spans="1:14" x14ac:dyDescent="0.25">
      <c r="A353" t="s">
        <v>14</v>
      </c>
      <c r="B353" s="1">
        <v>43546</v>
      </c>
      <c r="C353" s="1">
        <v>43552</v>
      </c>
      <c r="D353">
        <v>90.75</v>
      </c>
      <c r="E353">
        <v>90.9</v>
      </c>
      <c r="F353">
        <v>86.8</v>
      </c>
      <c r="G353">
        <v>87.2</v>
      </c>
      <c r="H353">
        <v>87.25</v>
      </c>
      <c r="I353">
        <v>87.2</v>
      </c>
      <c r="J353">
        <v>1978</v>
      </c>
      <c r="K353">
        <v>3498.26</v>
      </c>
      <c r="L353">
        <v>4578000</v>
      </c>
      <c r="M353">
        <v>-316000</v>
      </c>
      <c r="N353">
        <v>87.05</v>
      </c>
    </row>
    <row r="354" spans="1:14" x14ac:dyDescent="0.25">
      <c r="A354" t="s">
        <v>14</v>
      </c>
      <c r="B354" s="1">
        <v>43546</v>
      </c>
      <c r="C354" s="1">
        <v>43580</v>
      </c>
      <c r="D354">
        <v>91.05</v>
      </c>
      <c r="E354">
        <v>91.1</v>
      </c>
      <c r="F354">
        <v>87.3</v>
      </c>
      <c r="G354">
        <v>87.6</v>
      </c>
      <c r="H354">
        <v>87.6</v>
      </c>
      <c r="I354">
        <v>87.6</v>
      </c>
      <c r="J354">
        <v>315</v>
      </c>
      <c r="K354">
        <v>558.76</v>
      </c>
      <c r="L354">
        <v>1130000</v>
      </c>
      <c r="M354">
        <v>238000</v>
      </c>
      <c r="N354">
        <v>87.05</v>
      </c>
    </row>
    <row r="355" spans="1:14" x14ac:dyDescent="0.25">
      <c r="A355" t="s">
        <v>14</v>
      </c>
      <c r="B355" s="1">
        <v>43546</v>
      </c>
      <c r="C355" s="1">
        <v>43615</v>
      </c>
      <c r="D355">
        <v>89.5</v>
      </c>
      <c r="E355">
        <v>89.5</v>
      </c>
      <c r="F355">
        <v>88.15</v>
      </c>
      <c r="G355">
        <v>88.15</v>
      </c>
      <c r="H355">
        <v>88.15</v>
      </c>
      <c r="I355">
        <v>88.15</v>
      </c>
      <c r="J355">
        <v>4</v>
      </c>
      <c r="K355">
        <v>7.1</v>
      </c>
      <c r="L355">
        <v>502000</v>
      </c>
      <c r="M355">
        <v>-2000</v>
      </c>
      <c r="N355">
        <v>87.05</v>
      </c>
    </row>
    <row r="356" spans="1:14" x14ac:dyDescent="0.25">
      <c r="A356" t="s">
        <v>14</v>
      </c>
      <c r="B356" s="1">
        <v>43549</v>
      </c>
      <c r="C356" s="1">
        <v>43552</v>
      </c>
      <c r="D356">
        <v>86</v>
      </c>
      <c r="E356">
        <v>86.9</v>
      </c>
      <c r="F356">
        <v>84.6</v>
      </c>
      <c r="G356">
        <v>85.15</v>
      </c>
      <c r="H356">
        <v>85.25</v>
      </c>
      <c r="I356">
        <v>85.15</v>
      </c>
      <c r="J356">
        <v>2622</v>
      </c>
      <c r="K356">
        <v>4491.3999999999996</v>
      </c>
      <c r="L356">
        <v>3896000</v>
      </c>
      <c r="M356">
        <v>-682000</v>
      </c>
      <c r="N356">
        <v>84.9</v>
      </c>
    </row>
    <row r="357" spans="1:14" x14ac:dyDescent="0.25">
      <c r="A357" t="s">
        <v>14</v>
      </c>
      <c r="B357" s="1">
        <v>43549</v>
      </c>
      <c r="C357" s="1">
        <v>43580</v>
      </c>
      <c r="D357">
        <v>87.35</v>
      </c>
      <c r="E357">
        <v>87.35</v>
      </c>
      <c r="F357">
        <v>84.95</v>
      </c>
      <c r="G357">
        <v>85.5</v>
      </c>
      <c r="H357">
        <v>85.55</v>
      </c>
      <c r="I357">
        <v>85.5</v>
      </c>
      <c r="J357">
        <v>872</v>
      </c>
      <c r="K357">
        <v>1500.84</v>
      </c>
      <c r="L357">
        <v>1650000</v>
      </c>
      <c r="M357">
        <v>520000</v>
      </c>
      <c r="N357">
        <v>84.9</v>
      </c>
    </row>
    <row r="358" spans="1:14" x14ac:dyDescent="0.25">
      <c r="A358" t="s">
        <v>14</v>
      </c>
      <c r="B358" s="1">
        <v>43549</v>
      </c>
      <c r="C358" s="1">
        <v>43615</v>
      </c>
      <c r="D358">
        <v>87.5</v>
      </c>
      <c r="E358">
        <v>87.5</v>
      </c>
      <c r="F358">
        <v>87.5</v>
      </c>
      <c r="G358">
        <v>87.5</v>
      </c>
      <c r="H358">
        <v>87.5</v>
      </c>
      <c r="I358">
        <v>86.1</v>
      </c>
      <c r="J358">
        <v>1</v>
      </c>
      <c r="K358">
        <v>1.75</v>
      </c>
      <c r="L358">
        <v>500000</v>
      </c>
      <c r="M358">
        <v>-2000</v>
      </c>
      <c r="N358">
        <v>84.9</v>
      </c>
    </row>
    <row r="359" spans="1:14" x14ac:dyDescent="0.25">
      <c r="A359" t="s">
        <v>14</v>
      </c>
      <c r="B359" s="1">
        <v>43550</v>
      </c>
      <c r="C359" s="1">
        <v>43552</v>
      </c>
      <c r="D359">
        <v>85</v>
      </c>
      <c r="E359">
        <v>90.55</v>
      </c>
      <c r="F359">
        <v>85</v>
      </c>
      <c r="G359">
        <v>89.8</v>
      </c>
      <c r="H359">
        <v>90.1</v>
      </c>
      <c r="I359">
        <v>89.8</v>
      </c>
      <c r="J359">
        <v>5231</v>
      </c>
      <c r="K359">
        <v>9300.75</v>
      </c>
      <c r="L359">
        <v>3154000</v>
      </c>
      <c r="M359">
        <v>-742000</v>
      </c>
      <c r="N359">
        <v>89.65</v>
      </c>
    </row>
    <row r="360" spans="1:14" x14ac:dyDescent="0.25">
      <c r="A360" t="s">
        <v>14</v>
      </c>
      <c r="B360" s="1">
        <v>43550</v>
      </c>
      <c r="C360" s="1">
        <v>43580</v>
      </c>
      <c r="D360">
        <v>85.9</v>
      </c>
      <c r="E360">
        <v>90.9</v>
      </c>
      <c r="F360">
        <v>85.9</v>
      </c>
      <c r="G360">
        <v>90.3</v>
      </c>
      <c r="H360">
        <v>90.5</v>
      </c>
      <c r="I360">
        <v>90.3</v>
      </c>
      <c r="J360">
        <v>1405</v>
      </c>
      <c r="K360">
        <v>2502.0100000000002</v>
      </c>
      <c r="L360">
        <v>2414000</v>
      </c>
      <c r="M360">
        <v>764000</v>
      </c>
      <c r="N360">
        <v>89.65</v>
      </c>
    </row>
    <row r="361" spans="1:14" x14ac:dyDescent="0.25">
      <c r="A361" t="s">
        <v>14</v>
      </c>
      <c r="B361" s="1">
        <v>43550</v>
      </c>
      <c r="C361" s="1">
        <v>43615</v>
      </c>
      <c r="D361">
        <v>89.35</v>
      </c>
      <c r="E361">
        <v>90.55</v>
      </c>
      <c r="F361">
        <v>89</v>
      </c>
      <c r="G361">
        <v>90.45</v>
      </c>
      <c r="H361">
        <v>90.45</v>
      </c>
      <c r="I361">
        <v>90.9</v>
      </c>
      <c r="J361">
        <v>4</v>
      </c>
      <c r="K361">
        <v>7.19</v>
      </c>
      <c r="L361">
        <v>502000</v>
      </c>
      <c r="M361">
        <v>2000</v>
      </c>
      <c r="N361">
        <v>89.65</v>
      </c>
    </row>
    <row r="362" spans="1:14" x14ac:dyDescent="0.25">
      <c r="A362" t="s">
        <v>14</v>
      </c>
      <c r="B362" s="1">
        <v>43551</v>
      </c>
      <c r="C362" s="1">
        <v>43552</v>
      </c>
      <c r="D362">
        <v>90.6</v>
      </c>
      <c r="E362">
        <v>91</v>
      </c>
      <c r="F362">
        <v>87.7</v>
      </c>
      <c r="G362">
        <v>88.25</v>
      </c>
      <c r="H362">
        <v>88.35</v>
      </c>
      <c r="I362">
        <v>88.25</v>
      </c>
      <c r="J362">
        <v>4869</v>
      </c>
      <c r="K362">
        <v>8639.89</v>
      </c>
      <c r="L362">
        <v>1856000</v>
      </c>
      <c r="M362">
        <v>-1298000</v>
      </c>
      <c r="N362">
        <v>87.95</v>
      </c>
    </row>
    <row r="363" spans="1:14" x14ac:dyDescent="0.25">
      <c r="A363" t="s">
        <v>14</v>
      </c>
      <c r="B363" s="1">
        <v>43551</v>
      </c>
      <c r="C363" s="1">
        <v>43580</v>
      </c>
      <c r="D363">
        <v>90.95</v>
      </c>
      <c r="E363">
        <v>91.1</v>
      </c>
      <c r="F363">
        <v>88</v>
      </c>
      <c r="G363">
        <v>88.6</v>
      </c>
      <c r="H363">
        <v>88.85</v>
      </c>
      <c r="I363">
        <v>88.6</v>
      </c>
      <c r="J363">
        <v>1875</v>
      </c>
      <c r="K363">
        <v>3343.12</v>
      </c>
      <c r="L363">
        <v>3268000</v>
      </c>
      <c r="M363">
        <v>854000</v>
      </c>
      <c r="N363">
        <v>87.95</v>
      </c>
    </row>
    <row r="364" spans="1:14" x14ac:dyDescent="0.25">
      <c r="A364" t="s">
        <v>14</v>
      </c>
      <c r="B364" s="1">
        <v>43551</v>
      </c>
      <c r="C364" s="1">
        <v>43615</v>
      </c>
      <c r="D364">
        <v>89.35</v>
      </c>
      <c r="E364">
        <v>89.35</v>
      </c>
      <c r="F364">
        <v>88.8</v>
      </c>
      <c r="G364">
        <v>88.95</v>
      </c>
      <c r="H364">
        <v>89.05</v>
      </c>
      <c r="I364">
        <v>88.95</v>
      </c>
      <c r="J364">
        <v>3</v>
      </c>
      <c r="K364">
        <v>5.34</v>
      </c>
      <c r="L364">
        <v>506000</v>
      </c>
      <c r="M364">
        <v>4000</v>
      </c>
      <c r="N364">
        <v>87.95</v>
      </c>
    </row>
    <row r="365" spans="1:14" x14ac:dyDescent="0.25">
      <c r="A365" t="s">
        <v>14</v>
      </c>
      <c r="B365" s="1">
        <v>43552</v>
      </c>
      <c r="C365" s="1">
        <v>43552</v>
      </c>
      <c r="D365">
        <v>88</v>
      </c>
      <c r="E365">
        <v>92</v>
      </c>
      <c r="F365">
        <v>88</v>
      </c>
      <c r="G365">
        <v>91.65</v>
      </c>
      <c r="H365">
        <v>91.85</v>
      </c>
      <c r="I365">
        <v>91.85</v>
      </c>
      <c r="J365">
        <v>3235</v>
      </c>
      <c r="K365">
        <v>5869.35</v>
      </c>
      <c r="L365">
        <v>1478000</v>
      </c>
      <c r="M365">
        <v>-378000</v>
      </c>
      <c r="N365">
        <v>91.85</v>
      </c>
    </row>
    <row r="366" spans="1:14" x14ac:dyDescent="0.25">
      <c r="A366" t="s">
        <v>14</v>
      </c>
      <c r="B366" s="1">
        <v>43552</v>
      </c>
      <c r="C366" s="1">
        <v>43580</v>
      </c>
      <c r="D366">
        <v>87.7</v>
      </c>
      <c r="E366">
        <v>93.2</v>
      </c>
      <c r="F366">
        <v>87.7</v>
      </c>
      <c r="G366">
        <v>92.75</v>
      </c>
      <c r="H366">
        <v>92.7</v>
      </c>
      <c r="I366">
        <v>92.75</v>
      </c>
      <c r="J366">
        <v>2570</v>
      </c>
      <c r="K366">
        <v>4699.42</v>
      </c>
      <c r="L366">
        <v>4470000</v>
      </c>
      <c r="M366">
        <v>1202000</v>
      </c>
      <c r="N366">
        <v>91.85</v>
      </c>
    </row>
    <row r="367" spans="1:14" x14ac:dyDescent="0.25">
      <c r="A367" t="s">
        <v>14</v>
      </c>
      <c r="B367" s="1">
        <v>43552</v>
      </c>
      <c r="C367" s="1">
        <v>43615</v>
      </c>
      <c r="D367">
        <v>90.25</v>
      </c>
      <c r="E367">
        <v>93.5</v>
      </c>
      <c r="F367">
        <v>90.25</v>
      </c>
      <c r="G367">
        <v>93.2</v>
      </c>
      <c r="H367">
        <v>93.5</v>
      </c>
      <c r="I367">
        <v>93.2</v>
      </c>
      <c r="J367">
        <v>25</v>
      </c>
      <c r="K367">
        <v>46.08</v>
      </c>
      <c r="L367">
        <v>542000</v>
      </c>
      <c r="M367">
        <v>36000</v>
      </c>
      <c r="N367">
        <v>91.85</v>
      </c>
    </row>
    <row r="368" spans="1:14" x14ac:dyDescent="0.25">
      <c r="A368" t="s">
        <v>14</v>
      </c>
      <c r="B368" s="1">
        <v>43553</v>
      </c>
      <c r="C368" s="1">
        <v>43580</v>
      </c>
      <c r="D368">
        <v>92.95</v>
      </c>
      <c r="E368">
        <v>93.2</v>
      </c>
      <c r="F368">
        <v>90.9</v>
      </c>
      <c r="G368">
        <v>91.6</v>
      </c>
      <c r="H368">
        <v>91.5</v>
      </c>
      <c r="I368">
        <v>91.6</v>
      </c>
      <c r="J368">
        <v>2555</v>
      </c>
      <c r="K368">
        <v>4687.1000000000004</v>
      </c>
      <c r="L368">
        <v>4366000</v>
      </c>
      <c r="M368">
        <v>-104000</v>
      </c>
      <c r="N368">
        <v>90.95</v>
      </c>
    </row>
    <row r="369" spans="1:14" x14ac:dyDescent="0.25">
      <c r="A369" t="s">
        <v>14</v>
      </c>
      <c r="B369" s="1">
        <v>43553</v>
      </c>
      <c r="C369" s="1">
        <v>43615</v>
      </c>
      <c r="D369">
        <v>92.45</v>
      </c>
      <c r="E369">
        <v>93.15</v>
      </c>
      <c r="F369">
        <v>91.4</v>
      </c>
      <c r="G369">
        <v>91.9</v>
      </c>
      <c r="H369">
        <v>91.9</v>
      </c>
      <c r="I369">
        <v>92.2</v>
      </c>
      <c r="J369">
        <v>25</v>
      </c>
      <c r="K369">
        <v>46.07</v>
      </c>
      <c r="L369">
        <v>570000</v>
      </c>
      <c r="M369">
        <v>28000</v>
      </c>
      <c r="N369">
        <v>90.95</v>
      </c>
    </row>
    <row r="370" spans="1:14" x14ac:dyDescent="0.25">
      <c r="A370" t="s">
        <v>14</v>
      </c>
      <c r="B370" s="1">
        <v>43553</v>
      </c>
      <c r="C370" s="1">
        <v>43643</v>
      </c>
      <c r="D370">
        <v>0</v>
      </c>
      <c r="E370">
        <v>0</v>
      </c>
      <c r="F370">
        <v>0</v>
      </c>
      <c r="G370">
        <v>93.6</v>
      </c>
      <c r="H370">
        <v>0</v>
      </c>
      <c r="I370">
        <v>92.75</v>
      </c>
      <c r="J370">
        <v>0</v>
      </c>
      <c r="K370">
        <v>0</v>
      </c>
      <c r="L370">
        <v>0</v>
      </c>
      <c r="M370">
        <v>0</v>
      </c>
      <c r="N370">
        <v>90.95</v>
      </c>
    </row>
    <row r="371" spans="1:14" x14ac:dyDescent="0.25">
      <c r="A371" t="s">
        <v>14</v>
      </c>
      <c r="B371" s="1">
        <v>43556</v>
      </c>
      <c r="C371" s="1">
        <v>43580</v>
      </c>
      <c r="D371">
        <v>91.5</v>
      </c>
      <c r="E371">
        <v>94.3</v>
      </c>
      <c r="F371">
        <v>90.5</v>
      </c>
      <c r="G371">
        <v>92.6</v>
      </c>
      <c r="H371">
        <v>92.4</v>
      </c>
      <c r="I371">
        <v>92.6</v>
      </c>
      <c r="J371">
        <v>2445</v>
      </c>
      <c r="K371">
        <v>4505.5600000000004</v>
      </c>
      <c r="L371">
        <v>4740000</v>
      </c>
      <c r="M371">
        <v>374000</v>
      </c>
      <c r="N371">
        <v>91.85</v>
      </c>
    </row>
    <row r="372" spans="1:14" x14ac:dyDescent="0.25">
      <c r="A372" t="s">
        <v>14</v>
      </c>
      <c r="B372" s="1">
        <v>43556</v>
      </c>
      <c r="C372" s="1">
        <v>43615</v>
      </c>
      <c r="D372">
        <v>92.45</v>
      </c>
      <c r="E372">
        <v>94.35</v>
      </c>
      <c r="F372">
        <v>91.25</v>
      </c>
      <c r="G372">
        <v>92.4</v>
      </c>
      <c r="H372">
        <v>92.4</v>
      </c>
      <c r="I372">
        <v>92.4</v>
      </c>
      <c r="J372">
        <v>38</v>
      </c>
      <c r="K372">
        <v>70.02</v>
      </c>
      <c r="L372">
        <v>618000</v>
      </c>
      <c r="M372">
        <v>48000</v>
      </c>
      <c r="N372">
        <v>91.85</v>
      </c>
    </row>
    <row r="373" spans="1:14" x14ac:dyDescent="0.25">
      <c r="A373" t="s">
        <v>14</v>
      </c>
      <c r="B373" s="1">
        <v>43556</v>
      </c>
      <c r="C373" s="1">
        <v>43643</v>
      </c>
      <c r="D373">
        <v>0</v>
      </c>
      <c r="E373">
        <v>0</v>
      </c>
      <c r="F373">
        <v>0</v>
      </c>
      <c r="G373">
        <v>93.6</v>
      </c>
      <c r="H373">
        <v>0</v>
      </c>
      <c r="I373">
        <v>93.6</v>
      </c>
      <c r="J373">
        <v>0</v>
      </c>
      <c r="K373">
        <v>0</v>
      </c>
      <c r="L373">
        <v>0</v>
      </c>
      <c r="M373">
        <v>0</v>
      </c>
      <c r="N373">
        <v>91.85</v>
      </c>
    </row>
    <row r="374" spans="1:14" x14ac:dyDescent="0.25">
      <c r="A374" t="s">
        <v>14</v>
      </c>
      <c r="B374" s="1">
        <v>43557</v>
      </c>
      <c r="C374" s="1">
        <v>43580</v>
      </c>
      <c r="D374">
        <v>92.1</v>
      </c>
      <c r="E374">
        <v>93.5</v>
      </c>
      <c r="F374">
        <v>91.2</v>
      </c>
      <c r="G374">
        <v>93</v>
      </c>
      <c r="H374">
        <v>92.8</v>
      </c>
      <c r="I374">
        <v>93</v>
      </c>
      <c r="J374">
        <v>2231</v>
      </c>
      <c r="K374">
        <v>4123.3500000000004</v>
      </c>
      <c r="L374">
        <v>4692000</v>
      </c>
      <c r="M374">
        <v>-48000</v>
      </c>
      <c r="N374">
        <v>92.55</v>
      </c>
    </row>
    <row r="375" spans="1:14" x14ac:dyDescent="0.25">
      <c r="A375" t="s">
        <v>14</v>
      </c>
      <c r="B375" s="1">
        <v>43557</v>
      </c>
      <c r="C375" s="1">
        <v>43615</v>
      </c>
      <c r="D375">
        <v>91.9</v>
      </c>
      <c r="E375">
        <v>93.75</v>
      </c>
      <c r="F375">
        <v>91.8</v>
      </c>
      <c r="G375">
        <v>93.45</v>
      </c>
      <c r="H375">
        <v>93.3</v>
      </c>
      <c r="I375">
        <v>93.45</v>
      </c>
      <c r="J375">
        <v>32</v>
      </c>
      <c r="K375">
        <v>59.34</v>
      </c>
      <c r="L375">
        <v>638000</v>
      </c>
      <c r="M375">
        <v>20000</v>
      </c>
      <c r="N375">
        <v>92.55</v>
      </c>
    </row>
    <row r="376" spans="1:14" x14ac:dyDescent="0.25">
      <c r="A376" t="s">
        <v>14</v>
      </c>
      <c r="B376" s="1">
        <v>43557</v>
      </c>
      <c r="C376" s="1">
        <v>43643</v>
      </c>
      <c r="D376">
        <v>0</v>
      </c>
      <c r="E376">
        <v>0</v>
      </c>
      <c r="F376">
        <v>0</v>
      </c>
      <c r="G376">
        <v>93.6</v>
      </c>
      <c r="H376">
        <v>0</v>
      </c>
      <c r="I376">
        <v>94.15</v>
      </c>
      <c r="J376">
        <v>0</v>
      </c>
      <c r="K376">
        <v>0</v>
      </c>
      <c r="L376">
        <v>0</v>
      </c>
      <c r="M376">
        <v>0</v>
      </c>
      <c r="N376">
        <v>92.55</v>
      </c>
    </row>
    <row r="377" spans="1:14" x14ac:dyDescent="0.25">
      <c r="A377" t="s">
        <v>14</v>
      </c>
      <c r="B377" s="1">
        <v>43558</v>
      </c>
      <c r="C377" s="1">
        <v>43580</v>
      </c>
      <c r="D377">
        <v>92.7</v>
      </c>
      <c r="E377">
        <v>93.7</v>
      </c>
      <c r="F377">
        <v>90</v>
      </c>
      <c r="G377">
        <v>90.65</v>
      </c>
      <c r="H377">
        <v>90.35</v>
      </c>
      <c r="I377">
        <v>90.65</v>
      </c>
      <c r="J377">
        <v>1823</v>
      </c>
      <c r="K377">
        <v>3357.49</v>
      </c>
      <c r="L377">
        <v>4340000</v>
      </c>
      <c r="M377">
        <v>-352000</v>
      </c>
      <c r="N377">
        <v>90.1</v>
      </c>
    </row>
    <row r="378" spans="1:14" x14ac:dyDescent="0.25">
      <c r="A378" t="s">
        <v>14</v>
      </c>
      <c r="B378" s="1">
        <v>43558</v>
      </c>
      <c r="C378" s="1">
        <v>43615</v>
      </c>
      <c r="D378">
        <v>93.25</v>
      </c>
      <c r="E378">
        <v>94</v>
      </c>
      <c r="F378">
        <v>91</v>
      </c>
      <c r="G378">
        <v>91.25</v>
      </c>
      <c r="H378">
        <v>91.15</v>
      </c>
      <c r="I378">
        <v>91.25</v>
      </c>
      <c r="J378">
        <v>25</v>
      </c>
      <c r="K378">
        <v>46.34</v>
      </c>
      <c r="L378">
        <v>630000</v>
      </c>
      <c r="M378">
        <v>-8000</v>
      </c>
      <c r="N378">
        <v>90.1</v>
      </c>
    </row>
    <row r="379" spans="1:14" x14ac:dyDescent="0.25">
      <c r="A379" t="s">
        <v>14</v>
      </c>
      <c r="B379" s="1">
        <v>43558</v>
      </c>
      <c r="C379" s="1">
        <v>43643</v>
      </c>
      <c r="D379">
        <v>0</v>
      </c>
      <c r="E379">
        <v>0</v>
      </c>
      <c r="F379">
        <v>0</v>
      </c>
      <c r="G379">
        <v>93.6</v>
      </c>
      <c r="H379">
        <v>0</v>
      </c>
      <c r="I379">
        <v>91.65</v>
      </c>
      <c r="J379">
        <v>0</v>
      </c>
      <c r="K379">
        <v>0</v>
      </c>
      <c r="L379">
        <v>0</v>
      </c>
      <c r="M379">
        <v>0</v>
      </c>
      <c r="N379">
        <v>90.1</v>
      </c>
    </row>
    <row r="380" spans="1:14" x14ac:dyDescent="0.25">
      <c r="A380" t="s">
        <v>14</v>
      </c>
      <c r="B380" s="1">
        <v>43559</v>
      </c>
      <c r="C380" s="1">
        <v>43580</v>
      </c>
      <c r="D380">
        <v>90.8</v>
      </c>
      <c r="E380">
        <v>93.85</v>
      </c>
      <c r="F380">
        <v>89.7</v>
      </c>
      <c r="G380">
        <v>92.2</v>
      </c>
      <c r="H380">
        <v>92.25</v>
      </c>
      <c r="I380">
        <v>92.2</v>
      </c>
      <c r="J380">
        <v>2367</v>
      </c>
      <c r="K380">
        <v>4353.3599999999997</v>
      </c>
      <c r="L380">
        <v>4170000</v>
      </c>
      <c r="M380">
        <v>-170000</v>
      </c>
      <c r="N380">
        <v>91.75</v>
      </c>
    </row>
    <row r="381" spans="1:14" x14ac:dyDescent="0.25">
      <c r="A381" t="s">
        <v>14</v>
      </c>
      <c r="B381" s="1">
        <v>43559</v>
      </c>
      <c r="C381" s="1">
        <v>43615</v>
      </c>
      <c r="D381">
        <v>90.55</v>
      </c>
      <c r="E381">
        <v>94.2</v>
      </c>
      <c r="F381">
        <v>90.55</v>
      </c>
      <c r="G381">
        <v>92.65</v>
      </c>
      <c r="H381">
        <v>92.6</v>
      </c>
      <c r="I381">
        <v>92.65</v>
      </c>
      <c r="J381">
        <v>29</v>
      </c>
      <c r="K381">
        <v>53.6</v>
      </c>
      <c r="L381">
        <v>632000</v>
      </c>
      <c r="M381">
        <v>2000</v>
      </c>
      <c r="N381">
        <v>91.75</v>
      </c>
    </row>
    <row r="382" spans="1:14" x14ac:dyDescent="0.25">
      <c r="A382" t="s">
        <v>14</v>
      </c>
      <c r="B382" s="1">
        <v>43559</v>
      </c>
      <c r="C382" s="1">
        <v>43643</v>
      </c>
      <c r="D382">
        <v>0</v>
      </c>
      <c r="E382">
        <v>0</v>
      </c>
      <c r="F382">
        <v>0</v>
      </c>
      <c r="G382">
        <v>93.6</v>
      </c>
      <c r="H382">
        <v>0</v>
      </c>
      <c r="I382">
        <v>93.3</v>
      </c>
      <c r="J382">
        <v>0</v>
      </c>
      <c r="K382">
        <v>0</v>
      </c>
      <c r="L382">
        <v>0</v>
      </c>
      <c r="M382">
        <v>0</v>
      </c>
      <c r="N382">
        <v>91.75</v>
      </c>
    </row>
    <row r="383" spans="1:14" x14ac:dyDescent="0.25">
      <c r="A383" t="s">
        <v>14</v>
      </c>
      <c r="B383" s="1">
        <v>43560</v>
      </c>
      <c r="C383" s="1">
        <v>43580</v>
      </c>
      <c r="D383">
        <v>92.7</v>
      </c>
      <c r="E383">
        <v>92.75</v>
      </c>
      <c r="F383">
        <v>89.6</v>
      </c>
      <c r="G383">
        <v>90.3</v>
      </c>
      <c r="H383">
        <v>90.8</v>
      </c>
      <c r="I383">
        <v>90.3</v>
      </c>
      <c r="J383">
        <v>2250</v>
      </c>
      <c r="K383">
        <v>4089.81</v>
      </c>
      <c r="L383">
        <v>4146000</v>
      </c>
      <c r="M383">
        <v>-24000</v>
      </c>
      <c r="N383">
        <v>89.5</v>
      </c>
    </row>
    <row r="384" spans="1:14" x14ac:dyDescent="0.25">
      <c r="A384" t="s">
        <v>14</v>
      </c>
      <c r="B384" s="1">
        <v>43560</v>
      </c>
      <c r="C384" s="1">
        <v>43615</v>
      </c>
      <c r="D384">
        <v>90.6</v>
      </c>
      <c r="E384">
        <v>91.15</v>
      </c>
      <c r="F384">
        <v>90.35</v>
      </c>
      <c r="G384">
        <v>90.55</v>
      </c>
      <c r="H384">
        <v>90.35</v>
      </c>
      <c r="I384">
        <v>90.55</v>
      </c>
      <c r="J384">
        <v>184</v>
      </c>
      <c r="K384">
        <v>335.94</v>
      </c>
      <c r="L384">
        <v>290000</v>
      </c>
      <c r="M384">
        <v>-342000</v>
      </c>
      <c r="N384">
        <v>89.5</v>
      </c>
    </row>
    <row r="385" spans="1:14" x14ac:dyDescent="0.25">
      <c r="A385" t="s">
        <v>14</v>
      </c>
      <c r="B385" s="1">
        <v>43560</v>
      </c>
      <c r="C385" s="1">
        <v>43643</v>
      </c>
      <c r="D385">
        <v>0</v>
      </c>
      <c r="E385">
        <v>0</v>
      </c>
      <c r="F385">
        <v>0</v>
      </c>
      <c r="G385">
        <v>93.6</v>
      </c>
      <c r="H385">
        <v>0</v>
      </c>
      <c r="I385">
        <v>90.95</v>
      </c>
      <c r="J385">
        <v>0</v>
      </c>
      <c r="K385">
        <v>0</v>
      </c>
      <c r="L385">
        <v>0</v>
      </c>
      <c r="M385">
        <v>0</v>
      </c>
      <c r="N385">
        <v>89.5</v>
      </c>
    </row>
    <row r="386" spans="1:14" x14ac:dyDescent="0.25">
      <c r="A386" t="s">
        <v>14</v>
      </c>
      <c r="B386" s="1">
        <v>43563</v>
      </c>
      <c r="C386" s="1">
        <v>43580</v>
      </c>
      <c r="D386">
        <v>90.8</v>
      </c>
      <c r="E386">
        <v>91.75</v>
      </c>
      <c r="F386">
        <v>88.25</v>
      </c>
      <c r="G386">
        <v>88.65</v>
      </c>
      <c r="H386">
        <v>88.75</v>
      </c>
      <c r="I386">
        <v>88.65</v>
      </c>
      <c r="J386">
        <v>2096</v>
      </c>
      <c r="K386">
        <v>3758.18</v>
      </c>
      <c r="L386">
        <v>4134000</v>
      </c>
      <c r="M386">
        <v>-12000</v>
      </c>
      <c r="N386">
        <v>87.85</v>
      </c>
    </row>
    <row r="387" spans="1:14" x14ac:dyDescent="0.25">
      <c r="A387" t="s">
        <v>14</v>
      </c>
      <c r="B387" s="1">
        <v>43563</v>
      </c>
      <c r="C387" s="1">
        <v>43615</v>
      </c>
      <c r="D387">
        <v>91.15</v>
      </c>
      <c r="E387">
        <v>91.15</v>
      </c>
      <c r="F387">
        <v>88.9</v>
      </c>
      <c r="G387">
        <v>89</v>
      </c>
      <c r="H387">
        <v>88.9</v>
      </c>
      <c r="I387">
        <v>89</v>
      </c>
      <c r="J387">
        <v>85</v>
      </c>
      <c r="K387">
        <v>151.76</v>
      </c>
      <c r="L387">
        <v>160000</v>
      </c>
      <c r="M387">
        <v>-130000</v>
      </c>
      <c r="N387">
        <v>87.85</v>
      </c>
    </row>
    <row r="388" spans="1:14" x14ac:dyDescent="0.25">
      <c r="A388" t="s">
        <v>14</v>
      </c>
      <c r="B388" s="1">
        <v>43563</v>
      </c>
      <c r="C388" s="1">
        <v>43643</v>
      </c>
      <c r="D388">
        <v>0</v>
      </c>
      <c r="E388">
        <v>0</v>
      </c>
      <c r="F388">
        <v>0</v>
      </c>
      <c r="G388">
        <v>93.6</v>
      </c>
      <c r="H388">
        <v>0</v>
      </c>
      <c r="I388">
        <v>89.2</v>
      </c>
      <c r="J388">
        <v>0</v>
      </c>
      <c r="K388">
        <v>0</v>
      </c>
      <c r="L388">
        <v>0</v>
      </c>
      <c r="M388">
        <v>0</v>
      </c>
      <c r="N388">
        <v>87.85</v>
      </c>
    </row>
    <row r="389" spans="1:14" x14ac:dyDescent="0.25">
      <c r="A389" t="s">
        <v>14</v>
      </c>
      <c r="B389" s="1">
        <v>43564</v>
      </c>
      <c r="C389" s="1">
        <v>43580</v>
      </c>
      <c r="D389">
        <v>88.3</v>
      </c>
      <c r="E389">
        <v>89.45</v>
      </c>
      <c r="F389">
        <v>87</v>
      </c>
      <c r="G389">
        <v>88.95</v>
      </c>
      <c r="H389">
        <v>89.25</v>
      </c>
      <c r="I389">
        <v>88.95</v>
      </c>
      <c r="J389">
        <v>2141</v>
      </c>
      <c r="K389">
        <v>3776.36</v>
      </c>
      <c r="L389">
        <v>3992000</v>
      </c>
      <c r="M389">
        <v>-142000</v>
      </c>
      <c r="N389">
        <v>88.25</v>
      </c>
    </row>
    <row r="390" spans="1:14" x14ac:dyDescent="0.25">
      <c r="A390" t="s">
        <v>14</v>
      </c>
      <c r="B390" s="1">
        <v>43564</v>
      </c>
      <c r="C390" s="1">
        <v>43615</v>
      </c>
      <c r="D390">
        <v>88.8</v>
      </c>
      <c r="E390">
        <v>89.9</v>
      </c>
      <c r="F390">
        <v>87.8</v>
      </c>
      <c r="G390">
        <v>89.55</v>
      </c>
      <c r="H390">
        <v>89.75</v>
      </c>
      <c r="I390">
        <v>89.55</v>
      </c>
      <c r="J390">
        <v>53</v>
      </c>
      <c r="K390">
        <v>94.15</v>
      </c>
      <c r="L390">
        <v>164000</v>
      </c>
      <c r="M390">
        <v>4000</v>
      </c>
      <c r="N390">
        <v>88.25</v>
      </c>
    </row>
    <row r="391" spans="1:14" x14ac:dyDescent="0.25">
      <c r="A391" t="s">
        <v>14</v>
      </c>
      <c r="B391" s="1">
        <v>43564</v>
      </c>
      <c r="C391" s="1">
        <v>43643</v>
      </c>
      <c r="D391">
        <v>0</v>
      </c>
      <c r="E391">
        <v>0</v>
      </c>
      <c r="F391">
        <v>0</v>
      </c>
      <c r="G391">
        <v>93.6</v>
      </c>
      <c r="H391">
        <v>0</v>
      </c>
      <c r="I391">
        <v>89.6</v>
      </c>
      <c r="J391">
        <v>0</v>
      </c>
      <c r="K391">
        <v>0</v>
      </c>
      <c r="L391">
        <v>0</v>
      </c>
      <c r="M391">
        <v>0</v>
      </c>
      <c r="N391">
        <v>88.25</v>
      </c>
    </row>
    <row r="392" spans="1:14" x14ac:dyDescent="0.25">
      <c r="A392" t="s">
        <v>14</v>
      </c>
      <c r="B392" s="1">
        <v>43565</v>
      </c>
      <c r="C392" s="1">
        <v>43580</v>
      </c>
      <c r="D392">
        <v>89</v>
      </c>
      <c r="E392">
        <v>91.35</v>
      </c>
      <c r="F392">
        <v>88.15</v>
      </c>
      <c r="G392">
        <v>88.7</v>
      </c>
      <c r="H392">
        <v>88.75</v>
      </c>
      <c r="I392">
        <v>88.7</v>
      </c>
      <c r="J392">
        <v>2118</v>
      </c>
      <c r="K392">
        <v>3799.81</v>
      </c>
      <c r="L392">
        <v>3956000</v>
      </c>
      <c r="M392">
        <v>-36000</v>
      </c>
      <c r="N392">
        <v>88.15</v>
      </c>
    </row>
    <row r="393" spans="1:14" x14ac:dyDescent="0.25">
      <c r="A393" t="s">
        <v>14</v>
      </c>
      <c r="B393" s="1">
        <v>43565</v>
      </c>
      <c r="C393" s="1">
        <v>43615</v>
      </c>
      <c r="D393">
        <v>90.05</v>
      </c>
      <c r="E393">
        <v>91.4</v>
      </c>
      <c r="F393">
        <v>89</v>
      </c>
      <c r="G393">
        <v>89.15</v>
      </c>
      <c r="H393">
        <v>89</v>
      </c>
      <c r="I393">
        <v>89.15</v>
      </c>
      <c r="J393">
        <v>39</v>
      </c>
      <c r="K393">
        <v>70.2</v>
      </c>
      <c r="L393">
        <v>144000</v>
      </c>
      <c r="M393">
        <v>-20000</v>
      </c>
      <c r="N393">
        <v>88.15</v>
      </c>
    </row>
    <row r="394" spans="1:14" x14ac:dyDescent="0.25">
      <c r="A394" t="s">
        <v>14</v>
      </c>
      <c r="B394" s="1">
        <v>43565</v>
      </c>
      <c r="C394" s="1">
        <v>43643</v>
      </c>
      <c r="D394">
        <v>0</v>
      </c>
      <c r="E394">
        <v>0</v>
      </c>
      <c r="F394">
        <v>0</v>
      </c>
      <c r="G394">
        <v>93.6</v>
      </c>
      <c r="H394">
        <v>0</v>
      </c>
      <c r="I394">
        <v>89.5</v>
      </c>
      <c r="J394">
        <v>0</v>
      </c>
      <c r="K394">
        <v>0</v>
      </c>
      <c r="L394">
        <v>0</v>
      </c>
      <c r="M394">
        <v>0</v>
      </c>
      <c r="N394">
        <v>88.15</v>
      </c>
    </row>
    <row r="395" spans="1:14" x14ac:dyDescent="0.25">
      <c r="A395" t="s">
        <v>14</v>
      </c>
      <c r="B395" s="1">
        <v>43566</v>
      </c>
      <c r="C395" s="1">
        <v>43580</v>
      </c>
      <c r="D395">
        <v>88.7</v>
      </c>
      <c r="E395">
        <v>89.15</v>
      </c>
      <c r="F395">
        <v>86.85</v>
      </c>
      <c r="G395">
        <v>88.45</v>
      </c>
      <c r="H395">
        <v>88.6</v>
      </c>
      <c r="I395">
        <v>88.45</v>
      </c>
      <c r="J395">
        <v>1924</v>
      </c>
      <c r="K395">
        <v>3380.28</v>
      </c>
      <c r="L395">
        <v>4148000</v>
      </c>
      <c r="M395">
        <v>192000</v>
      </c>
      <c r="N395">
        <v>87.8</v>
      </c>
    </row>
    <row r="396" spans="1:14" x14ac:dyDescent="0.25">
      <c r="A396" t="s">
        <v>14</v>
      </c>
      <c r="B396" s="1">
        <v>43566</v>
      </c>
      <c r="C396" s="1">
        <v>43615</v>
      </c>
      <c r="D396">
        <v>89</v>
      </c>
      <c r="E396">
        <v>89.2</v>
      </c>
      <c r="F396">
        <v>87.65</v>
      </c>
      <c r="G396">
        <v>88.9</v>
      </c>
      <c r="H396">
        <v>89.2</v>
      </c>
      <c r="I396">
        <v>88.9</v>
      </c>
      <c r="J396">
        <v>45</v>
      </c>
      <c r="K396">
        <v>79.45</v>
      </c>
      <c r="L396">
        <v>140000</v>
      </c>
      <c r="M396">
        <v>-4000</v>
      </c>
      <c r="N396">
        <v>87.8</v>
      </c>
    </row>
    <row r="397" spans="1:14" x14ac:dyDescent="0.25">
      <c r="A397" t="s">
        <v>14</v>
      </c>
      <c r="B397" s="1">
        <v>43566</v>
      </c>
      <c r="C397" s="1">
        <v>43643</v>
      </c>
      <c r="D397">
        <v>0</v>
      </c>
      <c r="E397">
        <v>0</v>
      </c>
      <c r="F397">
        <v>0</v>
      </c>
      <c r="G397">
        <v>93.6</v>
      </c>
      <c r="H397">
        <v>0</v>
      </c>
      <c r="I397">
        <v>89.1</v>
      </c>
      <c r="J397">
        <v>0</v>
      </c>
      <c r="K397">
        <v>0</v>
      </c>
      <c r="L397">
        <v>0</v>
      </c>
      <c r="M397">
        <v>0</v>
      </c>
      <c r="N397">
        <v>87.8</v>
      </c>
    </row>
    <row r="398" spans="1:14" x14ac:dyDescent="0.25">
      <c r="A398" t="s">
        <v>14</v>
      </c>
      <c r="B398" s="1">
        <v>43567</v>
      </c>
      <c r="C398" s="1">
        <v>43580</v>
      </c>
      <c r="D398">
        <v>88.1</v>
      </c>
      <c r="E398">
        <v>90.4</v>
      </c>
      <c r="F398">
        <v>88.1</v>
      </c>
      <c r="G398">
        <v>90.2</v>
      </c>
      <c r="H398">
        <v>90.25</v>
      </c>
      <c r="I398">
        <v>90.2</v>
      </c>
      <c r="J398">
        <v>2532</v>
      </c>
      <c r="K398">
        <v>4537.3999999999996</v>
      </c>
      <c r="L398">
        <v>4244000</v>
      </c>
      <c r="M398">
        <v>96000</v>
      </c>
      <c r="N398">
        <v>89.55</v>
      </c>
    </row>
    <row r="399" spans="1:14" x14ac:dyDescent="0.25">
      <c r="A399" t="s">
        <v>14</v>
      </c>
      <c r="B399" s="1">
        <v>43567</v>
      </c>
      <c r="C399" s="1">
        <v>43615</v>
      </c>
      <c r="D399">
        <v>89</v>
      </c>
      <c r="E399">
        <v>90.9</v>
      </c>
      <c r="F399">
        <v>89</v>
      </c>
      <c r="G399">
        <v>90.5</v>
      </c>
      <c r="H399">
        <v>90.5</v>
      </c>
      <c r="I399">
        <v>90.5</v>
      </c>
      <c r="J399">
        <v>29</v>
      </c>
      <c r="K399">
        <v>52.19</v>
      </c>
      <c r="L399">
        <v>154000</v>
      </c>
      <c r="M399">
        <v>14000</v>
      </c>
      <c r="N399">
        <v>89.55</v>
      </c>
    </row>
    <row r="400" spans="1:14" x14ac:dyDescent="0.25">
      <c r="A400" t="s">
        <v>14</v>
      </c>
      <c r="B400" s="1">
        <v>43567</v>
      </c>
      <c r="C400" s="1">
        <v>43643</v>
      </c>
      <c r="D400">
        <v>0</v>
      </c>
      <c r="E400">
        <v>0</v>
      </c>
      <c r="F400">
        <v>0</v>
      </c>
      <c r="G400">
        <v>93.6</v>
      </c>
      <c r="H400">
        <v>0</v>
      </c>
      <c r="I400">
        <v>90.85</v>
      </c>
      <c r="J400">
        <v>0</v>
      </c>
      <c r="K400">
        <v>0</v>
      </c>
      <c r="L400">
        <v>0</v>
      </c>
      <c r="M400">
        <v>0</v>
      </c>
      <c r="N400">
        <v>89.55</v>
      </c>
    </row>
    <row r="401" spans="1:14" x14ac:dyDescent="0.25">
      <c r="A401" t="s">
        <v>14</v>
      </c>
      <c r="B401" s="1">
        <v>43570</v>
      </c>
      <c r="C401" s="1">
        <v>43580</v>
      </c>
      <c r="D401">
        <v>89.65</v>
      </c>
      <c r="E401">
        <v>90.75</v>
      </c>
      <c r="F401">
        <v>88.2</v>
      </c>
      <c r="G401">
        <v>88.55</v>
      </c>
      <c r="H401">
        <v>88.3</v>
      </c>
      <c r="I401">
        <v>88.55</v>
      </c>
      <c r="J401">
        <v>1505</v>
      </c>
      <c r="K401">
        <v>2680.21</v>
      </c>
      <c r="L401">
        <v>4334000</v>
      </c>
      <c r="M401">
        <v>90000</v>
      </c>
      <c r="N401">
        <v>88</v>
      </c>
    </row>
    <row r="402" spans="1:14" x14ac:dyDescent="0.25">
      <c r="A402" t="s">
        <v>14</v>
      </c>
      <c r="B402" s="1">
        <v>43570</v>
      </c>
      <c r="C402" s="1">
        <v>43615</v>
      </c>
      <c r="D402">
        <v>90.4</v>
      </c>
      <c r="E402">
        <v>90.6</v>
      </c>
      <c r="F402">
        <v>88.8</v>
      </c>
      <c r="G402">
        <v>89</v>
      </c>
      <c r="H402">
        <v>89.05</v>
      </c>
      <c r="I402">
        <v>89</v>
      </c>
      <c r="J402">
        <v>60</v>
      </c>
      <c r="K402">
        <v>107.33</v>
      </c>
      <c r="L402">
        <v>192000</v>
      </c>
      <c r="M402">
        <v>38000</v>
      </c>
      <c r="N402">
        <v>88</v>
      </c>
    </row>
    <row r="403" spans="1:14" x14ac:dyDescent="0.25">
      <c r="A403" t="s">
        <v>14</v>
      </c>
      <c r="B403" s="1">
        <v>43570</v>
      </c>
      <c r="C403" s="1">
        <v>43643</v>
      </c>
      <c r="D403">
        <v>0</v>
      </c>
      <c r="E403">
        <v>0</v>
      </c>
      <c r="F403">
        <v>0</v>
      </c>
      <c r="G403">
        <v>93.6</v>
      </c>
      <c r="H403">
        <v>0</v>
      </c>
      <c r="I403">
        <v>89.25</v>
      </c>
      <c r="J403">
        <v>0</v>
      </c>
      <c r="K403">
        <v>0</v>
      </c>
      <c r="L403">
        <v>0</v>
      </c>
      <c r="M403">
        <v>0</v>
      </c>
      <c r="N403">
        <v>88</v>
      </c>
    </row>
    <row r="404" spans="1:14" x14ac:dyDescent="0.25">
      <c r="A404" t="s">
        <v>14</v>
      </c>
      <c r="B404" s="1">
        <v>43571</v>
      </c>
      <c r="C404" s="1">
        <v>43580</v>
      </c>
      <c r="D404">
        <v>88.45</v>
      </c>
      <c r="E404">
        <v>91.75</v>
      </c>
      <c r="F404">
        <v>88.45</v>
      </c>
      <c r="G404">
        <v>90.85</v>
      </c>
      <c r="H404">
        <v>90.8</v>
      </c>
      <c r="I404">
        <v>90.85</v>
      </c>
      <c r="J404">
        <v>1798</v>
      </c>
      <c r="K404">
        <v>3238.94</v>
      </c>
      <c r="L404">
        <v>4298000</v>
      </c>
      <c r="M404">
        <v>-36000</v>
      </c>
      <c r="N404">
        <v>90.45</v>
      </c>
    </row>
    <row r="405" spans="1:14" x14ac:dyDescent="0.25">
      <c r="A405" t="s">
        <v>14</v>
      </c>
      <c r="B405" s="1">
        <v>43571</v>
      </c>
      <c r="C405" s="1">
        <v>43615</v>
      </c>
      <c r="D405">
        <v>89.3</v>
      </c>
      <c r="E405">
        <v>92.05</v>
      </c>
      <c r="F405">
        <v>89.3</v>
      </c>
      <c r="G405">
        <v>91.35</v>
      </c>
      <c r="H405">
        <v>91.2</v>
      </c>
      <c r="I405">
        <v>91.35</v>
      </c>
      <c r="J405">
        <v>88</v>
      </c>
      <c r="K405">
        <v>159.18</v>
      </c>
      <c r="L405">
        <v>220000</v>
      </c>
      <c r="M405">
        <v>28000</v>
      </c>
      <c r="N405">
        <v>90.45</v>
      </c>
    </row>
    <row r="406" spans="1:14" x14ac:dyDescent="0.25">
      <c r="A406" t="s">
        <v>14</v>
      </c>
      <c r="B406" s="1">
        <v>43571</v>
      </c>
      <c r="C406" s="1">
        <v>43643</v>
      </c>
      <c r="D406">
        <v>90.85</v>
      </c>
      <c r="E406">
        <v>92</v>
      </c>
      <c r="F406">
        <v>90.7</v>
      </c>
      <c r="G406">
        <v>92</v>
      </c>
      <c r="H406">
        <v>92</v>
      </c>
      <c r="I406">
        <v>91.7</v>
      </c>
      <c r="J406">
        <v>3</v>
      </c>
      <c r="K406">
        <v>5.47</v>
      </c>
      <c r="L406">
        <v>6000</v>
      </c>
      <c r="M406">
        <v>6000</v>
      </c>
      <c r="N406">
        <v>90.45</v>
      </c>
    </row>
    <row r="407" spans="1:14" x14ac:dyDescent="0.25">
      <c r="A407" t="s">
        <v>14</v>
      </c>
      <c r="B407" s="1">
        <v>43573</v>
      </c>
      <c r="C407" s="1">
        <v>43580</v>
      </c>
      <c r="D407">
        <v>90.7</v>
      </c>
      <c r="E407">
        <v>91.05</v>
      </c>
      <c r="F407">
        <v>87.5</v>
      </c>
      <c r="G407">
        <v>87.85</v>
      </c>
      <c r="H407">
        <v>87.55</v>
      </c>
      <c r="I407">
        <v>87.85</v>
      </c>
      <c r="J407">
        <v>1831</v>
      </c>
      <c r="K407">
        <v>3250</v>
      </c>
      <c r="L407">
        <v>4452000</v>
      </c>
      <c r="M407">
        <v>154000</v>
      </c>
      <c r="N407">
        <v>87.7</v>
      </c>
    </row>
    <row r="408" spans="1:14" x14ac:dyDescent="0.25">
      <c r="A408" t="s">
        <v>14</v>
      </c>
      <c r="B408" s="1">
        <v>43573</v>
      </c>
      <c r="C408" s="1">
        <v>43615</v>
      </c>
      <c r="D408">
        <v>91.35</v>
      </c>
      <c r="E408">
        <v>91.5</v>
      </c>
      <c r="F408">
        <v>88.1</v>
      </c>
      <c r="G408">
        <v>88.4</v>
      </c>
      <c r="H408">
        <v>88.15</v>
      </c>
      <c r="I408">
        <v>88.4</v>
      </c>
      <c r="J408">
        <v>230</v>
      </c>
      <c r="K408">
        <v>410.46</v>
      </c>
      <c r="L408">
        <v>374000</v>
      </c>
      <c r="M408">
        <v>154000</v>
      </c>
      <c r="N408">
        <v>87.7</v>
      </c>
    </row>
    <row r="409" spans="1:14" x14ac:dyDescent="0.25">
      <c r="A409" t="s">
        <v>14</v>
      </c>
      <c r="B409" s="1">
        <v>43573</v>
      </c>
      <c r="C409" s="1">
        <v>43643</v>
      </c>
      <c r="D409">
        <v>89.5</v>
      </c>
      <c r="E409">
        <v>89.5</v>
      </c>
      <c r="F409">
        <v>89.25</v>
      </c>
      <c r="G409">
        <v>89.25</v>
      </c>
      <c r="H409">
        <v>89.25</v>
      </c>
      <c r="I409">
        <v>89.25</v>
      </c>
      <c r="J409">
        <v>4</v>
      </c>
      <c r="K409">
        <v>7.15</v>
      </c>
      <c r="L409">
        <v>10000</v>
      </c>
      <c r="M409">
        <v>4000</v>
      </c>
      <c r="N409">
        <v>87.7</v>
      </c>
    </row>
    <row r="410" spans="1:14" x14ac:dyDescent="0.25">
      <c r="A410" t="s">
        <v>14</v>
      </c>
      <c r="B410" s="1">
        <v>43577</v>
      </c>
      <c r="C410" s="1">
        <v>43580</v>
      </c>
      <c r="D410">
        <v>87.85</v>
      </c>
      <c r="E410">
        <v>87.85</v>
      </c>
      <c r="F410">
        <v>84.95</v>
      </c>
      <c r="G410">
        <v>85.3</v>
      </c>
      <c r="H410">
        <v>85.1</v>
      </c>
      <c r="I410">
        <v>85.3</v>
      </c>
      <c r="J410">
        <v>2175</v>
      </c>
      <c r="K410">
        <v>3738.66</v>
      </c>
      <c r="L410">
        <v>3330000</v>
      </c>
      <c r="M410">
        <v>-1122000</v>
      </c>
      <c r="N410">
        <v>85.2</v>
      </c>
    </row>
    <row r="411" spans="1:14" x14ac:dyDescent="0.25">
      <c r="A411" t="s">
        <v>14</v>
      </c>
      <c r="B411" s="1">
        <v>43577</v>
      </c>
      <c r="C411" s="1">
        <v>43615</v>
      </c>
      <c r="D411">
        <v>88.4</v>
      </c>
      <c r="E411">
        <v>88.4</v>
      </c>
      <c r="F411">
        <v>85.5</v>
      </c>
      <c r="G411">
        <v>85.9</v>
      </c>
      <c r="H411">
        <v>86.05</v>
      </c>
      <c r="I411">
        <v>85.9</v>
      </c>
      <c r="J411">
        <v>1063</v>
      </c>
      <c r="K411">
        <v>1837.91</v>
      </c>
      <c r="L411">
        <v>1314000</v>
      </c>
      <c r="M411">
        <v>940000</v>
      </c>
      <c r="N411">
        <v>85.2</v>
      </c>
    </row>
    <row r="412" spans="1:14" x14ac:dyDescent="0.25">
      <c r="A412" t="s">
        <v>14</v>
      </c>
      <c r="B412" s="1">
        <v>43577</v>
      </c>
      <c r="C412" s="1">
        <v>43643</v>
      </c>
      <c r="D412">
        <v>87.8</v>
      </c>
      <c r="E412">
        <v>87.8</v>
      </c>
      <c r="F412">
        <v>87.8</v>
      </c>
      <c r="G412">
        <v>87.8</v>
      </c>
      <c r="H412">
        <v>87.8</v>
      </c>
      <c r="I412">
        <v>86.3</v>
      </c>
      <c r="J412">
        <v>1</v>
      </c>
      <c r="K412">
        <v>1.76</v>
      </c>
      <c r="L412">
        <v>12000</v>
      </c>
      <c r="M412">
        <v>2000</v>
      </c>
      <c r="N412">
        <v>85.2</v>
      </c>
    </row>
    <row r="413" spans="1:14" x14ac:dyDescent="0.25">
      <c r="A413" t="s">
        <v>14</v>
      </c>
      <c r="B413" s="1">
        <v>43578</v>
      </c>
      <c r="C413" s="1">
        <v>43580</v>
      </c>
      <c r="D413">
        <v>85.25</v>
      </c>
      <c r="E413">
        <v>87.8</v>
      </c>
      <c r="F413">
        <v>84.5</v>
      </c>
      <c r="G413">
        <v>86.4</v>
      </c>
      <c r="H413">
        <v>86.75</v>
      </c>
      <c r="I413">
        <v>86.4</v>
      </c>
      <c r="J413">
        <v>1793</v>
      </c>
      <c r="K413">
        <v>3089.48</v>
      </c>
      <c r="L413">
        <v>2556000</v>
      </c>
      <c r="M413">
        <v>-774000</v>
      </c>
      <c r="N413">
        <v>86.25</v>
      </c>
    </row>
    <row r="414" spans="1:14" x14ac:dyDescent="0.25">
      <c r="A414" t="s">
        <v>14</v>
      </c>
      <c r="B414" s="1">
        <v>43578</v>
      </c>
      <c r="C414" s="1">
        <v>43615</v>
      </c>
      <c r="D414">
        <v>85.4</v>
      </c>
      <c r="E414">
        <v>88.3</v>
      </c>
      <c r="F414">
        <v>85.15</v>
      </c>
      <c r="G414">
        <v>86.95</v>
      </c>
      <c r="H414">
        <v>87.25</v>
      </c>
      <c r="I414">
        <v>86.95</v>
      </c>
      <c r="J414">
        <v>927</v>
      </c>
      <c r="K414">
        <v>1608.8</v>
      </c>
      <c r="L414">
        <v>1708000</v>
      </c>
      <c r="M414">
        <v>394000</v>
      </c>
      <c r="N414">
        <v>86.25</v>
      </c>
    </row>
    <row r="415" spans="1:14" x14ac:dyDescent="0.25">
      <c r="A415" t="s">
        <v>14</v>
      </c>
      <c r="B415" s="1">
        <v>43578</v>
      </c>
      <c r="C415" s="1">
        <v>43643</v>
      </c>
      <c r="D415">
        <v>86.7</v>
      </c>
      <c r="E415">
        <v>88.5</v>
      </c>
      <c r="F415">
        <v>86.7</v>
      </c>
      <c r="G415">
        <v>88.5</v>
      </c>
      <c r="H415">
        <v>88.5</v>
      </c>
      <c r="I415">
        <v>87.35</v>
      </c>
      <c r="J415">
        <v>9</v>
      </c>
      <c r="K415">
        <v>15.7</v>
      </c>
      <c r="L415">
        <v>28000</v>
      </c>
      <c r="M415">
        <v>16000</v>
      </c>
      <c r="N415">
        <v>86.25</v>
      </c>
    </row>
    <row r="416" spans="1:14" x14ac:dyDescent="0.25">
      <c r="A416" t="s">
        <v>14</v>
      </c>
      <c r="B416" s="1">
        <v>43579</v>
      </c>
      <c r="C416" s="1">
        <v>43580</v>
      </c>
      <c r="D416">
        <v>86.45</v>
      </c>
      <c r="E416">
        <v>88.95</v>
      </c>
      <c r="F416">
        <v>85.2</v>
      </c>
      <c r="G416">
        <v>88.6</v>
      </c>
      <c r="H416">
        <v>88.25</v>
      </c>
      <c r="I416">
        <v>88.6</v>
      </c>
      <c r="J416">
        <v>2031</v>
      </c>
      <c r="K416">
        <v>3528.73</v>
      </c>
      <c r="L416">
        <v>1470000</v>
      </c>
      <c r="M416">
        <v>-1086000</v>
      </c>
      <c r="N416">
        <v>88.3</v>
      </c>
    </row>
    <row r="417" spans="1:14" x14ac:dyDescent="0.25">
      <c r="A417" t="s">
        <v>14</v>
      </c>
      <c r="B417" s="1">
        <v>43579</v>
      </c>
      <c r="C417" s="1">
        <v>43615</v>
      </c>
      <c r="D417">
        <v>87</v>
      </c>
      <c r="E417">
        <v>89.5</v>
      </c>
      <c r="F417">
        <v>86</v>
      </c>
      <c r="G417">
        <v>89.1</v>
      </c>
      <c r="H417">
        <v>89.2</v>
      </c>
      <c r="I417">
        <v>89.1</v>
      </c>
      <c r="J417">
        <v>1403</v>
      </c>
      <c r="K417">
        <v>2456.08</v>
      </c>
      <c r="L417">
        <v>2602000</v>
      </c>
      <c r="M417">
        <v>894000</v>
      </c>
      <c r="N417">
        <v>88.3</v>
      </c>
    </row>
    <row r="418" spans="1:14" x14ac:dyDescent="0.25">
      <c r="A418" t="s">
        <v>14</v>
      </c>
      <c r="B418" s="1">
        <v>43579</v>
      </c>
      <c r="C418" s="1">
        <v>43643</v>
      </c>
      <c r="D418">
        <v>87.1</v>
      </c>
      <c r="E418">
        <v>89.5</v>
      </c>
      <c r="F418">
        <v>86.75</v>
      </c>
      <c r="G418">
        <v>89.5</v>
      </c>
      <c r="H418">
        <v>89.5</v>
      </c>
      <c r="I418">
        <v>89.5</v>
      </c>
      <c r="J418">
        <v>8</v>
      </c>
      <c r="K418">
        <v>14.12</v>
      </c>
      <c r="L418">
        <v>30000</v>
      </c>
      <c r="M418">
        <v>2000</v>
      </c>
      <c r="N418">
        <v>88.3</v>
      </c>
    </row>
    <row r="419" spans="1:14" x14ac:dyDescent="0.25">
      <c r="A419" t="s">
        <v>14</v>
      </c>
      <c r="B419" s="1">
        <v>43580</v>
      </c>
      <c r="C419" s="1">
        <v>43580</v>
      </c>
      <c r="D419">
        <v>88.3</v>
      </c>
      <c r="E419">
        <v>89.4</v>
      </c>
      <c r="F419">
        <v>86.7</v>
      </c>
      <c r="G419">
        <v>87.75</v>
      </c>
      <c r="H419">
        <v>88.45</v>
      </c>
      <c r="I419">
        <v>87.65</v>
      </c>
      <c r="J419">
        <v>1333</v>
      </c>
      <c r="K419">
        <v>2340.92</v>
      </c>
      <c r="L419">
        <v>166000</v>
      </c>
      <c r="M419">
        <v>-1304000</v>
      </c>
      <c r="N419">
        <v>87.65</v>
      </c>
    </row>
    <row r="420" spans="1:14" x14ac:dyDescent="0.25">
      <c r="A420" t="s">
        <v>14</v>
      </c>
      <c r="B420" s="1">
        <v>43580</v>
      </c>
      <c r="C420" s="1">
        <v>43615</v>
      </c>
      <c r="D420">
        <v>88.4</v>
      </c>
      <c r="E420">
        <v>90</v>
      </c>
      <c r="F420">
        <v>87.55</v>
      </c>
      <c r="G420">
        <v>88.5</v>
      </c>
      <c r="H420">
        <v>88.8</v>
      </c>
      <c r="I420">
        <v>88.5</v>
      </c>
      <c r="J420">
        <v>1879</v>
      </c>
      <c r="K420">
        <v>3327.11</v>
      </c>
      <c r="L420">
        <v>3598000</v>
      </c>
      <c r="M420">
        <v>996000</v>
      </c>
      <c r="N420">
        <v>87.65</v>
      </c>
    </row>
    <row r="421" spans="1:14" x14ac:dyDescent="0.25">
      <c r="A421" t="s">
        <v>14</v>
      </c>
      <c r="B421" s="1">
        <v>43580</v>
      </c>
      <c r="C421" s="1">
        <v>43643</v>
      </c>
      <c r="D421">
        <v>89.7</v>
      </c>
      <c r="E421">
        <v>89.7</v>
      </c>
      <c r="F421">
        <v>88.45</v>
      </c>
      <c r="G421">
        <v>88.45</v>
      </c>
      <c r="H421">
        <v>88.45</v>
      </c>
      <c r="I421">
        <v>88.75</v>
      </c>
      <c r="J421">
        <v>8</v>
      </c>
      <c r="K421">
        <v>14.24</v>
      </c>
      <c r="L421">
        <v>40000</v>
      </c>
      <c r="M421">
        <v>10000</v>
      </c>
      <c r="N421">
        <v>87.65</v>
      </c>
    </row>
    <row r="422" spans="1:14" x14ac:dyDescent="0.25">
      <c r="A422" t="s">
        <v>14</v>
      </c>
      <c r="B422" s="1">
        <v>43581</v>
      </c>
      <c r="C422" s="1">
        <v>43615</v>
      </c>
      <c r="D422">
        <v>88.05</v>
      </c>
      <c r="E422">
        <v>88.5</v>
      </c>
      <c r="F422">
        <v>85.65</v>
      </c>
      <c r="G422">
        <v>86.75</v>
      </c>
      <c r="H422">
        <v>86.55</v>
      </c>
      <c r="I422">
        <v>86.75</v>
      </c>
      <c r="J422">
        <v>1492</v>
      </c>
      <c r="K422">
        <v>2599.4899999999998</v>
      </c>
      <c r="L422">
        <v>3756000</v>
      </c>
      <c r="M422">
        <v>158000</v>
      </c>
      <c r="N422">
        <v>86.05</v>
      </c>
    </row>
    <row r="423" spans="1:14" x14ac:dyDescent="0.25">
      <c r="A423" t="s">
        <v>14</v>
      </c>
      <c r="B423" s="1">
        <v>43581</v>
      </c>
      <c r="C423" s="1">
        <v>43643</v>
      </c>
      <c r="D423">
        <v>88.3</v>
      </c>
      <c r="E423">
        <v>88.3</v>
      </c>
      <c r="F423">
        <v>86.25</v>
      </c>
      <c r="G423">
        <v>87.15</v>
      </c>
      <c r="H423">
        <v>86.7</v>
      </c>
      <c r="I423">
        <v>87.15</v>
      </c>
      <c r="J423">
        <v>17</v>
      </c>
      <c r="K423">
        <v>29.63</v>
      </c>
      <c r="L423">
        <v>54000</v>
      </c>
      <c r="M423">
        <v>14000</v>
      </c>
      <c r="N423">
        <v>86.05</v>
      </c>
    </row>
    <row r="424" spans="1:14" x14ac:dyDescent="0.25">
      <c r="A424" t="s">
        <v>14</v>
      </c>
      <c r="B424" s="1">
        <v>43581</v>
      </c>
      <c r="C424" s="1">
        <v>43671</v>
      </c>
      <c r="D424">
        <v>0</v>
      </c>
      <c r="E424">
        <v>0</v>
      </c>
      <c r="F424">
        <v>0</v>
      </c>
      <c r="G424">
        <v>89.25</v>
      </c>
      <c r="H424">
        <v>0</v>
      </c>
      <c r="I424">
        <v>87.6</v>
      </c>
      <c r="J424">
        <v>0</v>
      </c>
      <c r="K424">
        <v>0</v>
      </c>
      <c r="L424">
        <v>0</v>
      </c>
      <c r="M424">
        <v>0</v>
      </c>
      <c r="N424">
        <v>86.05</v>
      </c>
    </row>
    <row r="425" spans="1:14" x14ac:dyDescent="0.25">
      <c r="A425" t="s">
        <v>14</v>
      </c>
      <c r="B425" s="1">
        <v>43585</v>
      </c>
      <c r="C425" s="1">
        <v>43615</v>
      </c>
      <c r="D425">
        <v>87</v>
      </c>
      <c r="E425">
        <v>87</v>
      </c>
      <c r="F425">
        <v>83.4</v>
      </c>
      <c r="G425">
        <v>83.9</v>
      </c>
      <c r="H425">
        <v>83.7</v>
      </c>
      <c r="I425">
        <v>83.9</v>
      </c>
      <c r="J425">
        <v>2387</v>
      </c>
      <c r="K425">
        <v>4045.52</v>
      </c>
      <c r="L425">
        <v>4028000</v>
      </c>
      <c r="M425">
        <v>272000</v>
      </c>
      <c r="N425">
        <v>83.35</v>
      </c>
    </row>
    <row r="426" spans="1:14" x14ac:dyDescent="0.25">
      <c r="A426" t="s">
        <v>14</v>
      </c>
      <c r="B426" s="1">
        <v>43585</v>
      </c>
      <c r="C426" s="1">
        <v>43643</v>
      </c>
      <c r="D426">
        <v>86.15</v>
      </c>
      <c r="E426">
        <v>86.5</v>
      </c>
      <c r="F426">
        <v>84.4</v>
      </c>
      <c r="G426">
        <v>84.55</v>
      </c>
      <c r="H426">
        <v>84.6</v>
      </c>
      <c r="I426">
        <v>84.55</v>
      </c>
      <c r="J426">
        <v>32</v>
      </c>
      <c r="K426">
        <v>54.52</v>
      </c>
      <c r="L426">
        <v>76000</v>
      </c>
      <c r="M426">
        <v>22000</v>
      </c>
      <c r="N426">
        <v>83.35</v>
      </c>
    </row>
    <row r="427" spans="1:14" x14ac:dyDescent="0.25">
      <c r="A427" t="s">
        <v>14</v>
      </c>
      <c r="B427" s="1">
        <v>43585</v>
      </c>
      <c r="C427" s="1">
        <v>43671</v>
      </c>
      <c r="D427">
        <v>0</v>
      </c>
      <c r="E427">
        <v>0</v>
      </c>
      <c r="F427">
        <v>0</v>
      </c>
      <c r="G427">
        <v>89.25</v>
      </c>
      <c r="H427">
        <v>0</v>
      </c>
      <c r="I427">
        <v>84.8</v>
      </c>
      <c r="J427">
        <v>0</v>
      </c>
      <c r="K427">
        <v>0</v>
      </c>
      <c r="L427">
        <v>0</v>
      </c>
      <c r="M427">
        <v>0</v>
      </c>
      <c r="N427">
        <v>83.35</v>
      </c>
    </row>
    <row r="428" spans="1:14" x14ac:dyDescent="0.25">
      <c r="A428" t="s">
        <v>14</v>
      </c>
      <c r="B428" s="1">
        <v>43587</v>
      </c>
      <c r="C428" s="1">
        <v>43615</v>
      </c>
      <c r="D428">
        <v>82.4</v>
      </c>
      <c r="E428">
        <v>84.8</v>
      </c>
      <c r="F428">
        <v>81.55</v>
      </c>
      <c r="G428">
        <v>83.3</v>
      </c>
      <c r="H428">
        <v>83.45</v>
      </c>
      <c r="I428">
        <v>83.3</v>
      </c>
      <c r="J428">
        <v>1748</v>
      </c>
      <c r="K428">
        <v>2913.68</v>
      </c>
      <c r="L428">
        <v>3906000</v>
      </c>
      <c r="M428">
        <v>-122000</v>
      </c>
      <c r="N428">
        <v>82.6</v>
      </c>
    </row>
    <row r="429" spans="1:14" x14ac:dyDescent="0.25">
      <c r="A429" t="s">
        <v>14</v>
      </c>
      <c r="B429" s="1">
        <v>43587</v>
      </c>
      <c r="C429" s="1">
        <v>43643</v>
      </c>
      <c r="D429">
        <v>82.55</v>
      </c>
      <c r="E429">
        <v>84.9</v>
      </c>
      <c r="F429">
        <v>82.55</v>
      </c>
      <c r="G429">
        <v>83.6</v>
      </c>
      <c r="H429">
        <v>83.3</v>
      </c>
      <c r="I429">
        <v>83.6</v>
      </c>
      <c r="J429">
        <v>19</v>
      </c>
      <c r="K429">
        <v>31.94</v>
      </c>
      <c r="L429">
        <v>82000</v>
      </c>
      <c r="M429">
        <v>6000</v>
      </c>
      <c r="N429">
        <v>82.6</v>
      </c>
    </row>
    <row r="430" spans="1:14" x14ac:dyDescent="0.25">
      <c r="A430" t="s">
        <v>14</v>
      </c>
      <c r="B430" s="1">
        <v>43587</v>
      </c>
      <c r="C430" s="1">
        <v>43671</v>
      </c>
      <c r="D430">
        <v>0</v>
      </c>
      <c r="E430">
        <v>0</v>
      </c>
      <c r="F430">
        <v>0</v>
      </c>
      <c r="G430">
        <v>89.25</v>
      </c>
      <c r="H430">
        <v>0</v>
      </c>
      <c r="I430">
        <v>84</v>
      </c>
      <c r="J430">
        <v>0</v>
      </c>
      <c r="K430">
        <v>0</v>
      </c>
      <c r="L430">
        <v>0</v>
      </c>
      <c r="M430">
        <v>0</v>
      </c>
      <c r="N430">
        <v>82.6</v>
      </c>
    </row>
    <row r="431" spans="1:14" x14ac:dyDescent="0.25">
      <c r="A431" t="s">
        <v>14</v>
      </c>
      <c r="B431" s="1">
        <v>43588</v>
      </c>
      <c r="C431" s="1">
        <v>43615</v>
      </c>
      <c r="D431">
        <v>83.3</v>
      </c>
      <c r="E431">
        <v>83.85</v>
      </c>
      <c r="F431">
        <v>82.55</v>
      </c>
      <c r="G431">
        <v>82.95</v>
      </c>
      <c r="H431">
        <v>82.85</v>
      </c>
      <c r="I431">
        <v>82.95</v>
      </c>
      <c r="J431">
        <v>1297</v>
      </c>
      <c r="K431">
        <v>2156.1</v>
      </c>
      <c r="L431">
        <v>4186000</v>
      </c>
      <c r="M431">
        <v>280000</v>
      </c>
      <c r="N431">
        <v>82.2</v>
      </c>
    </row>
    <row r="432" spans="1:14" x14ac:dyDescent="0.25">
      <c r="A432" t="s">
        <v>14</v>
      </c>
      <c r="B432" s="1">
        <v>43588</v>
      </c>
      <c r="C432" s="1">
        <v>43643</v>
      </c>
      <c r="D432">
        <v>83.55</v>
      </c>
      <c r="E432">
        <v>83.95</v>
      </c>
      <c r="F432">
        <v>83.25</v>
      </c>
      <c r="G432">
        <v>83.55</v>
      </c>
      <c r="H432">
        <v>83.25</v>
      </c>
      <c r="I432">
        <v>83.55</v>
      </c>
      <c r="J432">
        <v>12</v>
      </c>
      <c r="K432">
        <v>20.07</v>
      </c>
      <c r="L432">
        <v>88000</v>
      </c>
      <c r="M432">
        <v>6000</v>
      </c>
      <c r="N432">
        <v>82.2</v>
      </c>
    </row>
    <row r="433" spans="1:14" x14ac:dyDescent="0.25">
      <c r="A433" t="s">
        <v>14</v>
      </c>
      <c r="B433" s="1">
        <v>43588</v>
      </c>
      <c r="C433" s="1">
        <v>43671</v>
      </c>
      <c r="D433">
        <v>0</v>
      </c>
      <c r="E433">
        <v>0</v>
      </c>
      <c r="F433">
        <v>0</v>
      </c>
      <c r="G433">
        <v>89.25</v>
      </c>
      <c r="H433">
        <v>0</v>
      </c>
      <c r="I433">
        <v>83.55</v>
      </c>
      <c r="J433">
        <v>0</v>
      </c>
      <c r="K433">
        <v>0</v>
      </c>
      <c r="L433">
        <v>0</v>
      </c>
      <c r="M433">
        <v>0</v>
      </c>
      <c r="N433">
        <v>82.2</v>
      </c>
    </row>
    <row r="434" spans="1:14" x14ac:dyDescent="0.25">
      <c r="A434" t="s">
        <v>14</v>
      </c>
      <c r="B434" s="1">
        <v>43591</v>
      </c>
      <c r="C434" s="1">
        <v>43615</v>
      </c>
      <c r="D434">
        <v>82.05</v>
      </c>
      <c r="E434">
        <v>84.7</v>
      </c>
      <c r="F434">
        <v>81.400000000000006</v>
      </c>
      <c r="G434">
        <v>82.05</v>
      </c>
      <c r="H434">
        <v>81.8</v>
      </c>
      <c r="I434">
        <v>82.05</v>
      </c>
      <c r="J434">
        <v>1438</v>
      </c>
      <c r="K434">
        <v>2384.98</v>
      </c>
      <c r="L434">
        <v>4628000</v>
      </c>
      <c r="M434">
        <v>442000</v>
      </c>
      <c r="N434">
        <v>81.3</v>
      </c>
    </row>
    <row r="435" spans="1:14" x14ac:dyDescent="0.25">
      <c r="A435" t="s">
        <v>14</v>
      </c>
      <c r="B435" s="1">
        <v>43591</v>
      </c>
      <c r="C435" s="1">
        <v>43643</v>
      </c>
      <c r="D435">
        <v>82.9</v>
      </c>
      <c r="E435">
        <v>85</v>
      </c>
      <c r="F435">
        <v>82.75</v>
      </c>
      <c r="G435">
        <v>82.75</v>
      </c>
      <c r="H435">
        <v>82.75</v>
      </c>
      <c r="I435">
        <v>82.75</v>
      </c>
      <c r="J435">
        <v>12</v>
      </c>
      <c r="K435">
        <v>20.100000000000001</v>
      </c>
      <c r="L435">
        <v>92000</v>
      </c>
      <c r="M435">
        <v>4000</v>
      </c>
      <c r="N435">
        <v>81.3</v>
      </c>
    </row>
    <row r="436" spans="1:14" x14ac:dyDescent="0.25">
      <c r="A436" t="s">
        <v>14</v>
      </c>
      <c r="B436" s="1">
        <v>43591</v>
      </c>
      <c r="C436" s="1">
        <v>43671</v>
      </c>
      <c r="D436">
        <v>0</v>
      </c>
      <c r="E436">
        <v>0</v>
      </c>
      <c r="F436">
        <v>0</v>
      </c>
      <c r="G436">
        <v>89.25</v>
      </c>
      <c r="H436">
        <v>0</v>
      </c>
      <c r="I436">
        <v>82.6</v>
      </c>
      <c r="J436">
        <v>0</v>
      </c>
      <c r="K436">
        <v>0</v>
      </c>
      <c r="L436">
        <v>0</v>
      </c>
      <c r="M436">
        <v>0</v>
      </c>
      <c r="N436">
        <v>81.3</v>
      </c>
    </row>
    <row r="437" spans="1:14" x14ac:dyDescent="0.25">
      <c r="A437" t="s">
        <v>14</v>
      </c>
      <c r="B437" s="1">
        <v>43592</v>
      </c>
      <c r="C437" s="1">
        <v>43615</v>
      </c>
      <c r="D437">
        <v>82.85</v>
      </c>
      <c r="E437">
        <v>82.85</v>
      </c>
      <c r="F437">
        <v>79.2</v>
      </c>
      <c r="G437">
        <v>79.55</v>
      </c>
      <c r="H437">
        <v>79.8</v>
      </c>
      <c r="I437">
        <v>79.55</v>
      </c>
      <c r="J437">
        <v>1401</v>
      </c>
      <c r="K437">
        <v>2266.7399999999998</v>
      </c>
      <c r="L437">
        <v>5042000</v>
      </c>
      <c r="M437">
        <v>414000</v>
      </c>
      <c r="N437">
        <v>78.900000000000006</v>
      </c>
    </row>
    <row r="438" spans="1:14" x14ac:dyDescent="0.25">
      <c r="A438" t="s">
        <v>14</v>
      </c>
      <c r="B438" s="1">
        <v>43592</v>
      </c>
      <c r="C438" s="1">
        <v>43643</v>
      </c>
      <c r="D438">
        <v>82.8</v>
      </c>
      <c r="E438">
        <v>82.8</v>
      </c>
      <c r="F438">
        <v>80</v>
      </c>
      <c r="G438">
        <v>80.05</v>
      </c>
      <c r="H438">
        <v>80.05</v>
      </c>
      <c r="I438">
        <v>80.05</v>
      </c>
      <c r="J438">
        <v>25</v>
      </c>
      <c r="K438">
        <v>40.69</v>
      </c>
      <c r="L438">
        <v>104000</v>
      </c>
      <c r="M438">
        <v>12000</v>
      </c>
      <c r="N438">
        <v>78.900000000000006</v>
      </c>
    </row>
    <row r="439" spans="1:14" x14ac:dyDescent="0.25">
      <c r="A439" t="s">
        <v>14</v>
      </c>
      <c r="B439" s="1">
        <v>43592</v>
      </c>
      <c r="C439" s="1">
        <v>43671</v>
      </c>
      <c r="D439">
        <v>0</v>
      </c>
      <c r="E439">
        <v>0</v>
      </c>
      <c r="F439">
        <v>0</v>
      </c>
      <c r="G439">
        <v>89.25</v>
      </c>
      <c r="H439">
        <v>0</v>
      </c>
      <c r="I439">
        <v>80.150000000000006</v>
      </c>
      <c r="J439">
        <v>0</v>
      </c>
      <c r="K439">
        <v>0</v>
      </c>
      <c r="L439">
        <v>0</v>
      </c>
      <c r="M439">
        <v>0</v>
      </c>
      <c r="N439">
        <v>78.900000000000006</v>
      </c>
    </row>
    <row r="440" spans="1:14" x14ac:dyDescent="0.25">
      <c r="A440" t="s">
        <v>14</v>
      </c>
      <c r="B440" s="1">
        <v>43593</v>
      </c>
      <c r="C440" s="1">
        <v>43615</v>
      </c>
      <c r="D440">
        <v>79.400000000000006</v>
      </c>
      <c r="E440">
        <v>80.25</v>
      </c>
      <c r="F440">
        <v>78.400000000000006</v>
      </c>
      <c r="G440">
        <v>78.95</v>
      </c>
      <c r="H440">
        <v>78.75</v>
      </c>
      <c r="I440">
        <v>78.95</v>
      </c>
      <c r="J440">
        <v>1387</v>
      </c>
      <c r="K440">
        <v>2193.13</v>
      </c>
      <c r="L440">
        <v>5282000</v>
      </c>
      <c r="M440">
        <v>240000</v>
      </c>
      <c r="N440">
        <v>78.2</v>
      </c>
    </row>
    <row r="441" spans="1:14" x14ac:dyDescent="0.25">
      <c r="A441" t="s">
        <v>14</v>
      </c>
      <c r="B441" s="1">
        <v>43593</v>
      </c>
      <c r="C441" s="1">
        <v>43643</v>
      </c>
      <c r="D441">
        <v>79.650000000000006</v>
      </c>
      <c r="E441">
        <v>80</v>
      </c>
      <c r="F441">
        <v>79</v>
      </c>
      <c r="G441">
        <v>79.5</v>
      </c>
      <c r="H441">
        <v>79.5</v>
      </c>
      <c r="I441">
        <v>79.5</v>
      </c>
      <c r="J441">
        <v>22</v>
      </c>
      <c r="K441">
        <v>35</v>
      </c>
      <c r="L441">
        <v>114000</v>
      </c>
      <c r="M441">
        <v>10000</v>
      </c>
      <c r="N441">
        <v>78.2</v>
      </c>
    </row>
    <row r="442" spans="1:14" x14ac:dyDescent="0.25">
      <c r="A442" t="s">
        <v>14</v>
      </c>
      <c r="B442" s="1">
        <v>43593</v>
      </c>
      <c r="C442" s="1">
        <v>43671</v>
      </c>
      <c r="D442">
        <v>0</v>
      </c>
      <c r="E442">
        <v>0</v>
      </c>
      <c r="F442">
        <v>0</v>
      </c>
      <c r="G442">
        <v>89.25</v>
      </c>
      <c r="H442">
        <v>0</v>
      </c>
      <c r="I442">
        <v>79.400000000000006</v>
      </c>
      <c r="J442">
        <v>0</v>
      </c>
      <c r="K442">
        <v>0</v>
      </c>
      <c r="L442">
        <v>0</v>
      </c>
      <c r="M442">
        <v>0</v>
      </c>
      <c r="N442">
        <v>78.2</v>
      </c>
    </row>
    <row r="443" spans="1:14" x14ac:dyDescent="0.25">
      <c r="A443" t="s">
        <v>14</v>
      </c>
      <c r="B443" s="1">
        <v>43594</v>
      </c>
      <c r="C443" s="1">
        <v>43615</v>
      </c>
      <c r="D443">
        <v>77.900000000000006</v>
      </c>
      <c r="E443">
        <v>78.95</v>
      </c>
      <c r="F443">
        <v>76.75</v>
      </c>
      <c r="G443">
        <v>77.45</v>
      </c>
      <c r="H443">
        <v>77.45</v>
      </c>
      <c r="I443">
        <v>77.45</v>
      </c>
      <c r="J443">
        <v>1308</v>
      </c>
      <c r="K443">
        <v>2040.4</v>
      </c>
      <c r="L443">
        <v>5282000</v>
      </c>
      <c r="M443">
        <v>0</v>
      </c>
      <c r="N443">
        <v>76.900000000000006</v>
      </c>
    </row>
    <row r="444" spans="1:14" x14ac:dyDescent="0.25">
      <c r="A444" t="s">
        <v>14</v>
      </c>
      <c r="B444" s="1">
        <v>43594</v>
      </c>
      <c r="C444" s="1">
        <v>43643</v>
      </c>
      <c r="D444">
        <v>79.2</v>
      </c>
      <c r="E444">
        <v>79.2</v>
      </c>
      <c r="F444">
        <v>77.900000000000006</v>
      </c>
      <c r="G444">
        <v>78</v>
      </c>
      <c r="H444">
        <v>78</v>
      </c>
      <c r="I444">
        <v>78</v>
      </c>
      <c r="J444">
        <v>13</v>
      </c>
      <c r="K444">
        <v>20.350000000000001</v>
      </c>
      <c r="L444">
        <v>116000</v>
      </c>
      <c r="M444">
        <v>2000</v>
      </c>
      <c r="N444">
        <v>76.900000000000006</v>
      </c>
    </row>
    <row r="445" spans="1:14" x14ac:dyDescent="0.25">
      <c r="A445" t="s">
        <v>14</v>
      </c>
      <c r="B445" s="1">
        <v>43594</v>
      </c>
      <c r="C445" s="1">
        <v>43671</v>
      </c>
      <c r="D445">
        <v>0</v>
      </c>
      <c r="E445">
        <v>0</v>
      </c>
      <c r="F445">
        <v>0</v>
      </c>
      <c r="G445">
        <v>89.25</v>
      </c>
      <c r="H445">
        <v>0</v>
      </c>
      <c r="I445">
        <v>78.099999999999994</v>
      </c>
      <c r="J445">
        <v>0</v>
      </c>
      <c r="K445">
        <v>0</v>
      </c>
      <c r="L445">
        <v>0</v>
      </c>
      <c r="M445">
        <v>0</v>
      </c>
      <c r="N445">
        <v>76.900000000000006</v>
      </c>
    </row>
    <row r="446" spans="1:14" x14ac:dyDescent="0.25">
      <c r="A446" t="s">
        <v>14</v>
      </c>
      <c r="B446" s="1">
        <v>43595</v>
      </c>
      <c r="C446" s="1">
        <v>43615</v>
      </c>
      <c r="D446">
        <v>77.650000000000006</v>
      </c>
      <c r="E446">
        <v>78.900000000000006</v>
      </c>
      <c r="F446">
        <v>76.5</v>
      </c>
      <c r="G446">
        <v>77.599999999999994</v>
      </c>
      <c r="H446">
        <v>77.7</v>
      </c>
      <c r="I446">
        <v>77.599999999999994</v>
      </c>
      <c r="J446">
        <v>1296</v>
      </c>
      <c r="K446">
        <v>2017.16</v>
      </c>
      <c r="L446">
        <v>5304000</v>
      </c>
      <c r="M446">
        <v>22000</v>
      </c>
      <c r="N446">
        <v>77.150000000000006</v>
      </c>
    </row>
    <row r="447" spans="1:14" x14ac:dyDescent="0.25">
      <c r="A447" t="s">
        <v>14</v>
      </c>
      <c r="B447" s="1">
        <v>43595</v>
      </c>
      <c r="C447" s="1">
        <v>43643</v>
      </c>
      <c r="D447">
        <v>79</v>
      </c>
      <c r="E447">
        <v>79.05</v>
      </c>
      <c r="F447">
        <v>77.5</v>
      </c>
      <c r="G447">
        <v>78.25</v>
      </c>
      <c r="H447">
        <v>78.25</v>
      </c>
      <c r="I447">
        <v>78.25</v>
      </c>
      <c r="J447">
        <v>23</v>
      </c>
      <c r="K447">
        <v>36</v>
      </c>
      <c r="L447">
        <v>120000</v>
      </c>
      <c r="M447">
        <v>4000</v>
      </c>
      <c r="N447">
        <v>77.150000000000006</v>
      </c>
    </row>
    <row r="448" spans="1:14" x14ac:dyDescent="0.25">
      <c r="A448" t="s">
        <v>14</v>
      </c>
      <c r="B448" s="1">
        <v>43595</v>
      </c>
      <c r="C448" s="1">
        <v>43671</v>
      </c>
      <c r="D448">
        <v>0</v>
      </c>
      <c r="E448">
        <v>0</v>
      </c>
      <c r="F448">
        <v>0</v>
      </c>
      <c r="G448">
        <v>89.25</v>
      </c>
      <c r="H448">
        <v>0</v>
      </c>
      <c r="I448">
        <v>78.349999999999994</v>
      </c>
      <c r="J448">
        <v>0</v>
      </c>
      <c r="K448">
        <v>0</v>
      </c>
      <c r="L448">
        <v>0</v>
      </c>
      <c r="M448">
        <v>0</v>
      </c>
      <c r="N448">
        <v>77.150000000000006</v>
      </c>
    </row>
    <row r="449" spans="1:14" x14ac:dyDescent="0.25">
      <c r="A449" t="s">
        <v>14</v>
      </c>
      <c r="B449" s="1">
        <v>43598</v>
      </c>
      <c r="C449" s="1">
        <v>43615</v>
      </c>
      <c r="D449">
        <v>77.400000000000006</v>
      </c>
      <c r="E449">
        <v>77.75</v>
      </c>
      <c r="F449">
        <v>73.2</v>
      </c>
      <c r="G449">
        <v>73.95</v>
      </c>
      <c r="H449">
        <v>74.2</v>
      </c>
      <c r="I449">
        <v>73.95</v>
      </c>
      <c r="J449">
        <v>1215</v>
      </c>
      <c r="K449">
        <v>1836.87</v>
      </c>
      <c r="L449">
        <v>5574000</v>
      </c>
      <c r="M449">
        <v>270000</v>
      </c>
      <c r="N449">
        <v>73.599999999999994</v>
      </c>
    </row>
    <row r="450" spans="1:14" x14ac:dyDescent="0.25">
      <c r="A450" t="s">
        <v>14</v>
      </c>
      <c r="B450" s="1">
        <v>43598</v>
      </c>
      <c r="C450" s="1">
        <v>43643</v>
      </c>
      <c r="D450">
        <v>77.8</v>
      </c>
      <c r="E450">
        <v>77.8</v>
      </c>
      <c r="F450">
        <v>74.3</v>
      </c>
      <c r="G450">
        <v>74.599999999999994</v>
      </c>
      <c r="H450">
        <v>74.8</v>
      </c>
      <c r="I450">
        <v>74.599999999999994</v>
      </c>
      <c r="J450">
        <v>26</v>
      </c>
      <c r="K450">
        <v>39.299999999999997</v>
      </c>
      <c r="L450">
        <v>140000</v>
      </c>
      <c r="M450">
        <v>20000</v>
      </c>
      <c r="N450">
        <v>73.599999999999994</v>
      </c>
    </row>
    <row r="451" spans="1:14" x14ac:dyDescent="0.25">
      <c r="A451" t="s">
        <v>14</v>
      </c>
      <c r="B451" s="1">
        <v>43598</v>
      </c>
      <c r="C451" s="1">
        <v>43671</v>
      </c>
      <c r="D451">
        <v>0</v>
      </c>
      <c r="E451">
        <v>0</v>
      </c>
      <c r="F451">
        <v>0</v>
      </c>
      <c r="G451">
        <v>89.25</v>
      </c>
      <c r="H451">
        <v>0</v>
      </c>
      <c r="I451">
        <v>74.7</v>
      </c>
      <c r="J451">
        <v>0</v>
      </c>
      <c r="K451">
        <v>0</v>
      </c>
      <c r="L451">
        <v>0</v>
      </c>
      <c r="M451">
        <v>0</v>
      </c>
      <c r="N451">
        <v>73.599999999999994</v>
      </c>
    </row>
    <row r="452" spans="1:14" x14ac:dyDescent="0.25">
      <c r="A452" t="s">
        <v>14</v>
      </c>
      <c r="B452" s="1">
        <v>43599</v>
      </c>
      <c r="C452" s="1">
        <v>43615</v>
      </c>
      <c r="D452">
        <v>74.5</v>
      </c>
      <c r="E452">
        <v>75.900000000000006</v>
      </c>
      <c r="F452">
        <v>72.55</v>
      </c>
      <c r="G452">
        <v>74.45</v>
      </c>
      <c r="H452">
        <v>74.599999999999994</v>
      </c>
      <c r="I452">
        <v>74.45</v>
      </c>
      <c r="J452">
        <v>2924</v>
      </c>
      <c r="K452">
        <v>4340.84</v>
      </c>
      <c r="L452">
        <v>5656000</v>
      </c>
      <c r="M452">
        <v>82000</v>
      </c>
      <c r="N452">
        <v>74</v>
      </c>
    </row>
    <row r="453" spans="1:14" x14ac:dyDescent="0.25">
      <c r="A453" t="s">
        <v>14</v>
      </c>
      <c r="B453" s="1">
        <v>43599</v>
      </c>
      <c r="C453" s="1">
        <v>43643</v>
      </c>
      <c r="D453">
        <v>75.150000000000006</v>
      </c>
      <c r="E453">
        <v>76.05</v>
      </c>
      <c r="F453">
        <v>73.5</v>
      </c>
      <c r="G453">
        <v>74.95</v>
      </c>
      <c r="H453">
        <v>75.05</v>
      </c>
      <c r="I453">
        <v>74.95</v>
      </c>
      <c r="J453">
        <v>67</v>
      </c>
      <c r="K453">
        <v>100.34</v>
      </c>
      <c r="L453">
        <v>164000</v>
      </c>
      <c r="M453">
        <v>24000</v>
      </c>
      <c r="N453">
        <v>74</v>
      </c>
    </row>
    <row r="454" spans="1:14" x14ac:dyDescent="0.25">
      <c r="A454" t="s">
        <v>14</v>
      </c>
      <c r="B454" s="1">
        <v>43599</v>
      </c>
      <c r="C454" s="1">
        <v>43671</v>
      </c>
      <c r="D454">
        <v>0</v>
      </c>
      <c r="E454">
        <v>0</v>
      </c>
      <c r="F454">
        <v>0</v>
      </c>
      <c r="G454">
        <v>89.25</v>
      </c>
      <c r="H454">
        <v>0</v>
      </c>
      <c r="I454">
        <v>75.05</v>
      </c>
      <c r="J454">
        <v>0</v>
      </c>
      <c r="K454">
        <v>0</v>
      </c>
      <c r="L454">
        <v>0</v>
      </c>
      <c r="M454">
        <v>0</v>
      </c>
      <c r="N454">
        <v>74</v>
      </c>
    </row>
    <row r="455" spans="1:14" x14ac:dyDescent="0.25">
      <c r="A455" t="s">
        <v>14</v>
      </c>
      <c r="B455" s="1">
        <v>43600</v>
      </c>
      <c r="C455" s="1">
        <v>43615</v>
      </c>
      <c r="D455">
        <v>74.849999999999994</v>
      </c>
      <c r="E455">
        <v>75.5</v>
      </c>
      <c r="F455">
        <v>70.7</v>
      </c>
      <c r="G455">
        <v>71.900000000000006</v>
      </c>
      <c r="H455">
        <v>72</v>
      </c>
      <c r="I455">
        <v>71.900000000000006</v>
      </c>
      <c r="J455">
        <v>4086</v>
      </c>
      <c r="K455">
        <v>5976.52</v>
      </c>
      <c r="L455">
        <v>5936000</v>
      </c>
      <c r="M455">
        <v>280000</v>
      </c>
      <c r="N455">
        <v>71.55</v>
      </c>
    </row>
    <row r="456" spans="1:14" x14ac:dyDescent="0.25">
      <c r="A456" t="s">
        <v>14</v>
      </c>
      <c r="B456" s="1">
        <v>43600</v>
      </c>
      <c r="C456" s="1">
        <v>43643</v>
      </c>
      <c r="D456">
        <v>74.8</v>
      </c>
      <c r="E456">
        <v>75.7</v>
      </c>
      <c r="F456">
        <v>71.7</v>
      </c>
      <c r="G456">
        <v>72.400000000000006</v>
      </c>
      <c r="H456">
        <v>72.599999999999994</v>
      </c>
      <c r="I456">
        <v>72.400000000000006</v>
      </c>
      <c r="J456">
        <v>212</v>
      </c>
      <c r="K456">
        <v>311.89</v>
      </c>
      <c r="L456">
        <v>304000</v>
      </c>
      <c r="M456">
        <v>140000</v>
      </c>
      <c r="N456">
        <v>71.55</v>
      </c>
    </row>
    <row r="457" spans="1:14" x14ac:dyDescent="0.25">
      <c r="A457" t="s">
        <v>14</v>
      </c>
      <c r="B457" s="1">
        <v>43600</v>
      </c>
      <c r="C457" s="1">
        <v>43671</v>
      </c>
      <c r="D457">
        <v>72.05</v>
      </c>
      <c r="E457">
        <v>72.05</v>
      </c>
      <c r="F457">
        <v>72</v>
      </c>
      <c r="G457">
        <v>72</v>
      </c>
      <c r="H457">
        <v>72</v>
      </c>
      <c r="I457">
        <v>72.55</v>
      </c>
      <c r="J457">
        <v>2</v>
      </c>
      <c r="K457">
        <v>8.64</v>
      </c>
      <c r="L457">
        <v>12000</v>
      </c>
      <c r="M457">
        <v>12000</v>
      </c>
      <c r="N457">
        <v>71.55</v>
      </c>
    </row>
    <row r="458" spans="1:14" x14ac:dyDescent="0.25">
      <c r="A458" t="s">
        <v>14</v>
      </c>
      <c r="B458" s="1">
        <v>43601</v>
      </c>
      <c r="C458" s="1">
        <v>43615</v>
      </c>
      <c r="D458">
        <v>71.95</v>
      </c>
      <c r="E458">
        <v>73.7</v>
      </c>
      <c r="F458">
        <v>70.45</v>
      </c>
      <c r="G458">
        <v>72.55</v>
      </c>
      <c r="H458">
        <v>72.45</v>
      </c>
      <c r="I458">
        <v>72.55</v>
      </c>
      <c r="J458">
        <v>2546</v>
      </c>
      <c r="K458">
        <v>3667.43</v>
      </c>
      <c r="L458">
        <v>6176000</v>
      </c>
      <c r="M458">
        <v>240000</v>
      </c>
      <c r="N458">
        <v>72.150000000000006</v>
      </c>
    </row>
    <row r="459" spans="1:14" x14ac:dyDescent="0.25">
      <c r="A459" t="s">
        <v>14</v>
      </c>
      <c r="B459" s="1">
        <v>43601</v>
      </c>
      <c r="C459" s="1">
        <v>43643</v>
      </c>
      <c r="D459">
        <v>72.7</v>
      </c>
      <c r="E459">
        <v>74</v>
      </c>
      <c r="F459">
        <v>71</v>
      </c>
      <c r="G459">
        <v>73.3</v>
      </c>
      <c r="H459">
        <v>72.75</v>
      </c>
      <c r="I459">
        <v>73.3</v>
      </c>
      <c r="J459">
        <v>116</v>
      </c>
      <c r="K459">
        <v>167.15</v>
      </c>
      <c r="L459">
        <v>368000</v>
      </c>
      <c r="M459">
        <v>64000</v>
      </c>
      <c r="N459">
        <v>72.150000000000006</v>
      </c>
    </row>
    <row r="460" spans="1:14" x14ac:dyDescent="0.25">
      <c r="A460" t="s">
        <v>14</v>
      </c>
      <c r="B460" s="1">
        <v>43601</v>
      </c>
      <c r="C460" s="1">
        <v>43671</v>
      </c>
      <c r="D460">
        <v>0</v>
      </c>
      <c r="E460">
        <v>0</v>
      </c>
      <c r="F460">
        <v>0</v>
      </c>
      <c r="G460">
        <v>72</v>
      </c>
      <c r="H460">
        <v>72</v>
      </c>
      <c r="I460">
        <v>73.150000000000006</v>
      </c>
      <c r="J460">
        <v>0</v>
      </c>
      <c r="K460">
        <v>0</v>
      </c>
      <c r="L460">
        <v>12000</v>
      </c>
      <c r="M460">
        <v>0</v>
      </c>
      <c r="N460">
        <v>72.150000000000006</v>
      </c>
    </row>
    <row r="461" spans="1:14" x14ac:dyDescent="0.25">
      <c r="A461" t="s">
        <v>14</v>
      </c>
      <c r="B461" s="1">
        <v>43602</v>
      </c>
      <c r="C461" s="1">
        <v>43615</v>
      </c>
      <c r="D461">
        <v>72</v>
      </c>
      <c r="E461">
        <v>76</v>
      </c>
      <c r="F461">
        <v>71.5</v>
      </c>
      <c r="G461">
        <v>74.400000000000006</v>
      </c>
      <c r="H461">
        <v>74.5</v>
      </c>
      <c r="I461">
        <v>74.400000000000006</v>
      </c>
      <c r="J461">
        <v>4912</v>
      </c>
      <c r="K461">
        <v>7288.35</v>
      </c>
      <c r="L461">
        <v>6326000</v>
      </c>
      <c r="M461">
        <v>150000</v>
      </c>
      <c r="N461">
        <v>74.2</v>
      </c>
    </row>
    <row r="462" spans="1:14" x14ac:dyDescent="0.25">
      <c r="A462" t="s">
        <v>14</v>
      </c>
      <c r="B462" s="1">
        <v>43602</v>
      </c>
      <c r="C462" s="1">
        <v>43643</v>
      </c>
      <c r="D462">
        <v>73.3</v>
      </c>
      <c r="E462">
        <v>76</v>
      </c>
      <c r="F462">
        <v>72.400000000000006</v>
      </c>
      <c r="G462">
        <v>74.75</v>
      </c>
      <c r="H462">
        <v>75</v>
      </c>
      <c r="I462">
        <v>74.75</v>
      </c>
      <c r="J462">
        <v>136</v>
      </c>
      <c r="K462">
        <v>202.78</v>
      </c>
      <c r="L462">
        <v>392000</v>
      </c>
      <c r="M462">
        <v>24000</v>
      </c>
      <c r="N462">
        <v>74.2</v>
      </c>
    </row>
    <row r="463" spans="1:14" x14ac:dyDescent="0.25">
      <c r="A463" t="s">
        <v>14</v>
      </c>
      <c r="B463" s="1">
        <v>43602</v>
      </c>
      <c r="C463" s="1">
        <v>43671</v>
      </c>
      <c r="D463">
        <v>73.349999999999994</v>
      </c>
      <c r="E463">
        <v>73.349999999999994</v>
      </c>
      <c r="F463">
        <v>73.349999999999994</v>
      </c>
      <c r="G463">
        <v>73.349999999999994</v>
      </c>
      <c r="H463">
        <v>73.349999999999994</v>
      </c>
      <c r="I463">
        <v>75.25</v>
      </c>
      <c r="J463">
        <v>1</v>
      </c>
      <c r="K463">
        <v>4.4000000000000004</v>
      </c>
      <c r="L463">
        <v>18000</v>
      </c>
      <c r="M463">
        <v>6000</v>
      </c>
      <c r="N463">
        <v>74.2</v>
      </c>
    </row>
    <row r="464" spans="1:14" x14ac:dyDescent="0.25">
      <c r="A464" t="s">
        <v>14</v>
      </c>
      <c r="B464" s="1">
        <v>43605</v>
      </c>
      <c r="C464" s="1">
        <v>43615</v>
      </c>
      <c r="D464">
        <v>76.400000000000006</v>
      </c>
      <c r="E464">
        <v>83.3</v>
      </c>
      <c r="F464">
        <v>75.3</v>
      </c>
      <c r="G464">
        <v>80.650000000000006</v>
      </c>
      <c r="H464">
        <v>80.75</v>
      </c>
      <c r="I464">
        <v>80.650000000000006</v>
      </c>
      <c r="J464">
        <v>4877</v>
      </c>
      <c r="K464">
        <v>7825.3</v>
      </c>
      <c r="L464">
        <v>6412000</v>
      </c>
      <c r="M464">
        <v>86000</v>
      </c>
      <c r="N464">
        <v>80.2</v>
      </c>
    </row>
    <row r="465" spans="1:14" x14ac:dyDescent="0.25">
      <c r="A465" t="s">
        <v>14</v>
      </c>
      <c r="B465" s="1">
        <v>43605</v>
      </c>
      <c r="C465" s="1">
        <v>43643</v>
      </c>
      <c r="D465">
        <v>77.3</v>
      </c>
      <c r="E465">
        <v>83.3</v>
      </c>
      <c r="F465">
        <v>75.7</v>
      </c>
      <c r="G465">
        <v>80.900000000000006</v>
      </c>
      <c r="H465">
        <v>80.849999999999994</v>
      </c>
      <c r="I465">
        <v>80.900000000000006</v>
      </c>
      <c r="J465">
        <v>148</v>
      </c>
      <c r="K465">
        <v>239</v>
      </c>
      <c r="L465">
        <v>402000</v>
      </c>
      <c r="M465">
        <v>10000</v>
      </c>
      <c r="N465">
        <v>80.2</v>
      </c>
    </row>
    <row r="466" spans="1:14" x14ac:dyDescent="0.25">
      <c r="A466" t="s">
        <v>14</v>
      </c>
      <c r="B466" s="1">
        <v>43605</v>
      </c>
      <c r="C466" s="1">
        <v>43671</v>
      </c>
      <c r="D466">
        <v>79.55</v>
      </c>
      <c r="E466">
        <v>82</v>
      </c>
      <c r="F466">
        <v>79.25</v>
      </c>
      <c r="G466">
        <v>82</v>
      </c>
      <c r="H466">
        <v>82</v>
      </c>
      <c r="I466">
        <v>81.25</v>
      </c>
      <c r="J466">
        <v>5</v>
      </c>
      <c r="K466">
        <v>24.03</v>
      </c>
      <c r="L466">
        <v>42000</v>
      </c>
      <c r="M466">
        <v>24000</v>
      </c>
      <c r="N466">
        <v>80.2</v>
      </c>
    </row>
    <row r="467" spans="1:14" x14ac:dyDescent="0.25">
      <c r="A467" t="s">
        <v>14</v>
      </c>
      <c r="B467" s="1">
        <v>43606</v>
      </c>
      <c r="C467" s="1">
        <v>43615</v>
      </c>
      <c r="D467">
        <v>80.849999999999994</v>
      </c>
      <c r="E467">
        <v>81.8</v>
      </c>
      <c r="F467">
        <v>76.75</v>
      </c>
      <c r="G467">
        <v>77.45</v>
      </c>
      <c r="H467">
        <v>77.5</v>
      </c>
      <c r="I467">
        <v>77.45</v>
      </c>
      <c r="J467">
        <v>2599</v>
      </c>
      <c r="K467">
        <v>4070.67</v>
      </c>
      <c r="L467">
        <v>6588000</v>
      </c>
      <c r="M467">
        <v>176000</v>
      </c>
      <c r="N467">
        <v>77.25</v>
      </c>
    </row>
    <row r="468" spans="1:14" x14ac:dyDescent="0.25">
      <c r="A468" t="s">
        <v>14</v>
      </c>
      <c r="B468" s="1">
        <v>43606</v>
      </c>
      <c r="C468" s="1">
        <v>43643</v>
      </c>
      <c r="D468">
        <v>81.7</v>
      </c>
      <c r="E468">
        <v>81.7</v>
      </c>
      <c r="F468">
        <v>77.400000000000006</v>
      </c>
      <c r="G468">
        <v>77.900000000000006</v>
      </c>
      <c r="H468">
        <v>78.05</v>
      </c>
      <c r="I468">
        <v>77.900000000000006</v>
      </c>
      <c r="J468">
        <v>160</v>
      </c>
      <c r="K468">
        <v>252.01</v>
      </c>
      <c r="L468">
        <v>416000</v>
      </c>
      <c r="M468">
        <v>14000</v>
      </c>
      <c r="N468">
        <v>77.25</v>
      </c>
    </row>
    <row r="469" spans="1:14" x14ac:dyDescent="0.25">
      <c r="A469" t="s">
        <v>14</v>
      </c>
      <c r="B469" s="1">
        <v>43606</v>
      </c>
      <c r="C469" s="1">
        <v>43671</v>
      </c>
      <c r="D469">
        <v>80.2</v>
      </c>
      <c r="E469">
        <v>80.2</v>
      </c>
      <c r="F469">
        <v>78.5</v>
      </c>
      <c r="G469">
        <v>78.5</v>
      </c>
      <c r="H469">
        <v>78.5</v>
      </c>
      <c r="I469">
        <v>78.5</v>
      </c>
      <c r="J469">
        <v>6</v>
      </c>
      <c r="K469">
        <v>28.48</v>
      </c>
      <c r="L469">
        <v>66000</v>
      </c>
      <c r="M469">
        <v>24000</v>
      </c>
      <c r="N469">
        <v>77.25</v>
      </c>
    </row>
    <row r="470" spans="1:14" x14ac:dyDescent="0.25">
      <c r="A470" t="s">
        <v>14</v>
      </c>
      <c r="B470" s="1">
        <v>43607</v>
      </c>
      <c r="C470" s="1">
        <v>43615</v>
      </c>
      <c r="D470">
        <v>77.95</v>
      </c>
      <c r="E470">
        <v>78.3</v>
      </c>
      <c r="F470">
        <v>76.099999999999994</v>
      </c>
      <c r="G470">
        <v>78.05</v>
      </c>
      <c r="H470">
        <v>78.150000000000006</v>
      </c>
      <c r="I470">
        <v>78.05</v>
      </c>
      <c r="J470">
        <v>1636</v>
      </c>
      <c r="K470">
        <v>2526.25</v>
      </c>
      <c r="L470">
        <v>6636000</v>
      </c>
      <c r="M470">
        <v>48000</v>
      </c>
      <c r="N470">
        <v>77.7</v>
      </c>
    </row>
    <row r="471" spans="1:14" x14ac:dyDescent="0.25">
      <c r="A471" t="s">
        <v>14</v>
      </c>
      <c r="B471" s="1">
        <v>43607</v>
      </c>
      <c r="C471" s="1">
        <v>43643</v>
      </c>
      <c r="D471">
        <v>77.599999999999994</v>
      </c>
      <c r="E471">
        <v>78.55</v>
      </c>
      <c r="F471">
        <v>76.7</v>
      </c>
      <c r="G471">
        <v>78.400000000000006</v>
      </c>
      <c r="H471">
        <v>78.5</v>
      </c>
      <c r="I471">
        <v>78.400000000000006</v>
      </c>
      <c r="J471">
        <v>122</v>
      </c>
      <c r="K471">
        <v>189.5</v>
      </c>
      <c r="L471">
        <v>458000</v>
      </c>
      <c r="M471">
        <v>42000</v>
      </c>
      <c r="N471">
        <v>77.7</v>
      </c>
    </row>
    <row r="472" spans="1:14" x14ac:dyDescent="0.25">
      <c r="A472" t="s">
        <v>14</v>
      </c>
      <c r="B472" s="1">
        <v>43607</v>
      </c>
      <c r="C472" s="1">
        <v>43671</v>
      </c>
      <c r="D472">
        <v>76.900000000000006</v>
      </c>
      <c r="E472">
        <v>77.400000000000006</v>
      </c>
      <c r="F472">
        <v>76.8</v>
      </c>
      <c r="G472">
        <v>77.400000000000006</v>
      </c>
      <c r="H472">
        <v>77.400000000000006</v>
      </c>
      <c r="I472">
        <v>78.7</v>
      </c>
      <c r="J472">
        <v>5</v>
      </c>
      <c r="K472">
        <v>23.09</v>
      </c>
      <c r="L472">
        <v>96000</v>
      </c>
      <c r="M472">
        <v>30000</v>
      </c>
      <c r="N472">
        <v>77.7</v>
      </c>
    </row>
    <row r="473" spans="1:14" x14ac:dyDescent="0.25">
      <c r="A473" t="s">
        <v>14</v>
      </c>
      <c r="B473" s="1">
        <v>43608</v>
      </c>
      <c r="C473" s="1">
        <v>43615</v>
      </c>
      <c r="D473">
        <v>79.400000000000006</v>
      </c>
      <c r="E473">
        <v>80</v>
      </c>
      <c r="F473">
        <v>74.5</v>
      </c>
      <c r="G473">
        <v>75.099999999999994</v>
      </c>
      <c r="H473">
        <v>74.849999999999994</v>
      </c>
      <c r="I473">
        <v>75.099999999999994</v>
      </c>
      <c r="J473">
        <v>2294</v>
      </c>
      <c r="K473">
        <v>3527.89</v>
      </c>
      <c r="L473">
        <v>6804000</v>
      </c>
      <c r="M473">
        <v>168000</v>
      </c>
      <c r="N473">
        <v>74.900000000000006</v>
      </c>
    </row>
    <row r="474" spans="1:14" x14ac:dyDescent="0.25">
      <c r="A474" t="s">
        <v>14</v>
      </c>
      <c r="B474" s="1">
        <v>43608</v>
      </c>
      <c r="C474" s="1">
        <v>43643</v>
      </c>
      <c r="D474">
        <v>79.650000000000006</v>
      </c>
      <c r="E474">
        <v>79.650000000000006</v>
      </c>
      <c r="F474">
        <v>75.2</v>
      </c>
      <c r="G474">
        <v>75.650000000000006</v>
      </c>
      <c r="H474">
        <v>75.400000000000006</v>
      </c>
      <c r="I474">
        <v>75.650000000000006</v>
      </c>
      <c r="J474">
        <v>313</v>
      </c>
      <c r="K474">
        <v>484.29</v>
      </c>
      <c r="L474">
        <v>684000</v>
      </c>
      <c r="M474">
        <v>226000</v>
      </c>
      <c r="N474">
        <v>74.900000000000006</v>
      </c>
    </row>
    <row r="475" spans="1:14" x14ac:dyDescent="0.25">
      <c r="A475" t="s">
        <v>14</v>
      </c>
      <c r="B475" s="1">
        <v>43608</v>
      </c>
      <c r="C475" s="1">
        <v>43671</v>
      </c>
      <c r="D475">
        <v>76.849999999999994</v>
      </c>
      <c r="E475">
        <v>76.849999999999994</v>
      </c>
      <c r="F475">
        <v>75.2</v>
      </c>
      <c r="G475">
        <v>75.2</v>
      </c>
      <c r="H475">
        <v>75.2</v>
      </c>
      <c r="I475">
        <v>75.2</v>
      </c>
      <c r="J475">
        <v>3</v>
      </c>
      <c r="K475">
        <v>13.73</v>
      </c>
      <c r="L475">
        <v>102000</v>
      </c>
      <c r="M475">
        <v>6000</v>
      </c>
      <c r="N475">
        <v>74.900000000000006</v>
      </c>
    </row>
    <row r="476" spans="1:14" x14ac:dyDescent="0.25">
      <c r="A476" t="s">
        <v>14</v>
      </c>
      <c r="B476" s="1">
        <v>43609</v>
      </c>
      <c r="C476" s="1">
        <v>43615</v>
      </c>
      <c r="D476">
        <v>74.900000000000006</v>
      </c>
      <c r="E476">
        <v>78.900000000000006</v>
      </c>
      <c r="F476">
        <v>74.55</v>
      </c>
      <c r="G476">
        <v>78.3</v>
      </c>
      <c r="H476">
        <v>78.3</v>
      </c>
      <c r="I476">
        <v>78.3</v>
      </c>
      <c r="J476">
        <v>2468</v>
      </c>
      <c r="K476">
        <v>3799.6</v>
      </c>
      <c r="L476">
        <v>6496000</v>
      </c>
      <c r="M476">
        <v>-308000</v>
      </c>
      <c r="N476">
        <v>77.95</v>
      </c>
    </row>
    <row r="477" spans="1:14" x14ac:dyDescent="0.25">
      <c r="A477" t="s">
        <v>14</v>
      </c>
      <c r="B477" s="1">
        <v>43609</v>
      </c>
      <c r="C477" s="1">
        <v>43643</v>
      </c>
      <c r="D477">
        <v>75.900000000000006</v>
      </c>
      <c r="E477">
        <v>79.25</v>
      </c>
      <c r="F477">
        <v>75.05</v>
      </c>
      <c r="G477">
        <v>78.599999999999994</v>
      </c>
      <c r="H477">
        <v>78.8</v>
      </c>
      <c r="I477">
        <v>78.599999999999994</v>
      </c>
      <c r="J477">
        <v>402</v>
      </c>
      <c r="K477">
        <v>621.30999999999995</v>
      </c>
      <c r="L477">
        <v>824000</v>
      </c>
      <c r="M477">
        <v>140000</v>
      </c>
      <c r="N477">
        <v>77.95</v>
      </c>
    </row>
    <row r="478" spans="1:14" x14ac:dyDescent="0.25">
      <c r="A478" t="s">
        <v>14</v>
      </c>
      <c r="B478" s="1">
        <v>43609</v>
      </c>
      <c r="C478" s="1">
        <v>43671</v>
      </c>
      <c r="D478">
        <v>0</v>
      </c>
      <c r="E478">
        <v>0</v>
      </c>
      <c r="F478">
        <v>0</v>
      </c>
      <c r="G478">
        <v>75.2</v>
      </c>
      <c r="H478">
        <v>75.2</v>
      </c>
      <c r="I478">
        <v>78.900000000000006</v>
      </c>
      <c r="J478">
        <v>0</v>
      </c>
      <c r="K478">
        <v>0</v>
      </c>
      <c r="L478">
        <v>102000</v>
      </c>
      <c r="M478">
        <v>0</v>
      </c>
      <c r="N478">
        <v>77.95</v>
      </c>
    </row>
    <row r="479" spans="1:14" x14ac:dyDescent="0.25">
      <c r="A479" t="s">
        <v>14</v>
      </c>
      <c r="B479" s="1">
        <v>43612</v>
      </c>
      <c r="C479" s="1">
        <v>43615</v>
      </c>
      <c r="D479">
        <v>78.5</v>
      </c>
      <c r="E479">
        <v>79.3</v>
      </c>
      <c r="F479">
        <v>76.650000000000006</v>
      </c>
      <c r="G479">
        <v>78.75</v>
      </c>
      <c r="H479">
        <v>78.650000000000006</v>
      </c>
      <c r="I479">
        <v>78.75</v>
      </c>
      <c r="J479">
        <v>2328</v>
      </c>
      <c r="K479">
        <v>3626.67</v>
      </c>
      <c r="L479">
        <v>5164000</v>
      </c>
      <c r="M479">
        <v>-1332000</v>
      </c>
      <c r="N479">
        <v>78.5</v>
      </c>
    </row>
    <row r="480" spans="1:14" x14ac:dyDescent="0.25">
      <c r="A480" t="s">
        <v>14</v>
      </c>
      <c r="B480" s="1">
        <v>43612</v>
      </c>
      <c r="C480" s="1">
        <v>43643</v>
      </c>
      <c r="D480">
        <v>79</v>
      </c>
      <c r="E480">
        <v>79.8</v>
      </c>
      <c r="F480">
        <v>77.099999999999994</v>
      </c>
      <c r="G480">
        <v>79.150000000000006</v>
      </c>
      <c r="H480">
        <v>78.900000000000006</v>
      </c>
      <c r="I480">
        <v>79.150000000000006</v>
      </c>
      <c r="J480">
        <v>1255</v>
      </c>
      <c r="K480">
        <v>1963.2</v>
      </c>
      <c r="L480">
        <v>2358000</v>
      </c>
      <c r="M480">
        <v>1534000</v>
      </c>
      <c r="N480">
        <v>78.5</v>
      </c>
    </row>
    <row r="481" spans="1:14" x14ac:dyDescent="0.25">
      <c r="A481" t="s">
        <v>14</v>
      </c>
      <c r="B481" s="1">
        <v>43612</v>
      </c>
      <c r="C481" s="1">
        <v>43671</v>
      </c>
      <c r="D481">
        <v>78.2</v>
      </c>
      <c r="E481">
        <v>79.3</v>
      </c>
      <c r="F481">
        <v>77.900000000000006</v>
      </c>
      <c r="G481">
        <v>79.3</v>
      </c>
      <c r="H481">
        <v>79.3</v>
      </c>
      <c r="I481">
        <v>79.3</v>
      </c>
      <c r="J481">
        <v>5</v>
      </c>
      <c r="K481">
        <v>23.48</v>
      </c>
      <c r="L481">
        <v>114000</v>
      </c>
      <c r="M481">
        <v>12000</v>
      </c>
      <c r="N481">
        <v>78.5</v>
      </c>
    </row>
    <row r="482" spans="1:14" x14ac:dyDescent="0.25">
      <c r="A482" t="s">
        <v>14</v>
      </c>
      <c r="B482" s="1">
        <v>43613</v>
      </c>
      <c r="C482" s="1">
        <v>43615</v>
      </c>
      <c r="D482">
        <v>78.75</v>
      </c>
      <c r="E482">
        <v>79.8</v>
      </c>
      <c r="F482">
        <v>76.75</v>
      </c>
      <c r="G482">
        <v>78</v>
      </c>
      <c r="H482">
        <v>77.849999999999994</v>
      </c>
      <c r="I482">
        <v>78</v>
      </c>
      <c r="J482">
        <v>2546</v>
      </c>
      <c r="K482">
        <v>3968.4</v>
      </c>
      <c r="L482">
        <v>3704000</v>
      </c>
      <c r="M482">
        <v>-1460000</v>
      </c>
      <c r="N482">
        <v>77.75</v>
      </c>
    </row>
    <row r="483" spans="1:14" x14ac:dyDescent="0.25">
      <c r="A483" t="s">
        <v>14</v>
      </c>
      <c r="B483" s="1">
        <v>43613</v>
      </c>
      <c r="C483" s="1">
        <v>43643</v>
      </c>
      <c r="D483">
        <v>79.349999999999994</v>
      </c>
      <c r="E483">
        <v>80.2</v>
      </c>
      <c r="F483">
        <v>77.2</v>
      </c>
      <c r="G483">
        <v>78.400000000000006</v>
      </c>
      <c r="H483">
        <v>78.400000000000006</v>
      </c>
      <c r="I483">
        <v>78.400000000000006</v>
      </c>
      <c r="J483">
        <v>1597</v>
      </c>
      <c r="K483">
        <v>2502.94</v>
      </c>
      <c r="L483">
        <v>4284000</v>
      </c>
      <c r="M483">
        <v>1926000</v>
      </c>
      <c r="N483">
        <v>77.75</v>
      </c>
    </row>
    <row r="484" spans="1:14" x14ac:dyDescent="0.25">
      <c r="A484" t="s">
        <v>14</v>
      </c>
      <c r="B484" s="1">
        <v>43613</v>
      </c>
      <c r="C484" s="1">
        <v>43671</v>
      </c>
      <c r="D484">
        <v>78.7</v>
      </c>
      <c r="E484">
        <v>78.849999999999994</v>
      </c>
      <c r="F484">
        <v>77.150000000000006</v>
      </c>
      <c r="G484">
        <v>77.150000000000006</v>
      </c>
      <c r="H484">
        <v>77.150000000000006</v>
      </c>
      <c r="I484">
        <v>78.650000000000006</v>
      </c>
      <c r="J484">
        <v>8</v>
      </c>
      <c r="K484">
        <v>37.659999999999997</v>
      </c>
      <c r="L484">
        <v>150000</v>
      </c>
      <c r="M484">
        <v>36000</v>
      </c>
      <c r="N484">
        <v>77.75</v>
      </c>
    </row>
    <row r="485" spans="1:14" x14ac:dyDescent="0.25">
      <c r="A485" t="s">
        <v>14</v>
      </c>
      <c r="B485" s="1">
        <v>43614</v>
      </c>
      <c r="C485" s="1">
        <v>43615</v>
      </c>
      <c r="D485">
        <v>77.5</v>
      </c>
      <c r="E485">
        <v>77.650000000000006</v>
      </c>
      <c r="F485">
        <v>75.75</v>
      </c>
      <c r="G485">
        <v>76.2</v>
      </c>
      <c r="H485">
        <v>76.55</v>
      </c>
      <c r="I485">
        <v>76.2</v>
      </c>
      <c r="J485">
        <v>1688</v>
      </c>
      <c r="K485">
        <v>2593.63</v>
      </c>
      <c r="L485">
        <v>2186000</v>
      </c>
      <c r="M485">
        <v>-1518000</v>
      </c>
      <c r="N485">
        <v>76.2</v>
      </c>
    </row>
    <row r="486" spans="1:14" x14ac:dyDescent="0.25">
      <c r="A486" t="s">
        <v>14</v>
      </c>
      <c r="B486" s="1">
        <v>43614</v>
      </c>
      <c r="C486" s="1">
        <v>43643</v>
      </c>
      <c r="D486">
        <v>78</v>
      </c>
      <c r="E486">
        <v>78.150000000000006</v>
      </c>
      <c r="F486">
        <v>76.150000000000006</v>
      </c>
      <c r="G486">
        <v>76.7</v>
      </c>
      <c r="H486">
        <v>77.099999999999994</v>
      </c>
      <c r="I486">
        <v>76.7</v>
      </c>
      <c r="J486">
        <v>1563</v>
      </c>
      <c r="K486">
        <v>2415.1799999999998</v>
      </c>
      <c r="L486">
        <v>5214000</v>
      </c>
      <c r="M486">
        <v>930000</v>
      </c>
      <c r="N486">
        <v>76.2</v>
      </c>
    </row>
    <row r="487" spans="1:14" x14ac:dyDescent="0.25">
      <c r="A487" t="s">
        <v>14</v>
      </c>
      <c r="B487" s="1">
        <v>43614</v>
      </c>
      <c r="C487" s="1">
        <v>43671</v>
      </c>
      <c r="D487">
        <v>77.75</v>
      </c>
      <c r="E487">
        <v>77.75</v>
      </c>
      <c r="F487">
        <v>76.599999999999994</v>
      </c>
      <c r="G487">
        <v>77.3</v>
      </c>
      <c r="H487">
        <v>77.3</v>
      </c>
      <c r="I487">
        <v>77.3</v>
      </c>
      <c r="J487">
        <v>8</v>
      </c>
      <c r="K487">
        <v>37.090000000000003</v>
      </c>
      <c r="L487">
        <v>180000</v>
      </c>
      <c r="M487">
        <v>30000</v>
      </c>
      <c r="N487">
        <v>76.2</v>
      </c>
    </row>
    <row r="488" spans="1:14" x14ac:dyDescent="0.25">
      <c r="A488" t="s">
        <v>14</v>
      </c>
      <c r="B488" s="1">
        <v>43615</v>
      </c>
      <c r="C488" s="1">
        <v>43615</v>
      </c>
      <c r="D488">
        <v>76.45</v>
      </c>
      <c r="E488">
        <v>78.8</v>
      </c>
      <c r="F488">
        <v>75.599999999999994</v>
      </c>
      <c r="G488">
        <v>77.8</v>
      </c>
      <c r="H488">
        <v>78.650000000000006</v>
      </c>
      <c r="I488">
        <v>77.849999999999994</v>
      </c>
      <c r="J488">
        <v>1725</v>
      </c>
      <c r="K488">
        <v>2661.06</v>
      </c>
      <c r="L488">
        <v>792000</v>
      </c>
      <c r="M488">
        <v>-1394000</v>
      </c>
      <c r="N488">
        <v>77.849999999999994</v>
      </c>
    </row>
    <row r="489" spans="1:14" x14ac:dyDescent="0.25">
      <c r="A489" t="s">
        <v>14</v>
      </c>
      <c r="B489" s="1">
        <v>43615</v>
      </c>
      <c r="C489" s="1">
        <v>43643</v>
      </c>
      <c r="D489">
        <v>77</v>
      </c>
      <c r="E489">
        <v>79.400000000000006</v>
      </c>
      <c r="F489">
        <v>76.150000000000006</v>
      </c>
      <c r="G489">
        <v>78.45</v>
      </c>
      <c r="H489">
        <v>79</v>
      </c>
      <c r="I489">
        <v>78.45</v>
      </c>
      <c r="J489">
        <v>2964</v>
      </c>
      <c r="K489">
        <v>4621.92</v>
      </c>
      <c r="L489">
        <v>6440000</v>
      </c>
      <c r="M489">
        <v>1226000</v>
      </c>
      <c r="N489">
        <v>77.849999999999994</v>
      </c>
    </row>
    <row r="490" spans="1:14" x14ac:dyDescent="0.25">
      <c r="A490" t="s">
        <v>14</v>
      </c>
      <c r="B490" s="1">
        <v>43615</v>
      </c>
      <c r="C490" s="1">
        <v>43671</v>
      </c>
      <c r="D490">
        <v>77.8</v>
      </c>
      <c r="E490">
        <v>78.5</v>
      </c>
      <c r="F490">
        <v>77.8</v>
      </c>
      <c r="G490">
        <v>78.3</v>
      </c>
      <c r="H490">
        <v>78.3</v>
      </c>
      <c r="I490">
        <v>78.7</v>
      </c>
      <c r="J490">
        <v>4</v>
      </c>
      <c r="K490">
        <v>18.77</v>
      </c>
      <c r="L490">
        <v>186000</v>
      </c>
      <c r="M490">
        <v>6000</v>
      </c>
      <c r="N490">
        <v>77.849999999999994</v>
      </c>
    </row>
    <row r="491" spans="1:14" x14ac:dyDescent="0.25">
      <c r="A491" t="s">
        <v>14</v>
      </c>
      <c r="B491" s="1">
        <v>43616</v>
      </c>
      <c r="C491" s="1">
        <v>43643</v>
      </c>
      <c r="D491">
        <v>78.400000000000006</v>
      </c>
      <c r="E491">
        <v>78.8</v>
      </c>
      <c r="F491">
        <v>73</v>
      </c>
      <c r="G491">
        <v>74.7</v>
      </c>
      <c r="H491">
        <v>74.75</v>
      </c>
      <c r="I491">
        <v>74.7</v>
      </c>
      <c r="J491">
        <v>3627</v>
      </c>
      <c r="K491">
        <v>5459.36</v>
      </c>
      <c r="L491">
        <v>6732000</v>
      </c>
      <c r="M491">
        <v>292000</v>
      </c>
      <c r="N491">
        <v>74.55</v>
      </c>
    </row>
    <row r="492" spans="1:14" x14ac:dyDescent="0.25">
      <c r="A492" t="s">
        <v>14</v>
      </c>
      <c r="B492" s="1">
        <v>43616</v>
      </c>
      <c r="C492" s="1">
        <v>43671</v>
      </c>
      <c r="D492">
        <v>77.5</v>
      </c>
      <c r="E492">
        <v>77.5</v>
      </c>
      <c r="F492">
        <v>73.8</v>
      </c>
      <c r="G492">
        <v>74.599999999999994</v>
      </c>
      <c r="H492">
        <v>74.599999999999994</v>
      </c>
      <c r="I492">
        <v>75.349999999999994</v>
      </c>
      <c r="J492">
        <v>19</v>
      </c>
      <c r="K492">
        <v>85.59</v>
      </c>
      <c r="L492">
        <v>258000</v>
      </c>
      <c r="M492">
        <v>72000</v>
      </c>
      <c r="N492">
        <v>74.55</v>
      </c>
    </row>
    <row r="493" spans="1:14" x14ac:dyDescent="0.25">
      <c r="A493" t="s">
        <v>14</v>
      </c>
      <c r="B493" s="1">
        <v>43616</v>
      </c>
      <c r="C493" s="1">
        <v>43706</v>
      </c>
      <c r="D493">
        <v>75.650000000000006</v>
      </c>
      <c r="E493">
        <v>75.650000000000006</v>
      </c>
      <c r="F493">
        <v>75.650000000000006</v>
      </c>
      <c r="G493">
        <v>75.650000000000006</v>
      </c>
      <c r="H493">
        <v>75.650000000000006</v>
      </c>
      <c r="I493">
        <v>75.849999999999994</v>
      </c>
      <c r="J493">
        <v>1</v>
      </c>
      <c r="K493">
        <v>4.54</v>
      </c>
      <c r="L493">
        <v>6000</v>
      </c>
      <c r="M493">
        <v>6000</v>
      </c>
      <c r="N493">
        <v>74.55</v>
      </c>
    </row>
    <row r="494" spans="1:14" x14ac:dyDescent="0.25">
      <c r="A494" t="s">
        <v>14</v>
      </c>
      <c r="B494" s="1">
        <v>43619</v>
      </c>
      <c r="C494" s="1">
        <v>43643</v>
      </c>
      <c r="D494">
        <v>74.3</v>
      </c>
      <c r="E494">
        <v>76.650000000000006</v>
      </c>
      <c r="F494">
        <v>73.2</v>
      </c>
      <c r="G494">
        <v>76.099999999999994</v>
      </c>
      <c r="H494">
        <v>76.3</v>
      </c>
      <c r="I494">
        <v>76.099999999999994</v>
      </c>
      <c r="J494">
        <v>1987</v>
      </c>
      <c r="K494">
        <v>2994.95</v>
      </c>
      <c r="L494">
        <v>6614000</v>
      </c>
      <c r="M494">
        <v>-118000</v>
      </c>
      <c r="N494">
        <v>75.7</v>
      </c>
    </row>
    <row r="495" spans="1:14" x14ac:dyDescent="0.25">
      <c r="A495" t="s">
        <v>14</v>
      </c>
      <c r="B495" s="1">
        <v>43619</v>
      </c>
      <c r="C495" s="1">
        <v>43671</v>
      </c>
      <c r="D495">
        <v>75.2</v>
      </c>
      <c r="E495">
        <v>75.650000000000006</v>
      </c>
      <c r="F495">
        <v>75.2</v>
      </c>
      <c r="G495">
        <v>75.650000000000006</v>
      </c>
      <c r="H495">
        <v>75.650000000000006</v>
      </c>
      <c r="I495">
        <v>75.650000000000006</v>
      </c>
      <c r="J495">
        <v>4</v>
      </c>
      <c r="K495">
        <v>18.079999999999998</v>
      </c>
      <c r="L495">
        <v>246000</v>
      </c>
      <c r="M495">
        <v>-12000</v>
      </c>
      <c r="N495">
        <v>75.7</v>
      </c>
    </row>
    <row r="496" spans="1:14" x14ac:dyDescent="0.25">
      <c r="A496" t="s">
        <v>14</v>
      </c>
      <c r="B496" s="1">
        <v>43619</v>
      </c>
      <c r="C496" s="1">
        <v>43706</v>
      </c>
      <c r="D496">
        <v>0</v>
      </c>
      <c r="E496">
        <v>0</v>
      </c>
      <c r="F496">
        <v>0</v>
      </c>
      <c r="G496">
        <v>75.650000000000006</v>
      </c>
      <c r="H496">
        <v>75.650000000000006</v>
      </c>
      <c r="I496">
        <v>77</v>
      </c>
      <c r="J496">
        <v>0</v>
      </c>
      <c r="K496">
        <v>0</v>
      </c>
      <c r="L496">
        <v>6000</v>
      </c>
      <c r="M496">
        <v>0</v>
      </c>
      <c r="N496">
        <v>75.7</v>
      </c>
    </row>
    <row r="497" spans="1:14" x14ac:dyDescent="0.25">
      <c r="A497" t="s">
        <v>14</v>
      </c>
      <c r="B497" s="1">
        <v>43620</v>
      </c>
      <c r="C497" s="1">
        <v>43643</v>
      </c>
      <c r="D497">
        <v>75.45</v>
      </c>
      <c r="E497">
        <v>77.349999999999994</v>
      </c>
      <c r="F497">
        <v>75.45</v>
      </c>
      <c r="G497">
        <v>77</v>
      </c>
      <c r="H497">
        <v>77.05</v>
      </c>
      <c r="I497">
        <v>77</v>
      </c>
      <c r="J497">
        <v>1757</v>
      </c>
      <c r="K497">
        <v>2683.23</v>
      </c>
      <c r="L497">
        <v>6862000</v>
      </c>
      <c r="M497">
        <v>248000</v>
      </c>
      <c r="N497">
        <v>76.5</v>
      </c>
    </row>
    <row r="498" spans="1:14" x14ac:dyDescent="0.25">
      <c r="A498" t="s">
        <v>14</v>
      </c>
      <c r="B498" s="1">
        <v>43620</v>
      </c>
      <c r="C498" s="1">
        <v>43671</v>
      </c>
      <c r="D498">
        <v>76.3</v>
      </c>
      <c r="E498">
        <v>77.2</v>
      </c>
      <c r="F498">
        <v>75.7</v>
      </c>
      <c r="G498">
        <v>77.05</v>
      </c>
      <c r="H498">
        <v>77.2</v>
      </c>
      <c r="I498">
        <v>77.05</v>
      </c>
      <c r="J498">
        <v>13</v>
      </c>
      <c r="K498">
        <v>59.59</v>
      </c>
      <c r="L498">
        <v>300000</v>
      </c>
      <c r="M498">
        <v>54000</v>
      </c>
      <c r="N498">
        <v>76.5</v>
      </c>
    </row>
    <row r="499" spans="1:14" x14ac:dyDescent="0.25">
      <c r="A499" t="s">
        <v>14</v>
      </c>
      <c r="B499" s="1">
        <v>43620</v>
      </c>
      <c r="C499" s="1">
        <v>43706</v>
      </c>
      <c r="D499">
        <v>0</v>
      </c>
      <c r="E499">
        <v>0</v>
      </c>
      <c r="F499">
        <v>0</v>
      </c>
      <c r="G499">
        <v>75.650000000000006</v>
      </c>
      <c r="H499">
        <v>75.650000000000006</v>
      </c>
      <c r="I499">
        <v>77.8</v>
      </c>
      <c r="J499">
        <v>0</v>
      </c>
      <c r="K499">
        <v>0</v>
      </c>
      <c r="L499">
        <v>6000</v>
      </c>
      <c r="M499">
        <v>0</v>
      </c>
      <c r="N499">
        <v>76.5</v>
      </c>
    </row>
    <row r="500" spans="1:14" x14ac:dyDescent="0.25">
      <c r="A500" t="s">
        <v>14</v>
      </c>
      <c r="B500" s="1">
        <v>43622</v>
      </c>
      <c r="C500" s="1">
        <v>43643</v>
      </c>
      <c r="D500">
        <v>76.849999999999994</v>
      </c>
      <c r="E500">
        <v>76.849999999999994</v>
      </c>
      <c r="F500">
        <v>72.900000000000006</v>
      </c>
      <c r="G500">
        <v>73.8</v>
      </c>
      <c r="H500">
        <v>73.599999999999994</v>
      </c>
      <c r="I500">
        <v>73.8</v>
      </c>
      <c r="J500">
        <v>2107</v>
      </c>
      <c r="K500">
        <v>3146.42</v>
      </c>
      <c r="L500">
        <v>7324000</v>
      </c>
      <c r="M500">
        <v>462000</v>
      </c>
      <c r="N500">
        <v>73.5</v>
      </c>
    </row>
    <row r="501" spans="1:14" x14ac:dyDescent="0.25">
      <c r="A501" t="s">
        <v>14</v>
      </c>
      <c r="B501" s="1">
        <v>43622</v>
      </c>
      <c r="C501" s="1">
        <v>43671</v>
      </c>
      <c r="D501">
        <v>76.3</v>
      </c>
      <c r="E501">
        <v>76.5</v>
      </c>
      <c r="F501">
        <v>72.900000000000006</v>
      </c>
      <c r="G501">
        <v>73.75</v>
      </c>
      <c r="H501">
        <v>73.849999999999994</v>
      </c>
      <c r="I501">
        <v>73.75</v>
      </c>
      <c r="J501">
        <v>29</v>
      </c>
      <c r="K501">
        <v>129.05000000000001</v>
      </c>
      <c r="L501">
        <v>372000</v>
      </c>
      <c r="M501">
        <v>72000</v>
      </c>
      <c r="N501">
        <v>73.5</v>
      </c>
    </row>
    <row r="502" spans="1:14" x14ac:dyDescent="0.25">
      <c r="A502" t="s">
        <v>14</v>
      </c>
      <c r="B502" s="1">
        <v>43622</v>
      </c>
      <c r="C502" s="1">
        <v>43706</v>
      </c>
      <c r="D502">
        <v>75.2</v>
      </c>
      <c r="E502">
        <v>75.2</v>
      </c>
      <c r="F502">
        <v>75.2</v>
      </c>
      <c r="G502">
        <v>75.2</v>
      </c>
      <c r="H502">
        <v>75.2</v>
      </c>
      <c r="I502">
        <v>74.7</v>
      </c>
      <c r="J502">
        <v>1</v>
      </c>
      <c r="K502">
        <v>4.51</v>
      </c>
      <c r="L502">
        <v>12000</v>
      </c>
      <c r="M502">
        <v>6000</v>
      </c>
      <c r="N502">
        <v>73.5</v>
      </c>
    </row>
    <row r="503" spans="1:14" x14ac:dyDescent="0.25">
      <c r="A503" t="s">
        <v>14</v>
      </c>
      <c r="B503" s="1">
        <v>43623</v>
      </c>
      <c r="C503" s="1">
        <v>43643</v>
      </c>
      <c r="D503">
        <v>73.45</v>
      </c>
      <c r="E503">
        <v>74.349999999999994</v>
      </c>
      <c r="F503">
        <v>71.95</v>
      </c>
      <c r="G503">
        <v>72.8</v>
      </c>
      <c r="H503">
        <v>72.400000000000006</v>
      </c>
      <c r="I503">
        <v>72.8</v>
      </c>
      <c r="J503">
        <v>1856</v>
      </c>
      <c r="K503">
        <v>2718.64</v>
      </c>
      <c r="L503">
        <v>7364000</v>
      </c>
      <c r="M503">
        <v>40000</v>
      </c>
      <c r="N503">
        <v>72.349999999999994</v>
      </c>
    </row>
    <row r="504" spans="1:14" x14ac:dyDescent="0.25">
      <c r="A504" t="s">
        <v>14</v>
      </c>
      <c r="B504" s="1">
        <v>43623</v>
      </c>
      <c r="C504" s="1">
        <v>43671</v>
      </c>
      <c r="D504">
        <v>71.849999999999994</v>
      </c>
      <c r="E504">
        <v>74.05</v>
      </c>
      <c r="F504">
        <v>71.849999999999994</v>
      </c>
      <c r="G504">
        <v>72.5</v>
      </c>
      <c r="H504">
        <v>72.5</v>
      </c>
      <c r="I504">
        <v>72.5</v>
      </c>
      <c r="J504">
        <v>15</v>
      </c>
      <c r="K504">
        <v>65.73</v>
      </c>
      <c r="L504">
        <v>414000</v>
      </c>
      <c r="M504">
        <v>42000</v>
      </c>
      <c r="N504">
        <v>72.349999999999994</v>
      </c>
    </row>
    <row r="505" spans="1:14" x14ac:dyDescent="0.25">
      <c r="A505" t="s">
        <v>14</v>
      </c>
      <c r="B505" s="1">
        <v>43623</v>
      </c>
      <c r="C505" s="1">
        <v>43706</v>
      </c>
      <c r="D505">
        <v>0</v>
      </c>
      <c r="E505">
        <v>0</v>
      </c>
      <c r="F505">
        <v>0</v>
      </c>
      <c r="G505">
        <v>75.2</v>
      </c>
      <c r="H505">
        <v>75.2</v>
      </c>
      <c r="I505">
        <v>73.5</v>
      </c>
      <c r="J505">
        <v>0</v>
      </c>
      <c r="K505">
        <v>0</v>
      </c>
      <c r="L505">
        <v>12000</v>
      </c>
      <c r="M505">
        <v>0</v>
      </c>
      <c r="N505">
        <v>72.349999999999994</v>
      </c>
    </row>
    <row r="506" spans="1:14" x14ac:dyDescent="0.25">
      <c r="A506" t="s">
        <v>14</v>
      </c>
      <c r="B506" s="1">
        <v>43626</v>
      </c>
      <c r="C506" s="1">
        <v>43643</v>
      </c>
      <c r="D506">
        <v>72.8</v>
      </c>
      <c r="E506">
        <v>73.599999999999994</v>
      </c>
      <c r="F506">
        <v>71.3</v>
      </c>
      <c r="G506">
        <v>72.8</v>
      </c>
      <c r="H506">
        <v>73.150000000000006</v>
      </c>
      <c r="I506">
        <v>72.8</v>
      </c>
      <c r="J506">
        <v>1660</v>
      </c>
      <c r="K506">
        <v>2405.41</v>
      </c>
      <c r="L506">
        <v>7398000</v>
      </c>
      <c r="M506">
        <v>34000</v>
      </c>
      <c r="N506">
        <v>72.45</v>
      </c>
    </row>
    <row r="507" spans="1:14" x14ac:dyDescent="0.25">
      <c r="A507" t="s">
        <v>14</v>
      </c>
      <c r="B507" s="1">
        <v>43626</v>
      </c>
      <c r="C507" s="1">
        <v>43671</v>
      </c>
      <c r="D507">
        <v>72.25</v>
      </c>
      <c r="E507">
        <v>73.099999999999994</v>
      </c>
      <c r="F507">
        <v>71.55</v>
      </c>
      <c r="G507">
        <v>72.5</v>
      </c>
      <c r="H507">
        <v>73.099999999999994</v>
      </c>
      <c r="I507">
        <v>72.5</v>
      </c>
      <c r="J507">
        <v>7</v>
      </c>
      <c r="K507">
        <v>30.34</v>
      </c>
      <c r="L507">
        <v>402000</v>
      </c>
      <c r="M507">
        <v>-12000</v>
      </c>
      <c r="N507">
        <v>72.45</v>
      </c>
    </row>
    <row r="508" spans="1:14" x14ac:dyDescent="0.25">
      <c r="A508" t="s">
        <v>14</v>
      </c>
      <c r="B508" s="1">
        <v>43626</v>
      </c>
      <c r="C508" s="1">
        <v>43706</v>
      </c>
      <c r="D508">
        <v>70.7</v>
      </c>
      <c r="E508">
        <v>72.150000000000006</v>
      </c>
      <c r="F508">
        <v>70.7</v>
      </c>
      <c r="G508">
        <v>72.150000000000006</v>
      </c>
      <c r="H508">
        <v>72.150000000000006</v>
      </c>
      <c r="I508">
        <v>72.150000000000006</v>
      </c>
      <c r="J508">
        <v>3</v>
      </c>
      <c r="K508">
        <v>12.9</v>
      </c>
      <c r="L508">
        <v>12000</v>
      </c>
      <c r="M508">
        <v>0</v>
      </c>
      <c r="N508">
        <v>72.45</v>
      </c>
    </row>
    <row r="509" spans="1:14" x14ac:dyDescent="0.25">
      <c r="A509" t="s">
        <v>14</v>
      </c>
      <c r="B509" s="1">
        <v>43627</v>
      </c>
      <c r="C509" s="1">
        <v>43643</v>
      </c>
      <c r="D509">
        <v>72.95</v>
      </c>
      <c r="E509">
        <v>76.8</v>
      </c>
      <c r="F509">
        <v>72.150000000000006</v>
      </c>
      <c r="G509">
        <v>75.599999999999994</v>
      </c>
      <c r="H509">
        <v>75.55</v>
      </c>
      <c r="I509">
        <v>75.599999999999994</v>
      </c>
      <c r="J509">
        <v>2490</v>
      </c>
      <c r="K509">
        <v>3736.7</v>
      </c>
      <c r="L509">
        <v>7128000</v>
      </c>
      <c r="M509">
        <v>-270000</v>
      </c>
      <c r="N509">
        <v>75.2</v>
      </c>
    </row>
    <row r="510" spans="1:14" x14ac:dyDescent="0.25">
      <c r="A510" t="s">
        <v>14</v>
      </c>
      <c r="B510" s="1">
        <v>43627</v>
      </c>
      <c r="C510" s="1">
        <v>43671</v>
      </c>
      <c r="D510">
        <v>73.8</v>
      </c>
      <c r="E510">
        <v>75.900000000000006</v>
      </c>
      <c r="F510">
        <v>73.8</v>
      </c>
      <c r="G510">
        <v>75.5</v>
      </c>
      <c r="H510">
        <v>75.25</v>
      </c>
      <c r="I510">
        <v>75.5</v>
      </c>
      <c r="J510">
        <v>13</v>
      </c>
      <c r="K510">
        <v>58.52</v>
      </c>
      <c r="L510">
        <v>366000</v>
      </c>
      <c r="M510">
        <v>-36000</v>
      </c>
      <c r="N510">
        <v>75.2</v>
      </c>
    </row>
    <row r="511" spans="1:14" x14ac:dyDescent="0.25">
      <c r="A511" t="s">
        <v>14</v>
      </c>
      <c r="B511" s="1">
        <v>43627</v>
      </c>
      <c r="C511" s="1">
        <v>43706</v>
      </c>
      <c r="D511">
        <v>72.650000000000006</v>
      </c>
      <c r="E511">
        <v>74.900000000000006</v>
      </c>
      <c r="F511">
        <v>72.650000000000006</v>
      </c>
      <c r="G511">
        <v>74.7</v>
      </c>
      <c r="H511">
        <v>74.7</v>
      </c>
      <c r="I511">
        <v>74.7</v>
      </c>
      <c r="J511">
        <v>7</v>
      </c>
      <c r="K511">
        <v>31.2</v>
      </c>
      <c r="L511">
        <v>24000</v>
      </c>
      <c r="M511">
        <v>12000</v>
      </c>
      <c r="N511">
        <v>75.2</v>
      </c>
    </row>
    <row r="512" spans="1:14" x14ac:dyDescent="0.25">
      <c r="A512" t="s">
        <v>14</v>
      </c>
      <c r="B512" s="1">
        <v>43628</v>
      </c>
      <c r="C512" s="1">
        <v>43643</v>
      </c>
      <c r="D512">
        <v>75.099999999999994</v>
      </c>
      <c r="E512">
        <v>76</v>
      </c>
      <c r="F512">
        <v>74.400000000000006</v>
      </c>
      <c r="G512">
        <v>75.599999999999994</v>
      </c>
      <c r="H512">
        <v>75.849999999999994</v>
      </c>
      <c r="I512">
        <v>75.599999999999994</v>
      </c>
      <c r="J512">
        <v>1440</v>
      </c>
      <c r="K512">
        <v>2169.7199999999998</v>
      </c>
      <c r="L512">
        <v>7100000</v>
      </c>
      <c r="M512">
        <v>-28000</v>
      </c>
      <c r="N512">
        <v>75.2</v>
      </c>
    </row>
    <row r="513" spans="1:14" x14ac:dyDescent="0.25">
      <c r="A513" t="s">
        <v>14</v>
      </c>
      <c r="B513" s="1">
        <v>43628</v>
      </c>
      <c r="C513" s="1">
        <v>43671</v>
      </c>
      <c r="D513">
        <v>74.7</v>
      </c>
      <c r="E513">
        <v>75.5</v>
      </c>
      <c r="F513">
        <v>74.7</v>
      </c>
      <c r="G513">
        <v>75.25</v>
      </c>
      <c r="H513">
        <v>75.25</v>
      </c>
      <c r="I513">
        <v>75.8</v>
      </c>
      <c r="J513">
        <v>14</v>
      </c>
      <c r="K513">
        <v>63.1</v>
      </c>
      <c r="L513">
        <v>384000</v>
      </c>
      <c r="M513">
        <v>18000</v>
      </c>
      <c r="N513">
        <v>75.2</v>
      </c>
    </row>
    <row r="514" spans="1:14" x14ac:dyDescent="0.25">
      <c r="A514" t="s">
        <v>14</v>
      </c>
      <c r="B514" s="1">
        <v>43628</v>
      </c>
      <c r="C514" s="1">
        <v>43706</v>
      </c>
      <c r="D514">
        <v>73.75</v>
      </c>
      <c r="E514">
        <v>74.25</v>
      </c>
      <c r="F514">
        <v>73.75</v>
      </c>
      <c r="G514">
        <v>73.8</v>
      </c>
      <c r="H514">
        <v>73.8</v>
      </c>
      <c r="I514">
        <v>76.3</v>
      </c>
      <c r="J514">
        <v>5</v>
      </c>
      <c r="K514">
        <v>22.22</v>
      </c>
      <c r="L514">
        <v>24000</v>
      </c>
      <c r="M514">
        <v>0</v>
      </c>
      <c r="N514">
        <v>75.2</v>
      </c>
    </row>
    <row r="515" spans="1:14" x14ac:dyDescent="0.25">
      <c r="A515" t="s">
        <v>14</v>
      </c>
      <c r="B515" s="1">
        <v>43629</v>
      </c>
      <c r="C515" s="1">
        <v>43643</v>
      </c>
      <c r="D515">
        <v>75.25</v>
      </c>
      <c r="E515">
        <v>75.599999999999994</v>
      </c>
      <c r="F515">
        <v>71.900000000000006</v>
      </c>
      <c r="G515">
        <v>74.5</v>
      </c>
      <c r="H515">
        <v>74.45</v>
      </c>
      <c r="I515">
        <v>74.5</v>
      </c>
      <c r="J515">
        <v>2669</v>
      </c>
      <c r="K515">
        <v>3921.5</v>
      </c>
      <c r="L515">
        <v>7462000</v>
      </c>
      <c r="M515">
        <v>362000</v>
      </c>
      <c r="N515">
        <v>74.150000000000006</v>
      </c>
    </row>
    <row r="516" spans="1:14" x14ac:dyDescent="0.25">
      <c r="A516" t="s">
        <v>14</v>
      </c>
      <c r="B516" s="1">
        <v>43629</v>
      </c>
      <c r="C516" s="1">
        <v>43671</v>
      </c>
      <c r="D516">
        <v>74.900000000000006</v>
      </c>
      <c r="E516">
        <v>75.099999999999994</v>
      </c>
      <c r="F516">
        <v>72</v>
      </c>
      <c r="G516">
        <v>74.5</v>
      </c>
      <c r="H516">
        <v>74.7</v>
      </c>
      <c r="I516">
        <v>74.5</v>
      </c>
      <c r="J516">
        <v>32</v>
      </c>
      <c r="K516">
        <v>140.75</v>
      </c>
      <c r="L516">
        <v>420000</v>
      </c>
      <c r="M516">
        <v>36000</v>
      </c>
      <c r="N516">
        <v>74.150000000000006</v>
      </c>
    </row>
    <row r="517" spans="1:14" x14ac:dyDescent="0.25">
      <c r="A517" t="s">
        <v>14</v>
      </c>
      <c r="B517" s="1">
        <v>43629</v>
      </c>
      <c r="C517" s="1">
        <v>43706</v>
      </c>
      <c r="D517">
        <v>73</v>
      </c>
      <c r="E517">
        <v>73.2</v>
      </c>
      <c r="F517">
        <v>73</v>
      </c>
      <c r="G517">
        <v>73.2</v>
      </c>
      <c r="H517">
        <v>73.2</v>
      </c>
      <c r="I517">
        <v>75.25</v>
      </c>
      <c r="J517">
        <v>2</v>
      </c>
      <c r="K517">
        <v>8.77</v>
      </c>
      <c r="L517">
        <v>18000</v>
      </c>
      <c r="M517">
        <v>-6000</v>
      </c>
      <c r="N517">
        <v>74.150000000000006</v>
      </c>
    </row>
    <row r="518" spans="1:14" x14ac:dyDescent="0.25">
      <c r="A518" t="s">
        <v>14</v>
      </c>
      <c r="B518" s="1">
        <v>43630</v>
      </c>
      <c r="C518" s="1">
        <v>43643</v>
      </c>
      <c r="D518">
        <v>74</v>
      </c>
      <c r="E518">
        <v>75.2</v>
      </c>
      <c r="F518">
        <v>72.75</v>
      </c>
      <c r="G518">
        <v>73.099999999999994</v>
      </c>
      <c r="H518">
        <v>73.05</v>
      </c>
      <c r="I518">
        <v>73.099999999999994</v>
      </c>
      <c r="J518">
        <v>1679</v>
      </c>
      <c r="K518">
        <v>2471.4499999999998</v>
      </c>
      <c r="L518">
        <v>7686000</v>
      </c>
      <c r="M518">
        <v>224000</v>
      </c>
      <c r="N518">
        <v>72.849999999999994</v>
      </c>
    </row>
    <row r="519" spans="1:14" x14ac:dyDescent="0.25">
      <c r="A519" t="s">
        <v>14</v>
      </c>
      <c r="B519" s="1">
        <v>43630</v>
      </c>
      <c r="C519" s="1">
        <v>43671</v>
      </c>
      <c r="D519">
        <v>74.5</v>
      </c>
      <c r="E519">
        <v>74.5</v>
      </c>
      <c r="F519">
        <v>72.849999999999994</v>
      </c>
      <c r="G519">
        <v>73.150000000000006</v>
      </c>
      <c r="H519">
        <v>73.150000000000006</v>
      </c>
      <c r="I519">
        <v>73.150000000000006</v>
      </c>
      <c r="J519">
        <v>24</v>
      </c>
      <c r="K519">
        <v>106.19</v>
      </c>
      <c r="L519">
        <v>462000</v>
      </c>
      <c r="M519">
        <v>42000</v>
      </c>
      <c r="N519">
        <v>72.849999999999994</v>
      </c>
    </row>
    <row r="520" spans="1:14" x14ac:dyDescent="0.25">
      <c r="A520" t="s">
        <v>14</v>
      </c>
      <c r="B520" s="1">
        <v>43630</v>
      </c>
      <c r="C520" s="1">
        <v>43706</v>
      </c>
      <c r="D520">
        <v>72.849999999999994</v>
      </c>
      <c r="E520">
        <v>72.95</v>
      </c>
      <c r="F520">
        <v>72.099999999999994</v>
      </c>
      <c r="G520">
        <v>72.25</v>
      </c>
      <c r="H520">
        <v>72.25</v>
      </c>
      <c r="I520">
        <v>72.25</v>
      </c>
      <c r="J520">
        <v>4</v>
      </c>
      <c r="K520">
        <v>17.41</v>
      </c>
      <c r="L520">
        <v>30000</v>
      </c>
      <c r="M520">
        <v>12000</v>
      </c>
      <c r="N520">
        <v>72.849999999999994</v>
      </c>
    </row>
    <row r="521" spans="1:14" x14ac:dyDescent="0.25">
      <c r="A521" t="s">
        <v>14</v>
      </c>
      <c r="B521" s="1">
        <v>43633</v>
      </c>
      <c r="C521" s="1">
        <v>43643</v>
      </c>
      <c r="D521">
        <v>72.900000000000006</v>
      </c>
      <c r="E521">
        <v>73.400000000000006</v>
      </c>
      <c r="F521">
        <v>71.5</v>
      </c>
      <c r="G521">
        <v>72.25</v>
      </c>
      <c r="H521">
        <v>72.400000000000006</v>
      </c>
      <c r="I521">
        <v>72.25</v>
      </c>
      <c r="J521">
        <v>1513</v>
      </c>
      <c r="K521">
        <v>2189.91</v>
      </c>
      <c r="L521">
        <v>7742000</v>
      </c>
      <c r="M521">
        <v>56000</v>
      </c>
      <c r="N521">
        <v>71.95</v>
      </c>
    </row>
    <row r="522" spans="1:14" x14ac:dyDescent="0.25">
      <c r="A522" t="s">
        <v>14</v>
      </c>
      <c r="B522" s="1">
        <v>43633</v>
      </c>
      <c r="C522" s="1">
        <v>43671</v>
      </c>
      <c r="D522">
        <v>72.7</v>
      </c>
      <c r="E522">
        <v>72.75</v>
      </c>
      <c r="F522">
        <v>71.7</v>
      </c>
      <c r="G522">
        <v>72.400000000000006</v>
      </c>
      <c r="H522">
        <v>72.349999999999994</v>
      </c>
      <c r="I522">
        <v>72.400000000000006</v>
      </c>
      <c r="J522">
        <v>22</v>
      </c>
      <c r="K522">
        <v>95.46</v>
      </c>
      <c r="L522">
        <v>510000</v>
      </c>
      <c r="M522">
        <v>48000</v>
      </c>
      <c r="N522">
        <v>71.95</v>
      </c>
    </row>
    <row r="523" spans="1:14" x14ac:dyDescent="0.25">
      <c r="A523" t="s">
        <v>14</v>
      </c>
      <c r="B523" s="1">
        <v>43633</v>
      </c>
      <c r="C523" s="1">
        <v>43706</v>
      </c>
      <c r="D523">
        <v>71.5</v>
      </c>
      <c r="E523">
        <v>71.55</v>
      </c>
      <c r="F523">
        <v>71.5</v>
      </c>
      <c r="G523">
        <v>71.55</v>
      </c>
      <c r="H523">
        <v>71.55</v>
      </c>
      <c r="I523">
        <v>71.55</v>
      </c>
      <c r="J523">
        <v>2</v>
      </c>
      <c r="K523">
        <v>8.58</v>
      </c>
      <c r="L523">
        <v>30000</v>
      </c>
      <c r="M523">
        <v>0</v>
      </c>
      <c r="N523">
        <v>71.95</v>
      </c>
    </row>
    <row r="524" spans="1:14" x14ac:dyDescent="0.25">
      <c r="A524" t="s">
        <v>14</v>
      </c>
      <c r="B524" s="1">
        <v>43634</v>
      </c>
      <c r="C524" s="1">
        <v>43643</v>
      </c>
      <c r="D524">
        <v>72.25</v>
      </c>
      <c r="E524">
        <v>72.849999999999994</v>
      </c>
      <c r="F524">
        <v>67.3</v>
      </c>
      <c r="G524">
        <v>69.25</v>
      </c>
      <c r="H524">
        <v>69.5</v>
      </c>
      <c r="I524">
        <v>69.25</v>
      </c>
      <c r="J524">
        <v>3439</v>
      </c>
      <c r="K524">
        <v>4801.0200000000004</v>
      </c>
      <c r="L524">
        <v>7904000</v>
      </c>
      <c r="M524">
        <v>162000</v>
      </c>
      <c r="N524">
        <v>69.05</v>
      </c>
    </row>
    <row r="525" spans="1:14" x14ac:dyDescent="0.25">
      <c r="A525" t="s">
        <v>14</v>
      </c>
      <c r="B525" s="1">
        <v>43634</v>
      </c>
      <c r="C525" s="1">
        <v>43671</v>
      </c>
      <c r="D525">
        <v>71.650000000000006</v>
      </c>
      <c r="E525">
        <v>72.05</v>
      </c>
      <c r="F525">
        <v>67.45</v>
      </c>
      <c r="G525">
        <v>69</v>
      </c>
      <c r="H525">
        <v>69.75</v>
      </c>
      <c r="I525">
        <v>69</v>
      </c>
      <c r="J525">
        <v>84</v>
      </c>
      <c r="K525">
        <v>352.08</v>
      </c>
      <c r="L525">
        <v>702000</v>
      </c>
      <c r="M525">
        <v>192000</v>
      </c>
      <c r="N525">
        <v>69.05</v>
      </c>
    </row>
    <row r="526" spans="1:14" x14ac:dyDescent="0.25">
      <c r="A526" t="s">
        <v>14</v>
      </c>
      <c r="B526" s="1">
        <v>43634</v>
      </c>
      <c r="C526" s="1">
        <v>43706</v>
      </c>
      <c r="D526">
        <v>70.45</v>
      </c>
      <c r="E526">
        <v>70.5</v>
      </c>
      <c r="F526">
        <v>67.7</v>
      </c>
      <c r="G526">
        <v>67.7</v>
      </c>
      <c r="H526">
        <v>67.7</v>
      </c>
      <c r="I526">
        <v>70</v>
      </c>
      <c r="J526">
        <v>11</v>
      </c>
      <c r="K526">
        <v>45.81</v>
      </c>
      <c r="L526">
        <v>90000</v>
      </c>
      <c r="M526">
        <v>60000</v>
      </c>
      <c r="N526">
        <v>69.05</v>
      </c>
    </row>
    <row r="527" spans="1:14" x14ac:dyDescent="0.25">
      <c r="A527" t="s">
        <v>14</v>
      </c>
      <c r="B527" s="1">
        <v>43635</v>
      </c>
      <c r="C527" s="1">
        <v>43643</v>
      </c>
      <c r="D527">
        <v>69.8</v>
      </c>
      <c r="E527">
        <v>70.3</v>
      </c>
      <c r="F527">
        <v>56.65</v>
      </c>
      <c r="G527">
        <v>59.55</v>
      </c>
      <c r="H527">
        <v>58.6</v>
      </c>
      <c r="I527">
        <v>59.55</v>
      </c>
      <c r="J527">
        <v>6949</v>
      </c>
      <c r="K527">
        <v>8687.39</v>
      </c>
      <c r="L527">
        <v>7730000</v>
      </c>
      <c r="M527">
        <v>-174000</v>
      </c>
      <c r="N527">
        <v>59.4</v>
      </c>
    </row>
    <row r="528" spans="1:14" x14ac:dyDescent="0.25">
      <c r="A528" t="s">
        <v>14</v>
      </c>
      <c r="B528" s="1">
        <v>43635</v>
      </c>
      <c r="C528" s="1">
        <v>43671</v>
      </c>
      <c r="D528">
        <v>70.150000000000006</v>
      </c>
      <c r="E528">
        <v>70.150000000000006</v>
      </c>
      <c r="F528">
        <v>57.4</v>
      </c>
      <c r="G528">
        <v>59.45</v>
      </c>
      <c r="H528">
        <v>58.05</v>
      </c>
      <c r="I528">
        <v>59.45</v>
      </c>
      <c r="J528">
        <v>336</v>
      </c>
      <c r="K528">
        <v>1249.45</v>
      </c>
      <c r="L528">
        <v>1170000</v>
      </c>
      <c r="M528">
        <v>468000</v>
      </c>
      <c r="N528">
        <v>59.4</v>
      </c>
    </row>
    <row r="529" spans="1:14" x14ac:dyDescent="0.25">
      <c r="A529" t="s">
        <v>14</v>
      </c>
      <c r="B529" s="1">
        <v>43635</v>
      </c>
      <c r="C529" s="1">
        <v>43706</v>
      </c>
      <c r="D529">
        <v>67.95</v>
      </c>
      <c r="E529">
        <v>67.95</v>
      </c>
      <c r="F529">
        <v>59.5</v>
      </c>
      <c r="G529">
        <v>59.5</v>
      </c>
      <c r="H529">
        <v>59.5</v>
      </c>
      <c r="I529">
        <v>60.2</v>
      </c>
      <c r="J529">
        <v>10</v>
      </c>
      <c r="K529">
        <v>37.61</v>
      </c>
      <c r="L529">
        <v>108000</v>
      </c>
      <c r="M529">
        <v>18000</v>
      </c>
      <c r="N529">
        <v>59.4</v>
      </c>
    </row>
    <row r="530" spans="1:14" x14ac:dyDescent="0.25">
      <c r="A530" t="s">
        <v>14</v>
      </c>
      <c r="B530" s="1">
        <v>43636</v>
      </c>
      <c r="C530" s="1">
        <v>43643</v>
      </c>
      <c r="D530">
        <v>58</v>
      </c>
      <c r="E530">
        <v>63.5</v>
      </c>
      <c r="F530">
        <v>56.85</v>
      </c>
      <c r="G530">
        <v>63.25</v>
      </c>
      <c r="H530">
        <v>63.35</v>
      </c>
      <c r="I530">
        <v>63.25</v>
      </c>
      <c r="J530">
        <v>4350</v>
      </c>
      <c r="K530">
        <v>5285.48</v>
      </c>
      <c r="L530">
        <v>7264000</v>
      </c>
      <c r="M530">
        <v>-466000</v>
      </c>
      <c r="N530">
        <v>63</v>
      </c>
    </row>
    <row r="531" spans="1:14" x14ac:dyDescent="0.25">
      <c r="A531" t="s">
        <v>14</v>
      </c>
      <c r="B531" s="1">
        <v>43636</v>
      </c>
      <c r="C531" s="1">
        <v>43671</v>
      </c>
      <c r="D531">
        <v>57.4</v>
      </c>
      <c r="E531">
        <v>63.65</v>
      </c>
      <c r="F531">
        <v>57</v>
      </c>
      <c r="G531">
        <v>63.4</v>
      </c>
      <c r="H531">
        <v>63.35</v>
      </c>
      <c r="I531">
        <v>63.4</v>
      </c>
      <c r="J531">
        <v>368</v>
      </c>
      <c r="K531">
        <v>1345.79</v>
      </c>
      <c r="L531">
        <v>1110000</v>
      </c>
      <c r="M531">
        <v>-60000</v>
      </c>
      <c r="N531">
        <v>63</v>
      </c>
    </row>
    <row r="532" spans="1:14" x14ac:dyDescent="0.25">
      <c r="A532" t="s">
        <v>14</v>
      </c>
      <c r="B532" s="1">
        <v>43636</v>
      </c>
      <c r="C532" s="1">
        <v>43706</v>
      </c>
      <c r="D532">
        <v>56.95</v>
      </c>
      <c r="E532">
        <v>61.6</v>
      </c>
      <c r="F532">
        <v>56.95</v>
      </c>
      <c r="G532">
        <v>61.6</v>
      </c>
      <c r="H532">
        <v>61.6</v>
      </c>
      <c r="I532">
        <v>63.85</v>
      </c>
      <c r="J532">
        <v>4</v>
      </c>
      <c r="K532">
        <v>14.32</v>
      </c>
      <c r="L532">
        <v>114000</v>
      </c>
      <c r="M532">
        <v>6000</v>
      </c>
      <c r="N532">
        <v>63</v>
      </c>
    </row>
    <row r="533" spans="1:14" x14ac:dyDescent="0.25">
      <c r="A533" t="s">
        <v>14</v>
      </c>
      <c r="B533" s="1">
        <v>43637</v>
      </c>
      <c r="C533" s="1">
        <v>43643</v>
      </c>
      <c r="D533">
        <v>63</v>
      </c>
      <c r="E533">
        <v>64.150000000000006</v>
      </c>
      <c r="F533">
        <v>62.05</v>
      </c>
      <c r="G533">
        <v>63.75</v>
      </c>
      <c r="H533">
        <v>64.05</v>
      </c>
      <c r="I533">
        <v>63.75</v>
      </c>
      <c r="J533">
        <v>2314</v>
      </c>
      <c r="K533">
        <v>2925.79</v>
      </c>
      <c r="L533">
        <v>7082000</v>
      </c>
      <c r="M533">
        <v>-182000</v>
      </c>
      <c r="N533">
        <v>63.55</v>
      </c>
    </row>
    <row r="534" spans="1:14" x14ac:dyDescent="0.25">
      <c r="A534" t="s">
        <v>14</v>
      </c>
      <c r="B534" s="1">
        <v>43637</v>
      </c>
      <c r="C534" s="1">
        <v>43671</v>
      </c>
      <c r="D534">
        <v>62.75</v>
      </c>
      <c r="E534">
        <v>64.3</v>
      </c>
      <c r="F534">
        <v>62.3</v>
      </c>
      <c r="G534">
        <v>63.9</v>
      </c>
      <c r="H534">
        <v>64.05</v>
      </c>
      <c r="I534">
        <v>63.9</v>
      </c>
      <c r="J534">
        <v>187</v>
      </c>
      <c r="K534">
        <v>710.71</v>
      </c>
      <c r="L534">
        <v>1296000</v>
      </c>
      <c r="M534">
        <v>186000</v>
      </c>
      <c r="N534">
        <v>63.55</v>
      </c>
    </row>
    <row r="535" spans="1:14" x14ac:dyDescent="0.25">
      <c r="A535" t="s">
        <v>14</v>
      </c>
      <c r="B535" s="1">
        <v>43637</v>
      </c>
      <c r="C535" s="1">
        <v>43706</v>
      </c>
      <c r="D535">
        <v>61.75</v>
      </c>
      <c r="E535">
        <v>61.75</v>
      </c>
      <c r="F535">
        <v>61.7</v>
      </c>
      <c r="G535">
        <v>61.7</v>
      </c>
      <c r="H535">
        <v>61.7</v>
      </c>
      <c r="I535">
        <v>64.400000000000006</v>
      </c>
      <c r="J535">
        <v>2</v>
      </c>
      <c r="K535">
        <v>7.41</v>
      </c>
      <c r="L535">
        <v>126000</v>
      </c>
      <c r="M535">
        <v>12000</v>
      </c>
      <c r="N535">
        <v>63.55</v>
      </c>
    </row>
    <row r="536" spans="1:14" x14ac:dyDescent="0.25">
      <c r="A536" t="s">
        <v>14</v>
      </c>
      <c r="B536" s="1">
        <v>43640</v>
      </c>
      <c r="C536" s="1">
        <v>43643</v>
      </c>
      <c r="D536">
        <v>64.099999999999994</v>
      </c>
      <c r="E536">
        <v>64.599999999999994</v>
      </c>
      <c r="F536">
        <v>60.35</v>
      </c>
      <c r="G536">
        <v>62.55</v>
      </c>
      <c r="H536">
        <v>61.9</v>
      </c>
      <c r="I536">
        <v>62.55</v>
      </c>
      <c r="J536">
        <v>2609</v>
      </c>
      <c r="K536">
        <v>3268.24</v>
      </c>
      <c r="L536">
        <v>6296000</v>
      </c>
      <c r="M536">
        <v>-786000</v>
      </c>
      <c r="N536">
        <v>62.5</v>
      </c>
    </row>
    <row r="537" spans="1:14" x14ac:dyDescent="0.25">
      <c r="A537" t="s">
        <v>14</v>
      </c>
      <c r="B537" s="1">
        <v>43640</v>
      </c>
      <c r="C537" s="1">
        <v>43671</v>
      </c>
      <c r="D537">
        <v>64.75</v>
      </c>
      <c r="E537">
        <v>64.75</v>
      </c>
      <c r="F537">
        <v>60.85</v>
      </c>
      <c r="G537">
        <v>62.8</v>
      </c>
      <c r="H537">
        <v>62.5</v>
      </c>
      <c r="I537">
        <v>62.8</v>
      </c>
      <c r="J537">
        <v>429</v>
      </c>
      <c r="K537">
        <v>1616.04</v>
      </c>
      <c r="L537">
        <v>2166000</v>
      </c>
      <c r="M537">
        <v>870000</v>
      </c>
      <c r="N537">
        <v>62.5</v>
      </c>
    </row>
    <row r="538" spans="1:14" x14ac:dyDescent="0.25">
      <c r="A538" t="s">
        <v>14</v>
      </c>
      <c r="B538" s="1">
        <v>43640</v>
      </c>
      <c r="C538" s="1">
        <v>43706</v>
      </c>
      <c r="D538">
        <v>62.7</v>
      </c>
      <c r="E538">
        <v>62.7</v>
      </c>
      <c r="F538">
        <v>60.5</v>
      </c>
      <c r="G538">
        <v>60.9</v>
      </c>
      <c r="H538">
        <v>60.9</v>
      </c>
      <c r="I538">
        <v>63.3</v>
      </c>
      <c r="J538">
        <v>4</v>
      </c>
      <c r="K538">
        <v>14.77</v>
      </c>
      <c r="L538">
        <v>144000</v>
      </c>
      <c r="M538">
        <v>18000</v>
      </c>
      <c r="N538">
        <v>62.5</v>
      </c>
    </row>
    <row r="539" spans="1:14" x14ac:dyDescent="0.25">
      <c r="A539" t="s">
        <v>14</v>
      </c>
      <c r="B539" s="1">
        <v>43641</v>
      </c>
      <c r="C539" s="1">
        <v>43643</v>
      </c>
      <c r="D539">
        <v>61.15</v>
      </c>
      <c r="E539">
        <v>66.05</v>
      </c>
      <c r="F539">
        <v>60.75</v>
      </c>
      <c r="G539">
        <v>64.7</v>
      </c>
      <c r="H539">
        <v>64.45</v>
      </c>
      <c r="I539">
        <v>64.7</v>
      </c>
      <c r="J539">
        <v>3552</v>
      </c>
      <c r="K539">
        <v>4523.68</v>
      </c>
      <c r="L539">
        <v>4534000</v>
      </c>
      <c r="M539">
        <v>-1762000</v>
      </c>
      <c r="N539">
        <v>64.650000000000006</v>
      </c>
    </row>
    <row r="540" spans="1:14" x14ac:dyDescent="0.25">
      <c r="A540" t="s">
        <v>14</v>
      </c>
      <c r="B540" s="1">
        <v>43641</v>
      </c>
      <c r="C540" s="1">
        <v>43671</v>
      </c>
      <c r="D540">
        <v>62</v>
      </c>
      <c r="E540">
        <v>66.349999999999994</v>
      </c>
      <c r="F540">
        <v>61.05</v>
      </c>
      <c r="G540">
        <v>65.05</v>
      </c>
      <c r="H540">
        <v>65</v>
      </c>
      <c r="I540">
        <v>65.05</v>
      </c>
      <c r="J540">
        <v>822</v>
      </c>
      <c r="K540">
        <v>3160.01</v>
      </c>
      <c r="L540">
        <v>4278000</v>
      </c>
      <c r="M540">
        <v>2112000</v>
      </c>
      <c r="N540">
        <v>64.650000000000006</v>
      </c>
    </row>
    <row r="541" spans="1:14" x14ac:dyDescent="0.25">
      <c r="A541" t="s">
        <v>14</v>
      </c>
      <c r="B541" s="1">
        <v>43641</v>
      </c>
      <c r="C541" s="1">
        <v>43706</v>
      </c>
      <c r="D541">
        <v>60.95</v>
      </c>
      <c r="E541">
        <v>64.900000000000006</v>
      </c>
      <c r="F541">
        <v>60.95</v>
      </c>
      <c r="G541">
        <v>64</v>
      </c>
      <c r="H541">
        <v>64</v>
      </c>
      <c r="I541">
        <v>64</v>
      </c>
      <c r="J541">
        <v>13</v>
      </c>
      <c r="K541">
        <v>49.47</v>
      </c>
      <c r="L541">
        <v>180000</v>
      </c>
      <c r="M541">
        <v>36000</v>
      </c>
      <c r="N541">
        <v>64.650000000000006</v>
      </c>
    </row>
    <row r="542" spans="1:14" x14ac:dyDescent="0.25">
      <c r="A542" t="s">
        <v>14</v>
      </c>
      <c r="B542" s="1">
        <v>43642</v>
      </c>
      <c r="C542" s="1">
        <v>43643</v>
      </c>
      <c r="D542">
        <v>64.150000000000006</v>
      </c>
      <c r="E542">
        <v>65.900000000000006</v>
      </c>
      <c r="F542">
        <v>63.6</v>
      </c>
      <c r="G542">
        <v>65.25</v>
      </c>
      <c r="H542">
        <v>65.5</v>
      </c>
      <c r="I542">
        <v>65.25</v>
      </c>
      <c r="J542">
        <v>1885</v>
      </c>
      <c r="K542">
        <v>2433.96</v>
      </c>
      <c r="L542">
        <v>3026000</v>
      </c>
      <c r="M542">
        <v>-1508000</v>
      </c>
      <c r="N542">
        <v>65.25</v>
      </c>
    </row>
    <row r="543" spans="1:14" x14ac:dyDescent="0.25">
      <c r="A543" t="s">
        <v>14</v>
      </c>
      <c r="B543" s="1">
        <v>43642</v>
      </c>
      <c r="C543" s="1">
        <v>43671</v>
      </c>
      <c r="D543">
        <v>64.400000000000006</v>
      </c>
      <c r="E543">
        <v>66.150000000000006</v>
      </c>
      <c r="F543">
        <v>64</v>
      </c>
      <c r="G543">
        <v>65.7</v>
      </c>
      <c r="H543">
        <v>65.599999999999994</v>
      </c>
      <c r="I543">
        <v>65.7</v>
      </c>
      <c r="J543">
        <v>724</v>
      </c>
      <c r="K543">
        <v>2820.01</v>
      </c>
      <c r="L543">
        <v>5442000</v>
      </c>
      <c r="M543">
        <v>1164000</v>
      </c>
      <c r="N543">
        <v>65.25</v>
      </c>
    </row>
    <row r="544" spans="1:14" x14ac:dyDescent="0.25">
      <c r="A544" t="s">
        <v>14</v>
      </c>
      <c r="B544" s="1">
        <v>43642</v>
      </c>
      <c r="C544" s="1">
        <v>43706</v>
      </c>
      <c r="D544">
        <v>63.5</v>
      </c>
      <c r="E544">
        <v>64.599999999999994</v>
      </c>
      <c r="F544">
        <v>63.45</v>
      </c>
      <c r="G544">
        <v>64.599999999999994</v>
      </c>
      <c r="H544">
        <v>64.599999999999994</v>
      </c>
      <c r="I544">
        <v>64.599999999999994</v>
      </c>
      <c r="J544">
        <v>4</v>
      </c>
      <c r="K544">
        <v>15.31</v>
      </c>
      <c r="L544">
        <v>198000</v>
      </c>
      <c r="M544">
        <v>18000</v>
      </c>
      <c r="N544">
        <v>65.25</v>
      </c>
    </row>
    <row r="545" spans="1:14" x14ac:dyDescent="0.25">
      <c r="A545" t="s">
        <v>14</v>
      </c>
      <c r="B545" s="1">
        <v>43643</v>
      </c>
      <c r="C545" s="1">
        <v>43643</v>
      </c>
      <c r="D545">
        <v>65.5</v>
      </c>
      <c r="E545">
        <v>68.900000000000006</v>
      </c>
      <c r="F545">
        <v>65.45</v>
      </c>
      <c r="G545">
        <v>65.900000000000006</v>
      </c>
      <c r="H545">
        <v>66.2</v>
      </c>
      <c r="I545">
        <v>66.099999999999994</v>
      </c>
      <c r="J545">
        <v>1736</v>
      </c>
      <c r="K545">
        <v>2339.66</v>
      </c>
      <c r="L545">
        <v>1242000</v>
      </c>
      <c r="M545">
        <v>-1784000</v>
      </c>
      <c r="N545">
        <v>66.099999999999994</v>
      </c>
    </row>
    <row r="546" spans="1:14" x14ac:dyDescent="0.25">
      <c r="A546" t="s">
        <v>14</v>
      </c>
      <c r="B546" s="1">
        <v>43643</v>
      </c>
      <c r="C546" s="1">
        <v>43671</v>
      </c>
      <c r="D546">
        <v>66.349999999999994</v>
      </c>
      <c r="E546">
        <v>69.05</v>
      </c>
      <c r="F546">
        <v>66.150000000000006</v>
      </c>
      <c r="G546">
        <v>66.400000000000006</v>
      </c>
      <c r="H546">
        <v>66.3</v>
      </c>
      <c r="I546">
        <v>66.400000000000006</v>
      </c>
      <c r="J546">
        <v>1077</v>
      </c>
      <c r="K546">
        <v>4367.66</v>
      </c>
      <c r="L546">
        <v>5670000</v>
      </c>
      <c r="M546">
        <v>228000</v>
      </c>
      <c r="N546">
        <v>66.099999999999994</v>
      </c>
    </row>
    <row r="547" spans="1:14" x14ac:dyDescent="0.25">
      <c r="A547" t="s">
        <v>14</v>
      </c>
      <c r="B547" s="1">
        <v>43643</v>
      </c>
      <c r="C547" s="1">
        <v>43706</v>
      </c>
      <c r="D547">
        <v>65.650000000000006</v>
      </c>
      <c r="E547">
        <v>67.5</v>
      </c>
      <c r="F547">
        <v>65</v>
      </c>
      <c r="G547">
        <v>65.25</v>
      </c>
      <c r="H547">
        <v>65.25</v>
      </c>
      <c r="I547">
        <v>66.900000000000006</v>
      </c>
      <c r="J547">
        <v>8</v>
      </c>
      <c r="K547">
        <v>31.87</v>
      </c>
      <c r="L547">
        <v>192000</v>
      </c>
      <c r="M547">
        <v>-6000</v>
      </c>
      <c r="N547">
        <v>66.099999999999994</v>
      </c>
    </row>
    <row r="548" spans="1:14" x14ac:dyDescent="0.25">
      <c r="A548" t="s">
        <v>14</v>
      </c>
      <c r="B548" s="1">
        <v>43644</v>
      </c>
      <c r="C548" s="1">
        <v>43671</v>
      </c>
      <c r="D548">
        <v>66.05</v>
      </c>
      <c r="E548">
        <v>66.8</v>
      </c>
      <c r="F548">
        <v>63.3</v>
      </c>
      <c r="G548">
        <v>63.65</v>
      </c>
      <c r="H548">
        <v>63.7</v>
      </c>
      <c r="I548">
        <v>63.65</v>
      </c>
      <c r="J548">
        <v>700</v>
      </c>
      <c r="K548">
        <v>2724.9</v>
      </c>
      <c r="L548">
        <v>6366000</v>
      </c>
      <c r="M548">
        <v>696000</v>
      </c>
      <c r="N548">
        <v>63.3</v>
      </c>
    </row>
    <row r="549" spans="1:14" x14ac:dyDescent="0.25">
      <c r="A549" t="s">
        <v>14</v>
      </c>
      <c r="B549" s="1">
        <v>43644</v>
      </c>
      <c r="C549" s="1">
        <v>43706</v>
      </c>
      <c r="D549">
        <v>64.7</v>
      </c>
      <c r="E549">
        <v>64.7</v>
      </c>
      <c r="F549">
        <v>62</v>
      </c>
      <c r="G549">
        <v>62.25</v>
      </c>
      <c r="H549">
        <v>62.4</v>
      </c>
      <c r="I549">
        <v>62.25</v>
      </c>
      <c r="J549">
        <v>13</v>
      </c>
      <c r="K549">
        <v>49.31</v>
      </c>
      <c r="L549">
        <v>240000</v>
      </c>
      <c r="M549">
        <v>48000</v>
      </c>
      <c r="N549">
        <v>63.3</v>
      </c>
    </row>
    <row r="550" spans="1:14" x14ac:dyDescent="0.25">
      <c r="A550" t="s">
        <v>14</v>
      </c>
      <c r="B550" s="1">
        <v>43644</v>
      </c>
      <c r="C550" s="1">
        <v>43734</v>
      </c>
      <c r="D550">
        <v>0</v>
      </c>
      <c r="E550">
        <v>0</v>
      </c>
      <c r="F550">
        <v>0</v>
      </c>
      <c r="G550">
        <v>67.25</v>
      </c>
      <c r="H550">
        <v>0</v>
      </c>
      <c r="I550">
        <v>64.400000000000006</v>
      </c>
      <c r="J550">
        <v>0</v>
      </c>
      <c r="K550">
        <v>0</v>
      </c>
      <c r="L550">
        <v>0</v>
      </c>
      <c r="M550">
        <v>0</v>
      </c>
      <c r="N550">
        <v>63.3</v>
      </c>
    </row>
    <row r="551" spans="1:14" x14ac:dyDescent="0.25">
      <c r="A551" t="s">
        <v>14</v>
      </c>
      <c r="B551" s="1">
        <v>43647</v>
      </c>
      <c r="C551" s="1">
        <v>43671</v>
      </c>
      <c r="D551">
        <v>63.55</v>
      </c>
      <c r="E551">
        <v>66.349999999999994</v>
      </c>
      <c r="F551">
        <v>63</v>
      </c>
      <c r="G551">
        <v>65.75</v>
      </c>
      <c r="H551">
        <v>65.349999999999994</v>
      </c>
      <c r="I551">
        <v>65.75</v>
      </c>
      <c r="J551">
        <v>674</v>
      </c>
      <c r="K551">
        <v>2609.35</v>
      </c>
      <c r="L551">
        <v>6384000</v>
      </c>
      <c r="M551">
        <v>18000</v>
      </c>
      <c r="N551">
        <v>65.3</v>
      </c>
    </row>
    <row r="552" spans="1:14" x14ac:dyDescent="0.25">
      <c r="A552" t="s">
        <v>14</v>
      </c>
      <c r="B552" s="1">
        <v>43647</v>
      </c>
      <c r="C552" s="1">
        <v>43706</v>
      </c>
      <c r="D552">
        <v>63</v>
      </c>
      <c r="E552">
        <v>64.150000000000006</v>
      </c>
      <c r="F552">
        <v>61.6</v>
      </c>
      <c r="G552">
        <v>64.150000000000006</v>
      </c>
      <c r="H552">
        <v>64.099999999999994</v>
      </c>
      <c r="I552">
        <v>64.150000000000006</v>
      </c>
      <c r="J552">
        <v>9</v>
      </c>
      <c r="K552">
        <v>34.14</v>
      </c>
      <c r="L552">
        <v>258000</v>
      </c>
      <c r="M552">
        <v>18000</v>
      </c>
      <c r="N552">
        <v>65.3</v>
      </c>
    </row>
    <row r="553" spans="1:14" x14ac:dyDescent="0.25">
      <c r="A553" t="s">
        <v>14</v>
      </c>
      <c r="B553" s="1">
        <v>43647</v>
      </c>
      <c r="C553" s="1">
        <v>43734</v>
      </c>
      <c r="D553">
        <v>0</v>
      </c>
      <c r="E553">
        <v>0</v>
      </c>
      <c r="F553">
        <v>0</v>
      </c>
      <c r="G553">
        <v>67.25</v>
      </c>
      <c r="H553">
        <v>0</v>
      </c>
      <c r="I553">
        <v>66.400000000000006</v>
      </c>
      <c r="J553">
        <v>0</v>
      </c>
      <c r="K553">
        <v>0</v>
      </c>
      <c r="L553">
        <v>0</v>
      </c>
      <c r="M553">
        <v>0</v>
      </c>
      <c r="N553">
        <v>65.3</v>
      </c>
    </row>
    <row r="554" spans="1:14" x14ac:dyDescent="0.25">
      <c r="A554" t="s">
        <v>14</v>
      </c>
      <c r="B554" s="1">
        <v>43648</v>
      </c>
      <c r="C554" s="1">
        <v>43671</v>
      </c>
      <c r="D554">
        <v>65</v>
      </c>
      <c r="E554">
        <v>66.2</v>
      </c>
      <c r="F554">
        <v>64.150000000000006</v>
      </c>
      <c r="G554">
        <v>65.599999999999994</v>
      </c>
      <c r="H554">
        <v>65.3</v>
      </c>
      <c r="I554">
        <v>65.599999999999994</v>
      </c>
      <c r="J554">
        <v>530</v>
      </c>
      <c r="K554">
        <v>2072.5500000000002</v>
      </c>
      <c r="L554">
        <v>6462000</v>
      </c>
      <c r="M554">
        <v>78000</v>
      </c>
      <c r="N554">
        <v>65.25</v>
      </c>
    </row>
    <row r="555" spans="1:14" x14ac:dyDescent="0.25">
      <c r="A555" t="s">
        <v>14</v>
      </c>
      <c r="B555" s="1">
        <v>43648</v>
      </c>
      <c r="C555" s="1">
        <v>43706</v>
      </c>
      <c r="D555">
        <v>63.1</v>
      </c>
      <c r="E555">
        <v>64.25</v>
      </c>
      <c r="F555">
        <v>63.05</v>
      </c>
      <c r="G555">
        <v>64.25</v>
      </c>
      <c r="H555">
        <v>64.25</v>
      </c>
      <c r="I555">
        <v>64.25</v>
      </c>
      <c r="J555">
        <v>18</v>
      </c>
      <c r="K555">
        <v>68.5</v>
      </c>
      <c r="L555">
        <v>318000</v>
      </c>
      <c r="M555">
        <v>60000</v>
      </c>
      <c r="N555">
        <v>65.25</v>
      </c>
    </row>
    <row r="556" spans="1:14" x14ac:dyDescent="0.25">
      <c r="A556" t="s">
        <v>14</v>
      </c>
      <c r="B556" s="1">
        <v>43648</v>
      </c>
      <c r="C556" s="1">
        <v>43734</v>
      </c>
      <c r="D556">
        <v>0</v>
      </c>
      <c r="E556">
        <v>0</v>
      </c>
      <c r="F556">
        <v>0</v>
      </c>
      <c r="G556">
        <v>67.25</v>
      </c>
      <c r="H556">
        <v>0</v>
      </c>
      <c r="I556">
        <v>66.3</v>
      </c>
      <c r="J556">
        <v>0</v>
      </c>
      <c r="K556">
        <v>0</v>
      </c>
      <c r="L556">
        <v>0</v>
      </c>
      <c r="M556">
        <v>0</v>
      </c>
      <c r="N556">
        <v>65.25</v>
      </c>
    </row>
    <row r="557" spans="1:14" x14ac:dyDescent="0.25">
      <c r="A557" t="s">
        <v>14</v>
      </c>
      <c r="B557" s="1">
        <v>43649</v>
      </c>
      <c r="C557" s="1">
        <v>43671</v>
      </c>
      <c r="D557">
        <v>64.75</v>
      </c>
      <c r="E557">
        <v>71.349999999999994</v>
      </c>
      <c r="F557">
        <v>64.5</v>
      </c>
      <c r="G557">
        <v>67.599999999999994</v>
      </c>
      <c r="H557">
        <v>67.849999999999994</v>
      </c>
      <c r="I557">
        <v>67.599999999999994</v>
      </c>
      <c r="J557">
        <v>3011</v>
      </c>
      <c r="K557">
        <v>12396.98</v>
      </c>
      <c r="L557">
        <v>6960000</v>
      </c>
      <c r="M557">
        <v>498000</v>
      </c>
      <c r="N557">
        <v>67.150000000000006</v>
      </c>
    </row>
    <row r="558" spans="1:14" x14ac:dyDescent="0.25">
      <c r="A558" t="s">
        <v>14</v>
      </c>
      <c r="B558" s="1">
        <v>43649</v>
      </c>
      <c r="C558" s="1">
        <v>43706</v>
      </c>
      <c r="D558">
        <v>64.45</v>
      </c>
      <c r="E558">
        <v>69.75</v>
      </c>
      <c r="F558">
        <v>64.45</v>
      </c>
      <c r="G558">
        <v>66.05</v>
      </c>
      <c r="H558">
        <v>66</v>
      </c>
      <c r="I558">
        <v>66.05</v>
      </c>
      <c r="J558">
        <v>44</v>
      </c>
      <c r="K558">
        <v>176.63</v>
      </c>
      <c r="L558">
        <v>342000</v>
      </c>
      <c r="M558">
        <v>24000</v>
      </c>
      <c r="N558">
        <v>67.150000000000006</v>
      </c>
    </row>
    <row r="559" spans="1:14" x14ac:dyDescent="0.25">
      <c r="A559" t="s">
        <v>14</v>
      </c>
      <c r="B559" s="1">
        <v>43649</v>
      </c>
      <c r="C559" s="1">
        <v>43734</v>
      </c>
      <c r="D559">
        <v>0</v>
      </c>
      <c r="E559">
        <v>0</v>
      </c>
      <c r="F559">
        <v>0</v>
      </c>
      <c r="G559">
        <v>67.25</v>
      </c>
      <c r="H559">
        <v>0</v>
      </c>
      <c r="I559">
        <v>68.25</v>
      </c>
      <c r="J559">
        <v>0</v>
      </c>
      <c r="K559">
        <v>0</v>
      </c>
      <c r="L559">
        <v>0</v>
      </c>
      <c r="M559">
        <v>0</v>
      </c>
      <c r="N559">
        <v>67.150000000000006</v>
      </c>
    </row>
    <row r="560" spans="1:14" x14ac:dyDescent="0.25">
      <c r="A560" t="s">
        <v>14</v>
      </c>
      <c r="B560" s="1">
        <v>43650</v>
      </c>
      <c r="C560" s="1">
        <v>43671</v>
      </c>
      <c r="D560">
        <v>67.650000000000006</v>
      </c>
      <c r="E560">
        <v>70.5</v>
      </c>
      <c r="F560">
        <v>67.599999999999994</v>
      </c>
      <c r="G560">
        <v>69.099999999999994</v>
      </c>
      <c r="H560">
        <v>69.2</v>
      </c>
      <c r="I560">
        <v>69.099999999999994</v>
      </c>
      <c r="J560">
        <v>968</v>
      </c>
      <c r="K560">
        <v>4007.94</v>
      </c>
      <c r="L560">
        <v>6672000</v>
      </c>
      <c r="M560">
        <v>-288000</v>
      </c>
      <c r="N560">
        <v>68.849999999999994</v>
      </c>
    </row>
    <row r="561" spans="1:14" x14ac:dyDescent="0.25">
      <c r="A561" t="s">
        <v>14</v>
      </c>
      <c r="B561" s="1">
        <v>43650</v>
      </c>
      <c r="C561" s="1">
        <v>43706</v>
      </c>
      <c r="D561">
        <v>67.25</v>
      </c>
      <c r="E561">
        <v>69</v>
      </c>
      <c r="F561">
        <v>66.5</v>
      </c>
      <c r="G561">
        <v>69</v>
      </c>
      <c r="H561">
        <v>69</v>
      </c>
      <c r="I561">
        <v>69.599999999999994</v>
      </c>
      <c r="J561">
        <v>10</v>
      </c>
      <c r="K561">
        <v>40.49</v>
      </c>
      <c r="L561">
        <v>342000</v>
      </c>
      <c r="M561">
        <v>0</v>
      </c>
      <c r="N561">
        <v>68.849999999999994</v>
      </c>
    </row>
    <row r="562" spans="1:14" x14ac:dyDescent="0.25">
      <c r="A562" t="s">
        <v>14</v>
      </c>
      <c r="B562" s="1">
        <v>43650</v>
      </c>
      <c r="C562" s="1">
        <v>43734</v>
      </c>
      <c r="D562">
        <v>0</v>
      </c>
      <c r="E562">
        <v>0</v>
      </c>
      <c r="F562">
        <v>0</v>
      </c>
      <c r="G562">
        <v>67.25</v>
      </c>
      <c r="H562">
        <v>0</v>
      </c>
      <c r="I562">
        <v>69.95</v>
      </c>
      <c r="J562">
        <v>0</v>
      </c>
      <c r="K562">
        <v>0</v>
      </c>
      <c r="L562">
        <v>0</v>
      </c>
      <c r="M562">
        <v>0</v>
      </c>
      <c r="N562">
        <v>68.849999999999994</v>
      </c>
    </row>
    <row r="563" spans="1:14" x14ac:dyDescent="0.25">
      <c r="A563" t="s">
        <v>14</v>
      </c>
      <c r="B563" s="1">
        <v>43651</v>
      </c>
      <c r="C563" s="1">
        <v>43671</v>
      </c>
      <c r="D563">
        <v>68.75</v>
      </c>
      <c r="E563">
        <v>70.150000000000006</v>
      </c>
      <c r="F563">
        <v>65.849999999999994</v>
      </c>
      <c r="G563">
        <v>66.400000000000006</v>
      </c>
      <c r="H563">
        <v>66.400000000000006</v>
      </c>
      <c r="I563">
        <v>66.400000000000006</v>
      </c>
      <c r="J563">
        <v>906</v>
      </c>
      <c r="K563">
        <v>3706.63</v>
      </c>
      <c r="L563">
        <v>6438000</v>
      </c>
      <c r="M563">
        <v>-234000</v>
      </c>
      <c r="N563">
        <v>66.3</v>
      </c>
    </row>
    <row r="564" spans="1:14" x14ac:dyDescent="0.25">
      <c r="A564" t="s">
        <v>14</v>
      </c>
      <c r="B564" s="1">
        <v>43651</v>
      </c>
      <c r="C564" s="1">
        <v>43706</v>
      </c>
      <c r="D564">
        <v>67.7</v>
      </c>
      <c r="E564">
        <v>68</v>
      </c>
      <c r="F564">
        <v>64.650000000000006</v>
      </c>
      <c r="G564">
        <v>65</v>
      </c>
      <c r="H564">
        <v>65.099999999999994</v>
      </c>
      <c r="I564">
        <v>65</v>
      </c>
      <c r="J564">
        <v>35</v>
      </c>
      <c r="K564">
        <v>140.34</v>
      </c>
      <c r="L564">
        <v>432000</v>
      </c>
      <c r="M564">
        <v>90000</v>
      </c>
      <c r="N564">
        <v>66.3</v>
      </c>
    </row>
    <row r="565" spans="1:14" x14ac:dyDescent="0.25">
      <c r="A565" t="s">
        <v>14</v>
      </c>
      <c r="B565" s="1">
        <v>43651</v>
      </c>
      <c r="C565" s="1">
        <v>43734</v>
      </c>
      <c r="D565">
        <v>0</v>
      </c>
      <c r="E565">
        <v>0</v>
      </c>
      <c r="F565">
        <v>0</v>
      </c>
      <c r="G565">
        <v>67.25</v>
      </c>
      <c r="H565">
        <v>0</v>
      </c>
      <c r="I565">
        <v>67.349999999999994</v>
      </c>
      <c r="J565">
        <v>0</v>
      </c>
      <c r="K565">
        <v>0</v>
      </c>
      <c r="L565">
        <v>0</v>
      </c>
      <c r="M565">
        <v>0</v>
      </c>
      <c r="N565">
        <v>66.3</v>
      </c>
    </row>
    <row r="566" spans="1:14" x14ac:dyDescent="0.25">
      <c r="A566" t="s">
        <v>14</v>
      </c>
      <c r="B566" s="1">
        <v>43654</v>
      </c>
      <c r="C566" s="1">
        <v>43671</v>
      </c>
      <c r="D566">
        <v>65.650000000000006</v>
      </c>
      <c r="E566">
        <v>66.5</v>
      </c>
      <c r="F566">
        <v>62.15</v>
      </c>
      <c r="G566">
        <v>63</v>
      </c>
      <c r="H566">
        <v>63.2</v>
      </c>
      <c r="I566">
        <v>63</v>
      </c>
      <c r="J566">
        <v>1011</v>
      </c>
      <c r="K566">
        <v>3862.53</v>
      </c>
      <c r="L566">
        <v>6846000</v>
      </c>
      <c r="M566">
        <v>408000</v>
      </c>
      <c r="N566">
        <v>62.75</v>
      </c>
    </row>
    <row r="567" spans="1:14" x14ac:dyDescent="0.25">
      <c r="A567" t="s">
        <v>14</v>
      </c>
      <c r="B567" s="1">
        <v>43654</v>
      </c>
      <c r="C567" s="1">
        <v>43706</v>
      </c>
      <c r="D567">
        <v>65.05</v>
      </c>
      <c r="E567">
        <v>65.05</v>
      </c>
      <c r="F567">
        <v>60.8</v>
      </c>
      <c r="G567">
        <v>61.35</v>
      </c>
      <c r="H567">
        <v>61.3</v>
      </c>
      <c r="I567">
        <v>61.35</v>
      </c>
      <c r="J567">
        <v>13</v>
      </c>
      <c r="K567">
        <v>48.49</v>
      </c>
      <c r="L567">
        <v>462000</v>
      </c>
      <c r="M567">
        <v>30000</v>
      </c>
      <c r="N567">
        <v>62.75</v>
      </c>
    </row>
    <row r="568" spans="1:14" x14ac:dyDescent="0.25">
      <c r="A568" t="s">
        <v>14</v>
      </c>
      <c r="B568" s="1">
        <v>43654</v>
      </c>
      <c r="C568" s="1">
        <v>43734</v>
      </c>
      <c r="D568">
        <v>0</v>
      </c>
      <c r="E568">
        <v>0</v>
      </c>
      <c r="F568">
        <v>0</v>
      </c>
      <c r="G568">
        <v>67.25</v>
      </c>
      <c r="H568">
        <v>0</v>
      </c>
      <c r="I568">
        <v>63.7</v>
      </c>
      <c r="J568">
        <v>0</v>
      </c>
      <c r="K568">
        <v>0</v>
      </c>
      <c r="L568">
        <v>0</v>
      </c>
      <c r="M568">
        <v>0</v>
      </c>
      <c r="N568">
        <v>62.75</v>
      </c>
    </row>
    <row r="569" spans="1:14" x14ac:dyDescent="0.25">
      <c r="A569" t="s">
        <v>14</v>
      </c>
      <c r="B569" s="1">
        <v>43655</v>
      </c>
      <c r="C569" s="1">
        <v>43671</v>
      </c>
      <c r="D569">
        <v>62.15</v>
      </c>
      <c r="E569">
        <v>64.05</v>
      </c>
      <c r="F569">
        <v>62</v>
      </c>
      <c r="G569">
        <v>63.5</v>
      </c>
      <c r="H569">
        <v>63.75</v>
      </c>
      <c r="I569">
        <v>63.5</v>
      </c>
      <c r="J569">
        <v>799</v>
      </c>
      <c r="K569">
        <v>3029.68</v>
      </c>
      <c r="L569">
        <v>7062000</v>
      </c>
      <c r="M569">
        <v>216000</v>
      </c>
      <c r="N569">
        <v>63.2</v>
      </c>
    </row>
    <row r="570" spans="1:14" x14ac:dyDescent="0.25">
      <c r="A570" t="s">
        <v>14</v>
      </c>
      <c r="B570" s="1">
        <v>43655</v>
      </c>
      <c r="C570" s="1">
        <v>43706</v>
      </c>
      <c r="D570">
        <v>61.6</v>
      </c>
      <c r="E570">
        <v>62.25</v>
      </c>
      <c r="F570">
        <v>61.5</v>
      </c>
      <c r="G570">
        <v>62</v>
      </c>
      <c r="H570">
        <v>62</v>
      </c>
      <c r="I570">
        <v>62</v>
      </c>
      <c r="J570">
        <v>17</v>
      </c>
      <c r="K570">
        <v>63.09</v>
      </c>
      <c r="L570">
        <v>480000</v>
      </c>
      <c r="M570">
        <v>18000</v>
      </c>
      <c r="N570">
        <v>63.2</v>
      </c>
    </row>
    <row r="571" spans="1:14" x14ac:dyDescent="0.25">
      <c r="A571" t="s">
        <v>14</v>
      </c>
      <c r="B571" s="1">
        <v>43655</v>
      </c>
      <c r="C571" s="1">
        <v>43734</v>
      </c>
      <c r="D571">
        <v>0</v>
      </c>
      <c r="E571">
        <v>0</v>
      </c>
      <c r="F571">
        <v>0</v>
      </c>
      <c r="G571">
        <v>67.25</v>
      </c>
      <c r="H571">
        <v>0</v>
      </c>
      <c r="I571">
        <v>64.150000000000006</v>
      </c>
      <c r="J571">
        <v>0</v>
      </c>
      <c r="K571">
        <v>0</v>
      </c>
      <c r="L571">
        <v>0</v>
      </c>
      <c r="M571">
        <v>0</v>
      </c>
      <c r="N571">
        <v>63.2</v>
      </c>
    </row>
    <row r="572" spans="1:14" x14ac:dyDescent="0.25">
      <c r="A572" t="s">
        <v>14</v>
      </c>
      <c r="B572" s="1">
        <v>43656</v>
      </c>
      <c r="C572" s="1">
        <v>43671</v>
      </c>
      <c r="D572">
        <v>63.5</v>
      </c>
      <c r="E572">
        <v>63.9</v>
      </c>
      <c r="F572">
        <v>58.15</v>
      </c>
      <c r="G572">
        <v>59.5</v>
      </c>
      <c r="H572">
        <v>59.1</v>
      </c>
      <c r="I572">
        <v>59.5</v>
      </c>
      <c r="J572">
        <v>2803</v>
      </c>
      <c r="K572">
        <v>10064.57</v>
      </c>
      <c r="L572">
        <v>7704000</v>
      </c>
      <c r="M572">
        <v>642000</v>
      </c>
      <c r="N572">
        <v>59.4</v>
      </c>
    </row>
    <row r="573" spans="1:14" x14ac:dyDescent="0.25">
      <c r="A573" t="s">
        <v>14</v>
      </c>
      <c r="B573" s="1">
        <v>43656</v>
      </c>
      <c r="C573" s="1">
        <v>43706</v>
      </c>
      <c r="D573">
        <v>62</v>
      </c>
      <c r="E573">
        <v>62</v>
      </c>
      <c r="F573">
        <v>56.6</v>
      </c>
      <c r="G573">
        <v>57.8</v>
      </c>
      <c r="H573">
        <v>57.7</v>
      </c>
      <c r="I573">
        <v>57.8</v>
      </c>
      <c r="J573">
        <v>137</v>
      </c>
      <c r="K573">
        <v>476.96</v>
      </c>
      <c r="L573">
        <v>618000</v>
      </c>
      <c r="M573">
        <v>138000</v>
      </c>
      <c r="N573">
        <v>59.4</v>
      </c>
    </row>
    <row r="574" spans="1:14" x14ac:dyDescent="0.25">
      <c r="A574" t="s">
        <v>14</v>
      </c>
      <c r="B574" s="1">
        <v>43656</v>
      </c>
      <c r="C574" s="1">
        <v>43734</v>
      </c>
      <c r="D574">
        <v>0</v>
      </c>
      <c r="E574">
        <v>0</v>
      </c>
      <c r="F574">
        <v>0</v>
      </c>
      <c r="G574">
        <v>67.25</v>
      </c>
      <c r="H574">
        <v>0</v>
      </c>
      <c r="I574">
        <v>60.3</v>
      </c>
      <c r="J574">
        <v>0</v>
      </c>
      <c r="K574">
        <v>0</v>
      </c>
      <c r="L574">
        <v>0</v>
      </c>
      <c r="M574">
        <v>0</v>
      </c>
      <c r="N574">
        <v>59.4</v>
      </c>
    </row>
    <row r="575" spans="1:14" x14ac:dyDescent="0.25">
      <c r="A575" t="s">
        <v>14</v>
      </c>
      <c r="B575" s="1">
        <v>43657</v>
      </c>
      <c r="C575" s="1">
        <v>43671</v>
      </c>
      <c r="D575">
        <v>60.3</v>
      </c>
      <c r="E575">
        <v>62.85</v>
      </c>
      <c r="F575">
        <v>59.3</v>
      </c>
      <c r="G575">
        <v>62.65</v>
      </c>
      <c r="H575">
        <v>62.65</v>
      </c>
      <c r="I575">
        <v>62.65</v>
      </c>
      <c r="J575">
        <v>1601</v>
      </c>
      <c r="K575">
        <v>5860.79</v>
      </c>
      <c r="L575">
        <v>7194000</v>
      </c>
      <c r="M575">
        <v>-510000</v>
      </c>
      <c r="N575">
        <v>62.35</v>
      </c>
    </row>
    <row r="576" spans="1:14" x14ac:dyDescent="0.25">
      <c r="A576" t="s">
        <v>14</v>
      </c>
      <c r="B576" s="1">
        <v>43657</v>
      </c>
      <c r="C576" s="1">
        <v>43706</v>
      </c>
      <c r="D576">
        <v>58.6</v>
      </c>
      <c r="E576">
        <v>61.1</v>
      </c>
      <c r="F576">
        <v>57.9</v>
      </c>
      <c r="G576">
        <v>61.05</v>
      </c>
      <c r="H576">
        <v>61</v>
      </c>
      <c r="I576">
        <v>61.05</v>
      </c>
      <c r="J576">
        <v>61</v>
      </c>
      <c r="K576">
        <v>215.65</v>
      </c>
      <c r="L576">
        <v>558000</v>
      </c>
      <c r="M576">
        <v>-60000</v>
      </c>
      <c r="N576">
        <v>62.35</v>
      </c>
    </row>
    <row r="577" spans="1:14" x14ac:dyDescent="0.25">
      <c r="A577" t="s">
        <v>14</v>
      </c>
      <c r="B577" s="1">
        <v>43657</v>
      </c>
      <c r="C577" s="1">
        <v>43734</v>
      </c>
      <c r="D577">
        <v>0</v>
      </c>
      <c r="E577">
        <v>0</v>
      </c>
      <c r="F577">
        <v>0</v>
      </c>
      <c r="G577">
        <v>67.25</v>
      </c>
      <c r="H577">
        <v>0</v>
      </c>
      <c r="I577">
        <v>63.25</v>
      </c>
      <c r="J577">
        <v>0</v>
      </c>
      <c r="K577">
        <v>0</v>
      </c>
      <c r="L577">
        <v>0</v>
      </c>
      <c r="M577">
        <v>0</v>
      </c>
      <c r="N577">
        <v>62.35</v>
      </c>
    </row>
    <row r="578" spans="1:14" x14ac:dyDescent="0.25">
      <c r="A578" t="s">
        <v>14</v>
      </c>
      <c r="B578" s="1">
        <v>43658</v>
      </c>
      <c r="C578" s="1">
        <v>43671</v>
      </c>
      <c r="D578">
        <v>61.55</v>
      </c>
      <c r="E578">
        <v>66.2</v>
      </c>
      <c r="F578">
        <v>61.55</v>
      </c>
      <c r="G578">
        <v>64.150000000000006</v>
      </c>
      <c r="H578">
        <v>64.3</v>
      </c>
      <c r="I578">
        <v>64.150000000000006</v>
      </c>
      <c r="J578">
        <v>1284</v>
      </c>
      <c r="K578">
        <v>4939.9399999999996</v>
      </c>
      <c r="L578">
        <v>7224000</v>
      </c>
      <c r="M578">
        <v>30000</v>
      </c>
      <c r="N578">
        <v>63.9</v>
      </c>
    </row>
    <row r="579" spans="1:14" x14ac:dyDescent="0.25">
      <c r="A579" t="s">
        <v>14</v>
      </c>
      <c r="B579" s="1">
        <v>43658</v>
      </c>
      <c r="C579" s="1">
        <v>43706</v>
      </c>
      <c r="D579">
        <v>60.9</v>
      </c>
      <c r="E579">
        <v>63.8</v>
      </c>
      <c r="F579">
        <v>60.9</v>
      </c>
      <c r="G579">
        <v>62.5</v>
      </c>
      <c r="H579">
        <v>62.4</v>
      </c>
      <c r="I579">
        <v>62.5</v>
      </c>
      <c r="J579">
        <v>27</v>
      </c>
      <c r="K579">
        <v>101.49</v>
      </c>
      <c r="L579">
        <v>534000</v>
      </c>
      <c r="M579">
        <v>-24000</v>
      </c>
      <c r="N579">
        <v>63.9</v>
      </c>
    </row>
    <row r="580" spans="1:14" x14ac:dyDescent="0.25">
      <c r="A580" t="s">
        <v>14</v>
      </c>
      <c r="B580" s="1">
        <v>43658</v>
      </c>
      <c r="C580" s="1">
        <v>43734</v>
      </c>
      <c r="D580">
        <v>0</v>
      </c>
      <c r="E580">
        <v>0</v>
      </c>
      <c r="F580">
        <v>0</v>
      </c>
      <c r="G580">
        <v>67.25</v>
      </c>
      <c r="H580">
        <v>0</v>
      </c>
      <c r="I580">
        <v>64.849999999999994</v>
      </c>
      <c r="J580">
        <v>0</v>
      </c>
      <c r="K580">
        <v>0</v>
      </c>
      <c r="L580">
        <v>0</v>
      </c>
      <c r="M580">
        <v>0</v>
      </c>
      <c r="N580">
        <v>63.9</v>
      </c>
    </row>
    <row r="581" spans="1:14" x14ac:dyDescent="0.25">
      <c r="A581" t="s">
        <v>14</v>
      </c>
      <c r="B581" s="1">
        <v>43661</v>
      </c>
      <c r="C581" s="1">
        <v>43671</v>
      </c>
      <c r="D581">
        <v>64.05</v>
      </c>
      <c r="E581">
        <v>64.349999999999994</v>
      </c>
      <c r="F581">
        <v>61.25</v>
      </c>
      <c r="G581">
        <v>62</v>
      </c>
      <c r="H581">
        <v>62</v>
      </c>
      <c r="I581">
        <v>62</v>
      </c>
      <c r="J581">
        <v>921</v>
      </c>
      <c r="K581">
        <v>3448.99</v>
      </c>
      <c r="L581">
        <v>7140000</v>
      </c>
      <c r="M581">
        <v>-84000</v>
      </c>
      <c r="N581">
        <v>61.8</v>
      </c>
    </row>
    <row r="582" spans="1:14" x14ac:dyDescent="0.25">
      <c r="A582" t="s">
        <v>14</v>
      </c>
      <c r="B582" s="1">
        <v>43661</v>
      </c>
      <c r="C582" s="1">
        <v>43706</v>
      </c>
      <c r="D582">
        <v>62.4</v>
      </c>
      <c r="E582">
        <v>62.4</v>
      </c>
      <c r="F582">
        <v>59.85</v>
      </c>
      <c r="G582">
        <v>60.2</v>
      </c>
      <c r="H582">
        <v>60</v>
      </c>
      <c r="I582">
        <v>60.2</v>
      </c>
      <c r="J582">
        <v>60</v>
      </c>
      <c r="K582">
        <v>218.27</v>
      </c>
      <c r="L582">
        <v>666000</v>
      </c>
      <c r="M582">
        <v>132000</v>
      </c>
      <c r="N582">
        <v>61.8</v>
      </c>
    </row>
    <row r="583" spans="1:14" x14ac:dyDescent="0.25">
      <c r="A583" t="s">
        <v>14</v>
      </c>
      <c r="B583" s="1">
        <v>43661</v>
      </c>
      <c r="C583" s="1">
        <v>43734</v>
      </c>
      <c r="D583">
        <v>0</v>
      </c>
      <c r="E583">
        <v>0</v>
      </c>
      <c r="F583">
        <v>0</v>
      </c>
      <c r="G583">
        <v>67.25</v>
      </c>
      <c r="H583">
        <v>0</v>
      </c>
      <c r="I583">
        <v>62.65</v>
      </c>
      <c r="J583">
        <v>0</v>
      </c>
      <c r="K583">
        <v>0</v>
      </c>
      <c r="L583">
        <v>0</v>
      </c>
      <c r="M583">
        <v>0</v>
      </c>
      <c r="N583">
        <v>61.8</v>
      </c>
    </row>
    <row r="584" spans="1:14" x14ac:dyDescent="0.25">
      <c r="A584" t="s">
        <v>14</v>
      </c>
      <c r="B584" s="1">
        <v>43662</v>
      </c>
      <c r="C584" s="1">
        <v>43671</v>
      </c>
      <c r="D584">
        <v>61.7</v>
      </c>
      <c r="E584">
        <v>63.15</v>
      </c>
      <c r="F584">
        <v>60.85</v>
      </c>
      <c r="G584">
        <v>62.65</v>
      </c>
      <c r="H584">
        <v>62.2</v>
      </c>
      <c r="I584">
        <v>62.65</v>
      </c>
      <c r="J584">
        <v>1129</v>
      </c>
      <c r="K584">
        <v>4204.0600000000004</v>
      </c>
      <c r="L584">
        <v>7710000</v>
      </c>
      <c r="M584">
        <v>570000</v>
      </c>
      <c r="N584">
        <v>62.3</v>
      </c>
    </row>
    <row r="585" spans="1:14" x14ac:dyDescent="0.25">
      <c r="A585" t="s">
        <v>14</v>
      </c>
      <c r="B585" s="1">
        <v>43662</v>
      </c>
      <c r="C585" s="1">
        <v>43706</v>
      </c>
      <c r="D585">
        <v>60.8</v>
      </c>
      <c r="E585">
        <v>61.25</v>
      </c>
      <c r="F585">
        <v>59.25</v>
      </c>
      <c r="G585">
        <v>60.95</v>
      </c>
      <c r="H585">
        <v>60.7</v>
      </c>
      <c r="I585">
        <v>60.95</v>
      </c>
      <c r="J585">
        <v>85</v>
      </c>
      <c r="K585">
        <v>307.26</v>
      </c>
      <c r="L585">
        <v>786000</v>
      </c>
      <c r="M585">
        <v>120000</v>
      </c>
      <c r="N585">
        <v>62.3</v>
      </c>
    </row>
    <row r="586" spans="1:14" x14ac:dyDescent="0.25">
      <c r="A586" t="s">
        <v>14</v>
      </c>
      <c r="B586" s="1">
        <v>43662</v>
      </c>
      <c r="C586" s="1">
        <v>43734</v>
      </c>
      <c r="D586">
        <v>0</v>
      </c>
      <c r="E586">
        <v>0</v>
      </c>
      <c r="F586">
        <v>0</v>
      </c>
      <c r="G586">
        <v>67.25</v>
      </c>
      <c r="H586">
        <v>0</v>
      </c>
      <c r="I586">
        <v>63.15</v>
      </c>
      <c r="J586">
        <v>0</v>
      </c>
      <c r="K586">
        <v>0</v>
      </c>
      <c r="L586">
        <v>0</v>
      </c>
      <c r="M586">
        <v>0</v>
      </c>
      <c r="N586">
        <v>62.3</v>
      </c>
    </row>
    <row r="587" spans="1:14" x14ac:dyDescent="0.25">
      <c r="A587" t="s">
        <v>14</v>
      </c>
      <c r="B587" s="1">
        <v>43663</v>
      </c>
      <c r="C587" s="1">
        <v>43671</v>
      </c>
      <c r="D587">
        <v>62</v>
      </c>
      <c r="E587">
        <v>63.1</v>
      </c>
      <c r="F587">
        <v>59.8</v>
      </c>
      <c r="G587">
        <v>61.1</v>
      </c>
      <c r="H587">
        <v>60.8</v>
      </c>
      <c r="I587">
        <v>61.1</v>
      </c>
      <c r="J587">
        <v>1219</v>
      </c>
      <c r="K587">
        <v>4477.91</v>
      </c>
      <c r="L587">
        <v>8022000</v>
      </c>
      <c r="M587">
        <v>312000</v>
      </c>
      <c r="N587">
        <v>60.95</v>
      </c>
    </row>
    <row r="588" spans="1:14" x14ac:dyDescent="0.25">
      <c r="A588" t="s">
        <v>14</v>
      </c>
      <c r="B588" s="1">
        <v>43663</v>
      </c>
      <c r="C588" s="1">
        <v>43706</v>
      </c>
      <c r="D588">
        <v>60.4</v>
      </c>
      <c r="E588">
        <v>61.1</v>
      </c>
      <c r="F588">
        <v>58.35</v>
      </c>
      <c r="G588">
        <v>59.4</v>
      </c>
      <c r="H588">
        <v>59.2</v>
      </c>
      <c r="I588">
        <v>59.4</v>
      </c>
      <c r="J588">
        <v>110</v>
      </c>
      <c r="K588">
        <v>394.15</v>
      </c>
      <c r="L588">
        <v>1014000</v>
      </c>
      <c r="M588">
        <v>228000</v>
      </c>
      <c r="N588">
        <v>60.95</v>
      </c>
    </row>
    <row r="589" spans="1:14" x14ac:dyDescent="0.25">
      <c r="A589" t="s">
        <v>14</v>
      </c>
      <c r="B589" s="1">
        <v>43663</v>
      </c>
      <c r="C589" s="1">
        <v>43734</v>
      </c>
      <c r="D589">
        <v>0</v>
      </c>
      <c r="E589">
        <v>0</v>
      </c>
      <c r="F589">
        <v>0</v>
      </c>
      <c r="G589">
        <v>67.25</v>
      </c>
      <c r="H589">
        <v>0</v>
      </c>
      <c r="I589">
        <v>61.75</v>
      </c>
      <c r="J589">
        <v>0</v>
      </c>
      <c r="K589">
        <v>0</v>
      </c>
      <c r="L589">
        <v>0</v>
      </c>
      <c r="M589">
        <v>0</v>
      </c>
      <c r="N589">
        <v>60.95</v>
      </c>
    </row>
    <row r="590" spans="1:14" x14ac:dyDescent="0.25">
      <c r="A590" t="s">
        <v>14</v>
      </c>
      <c r="B590" s="1">
        <v>43664</v>
      </c>
      <c r="C590" s="1">
        <v>43671</v>
      </c>
      <c r="D590">
        <v>61.25</v>
      </c>
      <c r="E590">
        <v>61.6</v>
      </c>
      <c r="F590">
        <v>59.5</v>
      </c>
      <c r="G590">
        <v>59.8</v>
      </c>
      <c r="H590">
        <v>60.1</v>
      </c>
      <c r="I590">
        <v>59.8</v>
      </c>
      <c r="J590">
        <v>554</v>
      </c>
      <c r="K590">
        <v>2013</v>
      </c>
      <c r="L590">
        <v>7872000</v>
      </c>
      <c r="M590">
        <v>-150000</v>
      </c>
      <c r="N590">
        <v>59.7</v>
      </c>
    </row>
    <row r="591" spans="1:14" x14ac:dyDescent="0.25">
      <c r="A591" t="s">
        <v>14</v>
      </c>
      <c r="B591" s="1">
        <v>43664</v>
      </c>
      <c r="C591" s="1">
        <v>43706</v>
      </c>
      <c r="D591">
        <v>59.4</v>
      </c>
      <c r="E591">
        <v>59.9</v>
      </c>
      <c r="F591">
        <v>58</v>
      </c>
      <c r="G591">
        <v>58.25</v>
      </c>
      <c r="H591">
        <v>58.15</v>
      </c>
      <c r="I591">
        <v>58.25</v>
      </c>
      <c r="J591">
        <v>88</v>
      </c>
      <c r="K591">
        <v>310.61</v>
      </c>
      <c r="L591">
        <v>1326000</v>
      </c>
      <c r="M591">
        <v>312000</v>
      </c>
      <c r="N591">
        <v>59.7</v>
      </c>
    </row>
    <row r="592" spans="1:14" x14ac:dyDescent="0.25">
      <c r="A592" t="s">
        <v>14</v>
      </c>
      <c r="B592" s="1">
        <v>43664</v>
      </c>
      <c r="C592" s="1">
        <v>43734</v>
      </c>
      <c r="D592">
        <v>0</v>
      </c>
      <c r="E592">
        <v>0</v>
      </c>
      <c r="F592">
        <v>0</v>
      </c>
      <c r="G592">
        <v>67.25</v>
      </c>
      <c r="H592">
        <v>0</v>
      </c>
      <c r="I592">
        <v>60.5</v>
      </c>
      <c r="J592">
        <v>0</v>
      </c>
      <c r="K592">
        <v>0</v>
      </c>
      <c r="L592">
        <v>0</v>
      </c>
      <c r="M592">
        <v>0</v>
      </c>
      <c r="N592">
        <v>59.7</v>
      </c>
    </row>
    <row r="593" spans="1:15" x14ac:dyDescent="0.25">
      <c r="A593" t="s">
        <v>14</v>
      </c>
      <c r="B593" s="1">
        <v>43665</v>
      </c>
      <c r="C593" s="1">
        <v>43671</v>
      </c>
      <c r="D593">
        <v>61.15</v>
      </c>
      <c r="E593">
        <v>61.5</v>
      </c>
      <c r="F593">
        <v>56.15</v>
      </c>
      <c r="G593">
        <v>57.55</v>
      </c>
      <c r="H593">
        <v>57.55</v>
      </c>
      <c r="I593">
        <v>57.55</v>
      </c>
      <c r="J593">
        <v>1581</v>
      </c>
      <c r="K593">
        <v>5510.75</v>
      </c>
      <c r="L593">
        <v>6936000</v>
      </c>
      <c r="M593">
        <v>-936000</v>
      </c>
      <c r="N593">
        <v>57.4</v>
      </c>
    </row>
    <row r="594" spans="1:15" x14ac:dyDescent="0.25">
      <c r="A594" t="s">
        <v>14</v>
      </c>
      <c r="B594" s="1">
        <v>43665</v>
      </c>
      <c r="C594" s="1">
        <v>43706</v>
      </c>
      <c r="D594">
        <v>59</v>
      </c>
      <c r="E594">
        <v>59.1</v>
      </c>
      <c r="F594">
        <v>54.7</v>
      </c>
      <c r="G594">
        <v>55.9</v>
      </c>
      <c r="H594">
        <v>55.75</v>
      </c>
      <c r="I594">
        <v>55.9</v>
      </c>
      <c r="J594">
        <v>314</v>
      </c>
      <c r="K594">
        <v>1063.71</v>
      </c>
      <c r="L594">
        <v>2088000</v>
      </c>
      <c r="M594">
        <v>762000</v>
      </c>
      <c r="N594">
        <v>57.4</v>
      </c>
    </row>
    <row r="595" spans="1:15" x14ac:dyDescent="0.25">
      <c r="A595" t="s">
        <v>14</v>
      </c>
      <c r="B595" s="1">
        <v>43665</v>
      </c>
      <c r="C595" s="1">
        <v>43734</v>
      </c>
      <c r="D595">
        <v>58.85</v>
      </c>
      <c r="E595">
        <v>59.2</v>
      </c>
      <c r="F595">
        <v>58.85</v>
      </c>
      <c r="G595">
        <v>59.2</v>
      </c>
      <c r="H595">
        <v>59.2</v>
      </c>
      <c r="I595">
        <v>58.15</v>
      </c>
      <c r="J595">
        <v>8</v>
      </c>
      <c r="K595">
        <v>28.34</v>
      </c>
      <c r="L595">
        <v>48000</v>
      </c>
      <c r="M595">
        <v>48000</v>
      </c>
      <c r="N595">
        <v>57.4</v>
      </c>
    </row>
    <row r="596" spans="1:15" x14ac:dyDescent="0.25">
      <c r="A596" t="s">
        <v>14</v>
      </c>
      <c r="B596" s="1">
        <v>43668</v>
      </c>
      <c r="C596" s="1">
        <v>43671</v>
      </c>
      <c r="D596">
        <v>56.65</v>
      </c>
      <c r="E596">
        <v>60.3</v>
      </c>
      <c r="F596">
        <v>55.65</v>
      </c>
      <c r="G596">
        <v>59.5</v>
      </c>
      <c r="H596">
        <v>59.85</v>
      </c>
      <c r="I596">
        <v>59.5</v>
      </c>
      <c r="J596">
        <v>1911</v>
      </c>
      <c r="K596">
        <v>6702.48</v>
      </c>
      <c r="L596">
        <v>5250000</v>
      </c>
      <c r="M596">
        <v>-1686000</v>
      </c>
      <c r="N596">
        <v>59.3</v>
      </c>
    </row>
    <row r="597" spans="1:15" x14ac:dyDescent="0.25">
      <c r="A597" t="s">
        <v>14</v>
      </c>
      <c r="B597" s="1">
        <v>43668</v>
      </c>
      <c r="C597" s="1">
        <v>43706</v>
      </c>
      <c r="D597">
        <v>56</v>
      </c>
      <c r="E597">
        <v>58.65</v>
      </c>
      <c r="F597">
        <v>54.1</v>
      </c>
      <c r="G597">
        <v>57.9</v>
      </c>
      <c r="H597">
        <v>58.2</v>
      </c>
      <c r="I597">
        <v>57.9</v>
      </c>
      <c r="J597">
        <v>1025</v>
      </c>
      <c r="K597">
        <v>3498.2</v>
      </c>
      <c r="L597">
        <v>4008000</v>
      </c>
      <c r="M597">
        <v>1920000</v>
      </c>
      <c r="N597">
        <v>59.3</v>
      </c>
    </row>
    <row r="598" spans="1:15" x14ac:dyDescent="0.25">
      <c r="A598" t="s">
        <v>14</v>
      </c>
      <c r="B598" s="1">
        <v>43668</v>
      </c>
      <c r="C598" s="1">
        <v>43734</v>
      </c>
      <c r="D598">
        <v>58.25</v>
      </c>
      <c r="E598">
        <v>58.25</v>
      </c>
      <c r="F598">
        <v>57.45</v>
      </c>
      <c r="G598">
        <v>57.45</v>
      </c>
      <c r="H598">
        <v>57.45</v>
      </c>
      <c r="I598">
        <v>60.05</v>
      </c>
      <c r="J598">
        <v>5</v>
      </c>
      <c r="K598">
        <v>17.350000000000001</v>
      </c>
      <c r="L598">
        <v>66000</v>
      </c>
      <c r="M598">
        <v>18000</v>
      </c>
      <c r="N598">
        <v>59.3</v>
      </c>
    </row>
    <row r="599" spans="1:15" x14ac:dyDescent="0.25">
      <c r="A599" t="s">
        <v>14</v>
      </c>
      <c r="B599" s="1">
        <v>43669</v>
      </c>
      <c r="C599" s="1">
        <v>43671</v>
      </c>
      <c r="D599">
        <v>59</v>
      </c>
      <c r="E599">
        <v>61.8</v>
      </c>
      <c r="F599">
        <v>58.9</v>
      </c>
      <c r="G599">
        <v>60.15</v>
      </c>
      <c r="H599">
        <v>60.15</v>
      </c>
      <c r="I599">
        <v>60.15</v>
      </c>
      <c r="J599">
        <v>1300</v>
      </c>
      <c r="K599">
        <v>4715.55</v>
      </c>
      <c r="L599">
        <v>2988000</v>
      </c>
      <c r="M599">
        <v>-2262000</v>
      </c>
      <c r="N599">
        <v>60.15</v>
      </c>
    </row>
    <row r="600" spans="1:15" x14ac:dyDescent="0.25">
      <c r="A600" t="s">
        <v>14</v>
      </c>
      <c r="B600" s="1">
        <v>43669</v>
      </c>
      <c r="C600" s="1">
        <v>43706</v>
      </c>
      <c r="D600">
        <v>58</v>
      </c>
      <c r="E600">
        <v>60.1</v>
      </c>
      <c r="F600">
        <v>57.35</v>
      </c>
      <c r="G600">
        <v>58.55</v>
      </c>
      <c r="H600">
        <v>58.5</v>
      </c>
      <c r="I600">
        <v>58.55</v>
      </c>
      <c r="J600">
        <v>833</v>
      </c>
      <c r="K600">
        <v>2940.95</v>
      </c>
      <c r="L600">
        <v>6192000</v>
      </c>
      <c r="M600">
        <v>2184000</v>
      </c>
      <c r="N600">
        <v>60.15</v>
      </c>
    </row>
    <row r="601" spans="1:15" x14ac:dyDescent="0.25">
      <c r="A601" t="s">
        <v>14</v>
      </c>
      <c r="B601" s="1">
        <v>43669</v>
      </c>
      <c r="C601" s="1">
        <v>43734</v>
      </c>
      <c r="D601">
        <v>59.15</v>
      </c>
      <c r="E601">
        <v>60.05</v>
      </c>
      <c r="F601">
        <v>59.15</v>
      </c>
      <c r="G601">
        <v>60.05</v>
      </c>
      <c r="H601">
        <v>60.05</v>
      </c>
      <c r="I601">
        <v>60.9</v>
      </c>
      <c r="J601">
        <v>3</v>
      </c>
      <c r="K601">
        <v>10.71</v>
      </c>
      <c r="L601">
        <v>66000</v>
      </c>
      <c r="M601">
        <v>0</v>
      </c>
      <c r="N601">
        <v>60.15</v>
      </c>
    </row>
    <row r="602" spans="1:15" x14ac:dyDescent="0.25">
      <c r="A602" t="s">
        <v>14</v>
      </c>
      <c r="B602" s="1">
        <v>43670</v>
      </c>
      <c r="C602" s="1">
        <v>43671</v>
      </c>
      <c r="D602">
        <v>60.2</v>
      </c>
      <c r="E602">
        <v>60.45</v>
      </c>
      <c r="F602">
        <v>56.7</v>
      </c>
      <c r="G602">
        <v>58.4</v>
      </c>
      <c r="H602">
        <v>58.85</v>
      </c>
      <c r="I602">
        <v>58.4</v>
      </c>
      <c r="J602">
        <v>1386</v>
      </c>
      <c r="K602">
        <v>4828.71</v>
      </c>
      <c r="L602">
        <v>1326000</v>
      </c>
      <c r="M602">
        <v>-1662000</v>
      </c>
      <c r="N602">
        <v>58.3</v>
      </c>
    </row>
    <row r="603" spans="1:15" x14ac:dyDescent="0.25">
      <c r="A603" t="s">
        <v>14</v>
      </c>
      <c r="B603" s="1">
        <v>43670</v>
      </c>
      <c r="C603" s="1">
        <v>43706</v>
      </c>
      <c r="D603">
        <v>59.2</v>
      </c>
      <c r="E603">
        <v>59.2</v>
      </c>
      <c r="F603">
        <v>55.1</v>
      </c>
      <c r="G603">
        <v>56.8</v>
      </c>
      <c r="H603">
        <v>57.25</v>
      </c>
      <c r="I603">
        <v>56.8</v>
      </c>
      <c r="J603">
        <v>754</v>
      </c>
      <c r="K603">
        <v>2555.96</v>
      </c>
      <c r="L603">
        <v>7254000</v>
      </c>
      <c r="M603">
        <v>1062000</v>
      </c>
      <c r="N603">
        <v>58.3</v>
      </c>
    </row>
    <row r="604" spans="1:15" x14ac:dyDescent="0.25">
      <c r="A604" t="s">
        <v>14</v>
      </c>
      <c r="B604" s="1">
        <v>43670</v>
      </c>
      <c r="C604" s="1">
        <v>43734</v>
      </c>
      <c r="D604">
        <v>56.4</v>
      </c>
      <c r="E604">
        <v>57</v>
      </c>
      <c r="F604">
        <v>56.1</v>
      </c>
      <c r="G604">
        <v>56.25</v>
      </c>
      <c r="H604">
        <v>56.25</v>
      </c>
      <c r="I604">
        <v>59</v>
      </c>
      <c r="J604">
        <v>9</v>
      </c>
      <c r="K604">
        <v>30.47</v>
      </c>
      <c r="L604">
        <v>54000</v>
      </c>
      <c r="M604">
        <v>-12000</v>
      </c>
      <c r="N604">
        <v>58.3</v>
      </c>
    </row>
    <row r="605" spans="1:15" x14ac:dyDescent="0.25">
      <c r="A605" t="s">
        <v>14</v>
      </c>
      <c r="B605" s="1">
        <v>43671</v>
      </c>
      <c r="C605" s="1">
        <v>43671</v>
      </c>
      <c r="D605">
        <v>58.8</v>
      </c>
      <c r="E605">
        <v>60.4</v>
      </c>
      <c r="F605">
        <v>57.65</v>
      </c>
      <c r="G605">
        <v>58.5</v>
      </c>
      <c r="H605">
        <v>58.8</v>
      </c>
      <c r="I605">
        <v>58.5</v>
      </c>
      <c r="J605">
        <v>676</v>
      </c>
      <c r="K605">
        <v>2390.1799999999998</v>
      </c>
      <c r="L605">
        <v>390000</v>
      </c>
      <c r="M605">
        <v>-936000</v>
      </c>
      <c r="N605">
        <v>58.5</v>
      </c>
    </row>
    <row r="606" spans="1:15" x14ac:dyDescent="0.25">
      <c r="A606" t="s">
        <v>14</v>
      </c>
      <c r="B606" s="1">
        <v>43671</v>
      </c>
      <c r="C606" s="1">
        <v>43706</v>
      </c>
      <c r="D606">
        <v>57.75</v>
      </c>
      <c r="E606">
        <v>58.7</v>
      </c>
      <c r="F606">
        <v>56.05</v>
      </c>
      <c r="G606">
        <v>56.7</v>
      </c>
      <c r="H606">
        <v>56.95</v>
      </c>
      <c r="I606">
        <v>56.7</v>
      </c>
      <c r="J606">
        <v>942</v>
      </c>
      <c r="K606">
        <v>3234.19</v>
      </c>
      <c r="L606">
        <v>7884000</v>
      </c>
      <c r="M606">
        <v>630000</v>
      </c>
      <c r="N606">
        <v>58.5</v>
      </c>
    </row>
    <row r="607" spans="1:15" x14ac:dyDescent="0.25">
      <c r="A607" t="s">
        <v>14</v>
      </c>
      <c r="B607" s="1">
        <v>43671</v>
      </c>
      <c r="C607" s="1">
        <v>43734</v>
      </c>
      <c r="D607">
        <v>57.65</v>
      </c>
      <c r="E607">
        <v>57.65</v>
      </c>
      <c r="F607">
        <v>56.45</v>
      </c>
      <c r="G607">
        <v>56.45</v>
      </c>
      <c r="H607">
        <v>56.45</v>
      </c>
      <c r="I607">
        <v>59.2</v>
      </c>
      <c r="J607">
        <v>7</v>
      </c>
      <c r="K607">
        <v>23.95</v>
      </c>
      <c r="L607">
        <v>72000</v>
      </c>
      <c r="M607">
        <v>18000</v>
      </c>
      <c r="N607">
        <v>58.5</v>
      </c>
    </row>
    <row r="608" spans="1:15" x14ac:dyDescent="0.25">
      <c r="A608" t="s">
        <v>14</v>
      </c>
      <c r="B608" s="1">
        <v>43672</v>
      </c>
      <c r="C608" s="1">
        <v>43706</v>
      </c>
      <c r="D608">
        <v>56.7</v>
      </c>
      <c r="E608">
        <v>60.25</v>
      </c>
      <c r="F608">
        <v>56.4</v>
      </c>
      <c r="G608">
        <v>59.3</v>
      </c>
      <c r="H608">
        <v>58.85</v>
      </c>
      <c r="I608">
        <v>59.3</v>
      </c>
      <c r="J608">
        <v>1224</v>
      </c>
      <c r="K608">
        <v>4336.7</v>
      </c>
      <c r="L608">
        <v>8478000</v>
      </c>
      <c r="M608">
        <v>594000</v>
      </c>
      <c r="N608">
        <v>60.9</v>
      </c>
      <c r="O608">
        <f>MOD(ROW(),2)</f>
        <v>0</v>
      </c>
    </row>
    <row r="609" spans="1:15" x14ac:dyDescent="0.25">
      <c r="A609" t="s">
        <v>14</v>
      </c>
      <c r="B609" s="1">
        <v>43672</v>
      </c>
      <c r="C609" s="1">
        <v>43734</v>
      </c>
      <c r="D609">
        <v>58.7</v>
      </c>
      <c r="E609">
        <v>58.7</v>
      </c>
      <c r="F609">
        <v>58.55</v>
      </c>
      <c r="G609">
        <v>58.55</v>
      </c>
      <c r="H609">
        <v>58.55</v>
      </c>
      <c r="I609">
        <v>61.6</v>
      </c>
      <c r="J609">
        <v>2</v>
      </c>
      <c r="K609">
        <v>7.04</v>
      </c>
      <c r="L609">
        <v>72000</v>
      </c>
      <c r="M609">
        <v>0</v>
      </c>
      <c r="N609">
        <v>60.9</v>
      </c>
      <c r="O609">
        <f t="shared" ref="O609:O653" si="0">MOD(ROW(),2)</f>
        <v>1</v>
      </c>
    </row>
    <row r="610" spans="1:15" x14ac:dyDescent="0.25">
      <c r="A610" t="s">
        <v>14</v>
      </c>
      <c r="B610" s="1">
        <v>43675</v>
      </c>
      <c r="C610" s="1">
        <v>43706</v>
      </c>
      <c r="D610">
        <v>59.2</v>
      </c>
      <c r="E610">
        <v>59.65</v>
      </c>
      <c r="F610">
        <v>52.8</v>
      </c>
      <c r="G610">
        <v>53.9</v>
      </c>
      <c r="H610">
        <v>54.05</v>
      </c>
      <c r="I610">
        <v>53.9</v>
      </c>
      <c r="J610">
        <v>2197</v>
      </c>
      <c r="K610">
        <v>7288.59</v>
      </c>
      <c r="L610">
        <v>8796000</v>
      </c>
      <c r="M610">
        <v>318000</v>
      </c>
      <c r="N610">
        <v>53.7</v>
      </c>
      <c r="O610">
        <f t="shared" si="0"/>
        <v>0</v>
      </c>
    </row>
    <row r="611" spans="1:15" x14ac:dyDescent="0.25">
      <c r="A611" t="s">
        <v>14</v>
      </c>
      <c r="B611" s="1">
        <v>43675</v>
      </c>
      <c r="C611" s="1">
        <v>43734</v>
      </c>
      <c r="D611">
        <v>57.7</v>
      </c>
      <c r="E611">
        <v>57.7</v>
      </c>
      <c r="F611">
        <v>55.75</v>
      </c>
      <c r="G611">
        <v>55.8</v>
      </c>
      <c r="H611">
        <v>55.8</v>
      </c>
      <c r="I611">
        <v>54.3</v>
      </c>
      <c r="J611">
        <v>4</v>
      </c>
      <c r="K611">
        <v>13.58</v>
      </c>
      <c r="L611">
        <v>78000</v>
      </c>
      <c r="M611">
        <v>6000</v>
      </c>
      <c r="N611">
        <v>53.7</v>
      </c>
      <c r="O611">
        <f t="shared" si="0"/>
        <v>1</v>
      </c>
    </row>
    <row r="612" spans="1:15" x14ac:dyDescent="0.25">
      <c r="A612" t="s">
        <v>14</v>
      </c>
      <c r="B612" s="1">
        <v>43676</v>
      </c>
      <c r="C612" s="1">
        <v>43706</v>
      </c>
      <c r="D612">
        <v>53.45</v>
      </c>
      <c r="E612">
        <v>56.65</v>
      </c>
      <c r="F612">
        <v>53.45</v>
      </c>
      <c r="G612">
        <v>54.2</v>
      </c>
      <c r="H612">
        <v>54.3</v>
      </c>
      <c r="I612">
        <v>54.2</v>
      </c>
      <c r="J612">
        <v>1509</v>
      </c>
      <c r="K612">
        <v>4997.54</v>
      </c>
      <c r="L612">
        <v>8442000</v>
      </c>
      <c r="M612">
        <v>-354000</v>
      </c>
      <c r="N612">
        <v>54.1</v>
      </c>
      <c r="O612">
        <f t="shared" si="0"/>
        <v>0</v>
      </c>
    </row>
    <row r="613" spans="1:15" x14ac:dyDescent="0.25">
      <c r="A613" t="s">
        <v>14</v>
      </c>
      <c r="B613" s="1">
        <v>43676</v>
      </c>
      <c r="C613" s="1">
        <v>43734</v>
      </c>
      <c r="D613">
        <v>55.3</v>
      </c>
      <c r="E613">
        <v>56.7</v>
      </c>
      <c r="F613">
        <v>54.1</v>
      </c>
      <c r="G613">
        <v>54.35</v>
      </c>
      <c r="H613">
        <v>54.4</v>
      </c>
      <c r="I613">
        <v>54.35</v>
      </c>
      <c r="J613">
        <v>33</v>
      </c>
      <c r="K613">
        <v>109.79</v>
      </c>
      <c r="L613">
        <v>222000</v>
      </c>
      <c r="M613">
        <v>144000</v>
      </c>
      <c r="N613">
        <v>54.1</v>
      </c>
      <c r="O613">
        <f t="shared" si="0"/>
        <v>1</v>
      </c>
    </row>
    <row r="614" spans="1:15" x14ac:dyDescent="0.25">
      <c r="A614" t="s">
        <v>14</v>
      </c>
      <c r="B614" s="1">
        <v>43677</v>
      </c>
      <c r="C614" s="1">
        <v>43706</v>
      </c>
      <c r="D614">
        <v>53.7</v>
      </c>
      <c r="E614">
        <v>56.25</v>
      </c>
      <c r="F614">
        <v>53</v>
      </c>
      <c r="G614">
        <v>55.2</v>
      </c>
      <c r="H614">
        <v>55</v>
      </c>
      <c r="I614">
        <v>55.2</v>
      </c>
      <c r="J614">
        <v>946</v>
      </c>
      <c r="K614">
        <v>3115.6</v>
      </c>
      <c r="L614">
        <v>8388000</v>
      </c>
      <c r="M614">
        <v>-54000</v>
      </c>
      <c r="N614">
        <v>54.95</v>
      </c>
      <c r="O614">
        <f t="shared" si="0"/>
        <v>0</v>
      </c>
    </row>
    <row r="615" spans="1:15" x14ac:dyDescent="0.25">
      <c r="A615" t="s">
        <v>14</v>
      </c>
      <c r="B615" s="1">
        <v>43677</v>
      </c>
      <c r="C615" s="1">
        <v>43734</v>
      </c>
      <c r="D615">
        <v>54.6</v>
      </c>
      <c r="E615">
        <v>55.8</v>
      </c>
      <c r="F615">
        <v>54.6</v>
      </c>
      <c r="G615">
        <v>55.8</v>
      </c>
      <c r="H615">
        <v>55.8</v>
      </c>
      <c r="I615">
        <v>55.55</v>
      </c>
      <c r="J615">
        <v>3</v>
      </c>
      <c r="K615">
        <v>9.9700000000000006</v>
      </c>
      <c r="L615">
        <v>228000</v>
      </c>
      <c r="M615">
        <v>6000</v>
      </c>
      <c r="N615">
        <v>54.95</v>
      </c>
      <c r="O615">
        <f t="shared" si="0"/>
        <v>1</v>
      </c>
    </row>
    <row r="616" spans="1:15" x14ac:dyDescent="0.25">
      <c r="A616" t="s">
        <v>14</v>
      </c>
      <c r="B616" s="1">
        <v>43678</v>
      </c>
      <c r="C616" s="1">
        <v>43706</v>
      </c>
      <c r="D616">
        <v>54.3</v>
      </c>
      <c r="E616">
        <v>57.2</v>
      </c>
      <c r="F616">
        <v>54.3</v>
      </c>
      <c r="G616">
        <v>56.7</v>
      </c>
      <c r="H616">
        <v>56.4</v>
      </c>
      <c r="I616">
        <v>56.7</v>
      </c>
      <c r="J616">
        <v>773</v>
      </c>
      <c r="K616">
        <v>2588.5</v>
      </c>
      <c r="L616">
        <v>8310000</v>
      </c>
      <c r="M616">
        <v>-78000</v>
      </c>
      <c r="N616">
        <v>56.5</v>
      </c>
      <c r="O616">
        <f t="shared" si="0"/>
        <v>0</v>
      </c>
    </row>
    <row r="617" spans="1:15" x14ac:dyDescent="0.25">
      <c r="A617" t="s">
        <v>14</v>
      </c>
      <c r="B617" s="1">
        <v>43678</v>
      </c>
      <c r="C617" s="1">
        <v>43734</v>
      </c>
      <c r="D617">
        <v>55.2</v>
      </c>
      <c r="E617">
        <v>56.75</v>
      </c>
      <c r="F617">
        <v>55.2</v>
      </c>
      <c r="G617">
        <v>56.75</v>
      </c>
      <c r="H617">
        <v>56.75</v>
      </c>
      <c r="I617">
        <v>56.75</v>
      </c>
      <c r="J617">
        <v>10</v>
      </c>
      <c r="K617">
        <v>33.68</v>
      </c>
      <c r="L617">
        <v>258000</v>
      </c>
      <c r="M617">
        <v>30000</v>
      </c>
      <c r="N617">
        <v>56.5</v>
      </c>
      <c r="O617">
        <f t="shared" si="0"/>
        <v>1</v>
      </c>
    </row>
    <row r="618" spans="1:15" x14ac:dyDescent="0.25">
      <c r="A618" t="s">
        <v>14</v>
      </c>
      <c r="B618" s="1">
        <v>43679</v>
      </c>
      <c r="C618" s="1">
        <v>43706</v>
      </c>
      <c r="D618">
        <v>56.25</v>
      </c>
      <c r="E618">
        <v>57.65</v>
      </c>
      <c r="F618">
        <v>54</v>
      </c>
      <c r="G618">
        <v>56.55</v>
      </c>
      <c r="H618">
        <v>56.25</v>
      </c>
      <c r="I618">
        <v>56.55</v>
      </c>
      <c r="J618">
        <v>967</v>
      </c>
      <c r="K618">
        <v>3247.01</v>
      </c>
      <c r="L618">
        <v>7740000</v>
      </c>
      <c r="M618">
        <v>-570000</v>
      </c>
      <c r="N618">
        <v>56.2</v>
      </c>
      <c r="O618">
        <f t="shared" si="0"/>
        <v>0</v>
      </c>
    </row>
    <row r="619" spans="1:15" x14ac:dyDescent="0.25">
      <c r="A619" t="s">
        <v>14</v>
      </c>
      <c r="B619" s="1">
        <v>43679</v>
      </c>
      <c r="C619" s="1">
        <v>43734</v>
      </c>
      <c r="D619">
        <v>54.45</v>
      </c>
      <c r="E619">
        <v>56.9</v>
      </c>
      <c r="F619">
        <v>54.45</v>
      </c>
      <c r="G619">
        <v>56.9</v>
      </c>
      <c r="H619">
        <v>56.9</v>
      </c>
      <c r="I619">
        <v>56.8</v>
      </c>
      <c r="J619">
        <v>7</v>
      </c>
      <c r="K619">
        <v>23.37</v>
      </c>
      <c r="L619">
        <v>264000</v>
      </c>
      <c r="M619">
        <v>6000</v>
      </c>
      <c r="N619">
        <v>56.2</v>
      </c>
      <c r="O619">
        <f t="shared" si="0"/>
        <v>1</v>
      </c>
    </row>
    <row r="620" spans="1:15" x14ac:dyDescent="0.25">
      <c r="A620" t="s">
        <v>14</v>
      </c>
      <c r="B620" s="1">
        <v>43682</v>
      </c>
      <c r="C620" s="1">
        <v>43706</v>
      </c>
      <c r="D620">
        <v>55.35</v>
      </c>
      <c r="E620">
        <v>57.1</v>
      </c>
      <c r="F620">
        <v>53.5</v>
      </c>
      <c r="G620">
        <v>56.2</v>
      </c>
      <c r="H620">
        <v>55.85</v>
      </c>
      <c r="I620">
        <v>56.2</v>
      </c>
      <c r="J620">
        <v>1113</v>
      </c>
      <c r="K620">
        <v>3697.13</v>
      </c>
      <c r="L620">
        <v>7692000</v>
      </c>
      <c r="M620">
        <v>-48000</v>
      </c>
      <c r="N620">
        <v>55.85</v>
      </c>
      <c r="O620">
        <f t="shared" si="0"/>
        <v>0</v>
      </c>
    </row>
    <row r="621" spans="1:15" x14ac:dyDescent="0.25">
      <c r="A621" t="s">
        <v>14</v>
      </c>
      <c r="B621" s="1">
        <v>43682</v>
      </c>
      <c r="C621" s="1">
        <v>43734</v>
      </c>
      <c r="D621">
        <v>55</v>
      </c>
      <c r="E621">
        <v>56.9</v>
      </c>
      <c r="F621">
        <v>55</v>
      </c>
      <c r="G621">
        <v>55.5</v>
      </c>
      <c r="H621">
        <v>55.5</v>
      </c>
      <c r="I621">
        <v>56.4</v>
      </c>
      <c r="J621">
        <v>9</v>
      </c>
      <c r="K621">
        <v>30.21</v>
      </c>
      <c r="L621">
        <v>252000</v>
      </c>
      <c r="M621">
        <v>-12000</v>
      </c>
      <c r="N621">
        <v>55.85</v>
      </c>
      <c r="O621">
        <f t="shared" si="0"/>
        <v>1</v>
      </c>
    </row>
    <row r="622" spans="1:15" x14ac:dyDescent="0.25">
      <c r="A622" t="s">
        <v>14</v>
      </c>
      <c r="B622" s="1">
        <v>43683</v>
      </c>
      <c r="C622" s="1">
        <v>43706</v>
      </c>
      <c r="D622">
        <v>55.95</v>
      </c>
      <c r="E622">
        <v>56.1</v>
      </c>
      <c r="F622">
        <v>52.35</v>
      </c>
      <c r="G622">
        <v>54.05</v>
      </c>
      <c r="H622">
        <v>53.65</v>
      </c>
      <c r="I622">
        <v>54.05</v>
      </c>
      <c r="J622">
        <v>2332</v>
      </c>
      <c r="K622">
        <v>7581.61</v>
      </c>
      <c r="L622">
        <v>8268000</v>
      </c>
      <c r="M622">
        <v>576000</v>
      </c>
      <c r="N622">
        <v>53.8</v>
      </c>
      <c r="O622">
        <f t="shared" si="0"/>
        <v>0</v>
      </c>
    </row>
    <row r="623" spans="1:15" x14ac:dyDescent="0.25">
      <c r="A623" t="s">
        <v>14</v>
      </c>
      <c r="B623" s="1">
        <v>43683</v>
      </c>
      <c r="C623" s="1">
        <v>43734</v>
      </c>
      <c r="D623">
        <v>55.1</v>
      </c>
      <c r="E623">
        <v>55.1</v>
      </c>
      <c r="F623">
        <v>52.85</v>
      </c>
      <c r="G623">
        <v>54.9</v>
      </c>
      <c r="H623">
        <v>54.9</v>
      </c>
      <c r="I623">
        <v>54.3</v>
      </c>
      <c r="J623">
        <v>19</v>
      </c>
      <c r="K623">
        <v>61.24</v>
      </c>
      <c r="L623">
        <v>258000</v>
      </c>
      <c r="M623">
        <v>6000</v>
      </c>
      <c r="N623">
        <v>53.8</v>
      </c>
      <c r="O623">
        <f t="shared" si="0"/>
        <v>1</v>
      </c>
    </row>
    <row r="624" spans="1:15" x14ac:dyDescent="0.25">
      <c r="A624" t="s">
        <v>14</v>
      </c>
      <c r="B624" s="1">
        <v>43684</v>
      </c>
      <c r="C624" s="1">
        <v>43706</v>
      </c>
      <c r="D624">
        <v>53.8</v>
      </c>
      <c r="E624">
        <v>61.2</v>
      </c>
      <c r="F624">
        <v>53.65</v>
      </c>
      <c r="G624">
        <v>56.3</v>
      </c>
      <c r="H624">
        <v>55.55</v>
      </c>
      <c r="I624">
        <v>56.3</v>
      </c>
      <c r="J624">
        <v>3524</v>
      </c>
      <c r="K624">
        <v>12350.4</v>
      </c>
      <c r="L624">
        <v>8538000</v>
      </c>
      <c r="M624">
        <v>270000</v>
      </c>
      <c r="N624">
        <v>56.15</v>
      </c>
      <c r="O624">
        <f t="shared" si="0"/>
        <v>0</v>
      </c>
    </row>
    <row r="625" spans="1:15" x14ac:dyDescent="0.25">
      <c r="A625" t="s">
        <v>14</v>
      </c>
      <c r="B625" s="1">
        <v>43684</v>
      </c>
      <c r="C625" s="1">
        <v>43734</v>
      </c>
      <c r="D625">
        <v>56.3</v>
      </c>
      <c r="E625">
        <v>60.35</v>
      </c>
      <c r="F625">
        <v>56.3</v>
      </c>
      <c r="G625">
        <v>57.35</v>
      </c>
      <c r="H625">
        <v>57.2</v>
      </c>
      <c r="I625">
        <v>57.35</v>
      </c>
      <c r="J625">
        <v>40</v>
      </c>
      <c r="K625">
        <v>142.07</v>
      </c>
      <c r="L625">
        <v>246000</v>
      </c>
      <c r="M625">
        <v>-12000</v>
      </c>
      <c r="N625">
        <v>56.15</v>
      </c>
      <c r="O625">
        <f t="shared" si="0"/>
        <v>1</v>
      </c>
    </row>
    <row r="626" spans="1:15" x14ac:dyDescent="0.25">
      <c r="A626" t="s">
        <v>14</v>
      </c>
      <c r="B626" s="1">
        <v>43685</v>
      </c>
      <c r="C626" s="1">
        <v>43706</v>
      </c>
      <c r="D626">
        <v>55.9</v>
      </c>
      <c r="E626">
        <v>56.8</v>
      </c>
      <c r="F626">
        <v>52.5</v>
      </c>
      <c r="G626">
        <v>55</v>
      </c>
      <c r="H626">
        <v>54.6</v>
      </c>
      <c r="I626">
        <v>55</v>
      </c>
      <c r="J626">
        <v>2011</v>
      </c>
      <c r="K626">
        <v>6547.87</v>
      </c>
      <c r="L626">
        <v>7428000</v>
      </c>
      <c r="M626">
        <v>-1110000</v>
      </c>
      <c r="N626">
        <v>54.8</v>
      </c>
      <c r="O626">
        <f t="shared" si="0"/>
        <v>0</v>
      </c>
    </row>
    <row r="627" spans="1:15" x14ac:dyDescent="0.25">
      <c r="A627" t="s">
        <v>14</v>
      </c>
      <c r="B627" s="1">
        <v>43685</v>
      </c>
      <c r="C627" s="1">
        <v>43734</v>
      </c>
      <c r="D627">
        <v>55</v>
      </c>
      <c r="E627">
        <v>55.3</v>
      </c>
      <c r="F627">
        <v>52.75</v>
      </c>
      <c r="G627">
        <v>54.25</v>
      </c>
      <c r="H627">
        <v>54.25</v>
      </c>
      <c r="I627">
        <v>55.3</v>
      </c>
      <c r="J627">
        <v>22</v>
      </c>
      <c r="K627">
        <v>71.569999999999993</v>
      </c>
      <c r="L627">
        <v>282000</v>
      </c>
      <c r="M627">
        <v>36000</v>
      </c>
      <c r="N627">
        <v>54.8</v>
      </c>
      <c r="O627">
        <f t="shared" si="0"/>
        <v>1</v>
      </c>
    </row>
    <row r="628" spans="1:15" x14ac:dyDescent="0.25">
      <c r="A628" t="s">
        <v>14</v>
      </c>
      <c r="B628" s="1">
        <v>43686</v>
      </c>
      <c r="C628" s="1">
        <v>43706</v>
      </c>
      <c r="D628">
        <v>54.75</v>
      </c>
      <c r="E628">
        <v>56.4</v>
      </c>
      <c r="F628">
        <v>53.1</v>
      </c>
      <c r="G628">
        <v>54.4</v>
      </c>
      <c r="H628">
        <v>54.5</v>
      </c>
      <c r="I628">
        <v>54.4</v>
      </c>
      <c r="J628">
        <v>1532</v>
      </c>
      <c r="K628">
        <v>5017.38</v>
      </c>
      <c r="L628">
        <v>7008000</v>
      </c>
      <c r="M628">
        <v>-420000</v>
      </c>
      <c r="N628">
        <v>54.15</v>
      </c>
      <c r="O628">
        <f t="shared" si="0"/>
        <v>0</v>
      </c>
    </row>
    <row r="629" spans="1:15" x14ac:dyDescent="0.25">
      <c r="A629" t="s">
        <v>14</v>
      </c>
      <c r="B629" s="1">
        <v>43686</v>
      </c>
      <c r="C629" s="1">
        <v>43734</v>
      </c>
      <c r="D629">
        <v>55.3</v>
      </c>
      <c r="E629">
        <v>56.2</v>
      </c>
      <c r="F629">
        <v>54.2</v>
      </c>
      <c r="G629">
        <v>54.4</v>
      </c>
      <c r="H629">
        <v>54.4</v>
      </c>
      <c r="I629">
        <v>54.4</v>
      </c>
      <c r="J629">
        <v>8</v>
      </c>
      <c r="K629">
        <v>26.48</v>
      </c>
      <c r="L629">
        <v>270000</v>
      </c>
      <c r="M629">
        <v>-12000</v>
      </c>
      <c r="N629">
        <v>54.15</v>
      </c>
      <c r="O629">
        <f t="shared" si="0"/>
        <v>1</v>
      </c>
    </row>
    <row r="630" spans="1:15" x14ac:dyDescent="0.25">
      <c r="A630" t="s">
        <v>14</v>
      </c>
      <c r="B630" s="1">
        <v>43690</v>
      </c>
      <c r="C630" s="1">
        <v>43706</v>
      </c>
      <c r="D630">
        <v>54.2</v>
      </c>
      <c r="E630">
        <v>55.45</v>
      </c>
      <c r="F630">
        <v>49.45</v>
      </c>
      <c r="G630">
        <v>50.55</v>
      </c>
      <c r="H630">
        <v>50.5</v>
      </c>
      <c r="I630">
        <v>50.55</v>
      </c>
      <c r="J630">
        <v>2225</v>
      </c>
      <c r="K630">
        <v>6927.57</v>
      </c>
      <c r="L630">
        <v>6690000</v>
      </c>
      <c r="M630">
        <v>-318000</v>
      </c>
      <c r="N630">
        <v>50.55</v>
      </c>
      <c r="O630">
        <f t="shared" si="0"/>
        <v>0</v>
      </c>
    </row>
    <row r="631" spans="1:15" x14ac:dyDescent="0.25">
      <c r="A631" t="s">
        <v>14</v>
      </c>
      <c r="B631" s="1">
        <v>43690</v>
      </c>
      <c r="C631" s="1">
        <v>43734</v>
      </c>
      <c r="D631">
        <v>55.3</v>
      </c>
      <c r="E631">
        <v>55.3</v>
      </c>
      <c r="F631">
        <v>49.9</v>
      </c>
      <c r="G631">
        <v>50.8</v>
      </c>
      <c r="H631">
        <v>50.85</v>
      </c>
      <c r="I631">
        <v>50.8</v>
      </c>
      <c r="J631">
        <v>33</v>
      </c>
      <c r="K631">
        <v>102.25</v>
      </c>
      <c r="L631">
        <v>234000</v>
      </c>
      <c r="M631">
        <v>-36000</v>
      </c>
      <c r="N631">
        <v>50.55</v>
      </c>
      <c r="O631">
        <f t="shared" si="0"/>
        <v>1</v>
      </c>
    </row>
    <row r="632" spans="1:15" x14ac:dyDescent="0.25">
      <c r="A632" t="s">
        <v>14</v>
      </c>
      <c r="B632" s="1">
        <v>43691</v>
      </c>
      <c r="C632" s="1">
        <v>43706</v>
      </c>
      <c r="D632">
        <v>50.8</v>
      </c>
      <c r="E632">
        <v>52.3</v>
      </c>
      <c r="F632">
        <v>49.75</v>
      </c>
      <c r="G632">
        <v>51.45</v>
      </c>
      <c r="H632">
        <v>51.5</v>
      </c>
      <c r="I632">
        <v>51.45</v>
      </c>
      <c r="J632">
        <v>1110</v>
      </c>
      <c r="K632">
        <v>3414.96</v>
      </c>
      <c r="L632">
        <v>6078000</v>
      </c>
      <c r="M632">
        <v>-612000</v>
      </c>
      <c r="N632">
        <v>51.3</v>
      </c>
      <c r="O632">
        <f t="shared" si="0"/>
        <v>0</v>
      </c>
    </row>
    <row r="633" spans="1:15" x14ac:dyDescent="0.25">
      <c r="A633" t="s">
        <v>14</v>
      </c>
      <c r="B633" s="1">
        <v>43691</v>
      </c>
      <c r="C633" s="1">
        <v>43734</v>
      </c>
      <c r="D633">
        <v>51.2</v>
      </c>
      <c r="E633">
        <v>52.25</v>
      </c>
      <c r="F633">
        <v>50.2</v>
      </c>
      <c r="G633">
        <v>52.25</v>
      </c>
      <c r="H633">
        <v>52.25</v>
      </c>
      <c r="I633">
        <v>51.7</v>
      </c>
      <c r="J633">
        <v>15</v>
      </c>
      <c r="K633">
        <v>46.45</v>
      </c>
      <c r="L633">
        <v>252000</v>
      </c>
      <c r="M633">
        <v>18000</v>
      </c>
      <c r="N633">
        <v>51.3</v>
      </c>
      <c r="O633">
        <f t="shared" si="0"/>
        <v>1</v>
      </c>
    </row>
    <row r="634" spans="1:15" x14ac:dyDescent="0.25">
      <c r="A634" t="s">
        <v>14</v>
      </c>
      <c r="B634" s="1">
        <v>43693</v>
      </c>
      <c r="C634" s="1">
        <v>43706</v>
      </c>
      <c r="D634">
        <v>50.9</v>
      </c>
      <c r="E634">
        <v>51.45</v>
      </c>
      <c r="F634">
        <v>49.25</v>
      </c>
      <c r="G634">
        <v>51.05</v>
      </c>
      <c r="H634">
        <v>51</v>
      </c>
      <c r="I634">
        <v>51.05</v>
      </c>
      <c r="J634">
        <v>958</v>
      </c>
      <c r="K634">
        <v>2893.45</v>
      </c>
      <c r="L634">
        <v>6120000</v>
      </c>
      <c r="M634">
        <v>42000</v>
      </c>
      <c r="N634">
        <v>50.9</v>
      </c>
      <c r="O634">
        <f t="shared" si="0"/>
        <v>0</v>
      </c>
    </row>
    <row r="635" spans="1:15" x14ac:dyDescent="0.25">
      <c r="A635" t="s">
        <v>14</v>
      </c>
      <c r="B635" s="1">
        <v>43693</v>
      </c>
      <c r="C635" s="1">
        <v>43734</v>
      </c>
      <c r="D635">
        <v>50.1</v>
      </c>
      <c r="E635">
        <v>51.2</v>
      </c>
      <c r="F635">
        <v>50</v>
      </c>
      <c r="G635">
        <v>51.2</v>
      </c>
      <c r="H635">
        <v>51.2</v>
      </c>
      <c r="I635">
        <v>51.2</v>
      </c>
      <c r="J635">
        <v>9</v>
      </c>
      <c r="K635">
        <v>27.21</v>
      </c>
      <c r="L635">
        <v>246000</v>
      </c>
      <c r="M635">
        <v>-6000</v>
      </c>
      <c r="N635">
        <v>50.9</v>
      </c>
      <c r="O635">
        <f t="shared" si="0"/>
        <v>1</v>
      </c>
    </row>
    <row r="636" spans="1:15" x14ac:dyDescent="0.25">
      <c r="A636" t="s">
        <v>14</v>
      </c>
      <c r="B636" s="1">
        <v>43696</v>
      </c>
      <c r="C636" s="1">
        <v>43706</v>
      </c>
      <c r="D636">
        <v>51.25</v>
      </c>
      <c r="E636">
        <v>52.3</v>
      </c>
      <c r="F636">
        <v>49.6</v>
      </c>
      <c r="G636">
        <v>50.1</v>
      </c>
      <c r="H636">
        <v>50.3</v>
      </c>
      <c r="I636">
        <v>50.1</v>
      </c>
      <c r="J636">
        <v>1631</v>
      </c>
      <c r="K636">
        <v>4974.2</v>
      </c>
      <c r="L636">
        <v>6228000</v>
      </c>
      <c r="M636">
        <v>108000</v>
      </c>
      <c r="N636">
        <v>50.25</v>
      </c>
      <c r="O636">
        <f t="shared" si="0"/>
        <v>0</v>
      </c>
    </row>
    <row r="637" spans="1:15" x14ac:dyDescent="0.25">
      <c r="A637" t="s">
        <v>14</v>
      </c>
      <c r="B637" s="1">
        <v>43696</v>
      </c>
      <c r="C637" s="1">
        <v>43734</v>
      </c>
      <c r="D637">
        <v>51.8</v>
      </c>
      <c r="E637">
        <v>52.35</v>
      </c>
      <c r="F637">
        <v>50</v>
      </c>
      <c r="G637">
        <v>50.4</v>
      </c>
      <c r="H637">
        <v>50.45</v>
      </c>
      <c r="I637">
        <v>50.4</v>
      </c>
      <c r="J637">
        <v>36</v>
      </c>
      <c r="K637">
        <v>109.93</v>
      </c>
      <c r="L637">
        <v>246000</v>
      </c>
      <c r="M637">
        <v>0</v>
      </c>
      <c r="N637">
        <v>50.25</v>
      </c>
      <c r="O637">
        <f t="shared" si="0"/>
        <v>1</v>
      </c>
    </row>
    <row r="638" spans="1:15" x14ac:dyDescent="0.25">
      <c r="A638" t="s">
        <v>14</v>
      </c>
      <c r="B638" s="1">
        <v>43697</v>
      </c>
      <c r="C638" s="1">
        <v>43706</v>
      </c>
      <c r="D638">
        <v>50.15</v>
      </c>
      <c r="E638">
        <v>50.5</v>
      </c>
      <c r="F638">
        <v>48.55</v>
      </c>
      <c r="G638">
        <v>50.3</v>
      </c>
      <c r="H638">
        <v>50.2</v>
      </c>
      <c r="I638">
        <v>50.3</v>
      </c>
      <c r="J638">
        <v>1091</v>
      </c>
      <c r="K638">
        <v>3236.73</v>
      </c>
      <c r="L638">
        <v>5790000</v>
      </c>
      <c r="M638">
        <v>-438000</v>
      </c>
      <c r="N638">
        <v>50.3</v>
      </c>
      <c r="O638">
        <f t="shared" si="0"/>
        <v>0</v>
      </c>
    </row>
    <row r="639" spans="1:15" x14ac:dyDescent="0.25">
      <c r="A639" t="s">
        <v>14</v>
      </c>
      <c r="B639" s="1">
        <v>43697</v>
      </c>
      <c r="C639" s="1">
        <v>43734</v>
      </c>
      <c r="D639">
        <v>50.15</v>
      </c>
      <c r="E639">
        <v>50.35</v>
      </c>
      <c r="F639">
        <v>49.1</v>
      </c>
      <c r="G639">
        <v>50.35</v>
      </c>
      <c r="H639">
        <v>50.35</v>
      </c>
      <c r="I639">
        <v>50.35</v>
      </c>
      <c r="J639">
        <v>13</v>
      </c>
      <c r="K639">
        <v>38.729999999999997</v>
      </c>
      <c r="L639">
        <v>264000</v>
      </c>
      <c r="M639">
        <v>18000</v>
      </c>
      <c r="N639">
        <v>50.3</v>
      </c>
      <c r="O639">
        <f t="shared" si="0"/>
        <v>1</v>
      </c>
    </row>
    <row r="640" spans="1:15" x14ac:dyDescent="0.25">
      <c r="A640" t="s">
        <v>14</v>
      </c>
      <c r="B640" s="1">
        <v>43698</v>
      </c>
      <c r="C640" s="1">
        <v>43706</v>
      </c>
      <c r="D640">
        <v>50.1</v>
      </c>
      <c r="E640">
        <v>50.15</v>
      </c>
      <c r="F640">
        <v>47.2</v>
      </c>
      <c r="G640">
        <v>48.45</v>
      </c>
      <c r="H640">
        <v>48.65</v>
      </c>
      <c r="I640">
        <v>48.45</v>
      </c>
      <c r="J640">
        <v>2613</v>
      </c>
      <c r="K640">
        <v>7572.63</v>
      </c>
      <c r="L640">
        <v>6120000</v>
      </c>
      <c r="M640">
        <v>330000</v>
      </c>
      <c r="N640">
        <v>48.35</v>
      </c>
      <c r="O640">
        <f t="shared" si="0"/>
        <v>0</v>
      </c>
    </row>
    <row r="641" spans="1:15" x14ac:dyDescent="0.25">
      <c r="A641" t="s">
        <v>14</v>
      </c>
      <c r="B641" s="1">
        <v>43698</v>
      </c>
      <c r="C641" s="1">
        <v>43734</v>
      </c>
      <c r="D641">
        <v>49.8</v>
      </c>
      <c r="E641">
        <v>49.8</v>
      </c>
      <c r="F641">
        <v>47.55</v>
      </c>
      <c r="G641">
        <v>48.55</v>
      </c>
      <c r="H641">
        <v>48.7</v>
      </c>
      <c r="I641">
        <v>48.55</v>
      </c>
      <c r="J641">
        <v>91</v>
      </c>
      <c r="K641">
        <v>264.62</v>
      </c>
      <c r="L641">
        <v>468000</v>
      </c>
      <c r="M641">
        <v>204000</v>
      </c>
      <c r="N641">
        <v>48.35</v>
      </c>
      <c r="O641">
        <f t="shared" si="0"/>
        <v>1</v>
      </c>
    </row>
    <row r="642" spans="1:15" x14ac:dyDescent="0.25">
      <c r="A642" t="s">
        <v>14</v>
      </c>
      <c r="B642" s="1">
        <v>43699</v>
      </c>
      <c r="C642" s="1">
        <v>43706</v>
      </c>
      <c r="D642">
        <v>48.6</v>
      </c>
      <c r="E642">
        <v>48.6</v>
      </c>
      <c r="F642">
        <v>45.2</v>
      </c>
      <c r="G642">
        <v>45.65</v>
      </c>
      <c r="H642">
        <v>45.75</v>
      </c>
      <c r="I642">
        <v>45.65</v>
      </c>
      <c r="J642">
        <v>1520</v>
      </c>
      <c r="K642">
        <v>4236.63</v>
      </c>
      <c r="L642">
        <v>5700000</v>
      </c>
      <c r="M642">
        <v>-420000</v>
      </c>
      <c r="N642">
        <v>45.75</v>
      </c>
      <c r="O642">
        <f t="shared" si="0"/>
        <v>0</v>
      </c>
    </row>
    <row r="643" spans="1:15" x14ac:dyDescent="0.25">
      <c r="A643" t="s">
        <v>14</v>
      </c>
      <c r="B643" s="1">
        <v>43699</v>
      </c>
      <c r="C643" s="1">
        <v>43734</v>
      </c>
      <c r="D643">
        <v>48.6</v>
      </c>
      <c r="E643">
        <v>48.6</v>
      </c>
      <c r="F643">
        <v>45.4</v>
      </c>
      <c r="G643">
        <v>45.7</v>
      </c>
      <c r="H643">
        <v>45.95</v>
      </c>
      <c r="I643">
        <v>45.7</v>
      </c>
      <c r="J643">
        <v>96</v>
      </c>
      <c r="K643">
        <v>268.54000000000002</v>
      </c>
      <c r="L643">
        <v>528000</v>
      </c>
      <c r="M643">
        <v>60000</v>
      </c>
      <c r="N643">
        <v>45.75</v>
      </c>
      <c r="O643">
        <f t="shared" si="0"/>
        <v>1</v>
      </c>
    </row>
    <row r="644" spans="1:15" x14ac:dyDescent="0.25">
      <c r="A644" t="s">
        <v>14</v>
      </c>
      <c r="B644" s="1">
        <v>43700</v>
      </c>
      <c r="C644" s="1">
        <v>43706</v>
      </c>
      <c r="D644">
        <v>45.5</v>
      </c>
      <c r="E644">
        <v>48.4</v>
      </c>
      <c r="F644">
        <v>44.55</v>
      </c>
      <c r="G644">
        <v>48</v>
      </c>
      <c r="H644">
        <v>48</v>
      </c>
      <c r="I644">
        <v>48</v>
      </c>
      <c r="J644">
        <v>1371</v>
      </c>
      <c r="K644">
        <v>3836.07</v>
      </c>
      <c r="L644">
        <v>5322000</v>
      </c>
      <c r="M644">
        <v>-378000</v>
      </c>
      <c r="N644">
        <v>47.85</v>
      </c>
      <c r="O644">
        <f t="shared" si="0"/>
        <v>0</v>
      </c>
    </row>
    <row r="645" spans="1:15" x14ac:dyDescent="0.25">
      <c r="A645" t="s">
        <v>14</v>
      </c>
      <c r="B645" s="1">
        <v>43700</v>
      </c>
      <c r="C645" s="1">
        <v>43734</v>
      </c>
      <c r="D645">
        <v>45.35</v>
      </c>
      <c r="E645">
        <v>48.5</v>
      </c>
      <c r="F645">
        <v>44.75</v>
      </c>
      <c r="G645">
        <v>48.2</v>
      </c>
      <c r="H645">
        <v>48</v>
      </c>
      <c r="I645">
        <v>48.2</v>
      </c>
      <c r="J645">
        <v>206</v>
      </c>
      <c r="K645">
        <v>579.85</v>
      </c>
      <c r="L645">
        <v>840000</v>
      </c>
      <c r="M645">
        <v>312000</v>
      </c>
      <c r="N645">
        <v>47.85</v>
      </c>
      <c r="O645">
        <f t="shared" si="0"/>
        <v>1</v>
      </c>
    </row>
    <row r="646" spans="1:15" x14ac:dyDescent="0.25">
      <c r="A646" t="s">
        <v>14</v>
      </c>
      <c r="B646" s="1">
        <v>43703</v>
      </c>
      <c r="C646" s="1">
        <v>43706</v>
      </c>
      <c r="D646">
        <v>48.85</v>
      </c>
      <c r="E646">
        <v>49.6</v>
      </c>
      <c r="F646">
        <v>46.55</v>
      </c>
      <c r="G646">
        <v>48.95</v>
      </c>
      <c r="H646">
        <v>49.2</v>
      </c>
      <c r="I646">
        <v>48.95</v>
      </c>
      <c r="J646">
        <v>1525</v>
      </c>
      <c r="K646">
        <v>4403.34</v>
      </c>
      <c r="L646">
        <v>4398000</v>
      </c>
      <c r="M646">
        <v>-924000</v>
      </c>
      <c r="N646">
        <v>48.8</v>
      </c>
      <c r="O646">
        <f t="shared" si="0"/>
        <v>0</v>
      </c>
    </row>
    <row r="647" spans="1:15" x14ac:dyDescent="0.25">
      <c r="A647" t="s">
        <v>14</v>
      </c>
      <c r="B647" s="1">
        <v>43703</v>
      </c>
      <c r="C647" s="1">
        <v>43734</v>
      </c>
      <c r="D647">
        <v>49.1</v>
      </c>
      <c r="E647">
        <v>49.75</v>
      </c>
      <c r="F647">
        <v>46.75</v>
      </c>
      <c r="G647">
        <v>49.3</v>
      </c>
      <c r="H647">
        <v>49.4</v>
      </c>
      <c r="I647">
        <v>49.3</v>
      </c>
      <c r="J647">
        <v>522</v>
      </c>
      <c r="K647">
        <v>1507</v>
      </c>
      <c r="L647">
        <v>2484000</v>
      </c>
      <c r="M647">
        <v>1644000</v>
      </c>
      <c r="N647">
        <v>48.8</v>
      </c>
      <c r="O647">
        <f t="shared" si="0"/>
        <v>1</v>
      </c>
    </row>
    <row r="648" spans="1:15" x14ac:dyDescent="0.25">
      <c r="A648" t="s">
        <v>14</v>
      </c>
      <c r="B648" s="1">
        <v>43704</v>
      </c>
      <c r="C648" s="1">
        <v>43706</v>
      </c>
      <c r="D648">
        <v>49.25</v>
      </c>
      <c r="E648">
        <v>50.2</v>
      </c>
      <c r="F648">
        <v>47.6</v>
      </c>
      <c r="G648">
        <v>48.75</v>
      </c>
      <c r="H648">
        <v>48.9</v>
      </c>
      <c r="I648">
        <v>48.75</v>
      </c>
      <c r="J648">
        <v>1230</v>
      </c>
      <c r="K648">
        <v>3588.59</v>
      </c>
      <c r="L648">
        <v>3876000</v>
      </c>
      <c r="M648">
        <v>-522000</v>
      </c>
      <c r="N648" t="s">
        <v>15</v>
      </c>
      <c r="O648">
        <f t="shared" si="0"/>
        <v>0</v>
      </c>
    </row>
    <row r="649" spans="1:15" x14ac:dyDescent="0.25">
      <c r="A649" t="s">
        <v>14</v>
      </c>
      <c r="B649" s="1">
        <v>43704</v>
      </c>
      <c r="C649" s="1">
        <v>43734</v>
      </c>
      <c r="D649">
        <v>49.5</v>
      </c>
      <c r="E649">
        <v>50.3</v>
      </c>
      <c r="F649">
        <v>47.85</v>
      </c>
      <c r="G649">
        <v>48.95</v>
      </c>
      <c r="H649">
        <v>49.05</v>
      </c>
      <c r="I649">
        <v>48.95</v>
      </c>
      <c r="J649">
        <v>636</v>
      </c>
      <c r="K649">
        <v>1860.56</v>
      </c>
      <c r="L649">
        <v>3630000</v>
      </c>
      <c r="M649">
        <v>1146000</v>
      </c>
      <c r="N649" t="s">
        <v>15</v>
      </c>
      <c r="O649">
        <f t="shared" si="0"/>
        <v>1</v>
      </c>
    </row>
    <row r="650" spans="1:15" x14ac:dyDescent="0.25">
      <c r="A650" t="s">
        <v>14</v>
      </c>
      <c r="B650" s="1">
        <v>43705</v>
      </c>
      <c r="C650" s="1">
        <v>43706</v>
      </c>
      <c r="D650">
        <v>48.25</v>
      </c>
      <c r="E650">
        <v>49.2</v>
      </c>
      <c r="F650">
        <v>45.7</v>
      </c>
      <c r="G650">
        <v>46.5</v>
      </c>
      <c r="H650">
        <v>46.5</v>
      </c>
      <c r="I650">
        <v>46.5</v>
      </c>
      <c r="J650">
        <v>1251</v>
      </c>
      <c r="K650">
        <v>3556.28</v>
      </c>
      <c r="L650">
        <v>2106000</v>
      </c>
      <c r="M650">
        <v>-1770000</v>
      </c>
      <c r="N650">
        <v>46.55</v>
      </c>
      <c r="O650">
        <f t="shared" si="0"/>
        <v>0</v>
      </c>
    </row>
    <row r="651" spans="1:15" x14ac:dyDescent="0.25">
      <c r="A651" t="s">
        <v>14</v>
      </c>
      <c r="B651" s="1">
        <v>43705</v>
      </c>
      <c r="C651" s="1">
        <v>43734</v>
      </c>
      <c r="D651">
        <v>48.75</v>
      </c>
      <c r="E651">
        <v>49.3</v>
      </c>
      <c r="F651">
        <v>46</v>
      </c>
      <c r="G651">
        <v>46.65</v>
      </c>
      <c r="H651">
        <v>46.6</v>
      </c>
      <c r="I651">
        <v>46.65</v>
      </c>
      <c r="J651">
        <v>852</v>
      </c>
      <c r="K651">
        <v>2430.0700000000002</v>
      </c>
      <c r="L651">
        <v>4734000</v>
      </c>
      <c r="M651">
        <v>1104000</v>
      </c>
      <c r="N651">
        <v>46.55</v>
      </c>
      <c r="O651">
        <f t="shared" si="0"/>
        <v>1</v>
      </c>
    </row>
    <row r="652" spans="1:15" x14ac:dyDescent="0.25">
      <c r="A652" t="s">
        <v>14</v>
      </c>
      <c r="B652" s="1">
        <v>43706</v>
      </c>
      <c r="C652" s="1">
        <v>43706</v>
      </c>
      <c r="D652">
        <v>46.1</v>
      </c>
      <c r="E652">
        <v>48.85</v>
      </c>
      <c r="F652">
        <v>45.8</v>
      </c>
      <c r="G652">
        <v>48.35</v>
      </c>
      <c r="H652">
        <v>48.05</v>
      </c>
      <c r="I652">
        <v>48.35</v>
      </c>
      <c r="J652">
        <v>771</v>
      </c>
      <c r="K652">
        <v>2183.09</v>
      </c>
      <c r="L652">
        <v>396000</v>
      </c>
      <c r="M652">
        <v>-1698000</v>
      </c>
      <c r="N652">
        <v>48.35</v>
      </c>
      <c r="O652">
        <f t="shared" si="0"/>
        <v>0</v>
      </c>
    </row>
    <row r="653" spans="1:15" x14ac:dyDescent="0.25">
      <c r="A653" t="s">
        <v>14</v>
      </c>
      <c r="B653" s="1">
        <v>43706</v>
      </c>
      <c r="C653" s="1">
        <v>43734</v>
      </c>
      <c r="D653">
        <v>46.15</v>
      </c>
      <c r="E653">
        <v>48.85</v>
      </c>
      <c r="F653">
        <v>46</v>
      </c>
      <c r="G653">
        <v>48.35</v>
      </c>
      <c r="H653">
        <v>48.35</v>
      </c>
      <c r="I653">
        <v>48.35</v>
      </c>
      <c r="J653">
        <v>1396</v>
      </c>
      <c r="K653">
        <v>3966.74</v>
      </c>
      <c r="L653">
        <v>5538000</v>
      </c>
      <c r="M653">
        <v>804000</v>
      </c>
      <c r="N653">
        <v>48.35</v>
      </c>
      <c r="O653">
        <f t="shared" si="0"/>
        <v>1</v>
      </c>
    </row>
    <row r="654" spans="1:15" x14ac:dyDescent="0.25">
      <c r="A654" t="s">
        <v>14</v>
      </c>
      <c r="B654" s="1">
        <v>43707</v>
      </c>
      <c r="C654" s="1">
        <v>43734</v>
      </c>
      <c r="D654">
        <v>48.15</v>
      </c>
      <c r="E654">
        <v>49.8</v>
      </c>
      <c r="F654">
        <v>47.6</v>
      </c>
      <c r="G654">
        <v>48.7</v>
      </c>
      <c r="H654">
        <v>48.8</v>
      </c>
      <c r="I654">
        <v>48.7</v>
      </c>
      <c r="J654">
        <v>1595</v>
      </c>
      <c r="K654">
        <v>4657.41</v>
      </c>
      <c r="L654">
        <v>5478000</v>
      </c>
      <c r="M654">
        <v>-60000</v>
      </c>
      <c r="N654">
        <v>48.45</v>
      </c>
    </row>
    <row r="655" spans="1:15" x14ac:dyDescent="0.25">
      <c r="A655" t="s">
        <v>14</v>
      </c>
      <c r="B655" s="1">
        <v>43711</v>
      </c>
      <c r="C655" s="1">
        <v>43734</v>
      </c>
      <c r="D655">
        <v>48</v>
      </c>
      <c r="E655">
        <v>48.85</v>
      </c>
      <c r="F655">
        <v>46.35</v>
      </c>
      <c r="G655">
        <v>46.75</v>
      </c>
      <c r="H655">
        <v>46.8</v>
      </c>
      <c r="I655">
        <v>46.75</v>
      </c>
      <c r="J655">
        <v>1253</v>
      </c>
      <c r="K655">
        <v>3580.89</v>
      </c>
      <c r="L655">
        <v>5736000</v>
      </c>
      <c r="M655">
        <v>258000</v>
      </c>
      <c r="N655">
        <v>46.75</v>
      </c>
    </row>
    <row r="656" spans="1:15" x14ac:dyDescent="0.25">
      <c r="A656" t="s">
        <v>14</v>
      </c>
      <c r="B656" s="1">
        <v>43712</v>
      </c>
      <c r="C656" s="1">
        <v>43734</v>
      </c>
      <c r="D656">
        <v>46.35</v>
      </c>
      <c r="E656">
        <v>47.85</v>
      </c>
      <c r="F656">
        <v>45.45</v>
      </c>
      <c r="G656">
        <v>46.85</v>
      </c>
      <c r="H656">
        <v>46.9</v>
      </c>
      <c r="I656">
        <v>46.85</v>
      </c>
      <c r="J656">
        <v>1602</v>
      </c>
      <c r="K656">
        <v>4483.5600000000004</v>
      </c>
      <c r="L656">
        <v>5382000</v>
      </c>
      <c r="M656">
        <v>-354000</v>
      </c>
      <c r="N656">
        <v>46.6</v>
      </c>
    </row>
    <row r="657" spans="1:14" x14ac:dyDescent="0.25">
      <c r="A657" t="s">
        <v>14</v>
      </c>
      <c r="B657" s="1">
        <v>43713</v>
      </c>
      <c r="C657" s="1">
        <v>43734</v>
      </c>
      <c r="D657">
        <v>46.65</v>
      </c>
      <c r="E657">
        <v>50.8</v>
      </c>
      <c r="F657">
        <v>46.65</v>
      </c>
      <c r="G657">
        <v>49.55</v>
      </c>
      <c r="H657">
        <v>49.9</v>
      </c>
      <c r="I657">
        <v>49.55</v>
      </c>
      <c r="J657">
        <v>1798</v>
      </c>
      <c r="K657">
        <v>5332.55</v>
      </c>
      <c r="L657">
        <v>5346000</v>
      </c>
      <c r="M657">
        <v>-36000</v>
      </c>
      <c r="N657">
        <v>49.45</v>
      </c>
    </row>
    <row r="658" spans="1:14" x14ac:dyDescent="0.25">
      <c r="A658" t="s">
        <v>14</v>
      </c>
      <c r="B658" s="1">
        <v>43714</v>
      </c>
      <c r="C658" s="1">
        <v>43734</v>
      </c>
      <c r="D658">
        <v>50.4</v>
      </c>
      <c r="E658">
        <v>51</v>
      </c>
      <c r="F658">
        <v>48.3</v>
      </c>
      <c r="G658">
        <v>50.7</v>
      </c>
      <c r="H658">
        <v>50.75</v>
      </c>
      <c r="I658">
        <v>50.7</v>
      </c>
      <c r="J658">
        <v>1119</v>
      </c>
      <c r="K658">
        <v>3332.9</v>
      </c>
      <c r="L658">
        <v>5442000</v>
      </c>
      <c r="M658">
        <v>96000</v>
      </c>
      <c r="N658">
        <v>50.6</v>
      </c>
    </row>
    <row r="659" spans="1:14" x14ac:dyDescent="0.25">
      <c r="A659" t="s">
        <v>14</v>
      </c>
      <c r="B659" s="1">
        <v>43717</v>
      </c>
      <c r="C659" s="1">
        <v>43734</v>
      </c>
      <c r="D659">
        <v>50.4</v>
      </c>
      <c r="E659">
        <v>51.55</v>
      </c>
      <c r="F659">
        <v>50.1</v>
      </c>
      <c r="G659">
        <v>51.05</v>
      </c>
      <c r="H659">
        <v>51.25</v>
      </c>
      <c r="I659">
        <v>51.05</v>
      </c>
      <c r="J659">
        <v>689</v>
      </c>
      <c r="K659">
        <v>2102.77</v>
      </c>
      <c r="L659">
        <v>5136000</v>
      </c>
      <c r="M659">
        <v>-306000</v>
      </c>
      <c r="N659">
        <v>50.8</v>
      </c>
    </row>
    <row r="660" spans="1:14" x14ac:dyDescent="0.25">
      <c r="A660" t="s">
        <v>14</v>
      </c>
      <c r="B660" s="1">
        <v>43719</v>
      </c>
      <c r="C660" s="1">
        <v>43734</v>
      </c>
      <c r="D660">
        <v>51.25</v>
      </c>
      <c r="E660">
        <v>53.65</v>
      </c>
      <c r="F660">
        <v>50.9</v>
      </c>
      <c r="G660">
        <v>52.1</v>
      </c>
      <c r="H660">
        <v>51.9</v>
      </c>
      <c r="I660">
        <v>52.1</v>
      </c>
      <c r="J660">
        <v>856</v>
      </c>
      <c r="K660">
        <v>2687.13</v>
      </c>
      <c r="L660">
        <v>4914000</v>
      </c>
      <c r="M660">
        <v>-222000</v>
      </c>
      <c r="N660">
        <v>51.9</v>
      </c>
    </row>
    <row r="661" spans="1:14" x14ac:dyDescent="0.25">
      <c r="A661" t="s">
        <v>14</v>
      </c>
      <c r="B661" s="1">
        <v>43720</v>
      </c>
      <c r="C661" s="1">
        <v>43734</v>
      </c>
      <c r="D661">
        <v>52</v>
      </c>
      <c r="E661">
        <v>53.55</v>
      </c>
      <c r="F661">
        <v>51.05</v>
      </c>
      <c r="G661">
        <v>52.3</v>
      </c>
      <c r="H661">
        <v>52.4</v>
      </c>
      <c r="I661">
        <v>52.3</v>
      </c>
      <c r="J661">
        <v>1209</v>
      </c>
      <c r="K661">
        <v>3805.33</v>
      </c>
      <c r="L661">
        <v>5286000</v>
      </c>
      <c r="M661">
        <v>372000</v>
      </c>
      <c r="N661">
        <v>52.25</v>
      </c>
    </row>
    <row r="662" spans="1:14" x14ac:dyDescent="0.25">
      <c r="A662" t="s">
        <v>14</v>
      </c>
      <c r="B662" s="1">
        <v>43721</v>
      </c>
      <c r="C662" s="1">
        <v>43734</v>
      </c>
      <c r="D662">
        <v>52.15</v>
      </c>
      <c r="E662">
        <v>54.65</v>
      </c>
      <c r="F662">
        <v>51.25</v>
      </c>
      <c r="G662">
        <v>53.8</v>
      </c>
      <c r="H662">
        <v>54.55</v>
      </c>
      <c r="I662">
        <v>53.8</v>
      </c>
      <c r="J662">
        <v>1392</v>
      </c>
      <c r="K662">
        <v>4400.9799999999996</v>
      </c>
      <c r="L662">
        <v>5262000</v>
      </c>
      <c r="M662">
        <v>-24000</v>
      </c>
      <c r="N662">
        <v>53.6</v>
      </c>
    </row>
    <row r="663" spans="1:14" x14ac:dyDescent="0.25">
      <c r="A663" t="s">
        <v>14</v>
      </c>
      <c r="B663" s="1">
        <v>43724</v>
      </c>
      <c r="C663" s="1">
        <v>43734</v>
      </c>
      <c r="D663">
        <v>53.6</v>
      </c>
      <c r="E663">
        <v>55.3</v>
      </c>
      <c r="F663">
        <v>53.5</v>
      </c>
      <c r="G663">
        <v>54.95</v>
      </c>
      <c r="H663">
        <v>55.05</v>
      </c>
      <c r="I663">
        <v>54.95</v>
      </c>
      <c r="J663">
        <v>1473</v>
      </c>
      <c r="K663">
        <v>4817.3900000000003</v>
      </c>
      <c r="L663">
        <v>5412000</v>
      </c>
      <c r="M663">
        <v>150000</v>
      </c>
      <c r="N663">
        <v>54.7</v>
      </c>
    </row>
    <row r="664" spans="1:14" x14ac:dyDescent="0.25">
      <c r="A664" t="s">
        <v>14</v>
      </c>
      <c r="B664" s="1">
        <v>43725</v>
      </c>
      <c r="C664" s="1">
        <v>43734</v>
      </c>
      <c r="D664">
        <v>54.5</v>
      </c>
      <c r="E664">
        <v>59.1</v>
      </c>
      <c r="F664">
        <v>54.45</v>
      </c>
      <c r="G664">
        <v>56.65</v>
      </c>
      <c r="H664">
        <v>56.4</v>
      </c>
      <c r="I664">
        <v>56.65</v>
      </c>
      <c r="J664">
        <v>2579</v>
      </c>
      <c r="K664">
        <v>8830.0499999999993</v>
      </c>
      <c r="L664">
        <v>5490000</v>
      </c>
      <c r="M664">
        <v>78000</v>
      </c>
      <c r="N664">
        <v>56.65</v>
      </c>
    </row>
    <row r="665" spans="1:14" x14ac:dyDescent="0.25">
      <c r="A665" t="s">
        <v>14</v>
      </c>
      <c r="B665" s="1">
        <v>43726</v>
      </c>
      <c r="C665" s="1">
        <v>43734</v>
      </c>
      <c r="D665">
        <v>56.5</v>
      </c>
      <c r="E665">
        <v>56.7</v>
      </c>
      <c r="F665">
        <v>54.6</v>
      </c>
      <c r="G665">
        <v>56.15</v>
      </c>
      <c r="H665">
        <v>56.35</v>
      </c>
      <c r="I665">
        <v>56.15</v>
      </c>
      <c r="J665">
        <v>1842</v>
      </c>
      <c r="K665">
        <v>6142.03</v>
      </c>
      <c r="L665">
        <v>4734000</v>
      </c>
      <c r="M665">
        <v>-756000</v>
      </c>
      <c r="N665">
        <v>56.1</v>
      </c>
    </row>
    <row r="666" spans="1:14" x14ac:dyDescent="0.25">
      <c r="A666" t="s">
        <v>14</v>
      </c>
      <c r="B666" s="1">
        <v>43727</v>
      </c>
      <c r="C666" s="1">
        <v>43734</v>
      </c>
      <c r="D666">
        <v>55.35</v>
      </c>
      <c r="E666">
        <v>57.15</v>
      </c>
      <c r="F666">
        <v>52.1</v>
      </c>
      <c r="G666">
        <v>53.2</v>
      </c>
      <c r="H666">
        <v>53</v>
      </c>
      <c r="I666">
        <v>53.2</v>
      </c>
      <c r="J666">
        <v>1906</v>
      </c>
      <c r="K666">
        <v>6209.34</v>
      </c>
      <c r="L666">
        <v>3672000</v>
      </c>
      <c r="M666">
        <v>-1062000</v>
      </c>
      <c r="N666">
        <v>53.2</v>
      </c>
    </row>
    <row r="667" spans="1:14" x14ac:dyDescent="0.25">
      <c r="A667" t="s">
        <v>14</v>
      </c>
      <c r="B667" s="1">
        <v>43728</v>
      </c>
      <c r="C667" s="1">
        <v>43734</v>
      </c>
      <c r="D667">
        <v>52.9</v>
      </c>
      <c r="E667">
        <v>57.9</v>
      </c>
      <c r="F667">
        <v>51.6</v>
      </c>
      <c r="G667">
        <v>55.7</v>
      </c>
      <c r="H667">
        <v>55.7</v>
      </c>
      <c r="I667">
        <v>55.7</v>
      </c>
      <c r="J667">
        <v>1498</v>
      </c>
      <c r="K667">
        <v>4950.5</v>
      </c>
      <c r="L667">
        <v>3900000</v>
      </c>
      <c r="M667">
        <v>228000</v>
      </c>
      <c r="N667">
        <v>55.4</v>
      </c>
    </row>
    <row r="668" spans="1:14" x14ac:dyDescent="0.25">
      <c r="A668" t="s">
        <v>14</v>
      </c>
      <c r="B668" s="1">
        <v>43731</v>
      </c>
      <c r="C668" s="1">
        <v>43734</v>
      </c>
      <c r="D668">
        <v>57.1</v>
      </c>
      <c r="E668">
        <v>58.3</v>
      </c>
      <c r="F668">
        <v>54.8</v>
      </c>
      <c r="G668">
        <v>56.75</v>
      </c>
      <c r="H668">
        <v>56.7</v>
      </c>
      <c r="I668">
        <v>56.75</v>
      </c>
      <c r="J668">
        <v>1392</v>
      </c>
      <c r="K668">
        <v>4730.78</v>
      </c>
      <c r="L668">
        <v>3612000</v>
      </c>
      <c r="M668">
        <v>-288000</v>
      </c>
      <c r="N668">
        <v>56.75</v>
      </c>
    </row>
    <row r="669" spans="1:14" x14ac:dyDescent="0.25">
      <c r="A669" t="s">
        <v>14</v>
      </c>
      <c r="B669" s="1">
        <v>43732</v>
      </c>
      <c r="C669" s="1">
        <v>43734</v>
      </c>
      <c r="D669">
        <v>55.95</v>
      </c>
      <c r="E669">
        <v>56.8</v>
      </c>
      <c r="F669">
        <v>53.7</v>
      </c>
      <c r="G669">
        <v>55.5</v>
      </c>
      <c r="H669">
        <v>55.1</v>
      </c>
      <c r="I669">
        <v>55.5</v>
      </c>
      <c r="J669">
        <v>1074</v>
      </c>
      <c r="K669">
        <v>3539.42</v>
      </c>
      <c r="L669">
        <v>3054000</v>
      </c>
      <c r="M669">
        <v>-558000</v>
      </c>
      <c r="N669">
        <v>55.35</v>
      </c>
    </row>
    <row r="670" spans="1:14" x14ac:dyDescent="0.25">
      <c r="A670" t="s">
        <v>14</v>
      </c>
      <c r="B670" s="1">
        <v>43733</v>
      </c>
      <c r="C670" s="1">
        <v>43734</v>
      </c>
      <c r="D670">
        <v>54.65</v>
      </c>
      <c r="E670">
        <v>54.8</v>
      </c>
      <c r="F670">
        <v>49.95</v>
      </c>
      <c r="G670">
        <v>50.9</v>
      </c>
      <c r="H670">
        <v>50</v>
      </c>
      <c r="I670">
        <v>50.9</v>
      </c>
      <c r="J670">
        <v>1041</v>
      </c>
      <c r="K670">
        <v>3274.69</v>
      </c>
      <c r="L670">
        <v>1848000</v>
      </c>
      <c r="M670">
        <v>-1206000</v>
      </c>
      <c r="N670">
        <v>51.15</v>
      </c>
    </row>
    <row r="671" spans="1:14" x14ac:dyDescent="0.25">
      <c r="A671" t="s">
        <v>14</v>
      </c>
      <c r="B671" s="1">
        <v>43734</v>
      </c>
      <c r="C671" s="1">
        <v>43734</v>
      </c>
      <c r="D671">
        <v>51.7</v>
      </c>
      <c r="E671">
        <v>51.95</v>
      </c>
      <c r="F671">
        <v>47.7</v>
      </c>
      <c r="G671">
        <v>49.05</v>
      </c>
      <c r="H671">
        <v>47.75</v>
      </c>
      <c r="I671">
        <v>49.1</v>
      </c>
      <c r="J671">
        <v>493</v>
      </c>
      <c r="K671">
        <v>1475.47</v>
      </c>
      <c r="L671">
        <v>474000</v>
      </c>
      <c r="M671">
        <v>-1374000</v>
      </c>
      <c r="N671">
        <v>49.1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6"/>
  <sheetViews>
    <sheetView tabSelected="1" zoomScale="55" zoomScaleNormal="55" workbookViewId="0">
      <selection activeCell="M30" sqref="M30"/>
    </sheetView>
  </sheetViews>
  <sheetFormatPr defaultRowHeight="15" x14ac:dyDescent="0.25"/>
  <cols>
    <col min="2" max="3" width="10.140625" bestFit="1" customWidth="1"/>
    <col min="9" max="9" width="11.5703125" customWidth="1"/>
    <col min="15" max="15" width="22.28515625" style="3" customWidth="1"/>
    <col min="16" max="16" width="14.7109375" customWidth="1"/>
    <col min="17" max="17" width="14.28515625" customWidth="1"/>
    <col min="18" max="18" width="19" style="11" customWidth="1"/>
    <col min="19" max="19" width="10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34</v>
      </c>
      <c r="P1" s="2" t="s">
        <v>23</v>
      </c>
      <c r="Q1" s="2" t="s">
        <v>23</v>
      </c>
      <c r="R1" s="11" t="s">
        <v>17</v>
      </c>
      <c r="S1" t="s">
        <v>22</v>
      </c>
    </row>
    <row r="2" spans="1:19" x14ac:dyDescent="0.25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332</v>
      </c>
      <c r="H2">
        <v>332</v>
      </c>
      <c r="I2">
        <v>331.1</v>
      </c>
      <c r="J2">
        <v>0</v>
      </c>
      <c r="K2">
        <v>0</v>
      </c>
      <c r="L2">
        <v>2000</v>
      </c>
      <c r="M2">
        <v>0</v>
      </c>
      <c r="N2">
        <v>325.2</v>
      </c>
      <c r="P2" s="7">
        <v>0.57916666666666672</v>
      </c>
      <c r="Q2" s="3">
        <f>P2/100</f>
        <v>5.7916666666666672E-3</v>
      </c>
    </row>
    <row r="3" spans="1:19" x14ac:dyDescent="0.25">
      <c r="A3" t="s">
        <v>14</v>
      </c>
      <c r="B3" s="1">
        <v>43405</v>
      </c>
      <c r="C3" s="1">
        <v>43496</v>
      </c>
      <c r="D3">
        <v>344.05</v>
      </c>
      <c r="E3">
        <v>344.05</v>
      </c>
      <c r="F3">
        <v>344.05</v>
      </c>
      <c r="G3">
        <v>344.05</v>
      </c>
      <c r="H3">
        <v>344.05</v>
      </c>
      <c r="I3">
        <v>352</v>
      </c>
      <c r="J3">
        <v>1</v>
      </c>
      <c r="K3">
        <v>6.88</v>
      </c>
      <c r="L3">
        <v>2000</v>
      </c>
      <c r="M3">
        <v>2000</v>
      </c>
      <c r="N3">
        <v>345.4</v>
      </c>
      <c r="O3" s="3">
        <f>(I3-I2)/I2</f>
        <v>6.3122923588039795E-2</v>
      </c>
      <c r="P3" s="7">
        <v>0.5625</v>
      </c>
      <c r="Q3" s="3">
        <f t="shared" ref="Q3:Q11" si="0">P3/100</f>
        <v>5.6249999999999998E-3</v>
      </c>
      <c r="R3" s="11">
        <f>O3-Q3</f>
        <v>5.7497923588039797E-2</v>
      </c>
      <c r="S3">
        <f>R3/(_xlfn.STDEV.S($O$3:$O$11))</f>
        <v>0.24534935777354175</v>
      </c>
    </row>
    <row r="4" spans="1:19" x14ac:dyDescent="0.25">
      <c r="A4" t="s">
        <v>14</v>
      </c>
      <c r="B4" s="1">
        <v>43437</v>
      </c>
      <c r="C4" s="1">
        <v>43524</v>
      </c>
      <c r="D4">
        <v>0</v>
      </c>
      <c r="E4">
        <v>0</v>
      </c>
      <c r="F4">
        <v>0</v>
      </c>
      <c r="G4">
        <v>104.65</v>
      </c>
      <c r="H4">
        <v>0</v>
      </c>
      <c r="I4">
        <v>103.95</v>
      </c>
      <c r="J4">
        <v>0</v>
      </c>
      <c r="K4">
        <v>0</v>
      </c>
      <c r="L4">
        <v>0</v>
      </c>
      <c r="M4">
        <v>0</v>
      </c>
      <c r="N4">
        <v>102.1</v>
      </c>
      <c r="O4" s="3">
        <f t="shared" ref="O4:O11" si="1">(I4-I3)/I3</f>
        <v>-0.70468750000000002</v>
      </c>
      <c r="P4" s="7">
        <v>0.55583333333333329</v>
      </c>
      <c r="Q4" s="3">
        <f t="shared" si="0"/>
        <v>5.5583333333333327E-3</v>
      </c>
      <c r="R4" s="11">
        <f t="shared" ref="R4:R11" si="2">O4-Q4</f>
        <v>-0.71024583333333335</v>
      </c>
      <c r="S4">
        <f t="shared" ref="S4:S11" si="3">R4/(_xlfn.STDEV.S($O$3:$O$11))</f>
        <v>-3.0306896005182868</v>
      </c>
    </row>
    <row r="5" spans="1:19" x14ac:dyDescent="0.25">
      <c r="A5" t="s">
        <v>14</v>
      </c>
      <c r="B5" s="1">
        <v>43466</v>
      </c>
      <c r="C5" s="1">
        <v>43552</v>
      </c>
      <c r="D5">
        <v>0</v>
      </c>
      <c r="E5">
        <v>0</v>
      </c>
      <c r="F5">
        <v>0</v>
      </c>
      <c r="G5">
        <v>98.2</v>
      </c>
      <c r="H5">
        <v>0</v>
      </c>
      <c r="I5">
        <v>100.15</v>
      </c>
      <c r="J5">
        <v>0</v>
      </c>
      <c r="K5">
        <v>0</v>
      </c>
      <c r="L5">
        <v>0</v>
      </c>
      <c r="M5">
        <v>0</v>
      </c>
      <c r="N5">
        <v>98.4</v>
      </c>
      <c r="O5" s="3">
        <f t="shared" si="1"/>
        <v>-3.6556036556036529E-2</v>
      </c>
      <c r="P5" s="7">
        <v>0.54833333333333334</v>
      </c>
      <c r="Q5" s="3">
        <f t="shared" si="0"/>
        <v>5.4833333333333331E-3</v>
      </c>
      <c r="R5" s="11">
        <f t="shared" si="2"/>
        <v>-4.2039369889369863E-2</v>
      </c>
      <c r="S5">
        <f t="shared" si="3"/>
        <v>-0.17938617188094005</v>
      </c>
    </row>
    <row r="6" spans="1:19" x14ac:dyDescent="0.25">
      <c r="A6" t="s">
        <v>14</v>
      </c>
      <c r="B6" s="1">
        <v>43497</v>
      </c>
      <c r="C6" s="1">
        <v>43580</v>
      </c>
      <c r="D6">
        <v>90.45</v>
      </c>
      <c r="E6">
        <v>90.45</v>
      </c>
      <c r="F6">
        <v>89.85</v>
      </c>
      <c r="G6">
        <v>89.85</v>
      </c>
      <c r="H6">
        <v>89.85</v>
      </c>
      <c r="I6">
        <v>89.85</v>
      </c>
      <c r="J6">
        <v>2</v>
      </c>
      <c r="K6">
        <v>3.61</v>
      </c>
      <c r="L6">
        <v>4000</v>
      </c>
      <c r="M6">
        <v>4000</v>
      </c>
      <c r="N6">
        <v>88.45</v>
      </c>
      <c r="O6" s="3">
        <f t="shared" si="1"/>
        <v>-0.10284573140289577</v>
      </c>
      <c r="P6" s="7">
        <v>0.53500000000000003</v>
      </c>
      <c r="Q6" s="3">
        <f t="shared" si="0"/>
        <v>5.3500000000000006E-3</v>
      </c>
      <c r="R6" s="11">
        <f t="shared" si="2"/>
        <v>-0.10819573140289576</v>
      </c>
      <c r="S6">
        <f t="shared" si="3"/>
        <v>-0.46168194531221141</v>
      </c>
    </row>
    <row r="7" spans="1:19" x14ac:dyDescent="0.25">
      <c r="A7" t="s">
        <v>14</v>
      </c>
      <c r="B7" s="1">
        <v>43525</v>
      </c>
      <c r="C7" s="1">
        <v>43615</v>
      </c>
      <c r="D7">
        <v>80</v>
      </c>
      <c r="E7">
        <v>80</v>
      </c>
      <c r="F7">
        <v>80</v>
      </c>
      <c r="G7">
        <v>80</v>
      </c>
      <c r="H7">
        <v>80</v>
      </c>
      <c r="I7">
        <v>84.65</v>
      </c>
      <c r="J7">
        <v>1</v>
      </c>
      <c r="K7">
        <v>1.6</v>
      </c>
      <c r="L7">
        <v>2000</v>
      </c>
      <c r="M7">
        <v>2000</v>
      </c>
      <c r="N7">
        <v>83.1</v>
      </c>
      <c r="O7" s="3">
        <f t="shared" si="1"/>
        <v>-5.7874234835837382E-2</v>
      </c>
      <c r="P7" s="7">
        <v>0.51</v>
      </c>
      <c r="Q7" s="3">
        <f t="shared" si="0"/>
        <v>5.1000000000000004E-3</v>
      </c>
      <c r="R7" s="11">
        <f t="shared" si="2"/>
        <v>-6.2974234835837389E-2</v>
      </c>
      <c r="S7">
        <f t="shared" si="3"/>
        <v>-0.26871732245417673</v>
      </c>
    </row>
    <row r="8" spans="1:19" x14ac:dyDescent="0.25">
      <c r="A8" t="s">
        <v>14</v>
      </c>
      <c r="B8" s="1">
        <v>43556</v>
      </c>
      <c r="C8" s="1">
        <v>43643</v>
      </c>
      <c r="D8">
        <v>0</v>
      </c>
      <c r="E8">
        <v>0</v>
      </c>
      <c r="F8">
        <v>0</v>
      </c>
      <c r="G8">
        <v>93.6</v>
      </c>
      <c r="H8">
        <v>0</v>
      </c>
      <c r="I8">
        <v>93.6</v>
      </c>
      <c r="J8">
        <v>0</v>
      </c>
      <c r="K8">
        <v>0</v>
      </c>
      <c r="L8">
        <v>0</v>
      </c>
      <c r="M8">
        <v>0</v>
      </c>
      <c r="N8">
        <v>91.85</v>
      </c>
      <c r="O8" s="3">
        <f t="shared" si="1"/>
        <v>0.1057294743059656</v>
      </c>
      <c r="P8" s="7">
        <v>0.53333333333333333</v>
      </c>
      <c r="Q8" s="3">
        <f t="shared" si="0"/>
        <v>5.3333333333333332E-3</v>
      </c>
      <c r="R8" s="11">
        <f t="shared" si="2"/>
        <v>0.10039614097263228</v>
      </c>
      <c r="S8">
        <f t="shared" si="3"/>
        <v>0.428400317323825</v>
      </c>
    </row>
    <row r="9" spans="1:19" x14ac:dyDescent="0.25">
      <c r="A9" t="s">
        <v>14</v>
      </c>
      <c r="B9" s="1">
        <v>43587</v>
      </c>
      <c r="C9" s="1">
        <v>43671</v>
      </c>
      <c r="D9">
        <v>0</v>
      </c>
      <c r="E9">
        <v>0</v>
      </c>
      <c r="F9">
        <v>0</v>
      </c>
      <c r="G9">
        <v>89.25</v>
      </c>
      <c r="H9">
        <v>0</v>
      </c>
      <c r="I9">
        <v>84</v>
      </c>
      <c r="J9">
        <v>0</v>
      </c>
      <c r="K9">
        <v>0</v>
      </c>
      <c r="L9">
        <v>0</v>
      </c>
      <c r="M9">
        <v>0</v>
      </c>
      <c r="N9">
        <v>82.6</v>
      </c>
      <c r="O9" s="3">
        <f t="shared" si="1"/>
        <v>-0.10256410256410251</v>
      </c>
      <c r="P9" s="7">
        <v>0.51</v>
      </c>
      <c r="Q9" s="3">
        <f t="shared" si="0"/>
        <v>5.1000000000000004E-3</v>
      </c>
      <c r="R9" s="11">
        <f t="shared" si="2"/>
        <v>-0.1076641025641025</v>
      </c>
      <c r="S9">
        <f t="shared" si="3"/>
        <v>-0.45941343218978359</v>
      </c>
    </row>
    <row r="10" spans="1:19" x14ac:dyDescent="0.25">
      <c r="A10" t="s">
        <v>14</v>
      </c>
      <c r="B10" s="1">
        <v>43619</v>
      </c>
      <c r="C10" s="1">
        <v>43706</v>
      </c>
      <c r="D10">
        <v>0</v>
      </c>
      <c r="E10">
        <v>0</v>
      </c>
      <c r="F10">
        <v>0</v>
      </c>
      <c r="G10">
        <v>75.650000000000006</v>
      </c>
      <c r="H10">
        <v>75.650000000000006</v>
      </c>
      <c r="I10">
        <v>77</v>
      </c>
      <c r="J10">
        <v>0</v>
      </c>
      <c r="K10">
        <v>0</v>
      </c>
      <c r="L10">
        <v>6000</v>
      </c>
      <c r="M10">
        <v>0</v>
      </c>
      <c r="N10">
        <v>75.7</v>
      </c>
      <c r="O10" s="3">
        <f t="shared" si="1"/>
        <v>-8.3333333333333329E-2</v>
      </c>
      <c r="P10" s="7">
        <v>0.50083333333333335</v>
      </c>
      <c r="Q10" s="3">
        <f t="shared" si="0"/>
        <v>5.0083333333333334E-3</v>
      </c>
      <c r="R10" s="11">
        <f t="shared" si="2"/>
        <v>-8.8341666666666666E-2</v>
      </c>
      <c r="S10">
        <f t="shared" si="3"/>
        <v>-0.37696267671515565</v>
      </c>
    </row>
    <row r="11" spans="1:19" x14ac:dyDescent="0.25">
      <c r="A11" t="s">
        <v>14</v>
      </c>
      <c r="B11" s="1">
        <v>43647</v>
      </c>
      <c r="C11" s="1">
        <v>43734</v>
      </c>
      <c r="D11">
        <v>0</v>
      </c>
      <c r="E11">
        <v>0</v>
      </c>
      <c r="F11">
        <v>0</v>
      </c>
      <c r="G11">
        <v>67.25</v>
      </c>
      <c r="H11">
        <v>0</v>
      </c>
      <c r="I11">
        <v>66.400000000000006</v>
      </c>
      <c r="J11">
        <v>0</v>
      </c>
      <c r="K11">
        <v>0</v>
      </c>
      <c r="L11">
        <v>0</v>
      </c>
      <c r="M11">
        <v>0</v>
      </c>
      <c r="N11">
        <v>65.3</v>
      </c>
      <c r="O11" s="3">
        <f t="shared" si="1"/>
        <v>-0.1376623376623376</v>
      </c>
      <c r="P11" s="7">
        <v>0.47750000000000004</v>
      </c>
      <c r="Q11" s="3">
        <f t="shared" si="0"/>
        <v>4.7750000000000006E-3</v>
      </c>
      <c r="R11" s="11">
        <f t="shared" si="2"/>
        <v>-0.1424373376623376</v>
      </c>
      <c r="S11">
        <f t="shared" si="3"/>
        <v>-0.60779428434346083</v>
      </c>
    </row>
    <row r="12" spans="1:19" x14ac:dyDescent="0.25">
      <c r="P12" s="7"/>
    </row>
    <row r="13" spans="1:19" x14ac:dyDescent="0.25">
      <c r="L13" t="s">
        <v>28</v>
      </c>
      <c r="O13" s="3">
        <f>AVERAGE(O3:O11)</f>
        <v>-0.1174078753845042</v>
      </c>
      <c r="P13" s="7"/>
      <c r="R13" s="11">
        <f>AVERAGE(R3:R11)</f>
        <v>-0.12266713464376346</v>
      </c>
      <c r="S13">
        <f>AVERAGE(S3:S11)</f>
        <v>-0.52343286203518313</v>
      </c>
    </row>
    <row r="14" spans="1:19" x14ac:dyDescent="0.25">
      <c r="L14" t="s">
        <v>29</v>
      </c>
      <c r="O14" s="3">
        <f>MAX(O3:O11)</f>
        <v>0.1057294743059656</v>
      </c>
      <c r="R14" s="11">
        <f>MAX(R3:R11)</f>
        <v>0.10039614097263228</v>
      </c>
      <c r="S14">
        <f>MAX(S3:S11)</f>
        <v>0.428400317323825</v>
      </c>
    </row>
    <row r="15" spans="1:19" x14ac:dyDescent="0.25">
      <c r="L15" t="s">
        <v>30</v>
      </c>
      <c r="O15" s="3">
        <f>MIN(O3:O11)</f>
        <v>-0.70468750000000002</v>
      </c>
      <c r="R15" s="11">
        <f>MIN(R3:R11)</f>
        <v>-0.71024583333333335</v>
      </c>
      <c r="S15">
        <f>MIN(S3:S11)</f>
        <v>-3.0306896005182868</v>
      </c>
    </row>
    <row r="16" spans="1:19" x14ac:dyDescent="0.25">
      <c r="L16" t="s">
        <v>31</v>
      </c>
      <c r="O16" s="3">
        <f>_xlfn.STDEV.S(O3:O11)</f>
        <v>0.23435122924230584</v>
      </c>
      <c r="R16" s="11">
        <f>_xlfn.STDEV.S(R3:R11)</f>
        <v>0.23439632308055408</v>
      </c>
      <c r="S16">
        <f>_xlfn.STDEV.S(S3:S11)</f>
        <v>1.000192419892117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0"/>
  <sheetViews>
    <sheetView topLeftCell="E7" zoomScale="75" zoomScaleNormal="75" workbookViewId="0">
      <selection activeCell="P20" sqref="P20"/>
    </sheetView>
  </sheetViews>
  <sheetFormatPr defaultRowHeight="15" x14ac:dyDescent="0.25"/>
  <cols>
    <col min="2" max="3" width="9.85546875" bestFit="1" customWidth="1"/>
    <col min="14" max="14" width="15.5703125" customWidth="1"/>
    <col min="15" max="15" width="21.85546875" style="11" customWidth="1"/>
    <col min="16" max="16" width="13.85546875" style="9" customWidth="1"/>
    <col min="17" max="17" width="13.85546875" customWidth="1"/>
    <col min="18" max="18" width="18.42578125" customWidth="1"/>
    <col min="19" max="19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1" t="s">
        <v>33</v>
      </c>
      <c r="P1" s="8" t="s">
        <v>23</v>
      </c>
      <c r="Q1" s="2" t="s">
        <v>23</v>
      </c>
      <c r="R1" t="s">
        <v>17</v>
      </c>
      <c r="S1" t="s">
        <v>22</v>
      </c>
      <c r="T1" t="s">
        <v>36</v>
      </c>
    </row>
    <row r="2" spans="1:20" x14ac:dyDescent="0.25">
      <c r="A2" t="s">
        <v>14</v>
      </c>
      <c r="B2" s="1">
        <v>43374</v>
      </c>
      <c r="C2" s="1">
        <v>43398</v>
      </c>
      <c r="D2">
        <v>316.10000000000002</v>
      </c>
      <c r="E2">
        <v>331.7</v>
      </c>
      <c r="F2">
        <v>308.2</v>
      </c>
      <c r="G2">
        <v>327.5</v>
      </c>
      <c r="H2">
        <v>326.2</v>
      </c>
      <c r="I2">
        <v>327.5</v>
      </c>
      <c r="J2">
        <v>3541</v>
      </c>
      <c r="K2">
        <v>22807.03</v>
      </c>
      <c r="L2">
        <v>7596000</v>
      </c>
      <c r="M2">
        <v>-210000</v>
      </c>
      <c r="N2">
        <v>325.2</v>
      </c>
    </row>
    <row r="3" spans="1:20" x14ac:dyDescent="0.25">
      <c r="A3" t="s">
        <v>14</v>
      </c>
      <c r="B3" s="1">
        <v>43376</v>
      </c>
      <c r="C3" s="1">
        <v>43398</v>
      </c>
      <c r="D3">
        <v>321.45</v>
      </c>
      <c r="E3">
        <v>332.9</v>
      </c>
      <c r="F3">
        <v>316.5</v>
      </c>
      <c r="G3">
        <v>318.14999999999998</v>
      </c>
      <c r="H3">
        <v>318.85000000000002</v>
      </c>
      <c r="I3">
        <v>318.14999999999998</v>
      </c>
      <c r="J3">
        <v>2769</v>
      </c>
      <c r="K3">
        <v>17990.43</v>
      </c>
      <c r="L3">
        <v>7762000</v>
      </c>
      <c r="M3">
        <v>166000</v>
      </c>
      <c r="N3">
        <v>316.7</v>
      </c>
      <c r="O3" s="11">
        <f>(I3-I2)/I2</f>
        <v>-2.8549618320610756E-2</v>
      </c>
      <c r="P3" s="9">
        <v>1.9232876712328765E-2</v>
      </c>
      <c r="Q3" s="3">
        <f>P3/100</f>
        <v>1.9232876712328766E-4</v>
      </c>
      <c r="R3" s="5">
        <f>O3-Q3</f>
        <v>-2.8741947087734043E-2</v>
      </c>
      <c r="S3">
        <f>R3/(_xlfn.STDEV.S($O$3:$O$244))</f>
        <v>-0.56180930252097827</v>
      </c>
      <c r="T3" t="b">
        <f>N2&lt;I2</f>
        <v>1</v>
      </c>
    </row>
    <row r="4" spans="1:20" x14ac:dyDescent="0.25">
      <c r="A4" t="s">
        <v>14</v>
      </c>
      <c r="B4" s="1">
        <v>43377</v>
      </c>
      <c r="C4" s="1">
        <v>43398</v>
      </c>
      <c r="D4">
        <v>310.10000000000002</v>
      </c>
      <c r="E4">
        <v>322.7</v>
      </c>
      <c r="F4">
        <v>306.5</v>
      </c>
      <c r="G4">
        <v>317.8</v>
      </c>
      <c r="H4">
        <v>315.39999999999998</v>
      </c>
      <c r="I4">
        <v>317.8</v>
      </c>
      <c r="J4">
        <v>1931</v>
      </c>
      <c r="K4">
        <v>12205.95</v>
      </c>
      <c r="L4">
        <v>7456000</v>
      </c>
      <c r="M4">
        <v>-306000</v>
      </c>
      <c r="N4">
        <v>317</v>
      </c>
      <c r="O4" s="11">
        <f t="shared" ref="O4:O67" si="0">(I4-I3)/I3</f>
        <v>-1.1001100110009929E-3</v>
      </c>
      <c r="P4" s="9">
        <v>1.9506849315068492E-2</v>
      </c>
      <c r="Q4" s="3">
        <f t="shared" ref="Q4:Q67" si="1">P4/100</f>
        <v>1.9506849315068493E-4</v>
      </c>
      <c r="R4" s="5">
        <f t="shared" ref="R4:R67" si="2">O4-Q4</f>
        <v>-1.2951785041516778E-3</v>
      </c>
      <c r="S4">
        <f t="shared" ref="S4:S67" si="3">R4/(_xlfn.STDEV.S($O$3:$O$244))</f>
        <v>-2.5316424452265038E-2</v>
      </c>
      <c r="T4" t="b">
        <f t="shared" ref="T4:T67" si="4">N3&lt;I3</f>
        <v>1</v>
      </c>
    </row>
    <row r="5" spans="1:20" x14ac:dyDescent="0.25">
      <c r="A5" t="s">
        <v>14</v>
      </c>
      <c r="B5" s="1">
        <v>43378</v>
      </c>
      <c r="C5" s="1">
        <v>43398</v>
      </c>
      <c r="D5">
        <v>314.89999999999998</v>
      </c>
      <c r="E5">
        <v>323.75</v>
      </c>
      <c r="F5">
        <v>309.7</v>
      </c>
      <c r="G5">
        <v>314.2</v>
      </c>
      <c r="H5">
        <v>310.75</v>
      </c>
      <c r="I5">
        <v>314.2</v>
      </c>
      <c r="J5">
        <v>2273</v>
      </c>
      <c r="K5">
        <v>14469.2</v>
      </c>
      <c r="L5">
        <v>7162000</v>
      </c>
      <c r="M5">
        <v>-294000</v>
      </c>
      <c r="N5">
        <v>313.8</v>
      </c>
      <c r="O5" s="11">
        <f t="shared" si="0"/>
        <v>-1.1327879169288933E-2</v>
      </c>
      <c r="P5" s="9">
        <v>1.8986301369863012E-2</v>
      </c>
      <c r="Q5" s="3">
        <f t="shared" si="1"/>
        <v>1.8986301369863012E-4</v>
      </c>
      <c r="R5" s="5">
        <f t="shared" si="2"/>
        <v>-1.1517742182987564E-2</v>
      </c>
      <c r="S5">
        <f t="shared" si="3"/>
        <v>-0.22513348461357965</v>
      </c>
      <c r="T5" t="b">
        <f t="shared" si="4"/>
        <v>1</v>
      </c>
    </row>
    <row r="6" spans="1:20" x14ac:dyDescent="0.25">
      <c r="A6" t="s">
        <v>14</v>
      </c>
      <c r="B6" s="1">
        <v>43381</v>
      </c>
      <c r="C6" s="1">
        <v>43398</v>
      </c>
      <c r="D6">
        <v>311.25</v>
      </c>
      <c r="E6">
        <v>314.55</v>
      </c>
      <c r="F6">
        <v>296.3</v>
      </c>
      <c r="G6">
        <v>302.5</v>
      </c>
      <c r="H6">
        <v>301.39999999999998</v>
      </c>
      <c r="I6">
        <v>302.5</v>
      </c>
      <c r="J6">
        <v>3118</v>
      </c>
      <c r="K6">
        <v>19064.21</v>
      </c>
      <c r="L6">
        <v>7294000</v>
      </c>
      <c r="M6">
        <v>132000</v>
      </c>
      <c r="N6">
        <v>300.75</v>
      </c>
      <c r="O6" s="11">
        <f t="shared" si="0"/>
        <v>-3.7237428389560755E-2</v>
      </c>
      <c r="P6" s="9">
        <v>1.893150684931507E-2</v>
      </c>
      <c r="Q6" s="3">
        <f t="shared" si="1"/>
        <v>1.893150684931507E-4</v>
      </c>
      <c r="R6" s="5">
        <f t="shared" si="2"/>
        <v>-3.7426743458053906E-2</v>
      </c>
      <c r="S6">
        <f t="shared" si="3"/>
        <v>-0.73156813536735776</v>
      </c>
      <c r="T6" t="b">
        <f t="shared" si="4"/>
        <v>1</v>
      </c>
    </row>
    <row r="7" spans="1:20" x14ac:dyDescent="0.25">
      <c r="A7" t="s">
        <v>14</v>
      </c>
      <c r="B7" s="1">
        <v>43382</v>
      </c>
      <c r="C7" s="1">
        <v>43398</v>
      </c>
      <c r="D7">
        <v>305</v>
      </c>
      <c r="E7">
        <v>307.64999999999998</v>
      </c>
      <c r="F7">
        <v>289.45</v>
      </c>
      <c r="G7">
        <v>301.05</v>
      </c>
      <c r="H7">
        <v>300.05</v>
      </c>
      <c r="I7">
        <v>301.05</v>
      </c>
      <c r="J7">
        <v>3760</v>
      </c>
      <c r="K7">
        <v>22486.78</v>
      </c>
      <c r="L7">
        <v>6930000</v>
      </c>
      <c r="M7">
        <v>-364000</v>
      </c>
      <c r="N7">
        <v>300.05</v>
      </c>
      <c r="O7" s="11">
        <f t="shared" si="0"/>
        <v>-4.7933884297520282E-3</v>
      </c>
      <c r="P7" s="9">
        <v>1.882191780821918E-2</v>
      </c>
      <c r="Q7" s="3">
        <f t="shared" si="1"/>
        <v>1.8821917808219178E-4</v>
      </c>
      <c r="R7" s="5">
        <f t="shared" si="2"/>
        <v>-4.9816076078342203E-3</v>
      </c>
      <c r="S7">
        <f t="shared" si="3"/>
        <v>-9.7373830904619735E-2</v>
      </c>
      <c r="T7" t="b">
        <f t="shared" si="4"/>
        <v>1</v>
      </c>
    </row>
    <row r="8" spans="1:20" x14ac:dyDescent="0.25">
      <c r="A8" t="s">
        <v>14</v>
      </c>
      <c r="B8" s="1">
        <v>43383</v>
      </c>
      <c r="C8" s="1">
        <v>43398</v>
      </c>
      <c r="D8">
        <v>303.75</v>
      </c>
      <c r="E8">
        <v>331.75</v>
      </c>
      <c r="F8">
        <v>302.39999999999998</v>
      </c>
      <c r="G8">
        <v>329.35</v>
      </c>
      <c r="H8">
        <v>328.5</v>
      </c>
      <c r="I8">
        <v>329.35</v>
      </c>
      <c r="J8">
        <v>4332</v>
      </c>
      <c r="K8">
        <v>27870.02</v>
      </c>
      <c r="L8">
        <v>6840000</v>
      </c>
      <c r="M8">
        <v>-90000</v>
      </c>
      <c r="N8">
        <v>329.4</v>
      </c>
      <c r="O8" s="11">
        <f t="shared" si="0"/>
        <v>9.4004318219564897E-2</v>
      </c>
      <c r="P8" s="9">
        <v>1.8958904109589041E-2</v>
      </c>
      <c r="Q8" s="3">
        <f t="shared" si="1"/>
        <v>1.8958904109589041E-4</v>
      </c>
      <c r="R8" s="5">
        <f t="shared" si="2"/>
        <v>9.3814729178469003E-2</v>
      </c>
      <c r="S8">
        <f t="shared" si="3"/>
        <v>1.8337653814846464</v>
      </c>
      <c r="T8" t="b">
        <f t="shared" si="4"/>
        <v>1</v>
      </c>
    </row>
    <row r="9" spans="1:20" x14ac:dyDescent="0.25">
      <c r="A9" t="s">
        <v>14</v>
      </c>
      <c r="B9" s="1">
        <v>43384</v>
      </c>
      <c r="C9" s="1">
        <v>43398</v>
      </c>
      <c r="D9">
        <v>314.05</v>
      </c>
      <c r="E9">
        <v>329.4</v>
      </c>
      <c r="F9">
        <v>309.35000000000002</v>
      </c>
      <c r="G9">
        <v>321.8</v>
      </c>
      <c r="H9">
        <v>322</v>
      </c>
      <c r="I9">
        <v>321.8</v>
      </c>
      <c r="J9">
        <v>3516</v>
      </c>
      <c r="K9">
        <v>22540.99</v>
      </c>
      <c r="L9">
        <v>6282000</v>
      </c>
      <c r="M9">
        <v>-558000</v>
      </c>
      <c r="N9">
        <v>321.5</v>
      </c>
      <c r="O9" s="11">
        <f t="shared" si="0"/>
        <v>-2.292394109609841E-2</v>
      </c>
      <c r="P9" s="9">
        <v>1.9013698630136987E-2</v>
      </c>
      <c r="Q9" s="3">
        <f t="shared" si="1"/>
        <v>1.9013698630136988E-4</v>
      </c>
      <c r="R9" s="5">
        <f t="shared" si="2"/>
        <v>-2.3114078082399781E-2</v>
      </c>
      <c r="S9">
        <f t="shared" si="3"/>
        <v>-0.45180321452300815</v>
      </c>
      <c r="T9" t="b">
        <f t="shared" si="4"/>
        <v>0</v>
      </c>
    </row>
    <row r="10" spans="1:20" x14ac:dyDescent="0.25">
      <c r="A10" t="s">
        <v>14</v>
      </c>
      <c r="B10" s="1">
        <v>43385</v>
      </c>
      <c r="C10" s="1">
        <v>43398</v>
      </c>
      <c r="D10">
        <v>319.60000000000002</v>
      </c>
      <c r="E10">
        <v>336.25</v>
      </c>
      <c r="F10">
        <v>319.60000000000002</v>
      </c>
      <c r="G10">
        <v>330.6</v>
      </c>
      <c r="H10">
        <v>331.2</v>
      </c>
      <c r="I10">
        <v>330.6</v>
      </c>
      <c r="J10">
        <v>2709</v>
      </c>
      <c r="K10">
        <v>17923.490000000002</v>
      </c>
      <c r="L10">
        <v>6224000</v>
      </c>
      <c r="M10">
        <v>-58000</v>
      </c>
      <c r="N10">
        <v>329.8</v>
      </c>
      <c r="O10" s="11">
        <f t="shared" si="0"/>
        <v>2.7346177750155409E-2</v>
      </c>
      <c r="P10" s="9">
        <v>1.8876712328767122E-2</v>
      </c>
      <c r="Q10" s="3">
        <f t="shared" si="1"/>
        <v>1.8876712328767123E-4</v>
      </c>
      <c r="R10" s="5">
        <f t="shared" si="2"/>
        <v>2.7157410626867738E-2</v>
      </c>
      <c r="S10">
        <f t="shared" si="3"/>
        <v>0.53083689410407375</v>
      </c>
      <c r="T10" t="b">
        <f t="shared" si="4"/>
        <v>1</v>
      </c>
    </row>
    <row r="11" spans="1:20" x14ac:dyDescent="0.25">
      <c r="A11" t="s">
        <v>14</v>
      </c>
      <c r="B11" s="1">
        <v>43388</v>
      </c>
      <c r="C11" s="1">
        <v>43398</v>
      </c>
      <c r="D11">
        <v>332.6</v>
      </c>
      <c r="E11">
        <v>335.85</v>
      </c>
      <c r="F11">
        <v>321.8</v>
      </c>
      <c r="G11">
        <v>333.8</v>
      </c>
      <c r="H11">
        <v>335.2</v>
      </c>
      <c r="I11">
        <v>333.8</v>
      </c>
      <c r="J11">
        <v>1896</v>
      </c>
      <c r="K11">
        <v>12479.01</v>
      </c>
      <c r="L11">
        <v>6244000</v>
      </c>
      <c r="M11">
        <v>20000</v>
      </c>
      <c r="N11">
        <v>332.1</v>
      </c>
      <c r="O11" s="11">
        <f t="shared" si="0"/>
        <v>9.6793708408953062E-3</v>
      </c>
      <c r="P11" s="9">
        <v>1.893150684931507E-2</v>
      </c>
      <c r="Q11" s="3">
        <f t="shared" si="1"/>
        <v>1.893150684931507E-4</v>
      </c>
      <c r="R11" s="5">
        <f t="shared" si="2"/>
        <v>9.4900557724021551E-3</v>
      </c>
      <c r="S11">
        <f t="shared" si="3"/>
        <v>0.18549897117630423</v>
      </c>
      <c r="T11" t="b">
        <f t="shared" si="4"/>
        <v>1</v>
      </c>
    </row>
    <row r="12" spans="1:20" x14ac:dyDescent="0.25">
      <c r="A12" t="s">
        <v>14</v>
      </c>
      <c r="B12" s="1">
        <v>43389</v>
      </c>
      <c r="C12" s="1">
        <v>43398</v>
      </c>
      <c r="D12">
        <v>334.6</v>
      </c>
      <c r="E12">
        <v>339.6</v>
      </c>
      <c r="F12">
        <v>330.25</v>
      </c>
      <c r="G12">
        <v>333.25</v>
      </c>
      <c r="H12">
        <v>332.15</v>
      </c>
      <c r="I12">
        <v>333.25</v>
      </c>
      <c r="J12">
        <v>2857</v>
      </c>
      <c r="K12">
        <v>19200.59</v>
      </c>
      <c r="L12">
        <v>6542000</v>
      </c>
      <c r="M12">
        <v>298000</v>
      </c>
      <c r="N12">
        <v>332.3</v>
      </c>
      <c r="O12" s="11">
        <f t="shared" si="0"/>
        <v>-1.6476932294787639E-3</v>
      </c>
      <c r="P12" s="9">
        <v>1.8986301369863012E-2</v>
      </c>
      <c r="Q12" s="3">
        <f t="shared" si="1"/>
        <v>1.8986301369863012E-4</v>
      </c>
      <c r="R12" s="5">
        <f t="shared" si="2"/>
        <v>-1.837556243177394E-3</v>
      </c>
      <c r="S12">
        <f t="shared" si="3"/>
        <v>-3.5918102144274378E-2</v>
      </c>
      <c r="T12" t="b">
        <f t="shared" si="4"/>
        <v>1</v>
      </c>
    </row>
    <row r="13" spans="1:20" x14ac:dyDescent="0.25">
      <c r="A13" t="s">
        <v>14</v>
      </c>
      <c r="B13" s="1">
        <v>43390</v>
      </c>
      <c r="C13" s="1">
        <v>43398</v>
      </c>
      <c r="D13">
        <v>337.85</v>
      </c>
      <c r="E13">
        <v>337.85</v>
      </c>
      <c r="F13">
        <v>311.7</v>
      </c>
      <c r="G13">
        <v>315.14999999999998</v>
      </c>
      <c r="H13">
        <v>315.7</v>
      </c>
      <c r="I13">
        <v>315.14999999999998</v>
      </c>
      <c r="J13">
        <v>3180</v>
      </c>
      <c r="K13">
        <v>20492.02</v>
      </c>
      <c r="L13">
        <v>6520000</v>
      </c>
      <c r="M13">
        <v>-22000</v>
      </c>
      <c r="N13">
        <v>315.10000000000002</v>
      </c>
      <c r="O13" s="11">
        <f t="shared" si="0"/>
        <v>-5.4313578394598716E-2</v>
      </c>
      <c r="P13" s="9">
        <v>1.8958904109589041E-2</v>
      </c>
      <c r="Q13" s="3">
        <f t="shared" si="1"/>
        <v>1.8958904109589041E-4</v>
      </c>
      <c r="R13" s="5">
        <f t="shared" si="2"/>
        <v>-5.4503167435694604E-2</v>
      </c>
      <c r="S13">
        <f t="shared" si="3"/>
        <v>-1.0653553285295443</v>
      </c>
      <c r="T13" t="b">
        <f t="shared" si="4"/>
        <v>1</v>
      </c>
    </row>
    <row r="14" spans="1:20" x14ac:dyDescent="0.25">
      <c r="A14" t="s">
        <v>14</v>
      </c>
      <c r="B14" s="1">
        <v>43392</v>
      </c>
      <c r="C14" s="1">
        <v>43398</v>
      </c>
      <c r="D14">
        <v>313.05</v>
      </c>
      <c r="E14">
        <v>326.39999999999998</v>
      </c>
      <c r="F14">
        <v>309.39999999999998</v>
      </c>
      <c r="G14">
        <v>322.85000000000002</v>
      </c>
      <c r="H14">
        <v>323</v>
      </c>
      <c r="I14">
        <v>322.85000000000002</v>
      </c>
      <c r="J14">
        <v>3099</v>
      </c>
      <c r="K14">
        <v>19836.740000000002</v>
      </c>
      <c r="L14">
        <v>6120000</v>
      </c>
      <c r="M14">
        <v>-400000</v>
      </c>
      <c r="N14">
        <v>323.2</v>
      </c>
      <c r="O14" s="11">
        <f t="shared" si="0"/>
        <v>2.4432809773124054E-2</v>
      </c>
      <c r="P14" s="9">
        <v>1.9041095890410958E-2</v>
      </c>
      <c r="Q14" s="3">
        <f t="shared" si="1"/>
        <v>1.9041095890410959E-4</v>
      </c>
      <c r="R14" s="5">
        <f t="shared" si="2"/>
        <v>2.4242398814219943E-2</v>
      </c>
      <c r="S14">
        <f t="shared" si="3"/>
        <v>0.47385812546654577</v>
      </c>
      <c r="T14" t="b">
        <f t="shared" si="4"/>
        <v>1</v>
      </c>
    </row>
    <row r="15" spans="1:20" x14ac:dyDescent="0.25">
      <c r="A15" t="s">
        <v>14</v>
      </c>
      <c r="B15" s="1">
        <v>43395</v>
      </c>
      <c r="C15" s="1">
        <v>43398</v>
      </c>
      <c r="D15">
        <v>325.8</v>
      </c>
      <c r="E15">
        <v>326</v>
      </c>
      <c r="F15">
        <v>316.05</v>
      </c>
      <c r="G15">
        <v>319.14999999999998</v>
      </c>
      <c r="H15">
        <v>320</v>
      </c>
      <c r="I15">
        <v>319.14999999999998</v>
      </c>
      <c r="J15">
        <v>2005</v>
      </c>
      <c r="K15">
        <v>12812.3</v>
      </c>
      <c r="L15">
        <v>5740000</v>
      </c>
      <c r="M15">
        <v>-380000</v>
      </c>
      <c r="N15">
        <v>319.3</v>
      </c>
      <c r="O15" s="11">
        <f t="shared" si="0"/>
        <v>-1.1460430540498823E-2</v>
      </c>
      <c r="P15" s="9">
        <v>1.9041095890410958E-2</v>
      </c>
      <c r="Q15" s="3">
        <f t="shared" si="1"/>
        <v>1.9041095890410959E-4</v>
      </c>
      <c r="R15" s="5">
        <f t="shared" si="2"/>
        <v>-1.1650841499402933E-2</v>
      </c>
      <c r="S15">
        <f t="shared" si="3"/>
        <v>-0.22773513278630381</v>
      </c>
      <c r="T15" t="b">
        <f t="shared" si="4"/>
        <v>0</v>
      </c>
    </row>
    <row r="16" spans="1:20" x14ac:dyDescent="0.25">
      <c r="A16" t="s">
        <v>14</v>
      </c>
      <c r="B16" s="1">
        <v>43396</v>
      </c>
      <c r="C16" s="1">
        <v>43398</v>
      </c>
      <c r="D16">
        <v>316.60000000000002</v>
      </c>
      <c r="E16">
        <v>319.55</v>
      </c>
      <c r="F16">
        <v>307.45</v>
      </c>
      <c r="G16">
        <v>315.35000000000002</v>
      </c>
      <c r="H16">
        <v>315.5</v>
      </c>
      <c r="I16">
        <v>315.35000000000002</v>
      </c>
      <c r="J16">
        <v>3077</v>
      </c>
      <c r="K16">
        <v>19263.8</v>
      </c>
      <c r="L16">
        <v>4780000</v>
      </c>
      <c r="M16">
        <v>-960000</v>
      </c>
      <c r="N16">
        <v>315.05</v>
      </c>
      <c r="O16" s="11">
        <f t="shared" si="0"/>
        <v>-1.1906626977909932E-2</v>
      </c>
      <c r="P16" s="9">
        <v>1.9068493150684932E-2</v>
      </c>
      <c r="Q16" s="3">
        <f t="shared" si="1"/>
        <v>1.9068493150684932E-4</v>
      </c>
      <c r="R16" s="5">
        <f t="shared" si="2"/>
        <v>-1.2097311909416781E-2</v>
      </c>
      <c r="S16">
        <f t="shared" si="3"/>
        <v>-0.23646214174225519</v>
      </c>
      <c r="T16" t="b">
        <f t="shared" si="4"/>
        <v>0</v>
      </c>
    </row>
    <row r="17" spans="1:20" x14ac:dyDescent="0.25">
      <c r="A17" t="s">
        <v>14</v>
      </c>
      <c r="B17" s="1">
        <v>43397</v>
      </c>
      <c r="C17" s="1">
        <v>43398</v>
      </c>
      <c r="D17">
        <v>319.95</v>
      </c>
      <c r="E17">
        <v>323.14999999999998</v>
      </c>
      <c r="F17">
        <v>316</v>
      </c>
      <c r="G17">
        <v>321.64999999999998</v>
      </c>
      <c r="H17">
        <v>322.35000000000002</v>
      </c>
      <c r="I17">
        <v>321.64999999999998</v>
      </c>
      <c r="J17">
        <v>2784</v>
      </c>
      <c r="K17">
        <v>17806.63</v>
      </c>
      <c r="L17">
        <v>3708000</v>
      </c>
      <c r="M17">
        <v>-1072000</v>
      </c>
      <c r="N17">
        <v>322.10000000000002</v>
      </c>
      <c r="O17" s="11">
        <f t="shared" si="0"/>
        <v>1.9977802441731266E-2</v>
      </c>
      <c r="P17" s="9">
        <v>1.9041095890410958E-2</v>
      </c>
      <c r="Q17" s="3">
        <f t="shared" si="1"/>
        <v>1.9041095890410959E-4</v>
      </c>
      <c r="R17" s="5">
        <f t="shared" si="2"/>
        <v>1.9787391482827155E-2</v>
      </c>
      <c r="S17">
        <f t="shared" si="3"/>
        <v>0.38677757542810548</v>
      </c>
      <c r="T17" t="b">
        <f t="shared" si="4"/>
        <v>1</v>
      </c>
    </row>
    <row r="18" spans="1:20" x14ac:dyDescent="0.25">
      <c r="A18" t="s">
        <v>14</v>
      </c>
      <c r="B18" s="1">
        <v>43398</v>
      </c>
      <c r="C18" s="1">
        <v>43398</v>
      </c>
      <c r="D18">
        <v>319.39999999999998</v>
      </c>
      <c r="E18">
        <v>321.8</v>
      </c>
      <c r="F18">
        <v>314</v>
      </c>
      <c r="G18">
        <v>319.10000000000002</v>
      </c>
      <c r="H18">
        <v>319.25</v>
      </c>
      <c r="I18">
        <v>319.25</v>
      </c>
      <c r="J18">
        <v>3412</v>
      </c>
      <c r="K18">
        <v>21705.56</v>
      </c>
      <c r="L18">
        <v>1368000</v>
      </c>
      <c r="M18">
        <v>-2340000</v>
      </c>
      <c r="N18">
        <v>319.25</v>
      </c>
      <c r="O18" s="11">
        <f t="shared" si="0"/>
        <v>-7.4615265039638659E-3</v>
      </c>
      <c r="P18" s="9">
        <v>1.9068493150684932E-2</v>
      </c>
      <c r="Q18" s="3">
        <f t="shared" si="1"/>
        <v>1.9068493150684932E-4</v>
      </c>
      <c r="R18" s="5">
        <f t="shared" si="2"/>
        <v>-7.652211435470715E-3</v>
      </c>
      <c r="S18">
        <f t="shared" si="3"/>
        <v>-0.14957523775901529</v>
      </c>
      <c r="T18" t="b">
        <f t="shared" si="4"/>
        <v>0</v>
      </c>
    </row>
    <row r="19" spans="1:20" x14ac:dyDescent="0.25">
      <c r="A19" t="s">
        <v>14</v>
      </c>
      <c r="B19" s="1">
        <v>43399</v>
      </c>
      <c r="C19" s="1">
        <v>43433</v>
      </c>
      <c r="D19">
        <v>319.25</v>
      </c>
      <c r="E19">
        <v>331.8</v>
      </c>
      <c r="F19">
        <v>317.95</v>
      </c>
      <c r="G19">
        <v>321.45</v>
      </c>
      <c r="H19">
        <v>321.3</v>
      </c>
      <c r="I19">
        <v>321.45</v>
      </c>
      <c r="J19">
        <v>6013</v>
      </c>
      <c r="K19">
        <v>39145.68</v>
      </c>
      <c r="L19">
        <v>5426000</v>
      </c>
      <c r="M19">
        <v>464000</v>
      </c>
      <c r="N19">
        <v>321.3</v>
      </c>
      <c r="O19" s="11">
        <f t="shared" si="0"/>
        <v>6.8911511354737311E-3</v>
      </c>
      <c r="P19" s="9">
        <v>1.9041095890410958E-2</v>
      </c>
      <c r="Q19" s="3">
        <f t="shared" si="1"/>
        <v>1.9041095890410959E-4</v>
      </c>
      <c r="R19" s="5">
        <f t="shared" si="2"/>
        <v>6.7007401765696211E-3</v>
      </c>
      <c r="S19">
        <f t="shared" si="3"/>
        <v>0.13097714478012645</v>
      </c>
      <c r="T19" t="b">
        <f t="shared" si="4"/>
        <v>0</v>
      </c>
    </row>
    <row r="20" spans="1:20" x14ac:dyDescent="0.25">
      <c r="A20" t="s">
        <v>14</v>
      </c>
      <c r="B20" s="1">
        <v>43402</v>
      </c>
      <c r="C20" s="1">
        <v>43433</v>
      </c>
      <c r="D20">
        <v>324.39999999999998</v>
      </c>
      <c r="E20">
        <v>337.2</v>
      </c>
      <c r="F20">
        <v>322.64999999999998</v>
      </c>
      <c r="G20">
        <v>335.8</v>
      </c>
      <c r="H20">
        <v>334.5</v>
      </c>
      <c r="I20">
        <v>335.8</v>
      </c>
      <c r="J20">
        <v>3904</v>
      </c>
      <c r="K20">
        <v>25768.6</v>
      </c>
      <c r="L20">
        <v>5332000</v>
      </c>
      <c r="M20">
        <v>-94000</v>
      </c>
      <c r="N20">
        <v>334.2</v>
      </c>
      <c r="O20" s="11">
        <f t="shared" si="0"/>
        <v>4.4641468346554747E-2</v>
      </c>
      <c r="P20" s="9">
        <v>1.9041095890410958E-2</v>
      </c>
      <c r="Q20" s="3">
        <f t="shared" si="1"/>
        <v>1.9041095890410959E-4</v>
      </c>
      <c r="R20" s="5">
        <f t="shared" si="2"/>
        <v>4.4451057387650636E-2</v>
      </c>
      <c r="S20">
        <f t="shared" si="3"/>
        <v>0.86887006892909857</v>
      </c>
      <c r="T20" t="b">
        <f t="shared" si="4"/>
        <v>1</v>
      </c>
    </row>
    <row r="21" spans="1:20" x14ac:dyDescent="0.25">
      <c r="A21" t="s">
        <v>14</v>
      </c>
      <c r="B21" s="1">
        <v>43403</v>
      </c>
      <c r="C21" s="1">
        <v>43433</v>
      </c>
      <c r="D21">
        <v>333.95</v>
      </c>
      <c r="E21">
        <v>348.35</v>
      </c>
      <c r="F21">
        <v>332.05</v>
      </c>
      <c r="G21">
        <v>346.85</v>
      </c>
      <c r="H21">
        <v>347.7</v>
      </c>
      <c r="I21">
        <v>346.85</v>
      </c>
      <c r="J21">
        <v>3988</v>
      </c>
      <c r="K21">
        <v>27267.57</v>
      </c>
      <c r="L21">
        <v>5072000</v>
      </c>
      <c r="M21">
        <v>-260000</v>
      </c>
      <c r="N21">
        <v>345.85</v>
      </c>
      <c r="O21" s="11">
        <f t="shared" si="0"/>
        <v>3.2906491959499733E-2</v>
      </c>
      <c r="P21" s="9">
        <v>1.9068493150684932E-2</v>
      </c>
      <c r="Q21" s="3">
        <f t="shared" si="1"/>
        <v>1.9068493150684932E-4</v>
      </c>
      <c r="R21" s="5">
        <f t="shared" si="2"/>
        <v>3.2715807027992885E-2</v>
      </c>
      <c r="S21">
        <f t="shared" si="3"/>
        <v>0.6394850241600889</v>
      </c>
      <c r="T21" t="b">
        <f t="shared" si="4"/>
        <v>1</v>
      </c>
    </row>
    <row r="22" spans="1:20" x14ac:dyDescent="0.25">
      <c r="A22" t="s">
        <v>14</v>
      </c>
      <c r="B22" s="1">
        <v>43404</v>
      </c>
      <c r="C22" s="1">
        <v>43433</v>
      </c>
      <c r="D22">
        <v>347.5</v>
      </c>
      <c r="E22">
        <v>348.65</v>
      </c>
      <c r="F22">
        <v>337.2</v>
      </c>
      <c r="G22">
        <v>344.6</v>
      </c>
      <c r="H22">
        <v>343.75</v>
      </c>
      <c r="I22">
        <v>344.6</v>
      </c>
      <c r="J22">
        <v>3781</v>
      </c>
      <c r="K22">
        <v>25921.14</v>
      </c>
      <c r="L22">
        <v>5400000</v>
      </c>
      <c r="M22">
        <v>328000</v>
      </c>
      <c r="N22">
        <v>342.95</v>
      </c>
      <c r="O22" s="11">
        <f t="shared" si="0"/>
        <v>-6.4869540147037622E-3</v>
      </c>
      <c r="P22" s="9">
        <v>1.9041095890410958E-2</v>
      </c>
      <c r="Q22" s="3">
        <f t="shared" si="1"/>
        <v>1.9041095890410959E-4</v>
      </c>
      <c r="R22" s="5">
        <f t="shared" si="2"/>
        <v>-6.6773649736078721E-3</v>
      </c>
      <c r="S22">
        <f t="shared" si="3"/>
        <v>-0.13052023744423372</v>
      </c>
      <c r="T22" t="b">
        <f t="shared" si="4"/>
        <v>1</v>
      </c>
    </row>
    <row r="23" spans="1:20" x14ac:dyDescent="0.25">
      <c r="A23" t="s">
        <v>14</v>
      </c>
      <c r="B23" s="1">
        <v>43405</v>
      </c>
      <c r="C23" s="1">
        <v>43433</v>
      </c>
      <c r="D23">
        <v>344.3</v>
      </c>
      <c r="E23">
        <v>356.7</v>
      </c>
      <c r="F23">
        <v>336.9</v>
      </c>
      <c r="G23">
        <v>346.65</v>
      </c>
      <c r="H23">
        <v>347</v>
      </c>
      <c r="I23">
        <v>346.65</v>
      </c>
      <c r="J23">
        <v>10112</v>
      </c>
      <c r="K23">
        <v>70518.36</v>
      </c>
      <c r="L23">
        <v>5250000</v>
      </c>
      <c r="M23">
        <v>-150000</v>
      </c>
      <c r="N23">
        <v>345.4</v>
      </c>
      <c r="O23" s="11">
        <f t="shared" si="0"/>
        <v>5.9489262913521605E-3</v>
      </c>
      <c r="P23" s="9">
        <v>1.8986301369863012E-2</v>
      </c>
      <c r="Q23" s="3">
        <f t="shared" si="1"/>
        <v>1.8986301369863012E-4</v>
      </c>
      <c r="R23" s="5">
        <f t="shared" si="2"/>
        <v>5.7590632776535304E-3</v>
      </c>
      <c r="S23">
        <f t="shared" si="3"/>
        <v>0.11257049890588289</v>
      </c>
      <c r="T23" t="b">
        <f t="shared" si="4"/>
        <v>1</v>
      </c>
    </row>
    <row r="24" spans="1:20" x14ac:dyDescent="0.25">
      <c r="A24" t="s">
        <v>14</v>
      </c>
      <c r="B24" s="1">
        <v>43406</v>
      </c>
      <c r="C24" s="1">
        <v>43433</v>
      </c>
      <c r="D24">
        <v>346.85</v>
      </c>
      <c r="E24">
        <v>349.2</v>
      </c>
      <c r="F24">
        <v>325.5</v>
      </c>
      <c r="G24">
        <v>327.05</v>
      </c>
      <c r="H24">
        <v>327.05</v>
      </c>
      <c r="I24">
        <v>327.05</v>
      </c>
      <c r="J24">
        <v>7127</v>
      </c>
      <c r="K24">
        <v>47760.35</v>
      </c>
      <c r="L24">
        <v>6186000</v>
      </c>
      <c r="M24">
        <v>936000</v>
      </c>
      <c r="N24">
        <v>326.85000000000002</v>
      </c>
      <c r="O24" s="11">
        <f t="shared" si="0"/>
        <v>-5.6541179864416466E-2</v>
      </c>
      <c r="P24" s="9">
        <v>1.9068493150684932E-2</v>
      </c>
      <c r="Q24" s="3">
        <f t="shared" si="1"/>
        <v>1.9068493150684932E-4</v>
      </c>
      <c r="R24" s="5">
        <f t="shared" si="2"/>
        <v>-5.6731864795923313E-2</v>
      </c>
      <c r="S24">
        <f t="shared" si="3"/>
        <v>-1.1089189362996938</v>
      </c>
      <c r="T24" t="b">
        <f t="shared" si="4"/>
        <v>1</v>
      </c>
    </row>
    <row r="25" spans="1:20" x14ac:dyDescent="0.25">
      <c r="A25" t="s">
        <v>14</v>
      </c>
      <c r="B25" s="1">
        <v>43409</v>
      </c>
      <c r="C25" s="1">
        <v>43433</v>
      </c>
      <c r="D25">
        <v>330.2</v>
      </c>
      <c r="E25">
        <v>331.4</v>
      </c>
      <c r="F25">
        <v>318.10000000000002</v>
      </c>
      <c r="G25">
        <v>322.3</v>
      </c>
      <c r="H25">
        <v>324.5</v>
      </c>
      <c r="I25">
        <v>322.3</v>
      </c>
      <c r="J25">
        <v>3197</v>
      </c>
      <c r="K25">
        <v>20702.5</v>
      </c>
      <c r="L25">
        <v>6342000</v>
      </c>
      <c r="M25">
        <v>156000</v>
      </c>
      <c r="N25">
        <v>320.35000000000002</v>
      </c>
      <c r="O25" s="11">
        <f t="shared" si="0"/>
        <v>-1.4523773123375629E-2</v>
      </c>
      <c r="P25" s="9">
        <v>1.8958904109589041E-2</v>
      </c>
      <c r="Q25" s="3">
        <f t="shared" si="1"/>
        <v>1.8958904109589041E-4</v>
      </c>
      <c r="R25" s="5">
        <f t="shared" si="2"/>
        <v>-1.471336216447152E-2</v>
      </c>
      <c r="S25">
        <f t="shared" si="3"/>
        <v>-0.28759720801545668</v>
      </c>
      <c r="T25" t="b">
        <f t="shared" si="4"/>
        <v>1</v>
      </c>
    </row>
    <row r="26" spans="1:20" x14ac:dyDescent="0.25">
      <c r="A26" t="s">
        <v>14</v>
      </c>
      <c r="B26" s="1">
        <v>43410</v>
      </c>
      <c r="C26" s="1">
        <v>43433</v>
      </c>
      <c r="D26">
        <v>321.3</v>
      </c>
      <c r="E26">
        <v>326.3</v>
      </c>
      <c r="F26">
        <v>315.64999999999998</v>
      </c>
      <c r="G26">
        <v>318.35000000000002</v>
      </c>
      <c r="H26">
        <v>318.3</v>
      </c>
      <c r="I26">
        <v>318.35000000000002</v>
      </c>
      <c r="J26">
        <v>2313</v>
      </c>
      <c r="K26">
        <v>14788.05</v>
      </c>
      <c r="L26">
        <v>6650000</v>
      </c>
      <c r="M26">
        <v>308000</v>
      </c>
      <c r="N26">
        <v>316.8</v>
      </c>
      <c r="O26" s="11">
        <f t="shared" si="0"/>
        <v>-1.2255662426310855E-2</v>
      </c>
      <c r="P26" s="9">
        <v>1.9013698630136987E-2</v>
      </c>
      <c r="Q26" s="3">
        <f t="shared" si="1"/>
        <v>1.9013698630136988E-4</v>
      </c>
      <c r="R26" s="5">
        <f t="shared" si="2"/>
        <v>-1.2445799412612224E-2</v>
      </c>
      <c r="S26">
        <f t="shared" si="3"/>
        <v>-0.24327391133148604</v>
      </c>
      <c r="T26" t="b">
        <f t="shared" si="4"/>
        <v>1</v>
      </c>
    </row>
    <row r="27" spans="1:20" x14ac:dyDescent="0.25">
      <c r="A27" t="s">
        <v>14</v>
      </c>
      <c r="B27" s="1">
        <v>43411</v>
      </c>
      <c r="C27" s="1">
        <v>43433</v>
      </c>
      <c r="D27">
        <v>321.45</v>
      </c>
      <c r="E27">
        <v>321.45</v>
      </c>
      <c r="F27">
        <v>317.89999999999998</v>
      </c>
      <c r="G27">
        <v>319.10000000000002</v>
      </c>
      <c r="H27">
        <v>319.3</v>
      </c>
      <c r="I27">
        <v>319.10000000000002</v>
      </c>
      <c r="J27">
        <v>292</v>
      </c>
      <c r="K27">
        <v>1865.12</v>
      </c>
      <c r="L27">
        <v>6614000</v>
      </c>
      <c r="M27">
        <v>-36000</v>
      </c>
      <c r="N27">
        <v>318.64999999999998</v>
      </c>
      <c r="O27" s="11">
        <f t="shared" si="0"/>
        <v>2.355897596984451E-3</v>
      </c>
      <c r="P27" s="9">
        <v>1.9041095890410958E-2</v>
      </c>
      <c r="Q27" s="3">
        <f t="shared" si="1"/>
        <v>1.9041095890410959E-4</v>
      </c>
      <c r="R27" s="5">
        <f t="shared" si="2"/>
        <v>2.1654866380803415E-3</v>
      </c>
      <c r="S27">
        <f t="shared" si="3"/>
        <v>4.2328048759007315E-2</v>
      </c>
      <c r="T27" t="b">
        <f t="shared" si="4"/>
        <v>1</v>
      </c>
    </row>
    <row r="28" spans="1:20" x14ac:dyDescent="0.25">
      <c r="A28" t="s">
        <v>14</v>
      </c>
      <c r="B28" s="1">
        <v>43413</v>
      </c>
      <c r="C28" s="1">
        <v>43433</v>
      </c>
      <c r="D28">
        <v>320.10000000000002</v>
      </c>
      <c r="E28">
        <v>326.8</v>
      </c>
      <c r="F28">
        <v>318.75</v>
      </c>
      <c r="G28">
        <v>321.64999999999998</v>
      </c>
      <c r="H28">
        <v>321.95</v>
      </c>
      <c r="I28">
        <v>321.64999999999998</v>
      </c>
      <c r="J28">
        <v>1707</v>
      </c>
      <c r="K28">
        <v>11029.3</v>
      </c>
      <c r="L28">
        <v>6714000</v>
      </c>
      <c r="M28">
        <v>100000</v>
      </c>
      <c r="N28">
        <v>319.95</v>
      </c>
      <c r="O28" s="11">
        <f t="shared" si="0"/>
        <v>7.9912253212157773E-3</v>
      </c>
      <c r="P28" s="9">
        <v>1.8958904109589041E-2</v>
      </c>
      <c r="Q28" s="3">
        <f t="shared" si="1"/>
        <v>1.8958904109589041E-4</v>
      </c>
      <c r="R28" s="5">
        <f t="shared" si="2"/>
        <v>7.8016362801198872E-3</v>
      </c>
      <c r="S28">
        <f t="shared" si="3"/>
        <v>0.15249599561496036</v>
      </c>
      <c r="T28" t="b">
        <f t="shared" si="4"/>
        <v>1</v>
      </c>
    </row>
    <row r="29" spans="1:20" x14ac:dyDescent="0.25">
      <c r="A29" t="s">
        <v>14</v>
      </c>
      <c r="B29" s="1">
        <v>43416</v>
      </c>
      <c r="C29" s="1">
        <v>43433</v>
      </c>
      <c r="D29">
        <v>323.45</v>
      </c>
      <c r="E29">
        <v>323.64999999999998</v>
      </c>
      <c r="F29">
        <v>312</v>
      </c>
      <c r="G29">
        <v>313.05</v>
      </c>
      <c r="H29">
        <v>312</v>
      </c>
      <c r="I29">
        <v>313.05</v>
      </c>
      <c r="J29">
        <v>2115</v>
      </c>
      <c r="K29">
        <v>13348.57</v>
      </c>
      <c r="L29">
        <v>7030000</v>
      </c>
      <c r="M29">
        <v>316000</v>
      </c>
      <c r="N29">
        <v>312.64999999999998</v>
      </c>
      <c r="O29" s="11">
        <f t="shared" si="0"/>
        <v>-2.6737136639204E-2</v>
      </c>
      <c r="P29" s="9">
        <v>1.8986301369863012E-2</v>
      </c>
      <c r="Q29" s="3">
        <f t="shared" si="1"/>
        <v>1.8986301369863012E-4</v>
      </c>
      <c r="R29" s="5">
        <f t="shared" si="2"/>
        <v>-2.6926999652902631E-2</v>
      </c>
      <c r="S29">
        <f t="shared" si="3"/>
        <v>-0.52633312725134862</v>
      </c>
      <c r="T29" t="b">
        <f t="shared" si="4"/>
        <v>1</v>
      </c>
    </row>
    <row r="30" spans="1:20" x14ac:dyDescent="0.25">
      <c r="A30" t="s">
        <v>14</v>
      </c>
      <c r="B30" s="1">
        <v>43417</v>
      </c>
      <c r="C30" s="1">
        <v>43433</v>
      </c>
      <c r="D30">
        <v>311.39999999999998</v>
      </c>
      <c r="E30">
        <v>314.95</v>
      </c>
      <c r="F30">
        <v>302.8</v>
      </c>
      <c r="G30">
        <v>313.2</v>
      </c>
      <c r="H30">
        <v>314.5</v>
      </c>
      <c r="I30">
        <v>313.2</v>
      </c>
      <c r="J30">
        <v>3490</v>
      </c>
      <c r="K30">
        <v>21608.68</v>
      </c>
      <c r="L30">
        <v>7196000</v>
      </c>
      <c r="M30">
        <v>166000</v>
      </c>
      <c r="N30">
        <v>311.39999999999998</v>
      </c>
      <c r="O30" s="11">
        <f t="shared" si="0"/>
        <v>4.7915668423567247E-4</v>
      </c>
      <c r="P30" s="9">
        <v>1.893150684931507E-2</v>
      </c>
      <c r="Q30" s="3">
        <f t="shared" si="1"/>
        <v>1.893150684931507E-4</v>
      </c>
      <c r="R30" s="5">
        <f t="shared" si="2"/>
        <v>2.8984161574252174E-4</v>
      </c>
      <c r="S30">
        <f t="shared" si="3"/>
        <v>5.665437887169153E-3</v>
      </c>
      <c r="T30" t="b">
        <f t="shared" si="4"/>
        <v>1</v>
      </c>
    </row>
    <row r="31" spans="1:20" x14ac:dyDescent="0.25">
      <c r="A31" t="s">
        <v>14</v>
      </c>
      <c r="B31" s="1">
        <v>43418</v>
      </c>
      <c r="C31" s="1">
        <v>43433</v>
      </c>
      <c r="D31">
        <v>313.45</v>
      </c>
      <c r="E31">
        <v>317.75</v>
      </c>
      <c r="F31">
        <v>309.14999999999998</v>
      </c>
      <c r="G31">
        <v>313.89999999999998</v>
      </c>
      <c r="H31">
        <v>313.60000000000002</v>
      </c>
      <c r="I31">
        <v>313.89999999999998</v>
      </c>
      <c r="J31">
        <v>2304</v>
      </c>
      <c r="K31">
        <v>14464.26</v>
      </c>
      <c r="L31">
        <v>7166000</v>
      </c>
      <c r="M31">
        <v>-30000</v>
      </c>
      <c r="N31">
        <v>312.45</v>
      </c>
      <c r="O31" s="11">
        <f t="shared" si="0"/>
        <v>2.2349936143039231E-3</v>
      </c>
      <c r="P31" s="9">
        <v>1.873972602739726E-2</v>
      </c>
      <c r="Q31" s="3">
        <f t="shared" si="1"/>
        <v>1.873972602739726E-4</v>
      </c>
      <c r="R31" s="5">
        <f t="shared" si="2"/>
        <v>2.0475963540299504E-3</v>
      </c>
      <c r="S31">
        <f t="shared" si="3"/>
        <v>4.0023686495233766E-2</v>
      </c>
      <c r="T31" t="b">
        <f t="shared" si="4"/>
        <v>1</v>
      </c>
    </row>
    <row r="32" spans="1:20" x14ac:dyDescent="0.25">
      <c r="A32" t="s">
        <v>14</v>
      </c>
      <c r="B32" s="1">
        <v>43419</v>
      </c>
      <c r="C32" s="1">
        <v>43433</v>
      </c>
      <c r="D32">
        <v>313.55</v>
      </c>
      <c r="E32">
        <v>320.45</v>
      </c>
      <c r="F32">
        <v>310.05</v>
      </c>
      <c r="G32">
        <v>312.35000000000002</v>
      </c>
      <c r="H32">
        <v>311.55</v>
      </c>
      <c r="I32">
        <v>312.35000000000002</v>
      </c>
      <c r="J32">
        <v>3040</v>
      </c>
      <c r="K32">
        <v>19187.21</v>
      </c>
      <c r="L32">
        <v>7628000</v>
      </c>
      <c r="M32">
        <v>462000</v>
      </c>
      <c r="N32">
        <v>310.89999999999998</v>
      </c>
      <c r="O32" s="11">
        <f t="shared" si="0"/>
        <v>-4.9378783051925923E-3</v>
      </c>
      <c r="P32" s="9">
        <v>1.8684931506849314E-2</v>
      </c>
      <c r="Q32" s="3">
        <f t="shared" si="1"/>
        <v>1.8684931506849313E-4</v>
      </c>
      <c r="R32" s="5">
        <f t="shared" si="2"/>
        <v>-5.1247276202610855E-3</v>
      </c>
      <c r="S32">
        <f t="shared" si="3"/>
        <v>-0.1001713502971958</v>
      </c>
      <c r="T32" t="b">
        <f t="shared" si="4"/>
        <v>1</v>
      </c>
    </row>
    <row r="33" spans="1:20" x14ac:dyDescent="0.25">
      <c r="A33" t="s">
        <v>14</v>
      </c>
      <c r="B33" s="1">
        <v>43420</v>
      </c>
      <c r="C33" s="1">
        <v>43433</v>
      </c>
      <c r="D33">
        <v>313.5</v>
      </c>
      <c r="E33">
        <v>323.10000000000002</v>
      </c>
      <c r="F33">
        <v>305.45</v>
      </c>
      <c r="G33">
        <v>320.3</v>
      </c>
      <c r="H33">
        <v>319.2</v>
      </c>
      <c r="I33">
        <v>320.3</v>
      </c>
      <c r="J33">
        <v>6430</v>
      </c>
      <c r="K33">
        <v>40467.300000000003</v>
      </c>
      <c r="L33">
        <v>8308000</v>
      </c>
      <c r="M33">
        <v>680000</v>
      </c>
      <c r="N33">
        <v>319</v>
      </c>
      <c r="O33" s="11">
        <f t="shared" si="0"/>
        <v>2.5452217064190773E-2</v>
      </c>
      <c r="P33" s="9">
        <v>1.8767123287671231E-2</v>
      </c>
      <c r="Q33" s="3">
        <f t="shared" si="1"/>
        <v>1.8767123287671231E-4</v>
      </c>
      <c r="R33" s="5">
        <f t="shared" si="2"/>
        <v>2.5264545831314062E-2</v>
      </c>
      <c r="S33">
        <f t="shared" si="3"/>
        <v>0.4938376940390804</v>
      </c>
      <c r="T33" t="b">
        <f>N32&lt;I32</f>
        <v>1</v>
      </c>
    </row>
    <row r="34" spans="1:20" x14ac:dyDescent="0.25">
      <c r="A34" t="s">
        <v>14</v>
      </c>
      <c r="B34" s="1">
        <v>43423</v>
      </c>
      <c r="C34" s="1">
        <v>43433</v>
      </c>
      <c r="D34">
        <v>320.2</v>
      </c>
      <c r="E34">
        <v>324.3</v>
      </c>
      <c r="F34">
        <v>315.7</v>
      </c>
      <c r="G34">
        <v>319</v>
      </c>
      <c r="H34">
        <v>318.5</v>
      </c>
      <c r="I34">
        <v>319</v>
      </c>
      <c r="J34">
        <v>2788</v>
      </c>
      <c r="K34">
        <v>17840.78</v>
      </c>
      <c r="L34">
        <v>8446000</v>
      </c>
      <c r="M34">
        <v>138000</v>
      </c>
      <c r="N34">
        <v>317.75</v>
      </c>
      <c r="O34" s="11">
        <f t="shared" si="0"/>
        <v>-4.0586949734624147E-3</v>
      </c>
      <c r="P34" s="9">
        <v>1.8712328767123289E-2</v>
      </c>
      <c r="Q34" s="3">
        <f t="shared" si="1"/>
        <v>1.8712328767123289E-4</v>
      </c>
      <c r="R34" s="5">
        <f t="shared" si="2"/>
        <v>-4.2458182611336479E-3</v>
      </c>
      <c r="S34">
        <f t="shared" si="3"/>
        <v>-8.2991600695566617E-2</v>
      </c>
      <c r="T34" t="b">
        <f t="shared" si="4"/>
        <v>1</v>
      </c>
    </row>
    <row r="35" spans="1:20" x14ac:dyDescent="0.25">
      <c r="A35" t="s">
        <v>14</v>
      </c>
      <c r="B35" s="1">
        <v>43424</v>
      </c>
      <c r="C35" s="1">
        <v>43433</v>
      </c>
      <c r="D35">
        <v>317.85000000000002</v>
      </c>
      <c r="E35">
        <v>324.10000000000002</v>
      </c>
      <c r="F35">
        <v>316</v>
      </c>
      <c r="G35">
        <v>319.35000000000002</v>
      </c>
      <c r="H35">
        <v>318.95</v>
      </c>
      <c r="I35">
        <v>319.35000000000002</v>
      </c>
      <c r="J35">
        <v>3395</v>
      </c>
      <c r="K35">
        <v>21745.85</v>
      </c>
      <c r="L35">
        <v>7848000</v>
      </c>
      <c r="M35">
        <v>-598000</v>
      </c>
      <c r="N35">
        <v>318.64999999999998</v>
      </c>
      <c r="O35" s="11">
        <f t="shared" si="0"/>
        <v>1.0971786833856513E-3</v>
      </c>
      <c r="P35" s="9">
        <v>1.8575342465753427E-2</v>
      </c>
      <c r="Q35" s="3">
        <f t="shared" si="1"/>
        <v>1.8575342465753427E-4</v>
      </c>
      <c r="R35" s="5">
        <f t="shared" si="2"/>
        <v>9.1142525872811705E-4</v>
      </c>
      <c r="S35">
        <f t="shared" si="3"/>
        <v>1.7815327101641198E-2</v>
      </c>
      <c r="T35" t="b">
        <f t="shared" si="4"/>
        <v>1</v>
      </c>
    </row>
    <row r="36" spans="1:20" x14ac:dyDescent="0.25">
      <c r="A36" t="s">
        <v>14</v>
      </c>
      <c r="B36" s="1">
        <v>43425</v>
      </c>
      <c r="C36" s="1">
        <v>43433</v>
      </c>
      <c r="D36">
        <v>321.35000000000002</v>
      </c>
      <c r="E36">
        <v>321.95</v>
      </c>
      <c r="F36">
        <v>313.75</v>
      </c>
      <c r="G36">
        <v>319.75</v>
      </c>
      <c r="H36">
        <v>320.35000000000002</v>
      </c>
      <c r="I36">
        <v>319.75</v>
      </c>
      <c r="J36">
        <v>3087</v>
      </c>
      <c r="K36">
        <v>19667.12</v>
      </c>
      <c r="L36">
        <v>7262000</v>
      </c>
      <c r="M36">
        <v>-586000</v>
      </c>
      <c r="N36">
        <v>319.05</v>
      </c>
      <c r="O36" s="11">
        <f t="shared" si="0"/>
        <v>1.2525442304680671E-3</v>
      </c>
      <c r="P36" s="9">
        <v>1.865753424657534E-2</v>
      </c>
      <c r="Q36" s="3">
        <f t="shared" si="1"/>
        <v>1.865753424657534E-4</v>
      </c>
      <c r="R36" s="5">
        <f t="shared" si="2"/>
        <v>1.0659688880023136E-3</v>
      </c>
      <c r="S36">
        <f t="shared" si="3"/>
        <v>2.0836140142127597E-2</v>
      </c>
      <c r="T36" t="b">
        <f t="shared" si="4"/>
        <v>1</v>
      </c>
    </row>
    <row r="37" spans="1:20" x14ac:dyDescent="0.25">
      <c r="A37" t="s">
        <v>14</v>
      </c>
      <c r="B37" s="1">
        <v>43426</v>
      </c>
      <c r="C37" s="1">
        <v>43433</v>
      </c>
      <c r="D37">
        <v>320.64999999999998</v>
      </c>
      <c r="E37">
        <v>327</v>
      </c>
      <c r="F37">
        <v>319.10000000000002</v>
      </c>
      <c r="G37">
        <v>320.7</v>
      </c>
      <c r="H37">
        <v>320.60000000000002</v>
      </c>
      <c r="I37">
        <v>320.7</v>
      </c>
      <c r="J37">
        <v>4457</v>
      </c>
      <c r="K37">
        <v>28871.88</v>
      </c>
      <c r="L37">
        <v>6966000</v>
      </c>
      <c r="M37">
        <v>-296000</v>
      </c>
      <c r="N37">
        <v>320.25</v>
      </c>
      <c r="O37" s="11">
        <f t="shared" si="0"/>
        <v>2.9710711493353826E-3</v>
      </c>
      <c r="P37" s="9">
        <v>1.8547945205479453E-2</v>
      </c>
      <c r="Q37" s="3">
        <f t="shared" si="1"/>
        <v>1.8547945205479453E-4</v>
      </c>
      <c r="R37" s="5">
        <f t="shared" si="2"/>
        <v>2.7855916972805879E-3</v>
      </c>
      <c r="S37">
        <f t="shared" si="3"/>
        <v>5.4449036586853392E-2</v>
      </c>
      <c r="T37" t="b">
        <f t="shared" si="4"/>
        <v>1</v>
      </c>
    </row>
    <row r="38" spans="1:20" x14ac:dyDescent="0.25">
      <c r="A38" t="s">
        <v>14</v>
      </c>
      <c r="B38" s="1">
        <v>43430</v>
      </c>
      <c r="C38" s="1">
        <v>43433</v>
      </c>
      <c r="D38">
        <v>321.89999999999998</v>
      </c>
      <c r="E38">
        <v>324.55</v>
      </c>
      <c r="F38">
        <v>307.14999999999998</v>
      </c>
      <c r="G38">
        <v>308.10000000000002</v>
      </c>
      <c r="H38">
        <v>307.35000000000002</v>
      </c>
      <c r="I38">
        <v>308.10000000000002</v>
      </c>
      <c r="J38">
        <v>4168</v>
      </c>
      <c r="K38">
        <v>26184.639999999999</v>
      </c>
      <c r="L38">
        <v>6724000</v>
      </c>
      <c r="M38">
        <v>-242000</v>
      </c>
      <c r="N38">
        <v>307.8</v>
      </c>
      <c r="O38" s="11">
        <f t="shared" si="0"/>
        <v>-3.9289055191767903E-2</v>
      </c>
      <c r="P38" s="9">
        <v>1.8493150684931507E-2</v>
      </c>
      <c r="Q38" s="3">
        <f t="shared" si="1"/>
        <v>1.8493150684931506E-4</v>
      </c>
      <c r="R38" s="5">
        <f t="shared" si="2"/>
        <v>-3.9473986698617215E-2</v>
      </c>
      <c r="S38">
        <f t="shared" si="3"/>
        <v>-0.77158491967082976</v>
      </c>
      <c r="T38" t="b">
        <f t="shared" si="4"/>
        <v>1</v>
      </c>
    </row>
    <row r="39" spans="1:20" x14ac:dyDescent="0.25">
      <c r="A39" t="s">
        <v>14</v>
      </c>
      <c r="B39" s="1">
        <v>43431</v>
      </c>
      <c r="C39" s="1">
        <v>43433</v>
      </c>
      <c r="D39">
        <v>307.8</v>
      </c>
      <c r="E39">
        <v>316.45</v>
      </c>
      <c r="F39">
        <v>301.10000000000002</v>
      </c>
      <c r="G39">
        <v>310.3</v>
      </c>
      <c r="H39">
        <v>311</v>
      </c>
      <c r="I39">
        <v>311.05</v>
      </c>
      <c r="J39">
        <v>9746</v>
      </c>
      <c r="K39">
        <v>60317.15</v>
      </c>
      <c r="L39">
        <v>4138000</v>
      </c>
      <c r="M39">
        <v>-2586000</v>
      </c>
      <c r="N39">
        <v>311.05</v>
      </c>
      <c r="O39" s="11">
        <f t="shared" si="0"/>
        <v>9.5748133722816896E-3</v>
      </c>
      <c r="P39" s="9">
        <v>1.8520547945205478E-2</v>
      </c>
      <c r="Q39" s="3">
        <f t="shared" si="1"/>
        <v>1.8520547945205477E-4</v>
      </c>
      <c r="R39" s="5">
        <f t="shared" si="2"/>
        <v>9.3896078928296343E-3</v>
      </c>
      <c r="S39">
        <f t="shared" si="3"/>
        <v>0.18353554980509057</v>
      </c>
      <c r="T39" t="b">
        <f t="shared" si="4"/>
        <v>1</v>
      </c>
    </row>
    <row r="40" spans="1:20" x14ac:dyDescent="0.25">
      <c r="A40" t="s">
        <v>14</v>
      </c>
      <c r="B40" s="1">
        <v>43432</v>
      </c>
      <c r="C40" s="1">
        <v>43433</v>
      </c>
      <c r="D40">
        <v>109.5</v>
      </c>
      <c r="E40">
        <v>119.85</v>
      </c>
      <c r="F40">
        <v>90.1</v>
      </c>
      <c r="G40">
        <v>108.75</v>
      </c>
      <c r="H40">
        <v>108.35</v>
      </c>
      <c r="I40">
        <v>108.75</v>
      </c>
      <c r="J40">
        <v>21306</v>
      </c>
      <c r="K40">
        <v>46176.82</v>
      </c>
      <c r="L40">
        <v>1164000</v>
      </c>
      <c r="M40">
        <v>-2974000</v>
      </c>
      <c r="N40">
        <v>108.6</v>
      </c>
      <c r="O40" s="11">
        <f t="shared" si="0"/>
        <v>-0.65037775277286614</v>
      </c>
      <c r="P40" s="9">
        <v>1.8493150684931507E-2</v>
      </c>
      <c r="Q40" s="3">
        <f t="shared" si="1"/>
        <v>1.8493150684931506E-4</v>
      </c>
      <c r="R40" s="5">
        <f t="shared" si="2"/>
        <v>-0.65056268427971542</v>
      </c>
      <c r="S40">
        <f t="shared" si="3"/>
        <v>-12.71633291877224</v>
      </c>
      <c r="T40" t="b">
        <f t="shared" si="4"/>
        <v>0</v>
      </c>
    </row>
    <row r="41" spans="1:20" x14ac:dyDescent="0.25">
      <c r="A41" t="s">
        <v>14</v>
      </c>
      <c r="B41" s="1">
        <v>43433</v>
      </c>
      <c r="C41" s="1">
        <v>43433</v>
      </c>
      <c r="D41">
        <v>111.1</v>
      </c>
      <c r="E41">
        <v>111.5</v>
      </c>
      <c r="F41">
        <v>99.6</v>
      </c>
      <c r="G41">
        <v>102.75</v>
      </c>
      <c r="H41">
        <v>102.7</v>
      </c>
      <c r="I41">
        <v>102.7</v>
      </c>
      <c r="J41">
        <v>6798</v>
      </c>
      <c r="K41">
        <v>14145.61</v>
      </c>
      <c r="L41">
        <v>1256000</v>
      </c>
      <c r="M41">
        <v>92000</v>
      </c>
      <c r="N41">
        <v>102.7</v>
      </c>
      <c r="O41" s="11">
        <f t="shared" si="0"/>
        <v>-5.5632183908045953E-2</v>
      </c>
      <c r="P41" s="9">
        <v>1.8547945205479453E-2</v>
      </c>
      <c r="Q41" s="3">
        <f t="shared" si="1"/>
        <v>1.8547945205479453E-4</v>
      </c>
      <c r="R41" s="5">
        <f t="shared" si="2"/>
        <v>-5.5817663360100744E-2</v>
      </c>
      <c r="S41">
        <f t="shared" si="3"/>
        <v>-1.0910493441855833</v>
      </c>
      <c r="T41" t="b">
        <f t="shared" si="4"/>
        <v>1</v>
      </c>
    </row>
    <row r="42" spans="1:20" x14ac:dyDescent="0.25">
      <c r="A42" t="s">
        <v>14</v>
      </c>
      <c r="B42" s="1">
        <v>43434</v>
      </c>
      <c r="C42" s="1">
        <v>43461</v>
      </c>
      <c r="D42">
        <v>101.85</v>
      </c>
      <c r="E42">
        <v>105</v>
      </c>
      <c r="F42">
        <v>100.75</v>
      </c>
      <c r="G42">
        <v>103.25</v>
      </c>
      <c r="H42">
        <v>102.8</v>
      </c>
      <c r="I42">
        <v>103.25</v>
      </c>
      <c r="J42">
        <v>5032</v>
      </c>
      <c r="K42">
        <v>10358.85</v>
      </c>
      <c r="L42">
        <v>4986000</v>
      </c>
      <c r="M42">
        <v>124000</v>
      </c>
      <c r="N42">
        <v>102.9</v>
      </c>
      <c r="O42" s="11">
        <f t="shared" si="0"/>
        <v>5.3554040895812767E-3</v>
      </c>
      <c r="P42" s="9">
        <v>1.8520547945205478E-2</v>
      </c>
      <c r="Q42" s="3">
        <f t="shared" si="1"/>
        <v>1.8520547945205477E-4</v>
      </c>
      <c r="R42" s="5">
        <f t="shared" si="2"/>
        <v>5.1701986101292223E-3</v>
      </c>
      <c r="S42">
        <f t="shared" si="3"/>
        <v>0.10106015664788519</v>
      </c>
      <c r="T42" t="b">
        <f t="shared" si="4"/>
        <v>0</v>
      </c>
    </row>
    <row r="43" spans="1:20" x14ac:dyDescent="0.25">
      <c r="A43" t="s">
        <v>14</v>
      </c>
      <c r="B43" s="1">
        <v>43437</v>
      </c>
      <c r="C43" s="1">
        <v>43461</v>
      </c>
      <c r="D43">
        <v>103.8</v>
      </c>
      <c r="E43">
        <v>105.4</v>
      </c>
      <c r="F43">
        <v>102</v>
      </c>
      <c r="G43">
        <v>102.7</v>
      </c>
      <c r="H43">
        <v>102.75</v>
      </c>
      <c r="I43">
        <v>102.7</v>
      </c>
      <c r="J43">
        <v>3009</v>
      </c>
      <c r="K43">
        <v>6225.96</v>
      </c>
      <c r="L43">
        <v>5436000</v>
      </c>
      <c r="M43">
        <v>450000</v>
      </c>
      <c r="N43">
        <v>102.1</v>
      </c>
      <c r="O43" s="11">
        <f t="shared" si="0"/>
        <v>-5.3268765133171634E-3</v>
      </c>
      <c r="P43" s="9">
        <v>1.8410958904109587E-2</v>
      </c>
      <c r="Q43" s="3">
        <f t="shared" si="1"/>
        <v>1.8410958904109588E-4</v>
      </c>
      <c r="R43" s="5">
        <f t="shared" si="2"/>
        <v>-5.5109861023582597E-3</v>
      </c>
      <c r="S43">
        <f t="shared" si="3"/>
        <v>-0.10772141667778676</v>
      </c>
      <c r="T43" t="b">
        <f t="shared" si="4"/>
        <v>1</v>
      </c>
    </row>
    <row r="44" spans="1:20" x14ac:dyDescent="0.25">
      <c r="A44" t="s">
        <v>14</v>
      </c>
      <c r="B44" s="1">
        <v>43438</v>
      </c>
      <c r="C44" s="1">
        <v>43461</v>
      </c>
      <c r="D44">
        <v>102.5</v>
      </c>
      <c r="E44">
        <v>103.25</v>
      </c>
      <c r="F44">
        <v>99.85</v>
      </c>
      <c r="G44">
        <v>101.4</v>
      </c>
      <c r="H44">
        <v>102.05</v>
      </c>
      <c r="I44">
        <v>101.4</v>
      </c>
      <c r="J44">
        <v>2465</v>
      </c>
      <c r="K44">
        <v>4996.87</v>
      </c>
      <c r="L44">
        <v>5648000</v>
      </c>
      <c r="M44">
        <v>212000</v>
      </c>
      <c r="N44">
        <v>100.75</v>
      </c>
      <c r="O44" s="11">
        <f t="shared" si="0"/>
        <v>-1.2658227848101238E-2</v>
      </c>
      <c r="P44" s="9">
        <v>1.8383561643835616E-2</v>
      </c>
      <c r="Q44" s="3">
        <f t="shared" si="1"/>
        <v>1.8383561643835618E-4</v>
      </c>
      <c r="R44" s="5">
        <f t="shared" si="2"/>
        <v>-1.2842063464539593E-2</v>
      </c>
      <c r="S44">
        <f t="shared" si="3"/>
        <v>-0.2510195532654822</v>
      </c>
      <c r="T44" t="b">
        <f t="shared" si="4"/>
        <v>1</v>
      </c>
    </row>
    <row r="45" spans="1:20" x14ac:dyDescent="0.25">
      <c r="A45" t="s">
        <v>14</v>
      </c>
      <c r="B45" s="1">
        <v>43439</v>
      </c>
      <c r="C45" s="1">
        <v>43461</v>
      </c>
      <c r="D45">
        <v>102</v>
      </c>
      <c r="E45">
        <v>107.75</v>
      </c>
      <c r="F45">
        <v>100.85</v>
      </c>
      <c r="G45">
        <v>104.1</v>
      </c>
      <c r="H45">
        <v>104.3</v>
      </c>
      <c r="I45">
        <v>104.1</v>
      </c>
      <c r="J45">
        <v>7802</v>
      </c>
      <c r="K45">
        <v>16444.77</v>
      </c>
      <c r="L45">
        <v>5190000</v>
      </c>
      <c r="M45">
        <v>-458000</v>
      </c>
      <c r="N45">
        <v>103.7</v>
      </c>
      <c r="O45" s="11">
        <f t="shared" si="0"/>
        <v>2.6627218934911129E-2</v>
      </c>
      <c r="P45" s="9">
        <v>1.8328767123287671E-2</v>
      </c>
      <c r="Q45" s="3">
        <f t="shared" si="1"/>
        <v>1.832876712328767E-4</v>
      </c>
      <c r="R45" s="5">
        <f t="shared" si="2"/>
        <v>2.6443931263678253E-2</v>
      </c>
      <c r="S45">
        <f t="shared" si="3"/>
        <v>0.51689074973977434</v>
      </c>
      <c r="T45" t="b">
        <f t="shared" si="4"/>
        <v>1</v>
      </c>
    </row>
    <row r="46" spans="1:20" x14ac:dyDescent="0.25">
      <c r="A46" t="s">
        <v>14</v>
      </c>
      <c r="B46" s="1">
        <v>43440</v>
      </c>
      <c r="C46" s="1">
        <v>43461</v>
      </c>
      <c r="D46">
        <v>103.5</v>
      </c>
      <c r="E46">
        <v>103.8</v>
      </c>
      <c r="F46">
        <v>99.6</v>
      </c>
      <c r="G46">
        <v>100.5</v>
      </c>
      <c r="H46">
        <v>101</v>
      </c>
      <c r="I46">
        <v>100.5</v>
      </c>
      <c r="J46">
        <v>3320</v>
      </c>
      <c r="K46">
        <v>6728.45</v>
      </c>
      <c r="L46">
        <v>5122000</v>
      </c>
      <c r="M46">
        <v>-68000</v>
      </c>
      <c r="N46">
        <v>100.25</v>
      </c>
      <c r="O46" s="11">
        <f t="shared" si="0"/>
        <v>-3.4582132564841446E-2</v>
      </c>
      <c r="P46" s="9">
        <v>1.8383561643835616E-2</v>
      </c>
      <c r="Q46" s="3">
        <f t="shared" si="1"/>
        <v>1.8383561643835618E-4</v>
      </c>
      <c r="R46" s="5">
        <f t="shared" si="2"/>
        <v>-3.4765968181279805E-2</v>
      </c>
      <c r="S46">
        <f t="shared" si="3"/>
        <v>-0.67955884393534249</v>
      </c>
      <c r="T46" t="b">
        <f t="shared" si="4"/>
        <v>1</v>
      </c>
    </row>
    <row r="47" spans="1:20" x14ac:dyDescent="0.25">
      <c r="A47" t="s">
        <v>14</v>
      </c>
      <c r="B47" s="1">
        <v>43441</v>
      </c>
      <c r="C47" s="1">
        <v>43461</v>
      </c>
      <c r="D47">
        <v>102</v>
      </c>
      <c r="E47">
        <v>102.75</v>
      </c>
      <c r="F47">
        <v>98.7</v>
      </c>
      <c r="G47">
        <v>100.6</v>
      </c>
      <c r="H47">
        <v>100.2</v>
      </c>
      <c r="I47">
        <v>100.6</v>
      </c>
      <c r="J47">
        <v>2912</v>
      </c>
      <c r="K47">
        <v>5856.59</v>
      </c>
      <c r="L47">
        <v>5046000</v>
      </c>
      <c r="M47">
        <v>-76000</v>
      </c>
      <c r="N47">
        <v>100.3</v>
      </c>
      <c r="O47" s="11">
        <f t="shared" si="0"/>
        <v>9.9502487562183389E-4</v>
      </c>
      <c r="P47" s="9">
        <v>1.8383561643835616E-2</v>
      </c>
      <c r="Q47" s="3">
        <f t="shared" si="1"/>
        <v>1.8383561643835618E-4</v>
      </c>
      <c r="R47" s="5">
        <f t="shared" si="2"/>
        <v>8.1118925918347777E-4</v>
      </c>
      <c r="S47">
        <f t="shared" si="3"/>
        <v>1.5856047279026144E-2</v>
      </c>
      <c r="T47" t="b">
        <f t="shared" si="4"/>
        <v>1</v>
      </c>
    </row>
    <row r="48" spans="1:20" x14ac:dyDescent="0.25">
      <c r="A48" t="s">
        <v>14</v>
      </c>
      <c r="B48" s="1">
        <v>43444</v>
      </c>
      <c r="C48" s="1">
        <v>43461</v>
      </c>
      <c r="D48">
        <v>98.55</v>
      </c>
      <c r="E48">
        <v>101.25</v>
      </c>
      <c r="F48">
        <v>98.35</v>
      </c>
      <c r="G48">
        <v>99.55</v>
      </c>
      <c r="H48">
        <v>98.95</v>
      </c>
      <c r="I48">
        <v>99.55</v>
      </c>
      <c r="J48">
        <v>2447</v>
      </c>
      <c r="K48">
        <v>4886.71</v>
      </c>
      <c r="L48">
        <v>4808000</v>
      </c>
      <c r="M48">
        <v>-238000</v>
      </c>
      <c r="N48">
        <v>100.05</v>
      </c>
      <c r="O48" s="11">
        <f t="shared" si="0"/>
        <v>-1.0437375745526811E-2</v>
      </c>
      <c r="P48" s="9">
        <v>1.8356164383561645E-2</v>
      </c>
      <c r="Q48" s="3">
        <f t="shared" si="1"/>
        <v>1.8356164383561647E-4</v>
      </c>
      <c r="R48" s="5">
        <f t="shared" si="2"/>
        <v>-1.0620937389362428E-2</v>
      </c>
      <c r="S48">
        <f t="shared" si="3"/>
        <v>-0.20760393889191825</v>
      </c>
      <c r="T48" t="b">
        <f t="shared" si="4"/>
        <v>1</v>
      </c>
    </row>
    <row r="49" spans="1:20" x14ac:dyDescent="0.25">
      <c r="A49" t="s">
        <v>14</v>
      </c>
      <c r="B49" s="1">
        <v>43445</v>
      </c>
      <c r="C49" s="1">
        <v>43461</v>
      </c>
      <c r="D49">
        <v>98.85</v>
      </c>
      <c r="E49">
        <v>101.75</v>
      </c>
      <c r="F49">
        <v>98.35</v>
      </c>
      <c r="G49">
        <v>100.3</v>
      </c>
      <c r="H49">
        <v>100.45</v>
      </c>
      <c r="I49">
        <v>100.3</v>
      </c>
      <c r="J49">
        <v>1826</v>
      </c>
      <c r="K49">
        <v>3659.87</v>
      </c>
      <c r="L49">
        <v>4906000</v>
      </c>
      <c r="M49">
        <v>98000</v>
      </c>
      <c r="N49">
        <v>100</v>
      </c>
      <c r="O49" s="11">
        <f t="shared" si="0"/>
        <v>7.5339025615268713E-3</v>
      </c>
      <c r="P49" s="9">
        <v>1.8356164383561645E-2</v>
      </c>
      <c r="Q49" s="3">
        <f t="shared" si="1"/>
        <v>1.8356164383561647E-4</v>
      </c>
      <c r="R49" s="5">
        <f t="shared" si="2"/>
        <v>7.3503409176912549E-3</v>
      </c>
      <c r="S49">
        <f t="shared" si="3"/>
        <v>0.14367467491518132</v>
      </c>
      <c r="T49" t="b">
        <f t="shared" si="4"/>
        <v>0</v>
      </c>
    </row>
    <row r="50" spans="1:20" x14ac:dyDescent="0.25">
      <c r="A50" t="s">
        <v>14</v>
      </c>
      <c r="B50" s="1">
        <v>43446</v>
      </c>
      <c r="C50" s="1">
        <v>43461</v>
      </c>
      <c r="D50">
        <v>101</v>
      </c>
      <c r="E50">
        <v>105.2</v>
      </c>
      <c r="F50">
        <v>101</v>
      </c>
      <c r="G50">
        <v>102.8</v>
      </c>
      <c r="H50">
        <v>102.75</v>
      </c>
      <c r="I50">
        <v>102.8</v>
      </c>
      <c r="J50">
        <v>2884</v>
      </c>
      <c r="K50">
        <v>5941.24</v>
      </c>
      <c r="L50">
        <v>4862000</v>
      </c>
      <c r="M50">
        <v>-44000</v>
      </c>
      <c r="N50">
        <v>102.2</v>
      </c>
      <c r="O50" s="11">
        <f t="shared" si="0"/>
        <v>2.4925224327018942E-2</v>
      </c>
      <c r="P50" s="9">
        <v>1.8301369863013697E-2</v>
      </c>
      <c r="Q50" s="3">
        <f t="shared" si="1"/>
        <v>1.8301369863013697E-4</v>
      </c>
      <c r="R50" s="5">
        <f t="shared" si="2"/>
        <v>2.4742210628388807E-2</v>
      </c>
      <c r="S50">
        <f t="shared" si="3"/>
        <v>0.48362778114967753</v>
      </c>
      <c r="T50" t="b">
        <f t="shared" si="4"/>
        <v>1</v>
      </c>
    </row>
    <row r="51" spans="1:20" x14ac:dyDescent="0.25">
      <c r="A51" t="s">
        <v>14</v>
      </c>
      <c r="B51" s="1">
        <v>43447</v>
      </c>
      <c r="C51" s="1">
        <v>43461</v>
      </c>
      <c r="D51">
        <v>103.65</v>
      </c>
      <c r="E51">
        <v>104.7</v>
      </c>
      <c r="F51">
        <v>101.2</v>
      </c>
      <c r="G51">
        <v>102.5</v>
      </c>
      <c r="H51">
        <v>102.55</v>
      </c>
      <c r="I51">
        <v>102.5</v>
      </c>
      <c r="J51">
        <v>1828</v>
      </c>
      <c r="K51">
        <v>3759.99</v>
      </c>
      <c r="L51">
        <v>4678000</v>
      </c>
      <c r="M51">
        <v>-184000</v>
      </c>
      <c r="N51">
        <v>101.9</v>
      </c>
      <c r="O51" s="11">
        <f t="shared" si="0"/>
        <v>-2.9182879377431629E-3</v>
      </c>
      <c r="P51" s="9">
        <v>1.8383561643835616E-2</v>
      </c>
      <c r="Q51" s="3">
        <f t="shared" si="1"/>
        <v>1.8383561643835618E-4</v>
      </c>
      <c r="R51" s="5">
        <f t="shared" si="2"/>
        <v>-3.1021235541815193E-3</v>
      </c>
      <c r="S51">
        <f t="shared" si="3"/>
        <v>-6.0636179761543653E-2</v>
      </c>
      <c r="T51" t="b">
        <f t="shared" si="4"/>
        <v>1</v>
      </c>
    </row>
    <row r="52" spans="1:20" x14ac:dyDescent="0.25">
      <c r="A52" t="s">
        <v>14</v>
      </c>
      <c r="B52" s="1">
        <v>43448</v>
      </c>
      <c r="C52" s="1">
        <v>43461</v>
      </c>
      <c r="D52">
        <v>102.05</v>
      </c>
      <c r="E52">
        <v>102.5</v>
      </c>
      <c r="F52">
        <v>99.1</v>
      </c>
      <c r="G52">
        <v>100.25</v>
      </c>
      <c r="H52">
        <v>100.05</v>
      </c>
      <c r="I52">
        <v>100.25</v>
      </c>
      <c r="J52">
        <v>3603</v>
      </c>
      <c r="K52">
        <v>7240.16</v>
      </c>
      <c r="L52">
        <v>5770000</v>
      </c>
      <c r="M52">
        <v>1092000</v>
      </c>
      <c r="N52">
        <v>99.9</v>
      </c>
      <c r="O52" s="11">
        <f t="shared" si="0"/>
        <v>-2.1951219512195121E-2</v>
      </c>
      <c r="P52" s="9">
        <v>1.8356164383561645E-2</v>
      </c>
      <c r="Q52" s="3">
        <f t="shared" si="1"/>
        <v>1.8356164383561647E-4</v>
      </c>
      <c r="R52" s="5">
        <f t="shared" si="2"/>
        <v>-2.2134781156030736E-2</v>
      </c>
      <c r="S52">
        <f t="shared" si="3"/>
        <v>-0.43266122245528471</v>
      </c>
      <c r="T52" t="b">
        <f t="shared" si="4"/>
        <v>1</v>
      </c>
    </row>
    <row r="53" spans="1:20" x14ac:dyDescent="0.25">
      <c r="A53" t="s">
        <v>14</v>
      </c>
      <c r="B53" s="1">
        <v>43451</v>
      </c>
      <c r="C53" s="1">
        <v>43461</v>
      </c>
      <c r="D53">
        <v>100.05</v>
      </c>
      <c r="E53">
        <v>100.95</v>
      </c>
      <c r="F53">
        <v>98.7</v>
      </c>
      <c r="G53">
        <v>99.15</v>
      </c>
      <c r="H53">
        <v>99.2</v>
      </c>
      <c r="I53">
        <v>99.15</v>
      </c>
      <c r="J53">
        <v>1738</v>
      </c>
      <c r="K53">
        <v>3460.65</v>
      </c>
      <c r="L53">
        <v>6200000</v>
      </c>
      <c r="M53">
        <v>430000</v>
      </c>
      <c r="N53">
        <v>98.95</v>
      </c>
      <c r="O53" s="11">
        <f t="shared" si="0"/>
        <v>-1.0972568578553559E-2</v>
      </c>
      <c r="P53" s="9">
        <v>1.821917808219178E-2</v>
      </c>
      <c r="Q53" s="3">
        <f t="shared" si="1"/>
        <v>1.8219178082191782E-4</v>
      </c>
      <c r="R53" s="5">
        <f t="shared" si="2"/>
        <v>-1.1154760359375477E-2</v>
      </c>
      <c r="S53">
        <f t="shared" si="3"/>
        <v>-0.21803839935269534</v>
      </c>
      <c r="T53" t="b">
        <f t="shared" si="4"/>
        <v>1</v>
      </c>
    </row>
    <row r="54" spans="1:20" x14ac:dyDescent="0.25">
      <c r="A54" t="s">
        <v>14</v>
      </c>
      <c r="B54" s="1">
        <v>43452</v>
      </c>
      <c r="C54" s="1">
        <v>43461</v>
      </c>
      <c r="D54">
        <v>98.75</v>
      </c>
      <c r="E54">
        <v>100.35</v>
      </c>
      <c r="F54">
        <v>97.5</v>
      </c>
      <c r="G54">
        <v>98.55</v>
      </c>
      <c r="H54">
        <v>98.75</v>
      </c>
      <c r="I54">
        <v>98.55</v>
      </c>
      <c r="J54">
        <v>3318</v>
      </c>
      <c r="K54">
        <v>6550.35</v>
      </c>
      <c r="L54">
        <v>6644000</v>
      </c>
      <c r="M54">
        <v>444000</v>
      </c>
      <c r="N54">
        <v>98.25</v>
      </c>
      <c r="O54" s="11">
        <f t="shared" si="0"/>
        <v>-6.0514372163389665E-3</v>
      </c>
      <c r="P54" s="9">
        <v>1.8164383561643835E-2</v>
      </c>
      <c r="Q54" s="3">
        <f t="shared" si="1"/>
        <v>1.8164383561643834E-4</v>
      </c>
      <c r="R54" s="5">
        <f t="shared" si="2"/>
        <v>-6.2330810519554049E-3</v>
      </c>
      <c r="S54">
        <f t="shared" si="3"/>
        <v>-0.1218359670507579</v>
      </c>
      <c r="T54" t="b">
        <f t="shared" si="4"/>
        <v>1</v>
      </c>
    </row>
    <row r="55" spans="1:20" x14ac:dyDescent="0.25">
      <c r="A55" t="s">
        <v>14</v>
      </c>
      <c r="B55" s="1">
        <v>43453</v>
      </c>
      <c r="C55" s="1">
        <v>43461</v>
      </c>
      <c r="D55">
        <v>98.9</v>
      </c>
      <c r="E55">
        <v>101.4</v>
      </c>
      <c r="F55">
        <v>98.5</v>
      </c>
      <c r="G55">
        <v>100.7</v>
      </c>
      <c r="H55">
        <v>100.5</v>
      </c>
      <c r="I55">
        <v>100.7</v>
      </c>
      <c r="J55">
        <v>2973</v>
      </c>
      <c r="K55">
        <v>5961.45</v>
      </c>
      <c r="L55">
        <v>6660000</v>
      </c>
      <c r="M55">
        <v>16000</v>
      </c>
      <c r="N55">
        <v>100.9</v>
      </c>
      <c r="O55" s="11">
        <f t="shared" si="0"/>
        <v>2.1816336884830093E-2</v>
      </c>
      <c r="P55" s="9">
        <v>1.8164383561643835E-2</v>
      </c>
      <c r="Q55" s="3">
        <f t="shared" si="1"/>
        <v>1.8164383561643834E-4</v>
      </c>
      <c r="R55" s="5">
        <f t="shared" si="2"/>
        <v>2.1634693049213654E-2</v>
      </c>
      <c r="S55">
        <f t="shared" si="3"/>
        <v>0.42288616617143809</v>
      </c>
      <c r="T55" t="b">
        <f t="shared" si="4"/>
        <v>1</v>
      </c>
    </row>
    <row r="56" spans="1:20" x14ac:dyDescent="0.25">
      <c r="A56" t="s">
        <v>14</v>
      </c>
      <c r="B56" s="1">
        <v>43454</v>
      </c>
      <c r="C56" s="1">
        <v>43461</v>
      </c>
      <c r="D56">
        <v>100</v>
      </c>
      <c r="E56">
        <v>101.2</v>
      </c>
      <c r="F56">
        <v>99.25</v>
      </c>
      <c r="G56">
        <v>99.7</v>
      </c>
      <c r="H56">
        <v>99.7</v>
      </c>
      <c r="I56">
        <v>99.7</v>
      </c>
      <c r="J56">
        <v>2333</v>
      </c>
      <c r="K56">
        <v>4673.5600000000004</v>
      </c>
      <c r="L56">
        <v>6428000</v>
      </c>
      <c r="M56">
        <v>-232000</v>
      </c>
      <c r="N56">
        <v>99.65</v>
      </c>
      <c r="O56" s="11">
        <f t="shared" si="0"/>
        <v>-9.9304865938430985E-3</v>
      </c>
      <c r="P56" s="9">
        <v>1.8246575342465755E-2</v>
      </c>
      <c r="Q56" s="3">
        <f t="shared" si="1"/>
        <v>1.8246575342465755E-4</v>
      </c>
      <c r="R56" s="5">
        <f t="shared" si="2"/>
        <v>-1.0112952347267756E-2</v>
      </c>
      <c r="S56">
        <f t="shared" si="3"/>
        <v>-0.1976745238345754</v>
      </c>
      <c r="T56" t="b">
        <f t="shared" si="4"/>
        <v>0</v>
      </c>
    </row>
    <row r="57" spans="1:20" x14ac:dyDescent="0.25">
      <c r="A57" t="s">
        <v>14</v>
      </c>
      <c r="B57" s="1">
        <v>43455</v>
      </c>
      <c r="C57" s="1">
        <v>43461</v>
      </c>
      <c r="D57">
        <v>99.9</v>
      </c>
      <c r="E57">
        <v>100.6</v>
      </c>
      <c r="F57">
        <v>98.05</v>
      </c>
      <c r="G57">
        <v>99</v>
      </c>
      <c r="H57">
        <v>98.9</v>
      </c>
      <c r="I57">
        <v>99</v>
      </c>
      <c r="J57">
        <v>2916</v>
      </c>
      <c r="K57">
        <v>5780.75</v>
      </c>
      <c r="L57">
        <v>5868000</v>
      </c>
      <c r="M57">
        <v>-560000</v>
      </c>
      <c r="N57">
        <v>98.6</v>
      </c>
      <c r="O57" s="11">
        <f t="shared" si="0"/>
        <v>-7.0210631895687341E-3</v>
      </c>
      <c r="P57" s="9">
        <v>1.8246575342465755E-2</v>
      </c>
      <c r="Q57" s="3">
        <f t="shared" si="1"/>
        <v>1.8246575342465755E-4</v>
      </c>
      <c r="R57" s="5">
        <f t="shared" si="2"/>
        <v>-7.2035289429933915E-3</v>
      </c>
      <c r="S57">
        <f t="shared" si="3"/>
        <v>-0.14080498996116741</v>
      </c>
      <c r="T57" t="b">
        <f t="shared" si="4"/>
        <v>1</v>
      </c>
    </row>
    <row r="58" spans="1:20" x14ac:dyDescent="0.25">
      <c r="A58" t="s">
        <v>14</v>
      </c>
      <c r="B58" s="1">
        <v>43458</v>
      </c>
      <c r="C58" s="1">
        <v>43461</v>
      </c>
      <c r="D58">
        <v>99</v>
      </c>
      <c r="E58">
        <v>99.6</v>
      </c>
      <c r="F58">
        <v>97.85</v>
      </c>
      <c r="G58">
        <v>98.9</v>
      </c>
      <c r="H58">
        <v>99</v>
      </c>
      <c r="I58">
        <v>98.9</v>
      </c>
      <c r="J58">
        <v>2307</v>
      </c>
      <c r="K58">
        <v>4551.93</v>
      </c>
      <c r="L58">
        <v>4842000</v>
      </c>
      <c r="M58">
        <v>-1026000</v>
      </c>
      <c r="N58">
        <v>98.55</v>
      </c>
      <c r="O58" s="11">
        <f t="shared" si="0"/>
        <v>-1.0101010101009526E-3</v>
      </c>
      <c r="P58" s="9">
        <v>1.8273972602739726E-2</v>
      </c>
      <c r="Q58" s="3">
        <f t="shared" si="1"/>
        <v>1.8273972602739726E-4</v>
      </c>
      <c r="R58" s="5">
        <f t="shared" si="2"/>
        <v>-1.1928407361283498E-3</v>
      </c>
      <c r="S58">
        <f t="shared" si="3"/>
        <v>-2.3316062058609536E-2</v>
      </c>
      <c r="T58" t="b">
        <f t="shared" si="4"/>
        <v>1</v>
      </c>
    </row>
    <row r="59" spans="1:20" x14ac:dyDescent="0.25">
      <c r="A59" t="s">
        <v>14</v>
      </c>
      <c r="B59" s="1">
        <v>43460</v>
      </c>
      <c r="C59" s="1">
        <v>43461</v>
      </c>
      <c r="D59">
        <v>98.85</v>
      </c>
      <c r="E59">
        <v>99.05</v>
      </c>
      <c r="F59">
        <v>95.45</v>
      </c>
      <c r="G59">
        <v>97.35</v>
      </c>
      <c r="H59">
        <v>97.3</v>
      </c>
      <c r="I59">
        <v>97.35</v>
      </c>
      <c r="J59">
        <v>3415</v>
      </c>
      <c r="K59">
        <v>6602.77</v>
      </c>
      <c r="L59">
        <v>3126000</v>
      </c>
      <c r="M59">
        <v>-1716000</v>
      </c>
      <c r="N59">
        <v>97.1</v>
      </c>
      <c r="O59" s="11">
        <f t="shared" si="0"/>
        <v>-1.5672396359959668E-2</v>
      </c>
      <c r="P59" s="9">
        <v>1.8273972602739726E-2</v>
      </c>
      <c r="Q59" s="3">
        <f t="shared" si="1"/>
        <v>1.8273972602739726E-4</v>
      </c>
      <c r="R59" s="5">
        <f t="shared" si="2"/>
        <v>-1.5855136085987064E-2</v>
      </c>
      <c r="S59">
        <f t="shared" si="3"/>
        <v>-0.30991508399390905</v>
      </c>
      <c r="T59" t="b">
        <f t="shared" si="4"/>
        <v>1</v>
      </c>
    </row>
    <row r="60" spans="1:20" x14ac:dyDescent="0.25">
      <c r="A60" t="s">
        <v>14</v>
      </c>
      <c r="B60" s="1">
        <v>43461</v>
      </c>
      <c r="C60" s="1">
        <v>43461</v>
      </c>
      <c r="D60">
        <v>98</v>
      </c>
      <c r="E60">
        <v>98.15</v>
      </c>
      <c r="F60">
        <v>95.8</v>
      </c>
      <c r="G60">
        <v>96.3</v>
      </c>
      <c r="H60">
        <v>96.35</v>
      </c>
      <c r="I60">
        <v>96.35</v>
      </c>
      <c r="J60">
        <v>2506</v>
      </c>
      <c r="K60">
        <v>4841.91</v>
      </c>
      <c r="L60">
        <v>1356000</v>
      </c>
      <c r="M60">
        <v>-1770000</v>
      </c>
      <c r="N60">
        <v>96.35</v>
      </c>
      <c r="O60" s="11">
        <f t="shared" si="0"/>
        <v>-1.0272213662044172E-2</v>
      </c>
      <c r="P60" s="9">
        <v>1.8273972602739726E-2</v>
      </c>
      <c r="Q60" s="3">
        <f t="shared" si="1"/>
        <v>1.8273972602739726E-4</v>
      </c>
      <c r="R60" s="5">
        <f t="shared" si="2"/>
        <v>-1.0454953388071569E-2</v>
      </c>
      <c r="S60">
        <f t="shared" si="3"/>
        <v>-0.20435950469578631</v>
      </c>
      <c r="T60" t="b">
        <f t="shared" si="4"/>
        <v>1</v>
      </c>
    </row>
    <row r="61" spans="1:20" x14ac:dyDescent="0.25">
      <c r="A61" t="s">
        <v>14</v>
      </c>
      <c r="B61" s="1">
        <v>43462</v>
      </c>
      <c r="C61" s="1">
        <v>43496</v>
      </c>
      <c r="D61">
        <v>97.45</v>
      </c>
      <c r="E61">
        <v>98.85</v>
      </c>
      <c r="F61">
        <v>97.3</v>
      </c>
      <c r="G61">
        <v>98.35</v>
      </c>
      <c r="H61">
        <v>98.4</v>
      </c>
      <c r="I61">
        <v>98.35</v>
      </c>
      <c r="J61">
        <v>1810</v>
      </c>
      <c r="K61">
        <v>3553.98</v>
      </c>
      <c r="L61">
        <v>5614000</v>
      </c>
      <c r="M61">
        <v>94000</v>
      </c>
      <c r="N61">
        <v>97.6</v>
      </c>
      <c r="O61" s="11">
        <f t="shared" si="0"/>
        <v>2.0757654385054489E-2</v>
      </c>
      <c r="P61" s="9">
        <v>1.8273972602739726E-2</v>
      </c>
      <c r="Q61" s="3">
        <f t="shared" si="1"/>
        <v>1.8273972602739726E-4</v>
      </c>
      <c r="R61" s="5">
        <f t="shared" si="2"/>
        <v>2.0574914659027093E-2</v>
      </c>
      <c r="S61">
        <f t="shared" si="3"/>
        <v>0.40217102963597323</v>
      </c>
      <c r="T61" t="b">
        <f t="shared" si="4"/>
        <v>0</v>
      </c>
    </row>
    <row r="62" spans="1:20" x14ac:dyDescent="0.25">
      <c r="A62" t="s">
        <v>14</v>
      </c>
      <c r="B62" s="1">
        <v>43465</v>
      </c>
      <c r="C62" s="1">
        <v>43496</v>
      </c>
      <c r="D62">
        <v>98.4</v>
      </c>
      <c r="E62">
        <v>99.2</v>
      </c>
      <c r="F62">
        <v>97.85</v>
      </c>
      <c r="G62">
        <v>98.5</v>
      </c>
      <c r="H62">
        <v>98.55</v>
      </c>
      <c r="I62">
        <v>98.5</v>
      </c>
      <c r="J62">
        <v>1239</v>
      </c>
      <c r="K62">
        <v>2438.6</v>
      </c>
      <c r="L62">
        <v>5524000</v>
      </c>
      <c r="M62">
        <v>-90000</v>
      </c>
      <c r="N62">
        <v>97.8</v>
      </c>
      <c r="O62" s="11">
        <f t="shared" si="0"/>
        <v>1.5251652262328998E-3</v>
      </c>
      <c r="P62" s="9">
        <v>1.8027397260273973E-2</v>
      </c>
      <c r="Q62" s="3">
        <f t="shared" si="1"/>
        <v>1.8027397260273972E-4</v>
      </c>
      <c r="R62" s="5">
        <f t="shared" si="2"/>
        <v>1.34489125363016E-3</v>
      </c>
      <c r="S62">
        <f t="shared" si="3"/>
        <v>2.6288143070549788E-2</v>
      </c>
      <c r="T62" t="b">
        <f t="shared" si="4"/>
        <v>1</v>
      </c>
    </row>
    <row r="63" spans="1:20" x14ac:dyDescent="0.25">
      <c r="A63" t="s">
        <v>14</v>
      </c>
      <c r="B63" s="1">
        <v>43466</v>
      </c>
      <c r="C63" s="1">
        <v>43496</v>
      </c>
      <c r="D63">
        <v>99</v>
      </c>
      <c r="E63">
        <v>99.6</v>
      </c>
      <c r="F63">
        <v>97.4</v>
      </c>
      <c r="G63">
        <v>99.15</v>
      </c>
      <c r="H63">
        <v>99.2</v>
      </c>
      <c r="I63">
        <v>99.15</v>
      </c>
      <c r="J63">
        <v>1254</v>
      </c>
      <c r="K63">
        <v>2476.7399999999998</v>
      </c>
      <c r="L63">
        <v>5548000</v>
      </c>
      <c r="M63">
        <v>24000</v>
      </c>
      <c r="N63">
        <v>98.4</v>
      </c>
      <c r="O63" s="11">
        <f t="shared" si="0"/>
        <v>6.5989847715736622E-3</v>
      </c>
      <c r="P63" s="9">
        <v>1.8164383561643835E-2</v>
      </c>
      <c r="Q63" s="3">
        <f t="shared" si="1"/>
        <v>1.8164383561643834E-4</v>
      </c>
      <c r="R63" s="5">
        <f t="shared" si="2"/>
        <v>6.4173409359572237E-3</v>
      </c>
      <c r="S63">
        <f t="shared" si="3"/>
        <v>0.12543763386190571</v>
      </c>
      <c r="T63" t="b">
        <f t="shared" si="4"/>
        <v>1</v>
      </c>
    </row>
    <row r="64" spans="1:20" x14ac:dyDescent="0.25">
      <c r="A64" t="s">
        <v>14</v>
      </c>
      <c r="B64" s="1">
        <v>43467</v>
      </c>
      <c r="C64" s="1">
        <v>43496</v>
      </c>
      <c r="D64">
        <v>98.4</v>
      </c>
      <c r="E64">
        <v>99.3</v>
      </c>
      <c r="F64">
        <v>96.4</v>
      </c>
      <c r="G64">
        <v>96.65</v>
      </c>
      <c r="H64">
        <v>96.65</v>
      </c>
      <c r="I64">
        <v>96.65</v>
      </c>
      <c r="J64">
        <v>1737</v>
      </c>
      <c r="K64">
        <v>3394.24</v>
      </c>
      <c r="L64">
        <v>5808000</v>
      </c>
      <c r="M64">
        <v>260000</v>
      </c>
      <c r="N64">
        <v>96.3</v>
      </c>
      <c r="O64" s="11">
        <f t="shared" si="0"/>
        <v>-2.5214321734745335E-2</v>
      </c>
      <c r="P64" s="9">
        <v>1.8109589041095893E-2</v>
      </c>
      <c r="Q64" s="3">
        <f t="shared" si="1"/>
        <v>1.8109589041095893E-4</v>
      </c>
      <c r="R64" s="5">
        <f t="shared" si="2"/>
        <v>-2.5395417625156295E-2</v>
      </c>
      <c r="S64">
        <f t="shared" si="3"/>
        <v>-0.49639580156720792</v>
      </c>
      <c r="T64" t="b">
        <f t="shared" si="4"/>
        <v>1</v>
      </c>
    </row>
    <row r="65" spans="1:20" x14ac:dyDescent="0.25">
      <c r="A65" t="s">
        <v>14</v>
      </c>
      <c r="B65" s="1">
        <v>43468</v>
      </c>
      <c r="C65" s="1">
        <v>43496</v>
      </c>
      <c r="D65">
        <v>96.6</v>
      </c>
      <c r="E65">
        <v>97.65</v>
      </c>
      <c r="F65">
        <v>95.1</v>
      </c>
      <c r="G65">
        <v>95.5</v>
      </c>
      <c r="H65">
        <v>95.5</v>
      </c>
      <c r="I65">
        <v>95.5</v>
      </c>
      <c r="J65">
        <v>1643</v>
      </c>
      <c r="K65">
        <v>3177.82</v>
      </c>
      <c r="L65">
        <v>5844000</v>
      </c>
      <c r="M65">
        <v>36000</v>
      </c>
      <c r="N65">
        <v>95.1</v>
      </c>
      <c r="O65" s="11">
        <f t="shared" si="0"/>
        <v>-1.1898603207449619E-2</v>
      </c>
      <c r="P65" s="9">
        <v>1.8136986301369864E-2</v>
      </c>
      <c r="Q65" s="3">
        <f t="shared" si="1"/>
        <v>1.8136986301369864E-4</v>
      </c>
      <c r="R65" s="5">
        <f t="shared" si="2"/>
        <v>-1.2079973070463318E-2</v>
      </c>
      <c r="S65">
        <f t="shared" si="3"/>
        <v>-0.23612322521063561</v>
      </c>
      <c r="T65" t="b">
        <f t="shared" si="4"/>
        <v>1</v>
      </c>
    </row>
    <row r="66" spans="1:20" x14ac:dyDescent="0.25">
      <c r="A66" t="s">
        <v>14</v>
      </c>
      <c r="B66" s="1">
        <v>43469</v>
      </c>
      <c r="C66" s="1">
        <v>43496</v>
      </c>
      <c r="D66">
        <v>95.75</v>
      </c>
      <c r="E66">
        <v>97.4</v>
      </c>
      <c r="F66">
        <v>93.5</v>
      </c>
      <c r="G66">
        <v>97</v>
      </c>
      <c r="H66">
        <v>97.3</v>
      </c>
      <c r="I66">
        <v>97</v>
      </c>
      <c r="J66">
        <v>1889</v>
      </c>
      <c r="K66">
        <v>3611.73</v>
      </c>
      <c r="L66">
        <v>5772000</v>
      </c>
      <c r="M66">
        <v>-72000</v>
      </c>
      <c r="N66">
        <v>96.55</v>
      </c>
      <c r="O66" s="11">
        <f t="shared" si="0"/>
        <v>1.5706806282722512E-2</v>
      </c>
      <c r="P66" s="9">
        <v>1.8164383561643835E-2</v>
      </c>
      <c r="Q66" s="3">
        <f t="shared" si="1"/>
        <v>1.8164383561643834E-4</v>
      </c>
      <c r="R66" s="5">
        <f t="shared" si="2"/>
        <v>1.5525162447106075E-2</v>
      </c>
      <c r="S66">
        <f t="shared" si="3"/>
        <v>0.30346519876713013</v>
      </c>
      <c r="T66" t="b">
        <f t="shared" si="4"/>
        <v>1</v>
      </c>
    </row>
    <row r="67" spans="1:20" x14ac:dyDescent="0.25">
      <c r="A67" t="s">
        <v>14</v>
      </c>
      <c r="B67" s="1">
        <v>43472</v>
      </c>
      <c r="C67" s="1">
        <v>43496</v>
      </c>
      <c r="D67">
        <v>97.65</v>
      </c>
      <c r="E67">
        <v>98.25</v>
      </c>
      <c r="F67">
        <v>95.9</v>
      </c>
      <c r="G67">
        <v>96.55</v>
      </c>
      <c r="H67">
        <v>96.6</v>
      </c>
      <c r="I67">
        <v>96.55</v>
      </c>
      <c r="J67">
        <v>1394</v>
      </c>
      <c r="K67">
        <v>2696.53</v>
      </c>
      <c r="L67">
        <v>5664000</v>
      </c>
      <c r="M67">
        <v>-108000</v>
      </c>
      <c r="N67">
        <v>96.1</v>
      </c>
      <c r="O67" s="11">
        <f t="shared" si="0"/>
        <v>-4.6391752577319883E-3</v>
      </c>
      <c r="P67" s="9">
        <v>1.8136986301369864E-2</v>
      </c>
      <c r="Q67" s="3">
        <f t="shared" si="1"/>
        <v>1.8136986301369864E-4</v>
      </c>
      <c r="R67" s="5">
        <f t="shared" si="2"/>
        <v>-4.8205451207456868E-3</v>
      </c>
      <c r="S67">
        <f t="shared" si="3"/>
        <v>-9.4225595913535257E-2</v>
      </c>
      <c r="T67" t="b">
        <f t="shared" si="4"/>
        <v>1</v>
      </c>
    </row>
    <row r="68" spans="1:20" x14ac:dyDescent="0.25">
      <c r="A68" t="s">
        <v>14</v>
      </c>
      <c r="B68" s="1">
        <v>43473</v>
      </c>
      <c r="C68" s="1">
        <v>43496</v>
      </c>
      <c r="D68">
        <v>96.55</v>
      </c>
      <c r="E68">
        <v>98.15</v>
      </c>
      <c r="F68">
        <v>95.65</v>
      </c>
      <c r="G68">
        <v>97</v>
      </c>
      <c r="H68">
        <v>96.95</v>
      </c>
      <c r="I68">
        <v>97</v>
      </c>
      <c r="J68">
        <v>1510</v>
      </c>
      <c r="K68">
        <v>2927.05</v>
      </c>
      <c r="L68">
        <v>5844000</v>
      </c>
      <c r="M68">
        <v>180000</v>
      </c>
      <c r="N68">
        <v>96.4</v>
      </c>
      <c r="O68" s="11">
        <f t="shared" ref="O68:O131" si="5">(I68-I67)/I67</f>
        <v>4.6607975142413556E-3</v>
      </c>
      <c r="P68" s="9">
        <v>1.8191780821917806E-2</v>
      </c>
      <c r="Q68" s="3">
        <f t="shared" ref="Q68:Q131" si="6">P68/100</f>
        <v>1.8191780821917805E-4</v>
      </c>
      <c r="R68" s="5">
        <f t="shared" ref="R68:R131" si="7">O68-Q68</f>
        <v>4.4788797060221772E-3</v>
      </c>
      <c r="S68">
        <f t="shared" ref="S68:S131" si="8">R68/(_xlfn.STDEV.S($O$3:$O$244))</f>
        <v>8.7547175423948007E-2</v>
      </c>
      <c r="T68" t="b">
        <f t="shared" ref="T68:T131" si="9">N67&lt;I67</f>
        <v>1</v>
      </c>
    </row>
    <row r="69" spans="1:20" x14ac:dyDescent="0.25">
      <c r="A69" t="s">
        <v>14</v>
      </c>
      <c r="B69" s="1">
        <v>43474</v>
      </c>
      <c r="C69" s="1">
        <v>43496</v>
      </c>
      <c r="D69">
        <v>97.3</v>
      </c>
      <c r="E69">
        <v>97.65</v>
      </c>
      <c r="F69">
        <v>96.25</v>
      </c>
      <c r="G69">
        <v>96.85</v>
      </c>
      <c r="H69">
        <v>96.7</v>
      </c>
      <c r="I69">
        <v>96.85</v>
      </c>
      <c r="J69">
        <v>1875</v>
      </c>
      <c r="K69">
        <v>3635.35</v>
      </c>
      <c r="L69">
        <v>5862000</v>
      </c>
      <c r="M69">
        <v>18000</v>
      </c>
      <c r="N69">
        <v>96.45</v>
      </c>
      <c r="O69" s="11">
        <f t="shared" si="5"/>
        <v>-1.5463917525773783E-3</v>
      </c>
      <c r="P69" s="9">
        <v>1.8164383561643835E-2</v>
      </c>
      <c r="Q69" s="3">
        <f t="shared" si="6"/>
        <v>1.8164383561643834E-4</v>
      </c>
      <c r="R69" s="5">
        <f t="shared" si="7"/>
        <v>-1.7280355881938167E-3</v>
      </c>
      <c r="S69">
        <f t="shared" si="8"/>
        <v>-3.377733824264495E-2</v>
      </c>
      <c r="T69" t="b">
        <f t="shared" si="9"/>
        <v>1</v>
      </c>
    </row>
    <row r="70" spans="1:20" x14ac:dyDescent="0.25">
      <c r="A70" t="s">
        <v>14</v>
      </c>
      <c r="B70" s="1">
        <v>43475</v>
      </c>
      <c r="C70" s="1">
        <v>43496</v>
      </c>
      <c r="D70">
        <v>96.8</v>
      </c>
      <c r="E70">
        <v>99.45</v>
      </c>
      <c r="F70">
        <v>96.5</v>
      </c>
      <c r="G70">
        <v>98.75</v>
      </c>
      <c r="H70">
        <v>98.45</v>
      </c>
      <c r="I70">
        <v>98.75</v>
      </c>
      <c r="J70">
        <v>1912</v>
      </c>
      <c r="K70">
        <v>3750.11</v>
      </c>
      <c r="L70">
        <v>6006000</v>
      </c>
      <c r="M70">
        <v>144000</v>
      </c>
      <c r="N70">
        <v>98.3</v>
      </c>
      <c r="O70" s="11">
        <f t="shared" si="5"/>
        <v>1.9617965926690819E-2</v>
      </c>
      <c r="P70" s="9">
        <v>1.8191780821917806E-2</v>
      </c>
      <c r="Q70" s="3">
        <f t="shared" si="6"/>
        <v>1.8191780821917805E-4</v>
      </c>
      <c r="R70" s="5">
        <f t="shared" si="7"/>
        <v>1.943604811847164E-2</v>
      </c>
      <c r="S70">
        <f t="shared" si="8"/>
        <v>0.37990998326841552</v>
      </c>
      <c r="T70" t="b">
        <f t="shared" si="9"/>
        <v>1</v>
      </c>
    </row>
    <row r="71" spans="1:20" x14ac:dyDescent="0.25">
      <c r="A71" t="s">
        <v>14</v>
      </c>
      <c r="B71" s="1">
        <v>43476</v>
      </c>
      <c r="C71" s="1">
        <v>43496</v>
      </c>
      <c r="D71">
        <v>98.75</v>
      </c>
      <c r="E71">
        <v>101.5</v>
      </c>
      <c r="F71">
        <v>97.05</v>
      </c>
      <c r="G71">
        <v>97.8</v>
      </c>
      <c r="H71">
        <v>97.65</v>
      </c>
      <c r="I71">
        <v>97.8</v>
      </c>
      <c r="J71">
        <v>5442</v>
      </c>
      <c r="K71">
        <v>10734.69</v>
      </c>
      <c r="L71">
        <v>7246000</v>
      </c>
      <c r="M71">
        <v>1240000</v>
      </c>
      <c r="N71">
        <v>97.55</v>
      </c>
      <c r="O71" s="11">
        <f t="shared" si="5"/>
        <v>-9.62025316455699E-3</v>
      </c>
      <c r="P71" s="9">
        <v>1.8164383561643835E-2</v>
      </c>
      <c r="Q71" s="3">
        <f t="shared" si="6"/>
        <v>1.8164383561643834E-4</v>
      </c>
      <c r="R71" s="5">
        <f t="shared" si="7"/>
        <v>-9.8018970001734276E-3</v>
      </c>
      <c r="S71">
        <f t="shared" si="8"/>
        <v>-0.19159442817984979</v>
      </c>
      <c r="T71" t="b">
        <f t="shared" si="9"/>
        <v>1</v>
      </c>
    </row>
    <row r="72" spans="1:20" x14ac:dyDescent="0.25">
      <c r="A72" t="s">
        <v>14</v>
      </c>
      <c r="B72" s="1">
        <v>43479</v>
      </c>
      <c r="C72" s="1">
        <v>43496</v>
      </c>
      <c r="D72">
        <v>97.55</v>
      </c>
      <c r="E72">
        <v>97.55</v>
      </c>
      <c r="F72">
        <v>93.2</v>
      </c>
      <c r="G72">
        <v>95.45</v>
      </c>
      <c r="H72">
        <v>95.6</v>
      </c>
      <c r="I72">
        <v>95.45</v>
      </c>
      <c r="J72">
        <v>2956</v>
      </c>
      <c r="K72">
        <v>5640.44</v>
      </c>
      <c r="L72">
        <v>8032000</v>
      </c>
      <c r="M72">
        <v>786000</v>
      </c>
      <c r="N72">
        <v>95.05</v>
      </c>
      <c r="O72" s="11">
        <f t="shared" si="5"/>
        <v>-2.4028629856850659E-2</v>
      </c>
      <c r="P72" s="9">
        <v>1.8246575342465755E-2</v>
      </c>
      <c r="Q72" s="3">
        <f t="shared" si="6"/>
        <v>1.8246575342465755E-4</v>
      </c>
      <c r="R72" s="5">
        <f t="shared" si="7"/>
        <v>-2.4211095610275318E-2</v>
      </c>
      <c r="S72">
        <f t="shared" si="8"/>
        <v>-0.47324625212612387</v>
      </c>
      <c r="T72" t="b">
        <f t="shared" si="9"/>
        <v>1</v>
      </c>
    </row>
    <row r="73" spans="1:20" x14ac:dyDescent="0.25">
      <c r="A73" t="s">
        <v>14</v>
      </c>
      <c r="B73" s="1">
        <v>43480</v>
      </c>
      <c r="C73" s="1">
        <v>43496</v>
      </c>
      <c r="D73">
        <v>95.65</v>
      </c>
      <c r="E73">
        <v>95.9</v>
      </c>
      <c r="F73">
        <v>94.2</v>
      </c>
      <c r="G73">
        <v>95.5</v>
      </c>
      <c r="H73">
        <v>95.7</v>
      </c>
      <c r="I73">
        <v>95.5</v>
      </c>
      <c r="J73">
        <v>1622</v>
      </c>
      <c r="K73">
        <v>3092.17</v>
      </c>
      <c r="L73">
        <v>8000000</v>
      </c>
      <c r="M73">
        <v>-32000</v>
      </c>
      <c r="N73">
        <v>95.1</v>
      </c>
      <c r="O73" s="11">
        <f t="shared" si="5"/>
        <v>5.2383446830798488E-4</v>
      </c>
      <c r="P73" s="9">
        <v>1.8191780821917806E-2</v>
      </c>
      <c r="Q73" s="3">
        <f t="shared" si="6"/>
        <v>1.8191780821917805E-4</v>
      </c>
      <c r="R73" s="5">
        <f t="shared" si="7"/>
        <v>3.419166600888068E-4</v>
      </c>
      <c r="S73">
        <f t="shared" si="8"/>
        <v>6.6833314993740428E-3</v>
      </c>
      <c r="T73" t="b">
        <f t="shared" si="9"/>
        <v>1</v>
      </c>
    </row>
    <row r="74" spans="1:20" x14ac:dyDescent="0.25">
      <c r="A74" t="s">
        <v>14</v>
      </c>
      <c r="B74" s="1">
        <v>43481</v>
      </c>
      <c r="C74" s="1">
        <v>43496</v>
      </c>
      <c r="D74">
        <v>95.55</v>
      </c>
      <c r="E74">
        <v>96.9</v>
      </c>
      <c r="F74">
        <v>95.3</v>
      </c>
      <c r="G74">
        <v>96.65</v>
      </c>
      <c r="H74">
        <v>96.6</v>
      </c>
      <c r="I74">
        <v>96.65</v>
      </c>
      <c r="J74">
        <v>1530</v>
      </c>
      <c r="K74">
        <v>2944.97</v>
      </c>
      <c r="L74">
        <v>7806000</v>
      </c>
      <c r="M74">
        <v>-194000</v>
      </c>
      <c r="N74">
        <v>96.4</v>
      </c>
      <c r="O74" s="11">
        <f t="shared" si="5"/>
        <v>1.2041884816753987E-2</v>
      </c>
      <c r="P74" s="9">
        <v>1.8082191780821918E-2</v>
      </c>
      <c r="Q74" s="3">
        <f t="shared" si="6"/>
        <v>1.8082191780821919E-4</v>
      </c>
      <c r="R74" s="5">
        <f t="shared" si="7"/>
        <v>1.1861062898945767E-2</v>
      </c>
      <c r="S74">
        <f t="shared" si="8"/>
        <v>0.23184426072713654</v>
      </c>
      <c r="T74" t="b">
        <f t="shared" si="9"/>
        <v>1</v>
      </c>
    </row>
    <row r="75" spans="1:20" x14ac:dyDescent="0.25">
      <c r="A75" t="s">
        <v>14</v>
      </c>
      <c r="B75" s="1">
        <v>43482</v>
      </c>
      <c r="C75" s="1">
        <v>43496</v>
      </c>
      <c r="D75">
        <v>96.3</v>
      </c>
      <c r="E75">
        <v>96.55</v>
      </c>
      <c r="F75">
        <v>94.1</v>
      </c>
      <c r="G75">
        <v>94.85</v>
      </c>
      <c r="H75">
        <v>94.9</v>
      </c>
      <c r="I75">
        <v>94.85</v>
      </c>
      <c r="J75">
        <v>1227</v>
      </c>
      <c r="K75">
        <v>2334.19</v>
      </c>
      <c r="L75">
        <v>7920000</v>
      </c>
      <c r="M75">
        <v>114000</v>
      </c>
      <c r="N75" t="s">
        <v>15</v>
      </c>
      <c r="O75" s="11">
        <f t="shared" si="5"/>
        <v>-1.8623900672529864E-2</v>
      </c>
      <c r="P75" s="9">
        <v>1.7972602739726028E-2</v>
      </c>
      <c r="Q75" s="3">
        <f t="shared" si="6"/>
        <v>1.7972602739726028E-4</v>
      </c>
      <c r="R75" s="5">
        <f t="shared" si="7"/>
        <v>-1.8803626699927124E-2</v>
      </c>
      <c r="S75">
        <f t="shared" si="8"/>
        <v>-0.36754825165130284</v>
      </c>
      <c r="T75" t="b">
        <f t="shared" si="9"/>
        <v>1</v>
      </c>
    </row>
    <row r="76" spans="1:20" x14ac:dyDescent="0.25">
      <c r="A76" t="s">
        <v>14</v>
      </c>
      <c r="B76" s="1">
        <v>43483</v>
      </c>
      <c r="C76" s="1">
        <v>43496</v>
      </c>
      <c r="D76">
        <v>94.95</v>
      </c>
      <c r="E76">
        <v>95.45</v>
      </c>
      <c r="F76">
        <v>93</v>
      </c>
      <c r="G76">
        <v>93.3</v>
      </c>
      <c r="H76">
        <v>93.35</v>
      </c>
      <c r="I76">
        <v>93.3</v>
      </c>
      <c r="J76">
        <v>1144</v>
      </c>
      <c r="K76">
        <v>2144.48</v>
      </c>
      <c r="L76">
        <v>7954000</v>
      </c>
      <c r="M76">
        <v>34000</v>
      </c>
      <c r="N76">
        <v>93.1</v>
      </c>
      <c r="O76" s="11">
        <f t="shared" si="5"/>
        <v>-1.6341591987348417E-2</v>
      </c>
      <c r="P76" s="9">
        <v>1.7972602739726028E-2</v>
      </c>
      <c r="Q76" s="3">
        <f t="shared" si="6"/>
        <v>1.7972602739726028E-4</v>
      </c>
      <c r="R76" s="5">
        <f t="shared" si="7"/>
        <v>-1.6521318014745677E-2</v>
      </c>
      <c r="S76">
        <f t="shared" si="8"/>
        <v>-0.3229367211017054</v>
      </c>
      <c r="T76" t="b">
        <f t="shared" si="9"/>
        <v>0</v>
      </c>
    </row>
    <row r="77" spans="1:20" x14ac:dyDescent="0.25">
      <c r="A77" t="s">
        <v>14</v>
      </c>
      <c r="B77" s="1">
        <v>43486</v>
      </c>
      <c r="C77" s="1">
        <v>43496</v>
      </c>
      <c r="D77">
        <v>93.9</v>
      </c>
      <c r="E77">
        <v>94.35</v>
      </c>
      <c r="F77">
        <v>92.1</v>
      </c>
      <c r="G77">
        <v>92.45</v>
      </c>
      <c r="H77">
        <v>92.5</v>
      </c>
      <c r="I77">
        <v>92.45</v>
      </c>
      <c r="J77">
        <v>1064</v>
      </c>
      <c r="K77">
        <v>1976.99</v>
      </c>
      <c r="L77">
        <v>8012000</v>
      </c>
      <c r="M77">
        <v>58000</v>
      </c>
      <c r="N77">
        <v>92.35</v>
      </c>
      <c r="O77" s="11">
        <f t="shared" si="5"/>
        <v>-9.1103965702035838E-3</v>
      </c>
      <c r="P77" s="9">
        <v>1.8027397260273973E-2</v>
      </c>
      <c r="Q77" s="3">
        <f t="shared" si="6"/>
        <v>1.8027397260273972E-4</v>
      </c>
      <c r="R77" s="5">
        <f t="shared" si="7"/>
        <v>-9.2906705428063233E-3</v>
      </c>
      <c r="S77">
        <f t="shared" si="8"/>
        <v>-0.18160165425374877</v>
      </c>
      <c r="T77" t="b">
        <f t="shared" si="9"/>
        <v>1</v>
      </c>
    </row>
    <row r="78" spans="1:20" x14ac:dyDescent="0.25">
      <c r="A78" t="s">
        <v>14</v>
      </c>
      <c r="B78" s="1">
        <v>43487</v>
      </c>
      <c r="C78" s="1">
        <v>43496</v>
      </c>
      <c r="D78">
        <v>93</v>
      </c>
      <c r="E78">
        <v>93.9</v>
      </c>
      <c r="F78">
        <v>90.55</v>
      </c>
      <c r="G78">
        <v>91.4</v>
      </c>
      <c r="H78">
        <v>91.3</v>
      </c>
      <c r="I78">
        <v>91.4</v>
      </c>
      <c r="J78">
        <v>1848</v>
      </c>
      <c r="K78">
        <v>3388.11</v>
      </c>
      <c r="L78">
        <v>8120000</v>
      </c>
      <c r="M78">
        <v>108000</v>
      </c>
      <c r="N78">
        <v>91.05</v>
      </c>
      <c r="O78" s="11">
        <f t="shared" si="5"/>
        <v>-1.1357490535424522E-2</v>
      </c>
      <c r="P78" s="9">
        <v>1.8000000000000002E-2</v>
      </c>
      <c r="Q78" s="3">
        <f t="shared" si="6"/>
        <v>1.8000000000000001E-4</v>
      </c>
      <c r="R78" s="5">
        <f t="shared" si="7"/>
        <v>-1.1537490535424522E-2</v>
      </c>
      <c r="S78">
        <f t="shared" si="8"/>
        <v>-0.22551949910573219</v>
      </c>
      <c r="T78" t="b">
        <f t="shared" si="9"/>
        <v>1</v>
      </c>
    </row>
    <row r="79" spans="1:20" x14ac:dyDescent="0.25">
      <c r="A79" t="s">
        <v>14</v>
      </c>
      <c r="B79" s="1">
        <v>43488</v>
      </c>
      <c r="C79" s="1">
        <v>43496</v>
      </c>
      <c r="D79">
        <v>91.25</v>
      </c>
      <c r="E79">
        <v>92.5</v>
      </c>
      <c r="F79">
        <v>90.5</v>
      </c>
      <c r="G79">
        <v>91.1</v>
      </c>
      <c r="H79">
        <v>91.05</v>
      </c>
      <c r="I79">
        <v>91.1</v>
      </c>
      <c r="J79">
        <v>1300</v>
      </c>
      <c r="K79">
        <v>2378.06</v>
      </c>
      <c r="L79">
        <v>7802000</v>
      </c>
      <c r="M79">
        <v>-318000</v>
      </c>
      <c r="N79">
        <v>91.1</v>
      </c>
      <c r="O79" s="11">
        <f t="shared" si="5"/>
        <v>-3.2822757111598618E-3</v>
      </c>
      <c r="P79" s="9">
        <v>1.8027397260273973E-2</v>
      </c>
      <c r="Q79" s="3">
        <f t="shared" si="6"/>
        <v>1.8027397260273972E-4</v>
      </c>
      <c r="R79" s="5">
        <f t="shared" si="7"/>
        <v>-3.4625496837626013E-3</v>
      </c>
      <c r="S79">
        <f t="shared" si="8"/>
        <v>-6.7681309719238789E-2</v>
      </c>
      <c r="T79" t="b">
        <f t="shared" si="9"/>
        <v>1</v>
      </c>
    </row>
    <row r="80" spans="1:20" x14ac:dyDescent="0.25">
      <c r="A80" t="s">
        <v>14</v>
      </c>
      <c r="B80" s="1">
        <v>43489</v>
      </c>
      <c r="C80" s="1">
        <v>43496</v>
      </c>
      <c r="D80">
        <v>91.25</v>
      </c>
      <c r="E80">
        <v>91.35</v>
      </c>
      <c r="F80">
        <v>89.15</v>
      </c>
      <c r="G80">
        <v>89.65</v>
      </c>
      <c r="H80">
        <v>89.8</v>
      </c>
      <c r="I80">
        <v>89.65</v>
      </c>
      <c r="J80">
        <v>1597</v>
      </c>
      <c r="K80">
        <v>2875.23</v>
      </c>
      <c r="L80">
        <v>8098000</v>
      </c>
      <c r="M80">
        <v>296000</v>
      </c>
      <c r="N80">
        <v>89.55</v>
      </c>
      <c r="O80" s="11">
        <f t="shared" si="5"/>
        <v>-1.5916575192096473E-2</v>
      </c>
      <c r="P80" s="9">
        <v>1.8000000000000002E-2</v>
      </c>
      <c r="Q80" s="3">
        <f t="shared" si="6"/>
        <v>1.8000000000000001E-4</v>
      </c>
      <c r="R80" s="5">
        <f t="shared" si="7"/>
        <v>-1.6096575192096473E-2</v>
      </c>
      <c r="S80">
        <f t="shared" si="8"/>
        <v>-0.31463441408628484</v>
      </c>
      <c r="T80" t="b">
        <f t="shared" si="9"/>
        <v>0</v>
      </c>
    </row>
    <row r="81" spans="1:20" x14ac:dyDescent="0.25">
      <c r="A81" t="s">
        <v>14</v>
      </c>
      <c r="B81" s="1">
        <v>43490</v>
      </c>
      <c r="C81" s="1">
        <v>43496</v>
      </c>
      <c r="D81">
        <v>90.1</v>
      </c>
      <c r="E81">
        <v>90.35</v>
      </c>
      <c r="F81">
        <v>85.7</v>
      </c>
      <c r="G81">
        <v>86.75</v>
      </c>
      <c r="H81">
        <v>87</v>
      </c>
      <c r="I81">
        <v>86.75</v>
      </c>
      <c r="J81">
        <v>1643</v>
      </c>
      <c r="K81">
        <v>2891.36</v>
      </c>
      <c r="L81">
        <v>7860000</v>
      </c>
      <c r="M81">
        <v>-238000</v>
      </c>
      <c r="N81">
        <v>86.75</v>
      </c>
      <c r="O81" s="11">
        <f t="shared" si="5"/>
        <v>-3.2348020078081491E-2</v>
      </c>
      <c r="P81" s="9">
        <v>1.7972602739726028E-2</v>
      </c>
      <c r="Q81" s="3">
        <f t="shared" si="6"/>
        <v>1.7972602739726028E-4</v>
      </c>
      <c r="R81" s="5">
        <f t="shared" si="7"/>
        <v>-3.2527746105478754E-2</v>
      </c>
      <c r="S81">
        <f t="shared" si="8"/>
        <v>-0.63580905971040824</v>
      </c>
      <c r="T81" t="b">
        <f t="shared" si="9"/>
        <v>1</v>
      </c>
    </row>
    <row r="82" spans="1:20" x14ac:dyDescent="0.25">
      <c r="A82" t="s">
        <v>14</v>
      </c>
      <c r="B82" s="1">
        <v>43493</v>
      </c>
      <c r="C82" s="1">
        <v>43496</v>
      </c>
      <c r="D82">
        <v>86</v>
      </c>
      <c r="E82">
        <v>88.8</v>
      </c>
      <c r="F82">
        <v>84.75</v>
      </c>
      <c r="G82">
        <v>88.1</v>
      </c>
      <c r="H82">
        <v>87.85</v>
      </c>
      <c r="I82">
        <v>88.1</v>
      </c>
      <c r="J82">
        <v>2166</v>
      </c>
      <c r="K82">
        <v>3762.65</v>
      </c>
      <c r="L82">
        <v>6872000</v>
      </c>
      <c r="M82">
        <v>-988000</v>
      </c>
      <c r="N82">
        <v>88.15</v>
      </c>
      <c r="O82" s="11">
        <f t="shared" si="5"/>
        <v>1.5561959654178609E-2</v>
      </c>
      <c r="P82" s="9">
        <v>1.8000000000000002E-2</v>
      </c>
      <c r="Q82" s="3">
        <f t="shared" si="6"/>
        <v>1.8000000000000001E-4</v>
      </c>
      <c r="R82" s="5">
        <f t="shared" si="7"/>
        <v>1.5381959654178609E-2</v>
      </c>
      <c r="S82">
        <f t="shared" si="8"/>
        <v>0.30066606129157719</v>
      </c>
      <c r="T82" t="b">
        <f t="shared" si="9"/>
        <v>0</v>
      </c>
    </row>
    <row r="83" spans="1:20" x14ac:dyDescent="0.25">
      <c r="A83" t="s">
        <v>14</v>
      </c>
      <c r="B83" s="1">
        <v>43494</v>
      </c>
      <c r="C83" s="1">
        <v>43496</v>
      </c>
      <c r="D83">
        <v>87.75</v>
      </c>
      <c r="E83">
        <v>90.2</v>
      </c>
      <c r="F83">
        <v>87.05</v>
      </c>
      <c r="G83">
        <v>89.45</v>
      </c>
      <c r="H83">
        <v>89.75</v>
      </c>
      <c r="I83">
        <v>89.45</v>
      </c>
      <c r="J83">
        <v>2743</v>
      </c>
      <c r="K83">
        <v>4870.54</v>
      </c>
      <c r="L83">
        <v>4722000</v>
      </c>
      <c r="M83">
        <v>-2150000</v>
      </c>
      <c r="N83">
        <v>89.45</v>
      </c>
      <c r="O83" s="11">
        <f t="shared" si="5"/>
        <v>1.5323496027241869E-2</v>
      </c>
      <c r="P83" s="9">
        <v>1.8027397260273973E-2</v>
      </c>
      <c r="Q83" s="3">
        <f t="shared" si="6"/>
        <v>1.8027397260273972E-4</v>
      </c>
      <c r="R83" s="5">
        <f t="shared" si="7"/>
        <v>1.514322205463913E-2</v>
      </c>
      <c r="S83">
        <f t="shared" si="8"/>
        <v>0.29599953665170525</v>
      </c>
      <c r="T83" t="b">
        <f t="shared" si="9"/>
        <v>0</v>
      </c>
    </row>
    <row r="84" spans="1:20" x14ac:dyDescent="0.25">
      <c r="A84" t="s">
        <v>14</v>
      </c>
      <c r="B84" s="1">
        <v>43495</v>
      </c>
      <c r="C84" s="1">
        <v>43496</v>
      </c>
      <c r="D84">
        <v>89.25</v>
      </c>
      <c r="E84">
        <v>91.5</v>
      </c>
      <c r="F84">
        <v>89.25</v>
      </c>
      <c r="G84">
        <v>91.2</v>
      </c>
      <c r="H84">
        <v>91.2</v>
      </c>
      <c r="I84">
        <v>91.2</v>
      </c>
      <c r="J84">
        <v>2177</v>
      </c>
      <c r="K84">
        <v>3932.3</v>
      </c>
      <c r="L84">
        <v>2928000</v>
      </c>
      <c r="M84">
        <v>-1794000</v>
      </c>
      <c r="N84">
        <v>91</v>
      </c>
      <c r="O84" s="11">
        <f t="shared" si="5"/>
        <v>1.9564002235885967E-2</v>
      </c>
      <c r="P84" s="9">
        <v>1.7945205479452053E-2</v>
      </c>
      <c r="Q84" s="3">
        <f t="shared" si="6"/>
        <v>1.7945205479452054E-4</v>
      </c>
      <c r="R84" s="5">
        <f t="shared" si="7"/>
        <v>1.9384550181091448E-2</v>
      </c>
      <c r="S84">
        <f t="shared" si="8"/>
        <v>0.3789033701745802</v>
      </c>
      <c r="T84" t="b">
        <f t="shared" si="9"/>
        <v>0</v>
      </c>
    </row>
    <row r="85" spans="1:20" x14ac:dyDescent="0.25">
      <c r="A85" t="s">
        <v>14</v>
      </c>
      <c r="B85" s="1">
        <v>43496</v>
      </c>
      <c r="C85" s="1">
        <v>43496</v>
      </c>
      <c r="D85">
        <v>91.4</v>
      </c>
      <c r="E85">
        <v>91.95</v>
      </c>
      <c r="F85">
        <v>87.95</v>
      </c>
      <c r="G85">
        <v>88.2</v>
      </c>
      <c r="H85">
        <v>88.1</v>
      </c>
      <c r="I85">
        <v>88.15</v>
      </c>
      <c r="J85">
        <v>2327</v>
      </c>
      <c r="K85">
        <v>4157.7</v>
      </c>
      <c r="L85">
        <v>1562000</v>
      </c>
      <c r="M85">
        <v>-1366000</v>
      </c>
      <c r="N85">
        <v>88.15</v>
      </c>
      <c r="O85" s="11">
        <f t="shared" si="5"/>
        <v>-3.3442982456140316E-2</v>
      </c>
      <c r="P85" s="9">
        <v>1.8027397260273973E-2</v>
      </c>
      <c r="Q85" s="3">
        <f t="shared" si="6"/>
        <v>1.8027397260273972E-4</v>
      </c>
      <c r="R85" s="5">
        <f t="shared" si="7"/>
        <v>-3.3623256428743059E-2</v>
      </c>
      <c r="S85">
        <f t="shared" si="8"/>
        <v>-0.65722263648511137</v>
      </c>
      <c r="T85" t="b">
        <f t="shared" si="9"/>
        <v>1</v>
      </c>
    </row>
    <row r="86" spans="1:20" x14ac:dyDescent="0.25">
      <c r="A86" t="s">
        <v>14</v>
      </c>
      <c r="B86" s="1">
        <v>43497</v>
      </c>
      <c r="C86" s="1">
        <v>43524</v>
      </c>
      <c r="D86">
        <v>89.15</v>
      </c>
      <c r="E86">
        <v>89.95</v>
      </c>
      <c r="F86">
        <v>87.35</v>
      </c>
      <c r="G86">
        <v>88.7</v>
      </c>
      <c r="H86">
        <v>88.7</v>
      </c>
      <c r="I86">
        <v>88.7</v>
      </c>
      <c r="J86">
        <v>1940</v>
      </c>
      <c r="K86">
        <v>3443.6</v>
      </c>
      <c r="L86">
        <v>6080000</v>
      </c>
      <c r="M86">
        <v>372000</v>
      </c>
      <c r="N86">
        <v>88.45</v>
      </c>
      <c r="O86" s="11">
        <f t="shared" si="5"/>
        <v>6.239364719228555E-3</v>
      </c>
      <c r="P86" s="9">
        <v>1.8000000000000002E-2</v>
      </c>
      <c r="Q86" s="3">
        <f t="shared" si="6"/>
        <v>1.8000000000000001E-4</v>
      </c>
      <c r="R86" s="5">
        <f t="shared" si="7"/>
        <v>6.0593647192285554E-3</v>
      </c>
      <c r="S86">
        <f t="shared" si="8"/>
        <v>0.11844039153780235</v>
      </c>
      <c r="T86" t="b">
        <f t="shared" si="9"/>
        <v>0</v>
      </c>
    </row>
    <row r="87" spans="1:20" x14ac:dyDescent="0.25">
      <c r="A87" t="s">
        <v>14</v>
      </c>
      <c r="B87" s="1">
        <v>43500</v>
      </c>
      <c r="C87" s="1">
        <v>43524</v>
      </c>
      <c r="D87">
        <v>88</v>
      </c>
      <c r="E87">
        <v>88.9</v>
      </c>
      <c r="F87">
        <v>86.9</v>
      </c>
      <c r="G87">
        <v>87.85</v>
      </c>
      <c r="H87">
        <v>87.8</v>
      </c>
      <c r="I87">
        <v>87.85</v>
      </c>
      <c r="J87">
        <v>1273</v>
      </c>
      <c r="K87">
        <v>2242.7199999999998</v>
      </c>
      <c r="L87">
        <v>6052000</v>
      </c>
      <c r="M87">
        <v>-28000</v>
      </c>
      <c r="N87">
        <v>87.65</v>
      </c>
      <c r="O87" s="11">
        <f t="shared" si="5"/>
        <v>-9.5828635851184715E-3</v>
      </c>
      <c r="P87" s="9">
        <v>1.7917808219178082E-2</v>
      </c>
      <c r="Q87" s="3">
        <f t="shared" si="6"/>
        <v>1.7917808219178083E-4</v>
      </c>
      <c r="R87" s="5">
        <f t="shared" si="7"/>
        <v>-9.762041667310253E-3</v>
      </c>
      <c r="S87">
        <f t="shared" si="8"/>
        <v>-0.19081538921323929</v>
      </c>
      <c r="T87" t="b">
        <f t="shared" si="9"/>
        <v>1</v>
      </c>
    </row>
    <row r="88" spans="1:20" x14ac:dyDescent="0.25">
      <c r="A88" t="s">
        <v>14</v>
      </c>
      <c r="B88" s="1">
        <v>43501</v>
      </c>
      <c r="C88" s="1">
        <v>43524</v>
      </c>
      <c r="D88">
        <v>87.2</v>
      </c>
      <c r="E88">
        <v>87.95</v>
      </c>
      <c r="F88">
        <v>84.2</v>
      </c>
      <c r="G88">
        <v>85.2</v>
      </c>
      <c r="H88">
        <v>85.5</v>
      </c>
      <c r="I88">
        <v>85.2</v>
      </c>
      <c r="J88">
        <v>1638</v>
      </c>
      <c r="K88">
        <v>2802.62</v>
      </c>
      <c r="L88">
        <v>6266000</v>
      </c>
      <c r="M88">
        <v>214000</v>
      </c>
      <c r="N88">
        <v>85.3</v>
      </c>
      <c r="O88" s="11">
        <f t="shared" si="5"/>
        <v>-3.0165054069436443E-2</v>
      </c>
      <c r="P88" s="9">
        <v>1.7726027397260272E-2</v>
      </c>
      <c r="Q88" s="3">
        <f t="shared" si="6"/>
        <v>1.7726027397260271E-4</v>
      </c>
      <c r="R88" s="5">
        <f t="shared" si="7"/>
        <v>-3.0342314343409046E-2</v>
      </c>
      <c r="S88">
        <f t="shared" si="8"/>
        <v>-0.59309115023100656</v>
      </c>
      <c r="T88" t="b">
        <f t="shared" si="9"/>
        <v>1</v>
      </c>
    </row>
    <row r="89" spans="1:20" x14ac:dyDescent="0.25">
      <c r="A89" t="s">
        <v>14</v>
      </c>
      <c r="B89" s="1">
        <v>43502</v>
      </c>
      <c r="C89" s="1">
        <v>43524</v>
      </c>
      <c r="D89">
        <v>85.5</v>
      </c>
      <c r="E89">
        <v>85.9</v>
      </c>
      <c r="F89">
        <v>81.95</v>
      </c>
      <c r="G89">
        <v>83.8</v>
      </c>
      <c r="H89">
        <v>84.4</v>
      </c>
      <c r="I89">
        <v>83.8</v>
      </c>
      <c r="J89">
        <v>2001</v>
      </c>
      <c r="K89">
        <v>3335.84</v>
      </c>
      <c r="L89">
        <v>6178000</v>
      </c>
      <c r="M89">
        <v>-88000</v>
      </c>
      <c r="N89">
        <v>83.3</v>
      </c>
      <c r="O89" s="11">
        <f t="shared" si="5"/>
        <v>-1.6431924882629175E-2</v>
      </c>
      <c r="P89" s="9">
        <v>1.7479452054794519E-2</v>
      </c>
      <c r="Q89" s="3">
        <f t="shared" si="6"/>
        <v>1.747945205479452E-4</v>
      </c>
      <c r="R89" s="5">
        <f t="shared" si="7"/>
        <v>-1.6606719403177119E-2</v>
      </c>
      <c r="S89">
        <f t="shared" si="8"/>
        <v>-0.32460603370333729</v>
      </c>
      <c r="T89" t="b">
        <f t="shared" si="9"/>
        <v>0</v>
      </c>
    </row>
    <row r="90" spans="1:20" x14ac:dyDescent="0.25">
      <c r="A90" t="s">
        <v>14</v>
      </c>
      <c r="B90" s="1">
        <v>43503</v>
      </c>
      <c r="C90" s="1">
        <v>43524</v>
      </c>
      <c r="D90">
        <v>84.2</v>
      </c>
      <c r="E90">
        <v>86.25</v>
      </c>
      <c r="F90">
        <v>78</v>
      </c>
      <c r="G90">
        <v>81.650000000000006</v>
      </c>
      <c r="H90">
        <v>81.5</v>
      </c>
      <c r="I90">
        <v>81.650000000000006</v>
      </c>
      <c r="J90">
        <v>6084</v>
      </c>
      <c r="K90">
        <v>9998.56</v>
      </c>
      <c r="L90">
        <v>7070000</v>
      </c>
      <c r="M90">
        <v>892000</v>
      </c>
      <c r="N90">
        <v>81.5</v>
      </c>
      <c r="O90" s="11">
        <f t="shared" si="5"/>
        <v>-2.56563245823388E-2</v>
      </c>
      <c r="P90" s="9">
        <v>1.7452054794520548E-2</v>
      </c>
      <c r="Q90" s="3">
        <f t="shared" si="6"/>
        <v>1.7452054794520549E-4</v>
      </c>
      <c r="R90" s="5">
        <f t="shared" si="7"/>
        <v>-2.5830845130284004E-2</v>
      </c>
      <c r="S90">
        <f t="shared" si="8"/>
        <v>-0.50490695852562584</v>
      </c>
      <c r="T90" t="b">
        <f t="shared" si="9"/>
        <v>1</v>
      </c>
    </row>
    <row r="91" spans="1:20" x14ac:dyDescent="0.25">
      <c r="A91" t="s">
        <v>14</v>
      </c>
      <c r="B91" s="1">
        <v>43504</v>
      </c>
      <c r="C91" s="1">
        <v>43524</v>
      </c>
      <c r="D91">
        <v>80.900000000000006</v>
      </c>
      <c r="E91">
        <v>84.45</v>
      </c>
      <c r="F91">
        <v>80.3</v>
      </c>
      <c r="G91">
        <v>81.8</v>
      </c>
      <c r="H91">
        <v>81.75</v>
      </c>
      <c r="I91">
        <v>81.8</v>
      </c>
      <c r="J91">
        <v>3344</v>
      </c>
      <c r="K91">
        <v>5483.64</v>
      </c>
      <c r="L91">
        <v>6580000</v>
      </c>
      <c r="M91">
        <v>-490000</v>
      </c>
      <c r="N91">
        <v>81.349999999999994</v>
      </c>
      <c r="O91" s="11">
        <f t="shared" si="5"/>
        <v>1.8371096142068765E-3</v>
      </c>
      <c r="P91" s="9">
        <v>1.7561643835616439E-2</v>
      </c>
      <c r="Q91" s="3">
        <f t="shared" si="6"/>
        <v>1.7561643835616438E-4</v>
      </c>
      <c r="R91" s="5">
        <f t="shared" si="7"/>
        <v>1.661493175850712E-3</v>
      </c>
      <c r="S91">
        <f t="shared" si="8"/>
        <v>3.2476655788793475E-2</v>
      </c>
      <c r="T91" t="b">
        <f t="shared" si="9"/>
        <v>1</v>
      </c>
    </row>
    <row r="92" spans="1:20" x14ac:dyDescent="0.25">
      <c r="A92" t="s">
        <v>14</v>
      </c>
      <c r="B92" s="1">
        <v>43507</v>
      </c>
      <c r="C92" s="1">
        <v>43524</v>
      </c>
      <c r="D92">
        <v>82.25</v>
      </c>
      <c r="E92">
        <v>82.7</v>
      </c>
      <c r="F92">
        <v>78.95</v>
      </c>
      <c r="G92">
        <v>79.900000000000006</v>
      </c>
      <c r="H92">
        <v>80.400000000000006</v>
      </c>
      <c r="I92">
        <v>79.900000000000006</v>
      </c>
      <c r="J92">
        <v>2629</v>
      </c>
      <c r="K92">
        <v>4228.87</v>
      </c>
      <c r="L92">
        <v>6756000</v>
      </c>
      <c r="M92">
        <v>176000</v>
      </c>
      <c r="N92">
        <v>79.45</v>
      </c>
      <c r="O92" s="11">
        <f t="shared" si="5"/>
        <v>-2.322738386308058E-2</v>
      </c>
      <c r="P92" s="9">
        <v>1.7479452054794519E-2</v>
      </c>
      <c r="Q92" s="3">
        <f t="shared" si="6"/>
        <v>1.747945205479452E-4</v>
      </c>
      <c r="R92" s="5">
        <f t="shared" si="7"/>
        <v>-2.3402178383628524E-2</v>
      </c>
      <c r="S92">
        <f t="shared" si="8"/>
        <v>-0.45743461551318249</v>
      </c>
      <c r="T92" t="b">
        <f t="shared" si="9"/>
        <v>1</v>
      </c>
    </row>
    <row r="93" spans="1:20" x14ac:dyDescent="0.25">
      <c r="A93" t="s">
        <v>14</v>
      </c>
      <c r="B93" s="1">
        <v>43508</v>
      </c>
      <c r="C93" s="1">
        <v>43524</v>
      </c>
      <c r="D93">
        <v>79.3</v>
      </c>
      <c r="E93">
        <v>81</v>
      </c>
      <c r="F93">
        <v>79.05</v>
      </c>
      <c r="G93">
        <v>80.599999999999994</v>
      </c>
      <c r="H93">
        <v>80.8</v>
      </c>
      <c r="I93">
        <v>80.599999999999994</v>
      </c>
      <c r="J93">
        <v>1668</v>
      </c>
      <c r="K93">
        <v>2673.47</v>
      </c>
      <c r="L93">
        <v>6764000</v>
      </c>
      <c r="M93">
        <v>8000</v>
      </c>
      <c r="N93">
        <v>80.2</v>
      </c>
      <c r="O93" s="11">
        <f t="shared" si="5"/>
        <v>8.7609511889860901E-3</v>
      </c>
      <c r="P93" s="9">
        <v>1.7534246575342468E-2</v>
      </c>
      <c r="Q93" s="3">
        <f t="shared" si="6"/>
        <v>1.7534246575342467E-4</v>
      </c>
      <c r="R93" s="5">
        <f t="shared" si="7"/>
        <v>8.5856087232326662E-3</v>
      </c>
      <c r="S93">
        <f t="shared" si="8"/>
        <v>0.16782004482138388</v>
      </c>
      <c r="T93" t="b">
        <f t="shared" si="9"/>
        <v>1</v>
      </c>
    </row>
    <row r="94" spans="1:20" x14ac:dyDescent="0.25">
      <c r="A94" t="s">
        <v>14</v>
      </c>
      <c r="B94" s="1">
        <v>43509</v>
      </c>
      <c r="C94" s="1">
        <v>43524</v>
      </c>
      <c r="D94">
        <v>80.75</v>
      </c>
      <c r="E94">
        <v>81.400000000000006</v>
      </c>
      <c r="F94">
        <v>78.150000000000006</v>
      </c>
      <c r="G94">
        <v>78.650000000000006</v>
      </c>
      <c r="H94">
        <v>79.05</v>
      </c>
      <c r="I94">
        <v>78.650000000000006</v>
      </c>
      <c r="J94">
        <v>1973</v>
      </c>
      <c r="K94">
        <v>3132.09</v>
      </c>
      <c r="L94">
        <v>6702000</v>
      </c>
      <c r="M94">
        <v>-62000</v>
      </c>
      <c r="N94">
        <v>78.3</v>
      </c>
      <c r="O94" s="11">
        <f t="shared" si="5"/>
        <v>-2.4193548387096635E-2</v>
      </c>
      <c r="P94" s="9">
        <v>1.7452054794520548E-2</v>
      </c>
      <c r="Q94" s="3">
        <f t="shared" si="6"/>
        <v>1.7452054794520549E-4</v>
      </c>
      <c r="R94" s="5">
        <f t="shared" si="7"/>
        <v>-2.4368068935041839E-2</v>
      </c>
      <c r="S94">
        <f t="shared" si="8"/>
        <v>-0.47631455761817293</v>
      </c>
      <c r="T94" t="b">
        <f t="shared" si="9"/>
        <v>1</v>
      </c>
    </row>
    <row r="95" spans="1:20" x14ac:dyDescent="0.25">
      <c r="A95" t="s">
        <v>14</v>
      </c>
      <c r="B95" s="1">
        <v>43510</v>
      </c>
      <c r="C95" s="1">
        <v>43524</v>
      </c>
      <c r="D95">
        <v>78.5</v>
      </c>
      <c r="E95">
        <v>82.2</v>
      </c>
      <c r="F95">
        <v>77.55</v>
      </c>
      <c r="G95">
        <v>81.599999999999994</v>
      </c>
      <c r="H95">
        <v>81.7</v>
      </c>
      <c r="I95">
        <v>81.599999999999994</v>
      </c>
      <c r="J95">
        <v>2368</v>
      </c>
      <c r="K95">
        <v>3768.79</v>
      </c>
      <c r="L95">
        <v>6222000</v>
      </c>
      <c r="M95">
        <v>-480000</v>
      </c>
      <c r="N95">
        <v>81.150000000000006</v>
      </c>
      <c r="O95" s="11">
        <f t="shared" si="5"/>
        <v>3.7507946598855542E-2</v>
      </c>
      <c r="P95" s="9">
        <v>1.7534246575342468E-2</v>
      </c>
      <c r="Q95" s="3">
        <f t="shared" si="6"/>
        <v>1.7534246575342467E-4</v>
      </c>
      <c r="R95" s="5">
        <f t="shared" si="7"/>
        <v>3.7332604133102118E-2</v>
      </c>
      <c r="S95">
        <f t="shared" si="8"/>
        <v>0.72972802522000002</v>
      </c>
      <c r="T95" t="b">
        <f t="shared" si="9"/>
        <v>1</v>
      </c>
    </row>
    <row r="96" spans="1:20" x14ac:dyDescent="0.25">
      <c r="A96" t="s">
        <v>14</v>
      </c>
      <c r="B96" s="1">
        <v>43511</v>
      </c>
      <c r="C96" s="1">
        <v>43524</v>
      </c>
      <c r="D96">
        <v>81.45</v>
      </c>
      <c r="E96">
        <v>81.45</v>
      </c>
      <c r="F96">
        <v>77.05</v>
      </c>
      <c r="G96">
        <v>77.900000000000006</v>
      </c>
      <c r="H96">
        <v>77.55</v>
      </c>
      <c r="I96">
        <v>77.900000000000006</v>
      </c>
      <c r="J96">
        <v>2561</v>
      </c>
      <c r="K96">
        <v>4022.62</v>
      </c>
      <c r="L96">
        <v>6352000</v>
      </c>
      <c r="M96">
        <v>130000</v>
      </c>
      <c r="N96">
        <v>77.650000000000006</v>
      </c>
      <c r="O96" s="11">
        <f t="shared" si="5"/>
        <v>-4.5343137254901827E-2</v>
      </c>
      <c r="P96" s="9">
        <v>1.7561643835616439E-2</v>
      </c>
      <c r="Q96" s="3">
        <f t="shared" si="6"/>
        <v>1.7561643835616438E-4</v>
      </c>
      <c r="R96" s="5">
        <f t="shared" si="7"/>
        <v>-4.5518753693257995E-2</v>
      </c>
      <c r="S96">
        <f t="shared" si="8"/>
        <v>-0.88973997432995733</v>
      </c>
      <c r="T96" t="b">
        <f t="shared" si="9"/>
        <v>1</v>
      </c>
    </row>
    <row r="97" spans="1:20" x14ac:dyDescent="0.25">
      <c r="A97" t="s">
        <v>14</v>
      </c>
      <c r="B97" s="1">
        <v>43514</v>
      </c>
      <c r="C97" s="1">
        <v>43524</v>
      </c>
      <c r="D97">
        <v>77.849999999999994</v>
      </c>
      <c r="E97">
        <v>78.150000000000006</v>
      </c>
      <c r="F97">
        <v>76.349999999999994</v>
      </c>
      <c r="G97">
        <v>76.599999999999994</v>
      </c>
      <c r="H97">
        <v>76.599999999999994</v>
      </c>
      <c r="I97">
        <v>76.599999999999994</v>
      </c>
      <c r="J97">
        <v>1685</v>
      </c>
      <c r="K97">
        <v>2596.66</v>
      </c>
      <c r="L97">
        <v>6166000</v>
      </c>
      <c r="M97">
        <v>-186000</v>
      </c>
      <c r="N97">
        <v>76.349999999999994</v>
      </c>
      <c r="O97" s="11">
        <f t="shared" si="5"/>
        <v>-1.6688061617458425E-2</v>
      </c>
      <c r="P97" s="9">
        <v>1.7616438356164384E-2</v>
      </c>
      <c r="Q97" s="3">
        <f t="shared" si="6"/>
        <v>1.7616438356164385E-4</v>
      </c>
      <c r="R97" s="5">
        <f t="shared" si="7"/>
        <v>-1.6864226001020069E-2</v>
      </c>
      <c r="S97">
        <f t="shared" si="8"/>
        <v>-0.32963942972508548</v>
      </c>
      <c r="T97" t="b">
        <f t="shared" si="9"/>
        <v>1</v>
      </c>
    </row>
    <row r="98" spans="1:20" x14ac:dyDescent="0.25">
      <c r="A98" t="s">
        <v>14</v>
      </c>
      <c r="B98" s="1">
        <v>43515</v>
      </c>
      <c r="C98" s="1">
        <v>43524</v>
      </c>
      <c r="D98">
        <v>76.349999999999994</v>
      </c>
      <c r="E98">
        <v>77.2</v>
      </c>
      <c r="F98">
        <v>75.5</v>
      </c>
      <c r="G98">
        <v>76.5</v>
      </c>
      <c r="H98">
        <v>76.650000000000006</v>
      </c>
      <c r="I98">
        <v>76.5</v>
      </c>
      <c r="J98">
        <v>1858</v>
      </c>
      <c r="K98">
        <v>2841.37</v>
      </c>
      <c r="L98">
        <v>6054000</v>
      </c>
      <c r="M98">
        <v>-112000</v>
      </c>
      <c r="N98">
        <v>76.2</v>
      </c>
      <c r="O98" s="11">
        <f t="shared" si="5"/>
        <v>-1.3054830287205525E-3</v>
      </c>
      <c r="P98" s="9">
        <v>1.7616438356164384E-2</v>
      </c>
      <c r="Q98" s="3">
        <f t="shared" si="6"/>
        <v>1.7616438356164385E-4</v>
      </c>
      <c r="R98" s="5">
        <f t="shared" si="7"/>
        <v>-1.4816474122821962E-3</v>
      </c>
      <c r="S98">
        <f t="shared" si="8"/>
        <v>-2.8961270325054307E-2</v>
      </c>
      <c r="T98" t="b">
        <f t="shared" si="9"/>
        <v>1</v>
      </c>
    </row>
    <row r="99" spans="1:20" x14ac:dyDescent="0.25">
      <c r="A99" t="s">
        <v>14</v>
      </c>
      <c r="B99" s="1">
        <v>43516</v>
      </c>
      <c r="C99" s="1">
        <v>43524</v>
      </c>
      <c r="D99">
        <v>77.05</v>
      </c>
      <c r="E99">
        <v>77.3</v>
      </c>
      <c r="F99">
        <v>76.2</v>
      </c>
      <c r="G99">
        <v>76.8</v>
      </c>
      <c r="H99">
        <v>76.849999999999994</v>
      </c>
      <c r="I99">
        <v>76.8</v>
      </c>
      <c r="J99">
        <v>1309</v>
      </c>
      <c r="K99">
        <v>2011.64</v>
      </c>
      <c r="L99">
        <v>6146000</v>
      </c>
      <c r="M99">
        <v>92000</v>
      </c>
      <c r="N99">
        <v>76.650000000000006</v>
      </c>
      <c r="O99" s="11">
        <f t="shared" si="5"/>
        <v>3.921568627450943E-3</v>
      </c>
      <c r="P99" s="9">
        <v>1.7534246575342468E-2</v>
      </c>
      <c r="Q99" s="3">
        <f t="shared" si="6"/>
        <v>1.7534246575342467E-4</v>
      </c>
      <c r="R99" s="5">
        <f t="shared" si="7"/>
        <v>3.7462261616975183E-3</v>
      </c>
      <c r="S99">
        <f t="shared" si="8"/>
        <v>7.3226239703409454E-2</v>
      </c>
      <c r="T99" t="b">
        <f t="shared" si="9"/>
        <v>1</v>
      </c>
    </row>
    <row r="100" spans="1:20" x14ac:dyDescent="0.25">
      <c r="A100" t="s">
        <v>14</v>
      </c>
      <c r="B100" s="1">
        <v>43517</v>
      </c>
      <c r="C100" s="1">
        <v>43524</v>
      </c>
      <c r="D100">
        <v>76.8</v>
      </c>
      <c r="E100">
        <v>78</v>
      </c>
      <c r="F100">
        <v>76.349999999999994</v>
      </c>
      <c r="G100">
        <v>77.55</v>
      </c>
      <c r="H100">
        <v>77.75</v>
      </c>
      <c r="I100">
        <v>77.55</v>
      </c>
      <c r="J100">
        <v>1360</v>
      </c>
      <c r="K100">
        <v>2105.11</v>
      </c>
      <c r="L100">
        <v>5976000</v>
      </c>
      <c r="M100">
        <v>-170000</v>
      </c>
      <c r="N100">
        <v>77.3</v>
      </c>
      <c r="O100" s="11">
        <f t="shared" si="5"/>
        <v>9.765625E-3</v>
      </c>
      <c r="P100" s="9">
        <v>1.7534246575342468E-2</v>
      </c>
      <c r="Q100" s="3">
        <f t="shared" si="6"/>
        <v>1.7534246575342467E-4</v>
      </c>
      <c r="R100" s="5">
        <f t="shared" si="7"/>
        <v>9.5902825342465761E-3</v>
      </c>
      <c r="S100">
        <f t="shared" si="8"/>
        <v>0.18745807043265839</v>
      </c>
      <c r="T100" t="b">
        <f t="shared" si="9"/>
        <v>1</v>
      </c>
    </row>
    <row r="101" spans="1:20" x14ac:dyDescent="0.25">
      <c r="A101" t="s">
        <v>14</v>
      </c>
      <c r="B101" s="1">
        <v>43518</v>
      </c>
      <c r="C101" s="1">
        <v>43524</v>
      </c>
      <c r="D101">
        <v>77</v>
      </c>
      <c r="E101">
        <v>77.599999999999994</v>
      </c>
      <c r="F101">
        <v>74.3</v>
      </c>
      <c r="G101">
        <v>75.3</v>
      </c>
      <c r="H101">
        <v>75.2</v>
      </c>
      <c r="I101">
        <v>75.3</v>
      </c>
      <c r="J101">
        <v>3332</v>
      </c>
      <c r="K101">
        <v>5014.59</v>
      </c>
      <c r="L101">
        <v>7042000</v>
      </c>
      <c r="M101">
        <v>1066000</v>
      </c>
      <c r="N101">
        <v>75</v>
      </c>
      <c r="O101" s="11">
        <f t="shared" si="5"/>
        <v>-2.9013539651837526E-2</v>
      </c>
      <c r="P101" s="9">
        <v>1.7506849315068494E-2</v>
      </c>
      <c r="Q101" s="3">
        <f t="shared" si="6"/>
        <v>1.7506849315068493E-4</v>
      </c>
      <c r="R101" s="5">
        <f t="shared" si="7"/>
        <v>-2.918860814498821E-2</v>
      </c>
      <c r="S101">
        <f t="shared" si="8"/>
        <v>-0.57054003799527531</v>
      </c>
      <c r="T101" t="b">
        <f t="shared" si="9"/>
        <v>1</v>
      </c>
    </row>
    <row r="102" spans="1:20" x14ac:dyDescent="0.25">
      <c r="A102" t="s">
        <v>14</v>
      </c>
      <c r="B102" s="1">
        <v>43521</v>
      </c>
      <c r="C102" s="1">
        <v>43524</v>
      </c>
      <c r="D102">
        <v>75.5</v>
      </c>
      <c r="E102">
        <v>76.25</v>
      </c>
      <c r="F102">
        <v>74.5</v>
      </c>
      <c r="G102">
        <v>75.7</v>
      </c>
      <c r="H102">
        <v>75.45</v>
      </c>
      <c r="I102">
        <v>75.7</v>
      </c>
      <c r="J102">
        <v>3120</v>
      </c>
      <c r="K102">
        <v>4716.9799999999996</v>
      </c>
      <c r="L102">
        <v>5682000</v>
      </c>
      <c r="M102">
        <v>-1360000</v>
      </c>
      <c r="N102">
        <v>75.55</v>
      </c>
      <c r="O102" s="11">
        <f t="shared" si="5"/>
        <v>5.3120849933599697E-3</v>
      </c>
      <c r="P102" s="9">
        <v>1.758904109589041E-2</v>
      </c>
      <c r="Q102" s="3">
        <f t="shared" si="6"/>
        <v>1.7589041095890411E-4</v>
      </c>
      <c r="R102" s="5">
        <f t="shared" si="7"/>
        <v>5.1361945824010659E-3</v>
      </c>
      <c r="S102">
        <f t="shared" si="8"/>
        <v>0.10039549120115863</v>
      </c>
      <c r="T102" t="b">
        <f t="shared" si="9"/>
        <v>1</v>
      </c>
    </row>
    <row r="103" spans="1:20" x14ac:dyDescent="0.25">
      <c r="A103" t="s">
        <v>14</v>
      </c>
      <c r="B103" s="1">
        <v>43522</v>
      </c>
      <c r="C103" s="1">
        <v>43524</v>
      </c>
      <c r="D103">
        <v>74.7</v>
      </c>
      <c r="E103">
        <v>75.45</v>
      </c>
      <c r="F103">
        <v>72.8</v>
      </c>
      <c r="G103">
        <v>74.45</v>
      </c>
      <c r="H103">
        <v>74.7</v>
      </c>
      <c r="I103">
        <v>74.45</v>
      </c>
      <c r="J103">
        <v>2819</v>
      </c>
      <c r="K103">
        <v>4171.13</v>
      </c>
      <c r="L103">
        <v>4820000</v>
      </c>
      <c r="M103">
        <v>-862000</v>
      </c>
      <c r="N103">
        <v>74.25</v>
      </c>
      <c r="O103" s="11">
        <f t="shared" si="5"/>
        <v>-1.6512549537648611E-2</v>
      </c>
      <c r="P103" s="9">
        <v>1.758904109589041E-2</v>
      </c>
      <c r="Q103" s="3">
        <f t="shared" si="6"/>
        <v>1.7589041095890411E-4</v>
      </c>
      <c r="R103" s="5">
        <f t="shared" si="7"/>
        <v>-1.6688439948607515E-2</v>
      </c>
      <c r="S103">
        <f t="shared" si="8"/>
        <v>-0.32620339808821147</v>
      </c>
      <c r="T103" t="b">
        <f t="shared" si="9"/>
        <v>1</v>
      </c>
    </row>
    <row r="104" spans="1:20" x14ac:dyDescent="0.25">
      <c r="A104" t="s">
        <v>14</v>
      </c>
      <c r="B104" s="1">
        <v>43523</v>
      </c>
      <c r="C104" s="1">
        <v>43524</v>
      </c>
      <c r="D104">
        <v>74.95</v>
      </c>
      <c r="E104">
        <v>78.2</v>
      </c>
      <c r="F104">
        <v>74.95</v>
      </c>
      <c r="G104">
        <v>75.8</v>
      </c>
      <c r="H104">
        <v>75.5</v>
      </c>
      <c r="I104">
        <v>75.8</v>
      </c>
      <c r="J104">
        <v>4013</v>
      </c>
      <c r="K104">
        <v>6127.75</v>
      </c>
      <c r="L104">
        <v>2436000</v>
      </c>
      <c r="M104">
        <v>-2384000</v>
      </c>
      <c r="N104">
        <v>75.849999999999994</v>
      </c>
      <c r="O104" s="11">
        <f t="shared" si="5"/>
        <v>1.8132975151108049E-2</v>
      </c>
      <c r="P104" s="9">
        <v>1.7534246575342468E-2</v>
      </c>
      <c r="Q104" s="3">
        <f t="shared" si="6"/>
        <v>1.7534246575342467E-4</v>
      </c>
      <c r="R104" s="5">
        <f t="shared" si="7"/>
        <v>1.7957632685354625E-2</v>
      </c>
      <c r="S104">
        <f t="shared" si="8"/>
        <v>0.35101188736766203</v>
      </c>
      <c r="T104" t="b">
        <f t="shared" si="9"/>
        <v>1</v>
      </c>
    </row>
    <row r="105" spans="1:20" x14ac:dyDescent="0.25">
      <c r="A105" t="s">
        <v>14</v>
      </c>
      <c r="B105" s="1">
        <v>43524</v>
      </c>
      <c r="C105" s="1">
        <v>43524</v>
      </c>
      <c r="D105">
        <v>76.05</v>
      </c>
      <c r="E105">
        <v>76.45</v>
      </c>
      <c r="F105">
        <v>75.05</v>
      </c>
      <c r="G105">
        <v>75.599999999999994</v>
      </c>
      <c r="H105">
        <v>75.55</v>
      </c>
      <c r="I105">
        <v>75.599999999999994</v>
      </c>
      <c r="J105">
        <v>2404</v>
      </c>
      <c r="K105">
        <v>3629.56</v>
      </c>
      <c r="L105">
        <v>976000</v>
      </c>
      <c r="M105">
        <v>-1460000</v>
      </c>
      <c r="N105">
        <v>75.599999999999994</v>
      </c>
      <c r="O105" s="11">
        <f t="shared" si="5"/>
        <v>-2.6385224274406709E-3</v>
      </c>
      <c r="P105" s="9">
        <v>1.758904109589041E-2</v>
      </c>
      <c r="Q105" s="3">
        <f t="shared" si="6"/>
        <v>1.7589041095890411E-4</v>
      </c>
      <c r="R105" s="5">
        <f t="shared" si="7"/>
        <v>-2.8144128383995751E-3</v>
      </c>
      <c r="S105">
        <f t="shared" si="8"/>
        <v>-5.5012393868824977E-2</v>
      </c>
      <c r="T105" t="b">
        <f t="shared" si="9"/>
        <v>0</v>
      </c>
    </row>
    <row r="106" spans="1:20" x14ac:dyDescent="0.25">
      <c r="A106" t="s">
        <v>14</v>
      </c>
      <c r="B106" s="1">
        <v>43525</v>
      </c>
      <c r="C106" s="1">
        <v>43552</v>
      </c>
      <c r="D106">
        <v>76.849999999999994</v>
      </c>
      <c r="E106">
        <v>84.4</v>
      </c>
      <c r="F106">
        <v>76.75</v>
      </c>
      <c r="G106">
        <v>83.65</v>
      </c>
      <c r="H106">
        <v>83.9</v>
      </c>
      <c r="I106">
        <v>83.65</v>
      </c>
      <c r="J106">
        <v>7387</v>
      </c>
      <c r="K106">
        <v>11973.96</v>
      </c>
      <c r="L106">
        <v>6444000</v>
      </c>
      <c r="M106">
        <v>940000</v>
      </c>
      <c r="N106">
        <v>83.1</v>
      </c>
      <c r="O106" s="11">
        <f t="shared" si="5"/>
        <v>0.10648148148148164</v>
      </c>
      <c r="P106" s="9">
        <v>1.758904109589041E-2</v>
      </c>
      <c r="Q106" s="3">
        <f t="shared" si="6"/>
        <v>1.7589041095890411E-4</v>
      </c>
      <c r="R106" s="5">
        <f t="shared" si="7"/>
        <v>0.10630559107052273</v>
      </c>
      <c r="S106">
        <f t="shared" si="8"/>
        <v>2.0779201141490651</v>
      </c>
      <c r="T106" t="b">
        <f t="shared" si="9"/>
        <v>0</v>
      </c>
    </row>
    <row r="107" spans="1:20" x14ac:dyDescent="0.25">
      <c r="A107" t="s">
        <v>14</v>
      </c>
      <c r="B107" s="1">
        <v>43529</v>
      </c>
      <c r="C107" s="1">
        <v>43552</v>
      </c>
      <c r="D107">
        <v>84.6</v>
      </c>
      <c r="E107">
        <v>86.4</v>
      </c>
      <c r="F107">
        <v>82.85</v>
      </c>
      <c r="G107">
        <v>85.85</v>
      </c>
      <c r="H107">
        <v>85.75</v>
      </c>
      <c r="I107">
        <v>85.85</v>
      </c>
      <c r="J107">
        <v>5100</v>
      </c>
      <c r="K107">
        <v>8691.83</v>
      </c>
      <c r="L107">
        <v>6006000</v>
      </c>
      <c r="M107">
        <v>-438000</v>
      </c>
      <c r="N107">
        <v>85.25</v>
      </c>
      <c r="O107" s="11">
        <f t="shared" si="5"/>
        <v>2.6300059772862983E-2</v>
      </c>
      <c r="P107" s="9">
        <v>1.7561643835616439E-2</v>
      </c>
      <c r="Q107" s="3">
        <f t="shared" si="6"/>
        <v>1.7561643835616438E-4</v>
      </c>
      <c r="R107" s="5">
        <f t="shared" si="7"/>
        <v>2.6124443334506819E-2</v>
      </c>
      <c r="S107">
        <f t="shared" si="8"/>
        <v>0.51064582520130153</v>
      </c>
      <c r="T107" t="b">
        <f t="shared" si="9"/>
        <v>1</v>
      </c>
    </row>
    <row r="108" spans="1:20" x14ac:dyDescent="0.25">
      <c r="A108" t="s">
        <v>14</v>
      </c>
      <c r="B108" s="1">
        <v>43530</v>
      </c>
      <c r="C108" s="1">
        <v>43552</v>
      </c>
      <c r="D108">
        <v>86.2</v>
      </c>
      <c r="E108">
        <v>87.15</v>
      </c>
      <c r="F108">
        <v>85.1</v>
      </c>
      <c r="G108">
        <v>85.95</v>
      </c>
      <c r="H108">
        <v>85.7</v>
      </c>
      <c r="I108">
        <v>85.95</v>
      </c>
      <c r="J108">
        <v>2597</v>
      </c>
      <c r="K108">
        <v>4466.8100000000004</v>
      </c>
      <c r="L108">
        <v>5370000</v>
      </c>
      <c r="M108">
        <v>-636000</v>
      </c>
      <c r="N108">
        <v>85.55</v>
      </c>
      <c r="O108" s="11">
        <f t="shared" si="5"/>
        <v>1.1648223645894995E-3</v>
      </c>
      <c r="P108" s="9">
        <v>1.7561643835616439E-2</v>
      </c>
      <c r="Q108" s="3">
        <f t="shared" si="6"/>
        <v>1.7561643835616438E-4</v>
      </c>
      <c r="R108" s="5">
        <f t="shared" si="7"/>
        <v>9.892059262333352E-4</v>
      </c>
      <c r="S108">
        <f t="shared" si="8"/>
        <v>1.933568000004909E-2</v>
      </c>
      <c r="T108" t="b">
        <f t="shared" si="9"/>
        <v>1</v>
      </c>
    </row>
    <row r="109" spans="1:20" x14ac:dyDescent="0.25">
      <c r="A109" t="s">
        <v>14</v>
      </c>
      <c r="B109" s="1">
        <v>43531</v>
      </c>
      <c r="C109" s="1">
        <v>43552</v>
      </c>
      <c r="D109">
        <v>86.55</v>
      </c>
      <c r="E109">
        <v>91.1</v>
      </c>
      <c r="F109">
        <v>85.7</v>
      </c>
      <c r="G109">
        <v>89.6</v>
      </c>
      <c r="H109">
        <v>89</v>
      </c>
      <c r="I109">
        <v>89.6</v>
      </c>
      <c r="J109">
        <v>7115</v>
      </c>
      <c r="K109">
        <v>12648.76</v>
      </c>
      <c r="L109">
        <v>5704000</v>
      </c>
      <c r="M109">
        <v>334000</v>
      </c>
      <c r="N109">
        <v>89.3</v>
      </c>
      <c r="O109" s="11">
        <f t="shared" si="5"/>
        <v>4.2466550319953361E-2</v>
      </c>
      <c r="P109" s="9">
        <v>1.7561643835616439E-2</v>
      </c>
      <c r="Q109" s="3">
        <f t="shared" si="6"/>
        <v>1.7561643835616438E-4</v>
      </c>
      <c r="R109" s="5">
        <f t="shared" si="7"/>
        <v>4.2290933881597194E-2</v>
      </c>
      <c r="S109">
        <f t="shared" si="8"/>
        <v>0.82664685153221729</v>
      </c>
      <c r="T109" t="b">
        <f t="shared" si="9"/>
        <v>1</v>
      </c>
    </row>
    <row r="110" spans="1:20" x14ac:dyDescent="0.25">
      <c r="A110" t="s">
        <v>14</v>
      </c>
      <c r="B110" s="1">
        <v>43532</v>
      </c>
      <c r="C110" s="1">
        <v>43552</v>
      </c>
      <c r="D110">
        <v>90.75</v>
      </c>
      <c r="E110">
        <v>90.75</v>
      </c>
      <c r="F110">
        <v>82.6</v>
      </c>
      <c r="G110">
        <v>84.4</v>
      </c>
      <c r="H110">
        <v>84.7</v>
      </c>
      <c r="I110">
        <v>84.4</v>
      </c>
      <c r="J110">
        <v>7908</v>
      </c>
      <c r="K110">
        <v>13462.13</v>
      </c>
      <c r="L110">
        <v>6440000</v>
      </c>
      <c r="M110">
        <v>736000</v>
      </c>
      <c r="N110">
        <v>83.95</v>
      </c>
      <c r="O110" s="11">
        <f t="shared" si="5"/>
        <v>-5.8035714285714163E-2</v>
      </c>
      <c r="P110" s="9">
        <v>1.7561643835616439E-2</v>
      </c>
      <c r="Q110" s="3">
        <f t="shared" si="6"/>
        <v>1.7561643835616438E-4</v>
      </c>
      <c r="R110" s="5">
        <f t="shared" si="7"/>
        <v>-5.821133072407033E-2</v>
      </c>
      <c r="S110">
        <f t="shared" si="8"/>
        <v>-1.1378375658782216</v>
      </c>
      <c r="T110" t="b">
        <f t="shared" si="9"/>
        <v>1</v>
      </c>
    </row>
    <row r="111" spans="1:20" x14ac:dyDescent="0.25">
      <c r="A111" t="s">
        <v>14</v>
      </c>
      <c r="B111" s="1">
        <v>43535</v>
      </c>
      <c r="C111" s="1">
        <v>43552</v>
      </c>
      <c r="D111">
        <v>85</v>
      </c>
      <c r="E111">
        <v>88.35</v>
      </c>
      <c r="F111">
        <v>84.65</v>
      </c>
      <c r="G111">
        <v>87.9</v>
      </c>
      <c r="H111">
        <v>88.2</v>
      </c>
      <c r="I111">
        <v>87.9</v>
      </c>
      <c r="J111">
        <v>3524</v>
      </c>
      <c r="K111">
        <v>6117.85</v>
      </c>
      <c r="L111">
        <v>6038000</v>
      </c>
      <c r="M111">
        <v>-402000</v>
      </c>
      <c r="N111">
        <v>87.4</v>
      </c>
      <c r="O111" s="11">
        <f t="shared" si="5"/>
        <v>4.1469194312796206E-2</v>
      </c>
      <c r="P111" s="9">
        <v>1.7369863013698628E-2</v>
      </c>
      <c r="Q111" s="3">
        <f t="shared" si="6"/>
        <v>1.7369863013698628E-4</v>
      </c>
      <c r="R111" s="5">
        <f t="shared" si="7"/>
        <v>4.1295495682659222E-2</v>
      </c>
      <c r="S111">
        <f t="shared" si="8"/>
        <v>0.80718935136561432</v>
      </c>
      <c r="T111" t="b">
        <f t="shared" si="9"/>
        <v>1</v>
      </c>
    </row>
    <row r="112" spans="1:20" x14ac:dyDescent="0.25">
      <c r="A112" t="s">
        <v>14</v>
      </c>
      <c r="B112" s="1">
        <v>43536</v>
      </c>
      <c r="C112" s="1">
        <v>43552</v>
      </c>
      <c r="D112">
        <v>88.65</v>
      </c>
      <c r="E112">
        <v>94.8</v>
      </c>
      <c r="F112">
        <v>86.3</v>
      </c>
      <c r="G112">
        <v>93.9</v>
      </c>
      <c r="H112">
        <v>93.4</v>
      </c>
      <c r="I112">
        <v>93.9</v>
      </c>
      <c r="J112">
        <v>8595</v>
      </c>
      <c r="K112">
        <v>15692.41</v>
      </c>
      <c r="L112">
        <v>8246000</v>
      </c>
      <c r="M112">
        <v>2208000</v>
      </c>
      <c r="N112">
        <v>93.35</v>
      </c>
      <c r="O112" s="11">
        <f t="shared" si="5"/>
        <v>6.8259385665529013E-2</v>
      </c>
      <c r="P112" s="9">
        <v>1.7315068493150686E-2</v>
      </c>
      <c r="Q112" s="3">
        <f t="shared" si="6"/>
        <v>1.7315068493150686E-4</v>
      </c>
      <c r="R112" s="5">
        <f t="shared" si="7"/>
        <v>6.8086234980597501E-2</v>
      </c>
      <c r="S112">
        <f t="shared" si="8"/>
        <v>1.3308590426726232</v>
      </c>
      <c r="T112" t="b">
        <f t="shared" si="9"/>
        <v>1</v>
      </c>
    </row>
    <row r="113" spans="1:20" x14ac:dyDescent="0.25">
      <c r="A113" t="s">
        <v>14</v>
      </c>
      <c r="B113" s="1">
        <v>43537</v>
      </c>
      <c r="C113" s="1">
        <v>43552</v>
      </c>
      <c r="D113">
        <v>93.3</v>
      </c>
      <c r="E113">
        <v>93.8</v>
      </c>
      <c r="F113">
        <v>90.75</v>
      </c>
      <c r="G113">
        <v>92.65</v>
      </c>
      <c r="H113">
        <v>92.7</v>
      </c>
      <c r="I113">
        <v>92.65</v>
      </c>
      <c r="J113">
        <v>4513</v>
      </c>
      <c r="K113">
        <v>8316.58</v>
      </c>
      <c r="L113">
        <v>8388000</v>
      </c>
      <c r="M113">
        <v>142000</v>
      </c>
      <c r="N113">
        <v>92.2</v>
      </c>
      <c r="O113" s="11">
        <f t="shared" si="5"/>
        <v>-1.3312034078807241E-2</v>
      </c>
      <c r="P113" s="9">
        <v>1.7342465753424657E-2</v>
      </c>
      <c r="Q113" s="3">
        <f t="shared" si="6"/>
        <v>1.7342465753424657E-4</v>
      </c>
      <c r="R113" s="5">
        <f t="shared" si="7"/>
        <v>-1.3485458736341487E-2</v>
      </c>
      <c r="S113">
        <f t="shared" si="8"/>
        <v>-0.26359578715085374</v>
      </c>
      <c r="T113" t="b">
        <f t="shared" si="9"/>
        <v>1</v>
      </c>
    </row>
    <row r="114" spans="1:20" x14ac:dyDescent="0.25">
      <c r="A114" t="s">
        <v>14</v>
      </c>
      <c r="B114" s="1">
        <v>43538</v>
      </c>
      <c r="C114" s="1">
        <v>43552</v>
      </c>
      <c r="D114">
        <v>92.95</v>
      </c>
      <c r="E114">
        <v>96.75</v>
      </c>
      <c r="F114">
        <v>91.55</v>
      </c>
      <c r="G114">
        <v>94.9</v>
      </c>
      <c r="H114">
        <v>95</v>
      </c>
      <c r="I114">
        <v>94.9</v>
      </c>
      <c r="J114">
        <v>6192</v>
      </c>
      <c r="K114">
        <v>11729.48</v>
      </c>
      <c r="L114">
        <v>7208000</v>
      </c>
      <c r="M114">
        <v>-1180000</v>
      </c>
      <c r="N114">
        <v>94.65</v>
      </c>
      <c r="O114" s="11">
        <f t="shared" si="5"/>
        <v>2.4284943335132217E-2</v>
      </c>
      <c r="P114" s="9">
        <v>1.7205479452054796E-2</v>
      </c>
      <c r="Q114" s="3">
        <f t="shared" si="6"/>
        <v>1.7205479452054795E-4</v>
      </c>
      <c r="R114" s="5">
        <f t="shared" si="7"/>
        <v>2.4112888540611669E-2</v>
      </c>
      <c r="S114">
        <f t="shared" si="8"/>
        <v>0.47132663112264944</v>
      </c>
      <c r="T114" t="b">
        <f t="shared" si="9"/>
        <v>1</v>
      </c>
    </row>
    <row r="115" spans="1:20" x14ac:dyDescent="0.25">
      <c r="A115" t="s">
        <v>14</v>
      </c>
      <c r="B115" s="1">
        <v>43539</v>
      </c>
      <c r="C115" s="1">
        <v>43552</v>
      </c>
      <c r="D115">
        <v>94.85</v>
      </c>
      <c r="E115">
        <v>96.8</v>
      </c>
      <c r="F115">
        <v>94.35</v>
      </c>
      <c r="G115">
        <v>95.3</v>
      </c>
      <c r="H115">
        <v>94.5</v>
      </c>
      <c r="I115">
        <v>95.3</v>
      </c>
      <c r="J115">
        <v>3341</v>
      </c>
      <c r="K115">
        <v>6395.95</v>
      </c>
      <c r="L115">
        <v>6076000</v>
      </c>
      <c r="M115">
        <v>-1132000</v>
      </c>
      <c r="N115">
        <v>95.75</v>
      </c>
      <c r="O115" s="11">
        <f t="shared" si="5"/>
        <v>4.2149631190726176E-3</v>
      </c>
      <c r="P115" s="9">
        <v>1.7287671232876712E-2</v>
      </c>
      <c r="Q115" s="3">
        <f t="shared" si="6"/>
        <v>1.7287671232876713E-4</v>
      </c>
      <c r="R115" s="5">
        <f t="shared" si="7"/>
        <v>4.0420864067438507E-3</v>
      </c>
      <c r="S115">
        <f t="shared" si="8"/>
        <v>7.9009321740468139E-2</v>
      </c>
      <c r="T115" t="b">
        <f t="shared" si="9"/>
        <v>1</v>
      </c>
    </row>
    <row r="116" spans="1:20" x14ac:dyDescent="0.25">
      <c r="A116" t="s">
        <v>14</v>
      </c>
      <c r="B116" s="1">
        <v>43542</v>
      </c>
      <c r="C116" s="1">
        <v>43552</v>
      </c>
      <c r="D116">
        <v>95.35</v>
      </c>
      <c r="E116">
        <v>95.95</v>
      </c>
      <c r="F116">
        <v>91.1</v>
      </c>
      <c r="G116">
        <v>92.6</v>
      </c>
      <c r="H116">
        <v>92.6</v>
      </c>
      <c r="I116">
        <v>92.6</v>
      </c>
      <c r="J116">
        <v>2893</v>
      </c>
      <c r="K116">
        <v>5433.46</v>
      </c>
      <c r="L116">
        <v>5212000</v>
      </c>
      <c r="M116">
        <v>-864000</v>
      </c>
      <c r="N116">
        <v>92</v>
      </c>
      <c r="O116" s="11">
        <f t="shared" si="5"/>
        <v>-2.833158447009447E-2</v>
      </c>
      <c r="P116" s="9">
        <v>1.7205479452054796E-2</v>
      </c>
      <c r="Q116" s="3">
        <f t="shared" si="6"/>
        <v>1.7205479452054795E-4</v>
      </c>
      <c r="R116" s="5">
        <f t="shared" si="7"/>
        <v>-2.8503639264615018E-2</v>
      </c>
      <c r="S116">
        <f t="shared" si="8"/>
        <v>-0.55715117857818774</v>
      </c>
      <c r="T116" t="b">
        <f t="shared" si="9"/>
        <v>0</v>
      </c>
    </row>
    <row r="117" spans="1:20" x14ac:dyDescent="0.25">
      <c r="A117" t="s">
        <v>14</v>
      </c>
      <c r="B117" s="1">
        <v>43543</v>
      </c>
      <c r="C117" s="1">
        <v>43552</v>
      </c>
      <c r="D117">
        <v>92.65</v>
      </c>
      <c r="E117">
        <v>93.4</v>
      </c>
      <c r="F117">
        <v>90.9</v>
      </c>
      <c r="G117">
        <v>92.6</v>
      </c>
      <c r="H117">
        <v>92.9</v>
      </c>
      <c r="I117">
        <v>92.6</v>
      </c>
      <c r="J117">
        <v>2123</v>
      </c>
      <c r="K117">
        <v>3916.84</v>
      </c>
      <c r="L117">
        <v>4968000</v>
      </c>
      <c r="M117">
        <v>-244000</v>
      </c>
      <c r="N117">
        <v>92.15</v>
      </c>
      <c r="O117" s="11">
        <f t="shared" si="5"/>
        <v>0</v>
      </c>
      <c r="P117" s="9">
        <v>1.7178082191780821E-2</v>
      </c>
      <c r="Q117" s="3">
        <f t="shared" si="6"/>
        <v>1.7178082191780821E-4</v>
      </c>
      <c r="R117" s="5">
        <f t="shared" si="7"/>
        <v>-1.7178082191780821E-4</v>
      </c>
      <c r="S117">
        <f t="shared" si="8"/>
        <v>-3.357742725415779E-3</v>
      </c>
      <c r="T117" t="b">
        <f t="shared" si="9"/>
        <v>1</v>
      </c>
    </row>
    <row r="118" spans="1:20" x14ac:dyDescent="0.25">
      <c r="A118" t="s">
        <v>14</v>
      </c>
      <c r="B118" s="1">
        <v>43544</v>
      </c>
      <c r="C118" s="1">
        <v>43552</v>
      </c>
      <c r="D118">
        <v>92.9</v>
      </c>
      <c r="E118">
        <v>92.95</v>
      </c>
      <c r="F118">
        <v>89.55</v>
      </c>
      <c r="G118">
        <v>90.35</v>
      </c>
      <c r="H118">
        <v>90.7</v>
      </c>
      <c r="I118">
        <v>90.35</v>
      </c>
      <c r="J118">
        <v>2227</v>
      </c>
      <c r="K118">
        <v>4061.66</v>
      </c>
      <c r="L118">
        <v>4894000</v>
      </c>
      <c r="M118">
        <v>-74000</v>
      </c>
      <c r="N118">
        <v>89.9</v>
      </c>
      <c r="O118" s="11">
        <f t="shared" si="5"/>
        <v>-2.429805615550756E-2</v>
      </c>
      <c r="P118" s="9">
        <v>1.7232876712328767E-2</v>
      </c>
      <c r="Q118" s="3">
        <f t="shared" si="6"/>
        <v>1.7232876712328766E-4</v>
      </c>
      <c r="R118" s="5">
        <f t="shared" si="7"/>
        <v>-2.4470384922630848E-2</v>
      </c>
      <c r="S118">
        <f t="shared" si="8"/>
        <v>-0.47831449427690603</v>
      </c>
      <c r="T118" t="b">
        <f t="shared" si="9"/>
        <v>1</v>
      </c>
    </row>
    <row r="119" spans="1:20" x14ac:dyDescent="0.25">
      <c r="A119" t="s">
        <v>14</v>
      </c>
      <c r="B119" s="1">
        <v>43546</v>
      </c>
      <c r="C119" s="1">
        <v>43552</v>
      </c>
      <c r="D119">
        <v>90.75</v>
      </c>
      <c r="E119">
        <v>90.9</v>
      </c>
      <c r="F119">
        <v>86.8</v>
      </c>
      <c r="G119">
        <v>87.2</v>
      </c>
      <c r="H119">
        <v>87.25</v>
      </c>
      <c r="I119">
        <v>87.2</v>
      </c>
      <c r="J119">
        <v>1978</v>
      </c>
      <c r="K119">
        <v>3498.26</v>
      </c>
      <c r="L119">
        <v>4578000</v>
      </c>
      <c r="M119">
        <v>-316000</v>
      </c>
      <c r="N119">
        <v>87.05</v>
      </c>
      <c r="O119" s="11">
        <f t="shared" si="5"/>
        <v>-3.4864416159380095E-2</v>
      </c>
      <c r="P119" s="9">
        <v>1.7232876712328767E-2</v>
      </c>
      <c r="Q119" s="3">
        <f t="shared" si="6"/>
        <v>1.7232876712328766E-4</v>
      </c>
      <c r="R119" s="5">
        <f t="shared" si="7"/>
        <v>-3.5036744926503383E-2</v>
      </c>
      <c r="S119">
        <f t="shared" si="8"/>
        <v>-0.68485162712461645</v>
      </c>
      <c r="T119" t="b">
        <f t="shared" si="9"/>
        <v>1</v>
      </c>
    </row>
    <row r="120" spans="1:20" x14ac:dyDescent="0.25">
      <c r="A120" t="s">
        <v>14</v>
      </c>
      <c r="B120" s="1">
        <v>43549</v>
      </c>
      <c r="C120" s="1">
        <v>43552</v>
      </c>
      <c r="D120">
        <v>86</v>
      </c>
      <c r="E120">
        <v>86.9</v>
      </c>
      <c r="F120">
        <v>84.6</v>
      </c>
      <c r="G120">
        <v>85.15</v>
      </c>
      <c r="H120">
        <v>85.25</v>
      </c>
      <c r="I120">
        <v>85.15</v>
      </c>
      <c r="J120">
        <v>2622</v>
      </c>
      <c r="K120">
        <v>4491.3999999999996</v>
      </c>
      <c r="L120">
        <v>3896000</v>
      </c>
      <c r="M120">
        <v>-682000</v>
      </c>
      <c r="N120">
        <v>84.9</v>
      </c>
      <c r="O120" s="11">
        <f t="shared" si="5"/>
        <v>-2.3509174311926572E-2</v>
      </c>
      <c r="P120" s="9">
        <v>1.7041095890410959E-2</v>
      </c>
      <c r="Q120" s="3">
        <f t="shared" si="6"/>
        <v>1.7041095890410959E-4</v>
      </c>
      <c r="R120" s="5">
        <f t="shared" si="7"/>
        <v>-2.367958527083068E-2</v>
      </c>
      <c r="S120">
        <f t="shared" si="8"/>
        <v>-0.46285699588768636</v>
      </c>
      <c r="T120" t="b">
        <f t="shared" si="9"/>
        <v>1</v>
      </c>
    </row>
    <row r="121" spans="1:20" x14ac:dyDescent="0.25">
      <c r="A121" t="s">
        <v>14</v>
      </c>
      <c r="B121" s="1">
        <v>43550</v>
      </c>
      <c r="C121" s="1">
        <v>43552</v>
      </c>
      <c r="D121">
        <v>85</v>
      </c>
      <c r="E121">
        <v>90.55</v>
      </c>
      <c r="F121">
        <v>85</v>
      </c>
      <c r="G121">
        <v>89.8</v>
      </c>
      <c r="H121">
        <v>90.1</v>
      </c>
      <c r="I121">
        <v>89.8</v>
      </c>
      <c r="J121">
        <v>5231</v>
      </c>
      <c r="K121">
        <v>9300.75</v>
      </c>
      <c r="L121">
        <v>3154000</v>
      </c>
      <c r="M121">
        <v>-742000</v>
      </c>
      <c r="N121">
        <v>89.65</v>
      </c>
      <c r="O121" s="11">
        <f t="shared" si="5"/>
        <v>5.4609512624779699E-2</v>
      </c>
      <c r="P121" s="9">
        <v>1.6767123287671232E-2</v>
      </c>
      <c r="Q121" s="3">
        <f t="shared" si="6"/>
        <v>1.6767123287671231E-4</v>
      </c>
      <c r="R121" s="5">
        <f t="shared" si="7"/>
        <v>5.4441841391902987E-2</v>
      </c>
      <c r="S121">
        <f t="shared" si="8"/>
        <v>1.0641566087008643</v>
      </c>
      <c r="T121" t="b">
        <f t="shared" si="9"/>
        <v>1</v>
      </c>
    </row>
    <row r="122" spans="1:20" x14ac:dyDescent="0.25">
      <c r="A122" t="s">
        <v>14</v>
      </c>
      <c r="B122" s="1">
        <v>43551</v>
      </c>
      <c r="C122" s="1">
        <v>43552</v>
      </c>
      <c r="D122">
        <v>90.6</v>
      </c>
      <c r="E122">
        <v>91</v>
      </c>
      <c r="F122">
        <v>87.7</v>
      </c>
      <c r="G122">
        <v>88.25</v>
      </c>
      <c r="H122">
        <v>88.35</v>
      </c>
      <c r="I122">
        <v>88.25</v>
      </c>
      <c r="J122">
        <v>4869</v>
      </c>
      <c r="K122">
        <v>8639.89</v>
      </c>
      <c r="L122">
        <v>1856000</v>
      </c>
      <c r="M122">
        <v>-1298000</v>
      </c>
      <c r="N122">
        <v>87.95</v>
      </c>
      <c r="O122" s="11">
        <f t="shared" si="5"/>
        <v>-1.7260579064587941E-2</v>
      </c>
      <c r="P122" s="9">
        <v>1.6931506849315069E-2</v>
      </c>
      <c r="Q122" s="3">
        <f t="shared" si="6"/>
        <v>1.6931506849315067E-4</v>
      </c>
      <c r="R122" s="5">
        <f t="shared" si="7"/>
        <v>-1.7429894133081093E-2</v>
      </c>
      <c r="S122">
        <f t="shared" si="8"/>
        <v>-0.3406963570014972</v>
      </c>
      <c r="T122" t="b">
        <f t="shared" si="9"/>
        <v>1</v>
      </c>
    </row>
    <row r="123" spans="1:20" x14ac:dyDescent="0.25">
      <c r="A123" t="s">
        <v>14</v>
      </c>
      <c r="B123" s="1">
        <v>43552</v>
      </c>
      <c r="C123" s="1">
        <v>43552</v>
      </c>
      <c r="D123">
        <v>88</v>
      </c>
      <c r="E123">
        <v>92</v>
      </c>
      <c r="F123">
        <v>88</v>
      </c>
      <c r="G123">
        <v>91.65</v>
      </c>
      <c r="H123">
        <v>91.85</v>
      </c>
      <c r="I123">
        <v>91.85</v>
      </c>
      <c r="J123">
        <v>3235</v>
      </c>
      <c r="K123">
        <v>5869.35</v>
      </c>
      <c r="L123">
        <v>1478000</v>
      </c>
      <c r="M123">
        <v>-378000</v>
      </c>
      <c r="N123">
        <v>91.85</v>
      </c>
      <c r="O123" s="11">
        <f t="shared" si="5"/>
        <v>4.0793201133144413E-2</v>
      </c>
      <c r="P123" s="9">
        <v>1.7041095890410959E-2</v>
      </c>
      <c r="Q123" s="3">
        <f t="shared" si="6"/>
        <v>1.7041095890410959E-4</v>
      </c>
      <c r="R123" s="5">
        <f t="shared" si="7"/>
        <v>4.0622790174240302E-2</v>
      </c>
      <c r="S123">
        <f t="shared" si="8"/>
        <v>0.79404020001086351</v>
      </c>
      <c r="T123" t="b">
        <f t="shared" si="9"/>
        <v>1</v>
      </c>
    </row>
    <row r="124" spans="1:20" x14ac:dyDescent="0.25">
      <c r="A124" t="s">
        <v>14</v>
      </c>
      <c r="B124" s="1">
        <v>43553</v>
      </c>
      <c r="C124" s="1">
        <v>43580</v>
      </c>
      <c r="D124">
        <v>92.95</v>
      </c>
      <c r="E124">
        <v>93.2</v>
      </c>
      <c r="F124">
        <v>90.9</v>
      </c>
      <c r="G124">
        <v>91.6</v>
      </c>
      <c r="H124">
        <v>91.5</v>
      </c>
      <c r="I124">
        <v>91.6</v>
      </c>
      <c r="J124">
        <v>2555</v>
      </c>
      <c r="K124">
        <v>4687.1000000000004</v>
      </c>
      <c r="L124">
        <v>4366000</v>
      </c>
      <c r="M124">
        <v>-104000</v>
      </c>
      <c r="N124">
        <v>90.95</v>
      </c>
      <c r="O124" s="11">
        <f t="shared" si="5"/>
        <v>-2.7218290691344584E-3</v>
      </c>
      <c r="P124" s="9">
        <v>1.7041095890410959E-2</v>
      </c>
      <c r="Q124" s="3">
        <f t="shared" si="6"/>
        <v>1.7041095890410959E-4</v>
      </c>
      <c r="R124" s="5">
        <f t="shared" si="7"/>
        <v>-2.8922400280385679E-3</v>
      </c>
      <c r="S124">
        <f t="shared" si="8"/>
        <v>-5.6533656119944702E-2</v>
      </c>
      <c r="T124" t="b">
        <f t="shared" si="9"/>
        <v>0</v>
      </c>
    </row>
    <row r="125" spans="1:20" x14ac:dyDescent="0.25">
      <c r="A125" t="s">
        <v>14</v>
      </c>
      <c r="B125" s="1">
        <v>43556</v>
      </c>
      <c r="C125" s="1">
        <v>43580</v>
      </c>
      <c r="D125">
        <v>91.5</v>
      </c>
      <c r="E125">
        <v>94.3</v>
      </c>
      <c r="F125">
        <v>90.5</v>
      </c>
      <c r="G125">
        <v>92.6</v>
      </c>
      <c r="H125">
        <v>92.4</v>
      </c>
      <c r="I125">
        <v>92.6</v>
      </c>
      <c r="J125">
        <v>2445</v>
      </c>
      <c r="K125">
        <v>4505.5600000000004</v>
      </c>
      <c r="L125">
        <v>4740000</v>
      </c>
      <c r="M125">
        <v>374000</v>
      </c>
      <c r="N125">
        <v>91.85</v>
      </c>
      <c r="O125" s="11">
        <f t="shared" si="5"/>
        <v>1.0917030567685591E-2</v>
      </c>
      <c r="P125" s="9">
        <v>1.7013698630136985E-2</v>
      </c>
      <c r="Q125" s="3">
        <f t="shared" si="6"/>
        <v>1.7013698630136985E-4</v>
      </c>
      <c r="R125" s="5">
        <f t="shared" si="7"/>
        <v>1.0746893581384221E-2</v>
      </c>
      <c r="S125">
        <f t="shared" si="8"/>
        <v>0.21006596278236514</v>
      </c>
      <c r="T125" t="b">
        <f t="shared" si="9"/>
        <v>1</v>
      </c>
    </row>
    <row r="126" spans="1:20" x14ac:dyDescent="0.25">
      <c r="A126" t="s">
        <v>14</v>
      </c>
      <c r="B126" s="1">
        <v>43557</v>
      </c>
      <c r="C126" s="1">
        <v>43580</v>
      </c>
      <c r="D126">
        <v>92.1</v>
      </c>
      <c r="E126">
        <v>93.5</v>
      </c>
      <c r="F126">
        <v>91.2</v>
      </c>
      <c r="G126">
        <v>93</v>
      </c>
      <c r="H126">
        <v>92.8</v>
      </c>
      <c r="I126">
        <v>93</v>
      </c>
      <c r="J126">
        <v>2231</v>
      </c>
      <c r="K126">
        <v>4123.3500000000004</v>
      </c>
      <c r="L126">
        <v>4692000</v>
      </c>
      <c r="M126">
        <v>-48000</v>
      </c>
      <c r="N126">
        <v>92.55</v>
      </c>
      <c r="O126" s="11">
        <f t="shared" si="5"/>
        <v>4.3196544276458502E-3</v>
      </c>
      <c r="P126" s="9">
        <v>1.6986301369863014E-2</v>
      </c>
      <c r="Q126" s="3">
        <f t="shared" si="6"/>
        <v>1.6986301369863014E-4</v>
      </c>
      <c r="R126" s="5">
        <f t="shared" si="7"/>
        <v>4.1497914139472201E-3</v>
      </c>
      <c r="S126">
        <f t="shared" si="8"/>
        <v>8.111459577740926E-2</v>
      </c>
      <c r="T126" t="b">
        <f t="shared" si="9"/>
        <v>1</v>
      </c>
    </row>
    <row r="127" spans="1:20" x14ac:dyDescent="0.25">
      <c r="A127" t="s">
        <v>14</v>
      </c>
      <c r="B127" s="1">
        <v>43558</v>
      </c>
      <c r="C127" s="1">
        <v>43580</v>
      </c>
      <c r="D127">
        <v>92.7</v>
      </c>
      <c r="E127">
        <v>93.7</v>
      </c>
      <c r="F127">
        <v>90</v>
      </c>
      <c r="G127">
        <v>90.65</v>
      </c>
      <c r="H127">
        <v>90.35</v>
      </c>
      <c r="I127">
        <v>90.65</v>
      </c>
      <c r="J127">
        <v>1823</v>
      </c>
      <c r="K127">
        <v>3357.49</v>
      </c>
      <c r="L127">
        <v>4340000</v>
      </c>
      <c r="M127">
        <v>-352000</v>
      </c>
      <c r="N127">
        <v>90.1</v>
      </c>
      <c r="O127" s="11">
        <f t="shared" si="5"/>
        <v>-2.5268817204301013E-2</v>
      </c>
      <c r="P127" s="9">
        <v>1.6986301369863014E-2</v>
      </c>
      <c r="Q127" s="3">
        <f t="shared" si="6"/>
        <v>1.6986301369863014E-4</v>
      </c>
      <c r="R127" s="5">
        <f t="shared" si="7"/>
        <v>-2.5438680217999644E-2</v>
      </c>
      <c r="S127">
        <f t="shared" si="8"/>
        <v>-0.49724144111404794</v>
      </c>
      <c r="T127" t="b">
        <f t="shared" si="9"/>
        <v>1</v>
      </c>
    </row>
    <row r="128" spans="1:20" x14ac:dyDescent="0.25">
      <c r="A128" t="s">
        <v>14</v>
      </c>
      <c r="B128" s="1">
        <v>43559</v>
      </c>
      <c r="C128" s="1">
        <v>43580</v>
      </c>
      <c r="D128">
        <v>90.8</v>
      </c>
      <c r="E128">
        <v>93.85</v>
      </c>
      <c r="F128">
        <v>89.7</v>
      </c>
      <c r="G128">
        <v>92.2</v>
      </c>
      <c r="H128">
        <v>92.25</v>
      </c>
      <c r="I128">
        <v>92.2</v>
      </c>
      <c r="J128">
        <v>2367</v>
      </c>
      <c r="K128">
        <v>4353.3599999999997</v>
      </c>
      <c r="L128">
        <v>4170000</v>
      </c>
      <c r="M128">
        <v>-170000</v>
      </c>
      <c r="N128">
        <v>91.75</v>
      </c>
      <c r="O128" s="11">
        <f t="shared" si="5"/>
        <v>1.7098731384445637E-2</v>
      </c>
      <c r="P128" s="9">
        <v>1.7041095890410959E-2</v>
      </c>
      <c r="Q128" s="3">
        <f t="shared" si="6"/>
        <v>1.7041095890410959E-4</v>
      </c>
      <c r="R128" s="5">
        <f t="shared" si="7"/>
        <v>1.6928320425541529E-2</v>
      </c>
      <c r="S128">
        <f t="shared" si="8"/>
        <v>0.33089226217328288</v>
      </c>
      <c r="T128" t="b">
        <f t="shared" si="9"/>
        <v>1</v>
      </c>
    </row>
    <row r="129" spans="1:20" x14ac:dyDescent="0.25">
      <c r="A129" t="s">
        <v>14</v>
      </c>
      <c r="B129" s="1">
        <v>43560</v>
      </c>
      <c r="C129" s="1">
        <v>43580</v>
      </c>
      <c r="D129">
        <v>92.7</v>
      </c>
      <c r="E129">
        <v>92.75</v>
      </c>
      <c r="F129">
        <v>89.6</v>
      </c>
      <c r="G129">
        <v>90.3</v>
      </c>
      <c r="H129">
        <v>90.8</v>
      </c>
      <c r="I129">
        <v>90.3</v>
      </c>
      <c r="J129">
        <v>2250</v>
      </c>
      <c r="K129">
        <v>4089.81</v>
      </c>
      <c r="L129">
        <v>4146000</v>
      </c>
      <c r="M129">
        <v>-24000</v>
      </c>
      <c r="N129">
        <v>89.5</v>
      </c>
      <c r="O129" s="11">
        <f t="shared" si="5"/>
        <v>-2.0607375271149735E-2</v>
      </c>
      <c r="P129" s="9">
        <v>1.7315068493150686E-2</v>
      </c>
      <c r="Q129" s="3">
        <f t="shared" si="6"/>
        <v>1.7315068493150686E-4</v>
      </c>
      <c r="R129" s="5">
        <f t="shared" si="7"/>
        <v>-2.0780525956081243E-2</v>
      </c>
      <c r="S129">
        <f t="shared" si="8"/>
        <v>-0.40619004543319193</v>
      </c>
      <c r="T129" t="b">
        <f t="shared" si="9"/>
        <v>1</v>
      </c>
    </row>
    <row r="130" spans="1:20" x14ac:dyDescent="0.25">
      <c r="A130" t="s">
        <v>14</v>
      </c>
      <c r="B130" s="1">
        <v>43563</v>
      </c>
      <c r="C130" s="1">
        <v>43580</v>
      </c>
      <c r="D130">
        <v>90.8</v>
      </c>
      <c r="E130">
        <v>91.75</v>
      </c>
      <c r="F130">
        <v>88.25</v>
      </c>
      <c r="G130">
        <v>88.65</v>
      </c>
      <c r="H130">
        <v>88.75</v>
      </c>
      <c r="I130">
        <v>88.65</v>
      </c>
      <c r="J130">
        <v>2096</v>
      </c>
      <c r="K130">
        <v>3758.18</v>
      </c>
      <c r="L130">
        <v>4134000</v>
      </c>
      <c r="M130">
        <v>-12000</v>
      </c>
      <c r="N130">
        <v>87.85</v>
      </c>
      <c r="O130" s="11">
        <f t="shared" si="5"/>
        <v>-1.827242524916934E-2</v>
      </c>
      <c r="P130" s="9">
        <v>1.7287671232876712E-2</v>
      </c>
      <c r="Q130" s="3">
        <f t="shared" si="6"/>
        <v>1.7287671232876713E-4</v>
      </c>
      <c r="R130" s="5">
        <f t="shared" si="7"/>
        <v>-1.8445301961498108E-2</v>
      </c>
      <c r="S130">
        <f t="shared" si="8"/>
        <v>-0.36054419688916983</v>
      </c>
      <c r="T130" t="b">
        <f t="shared" si="9"/>
        <v>1</v>
      </c>
    </row>
    <row r="131" spans="1:20" x14ac:dyDescent="0.25">
      <c r="A131" t="s">
        <v>14</v>
      </c>
      <c r="B131" s="1">
        <v>43564</v>
      </c>
      <c r="C131" s="1">
        <v>43580</v>
      </c>
      <c r="D131">
        <v>88.3</v>
      </c>
      <c r="E131">
        <v>89.45</v>
      </c>
      <c r="F131">
        <v>87</v>
      </c>
      <c r="G131">
        <v>88.95</v>
      </c>
      <c r="H131">
        <v>89.25</v>
      </c>
      <c r="I131">
        <v>88.95</v>
      </c>
      <c r="J131">
        <v>2141</v>
      </c>
      <c r="K131">
        <v>3776.36</v>
      </c>
      <c r="L131">
        <v>3992000</v>
      </c>
      <c r="M131">
        <v>-142000</v>
      </c>
      <c r="N131">
        <v>88.25</v>
      </c>
      <c r="O131" s="11">
        <f t="shared" si="5"/>
        <v>3.3840947546530981E-3</v>
      </c>
      <c r="P131" s="9">
        <v>1.7287671232876712E-2</v>
      </c>
      <c r="Q131" s="3">
        <f t="shared" si="6"/>
        <v>1.7287671232876713E-4</v>
      </c>
      <c r="R131" s="5">
        <f t="shared" si="7"/>
        <v>3.2112180423243307E-3</v>
      </c>
      <c r="S131">
        <f t="shared" si="8"/>
        <v>6.2768613521348063E-2</v>
      </c>
      <c r="T131" t="b">
        <f t="shared" si="9"/>
        <v>1</v>
      </c>
    </row>
    <row r="132" spans="1:20" x14ac:dyDescent="0.25">
      <c r="A132" t="s">
        <v>14</v>
      </c>
      <c r="B132" s="1">
        <v>43565</v>
      </c>
      <c r="C132" s="1">
        <v>43580</v>
      </c>
      <c r="D132">
        <v>89</v>
      </c>
      <c r="E132">
        <v>91.35</v>
      </c>
      <c r="F132">
        <v>88.15</v>
      </c>
      <c r="G132">
        <v>88.7</v>
      </c>
      <c r="H132">
        <v>88.75</v>
      </c>
      <c r="I132">
        <v>88.7</v>
      </c>
      <c r="J132">
        <v>2118</v>
      </c>
      <c r="K132">
        <v>3799.81</v>
      </c>
      <c r="L132">
        <v>3956000</v>
      </c>
      <c r="M132">
        <v>-36000</v>
      </c>
      <c r="N132">
        <v>88.15</v>
      </c>
      <c r="O132" s="11">
        <f t="shared" ref="O132:O195" si="10">(I132-I131)/I131</f>
        <v>-2.8105677346824056E-3</v>
      </c>
      <c r="P132" s="9">
        <v>1.7369863013698628E-2</v>
      </c>
      <c r="Q132" s="3">
        <f t="shared" ref="Q132:Q195" si="11">P132/100</f>
        <v>1.7369863013698628E-4</v>
      </c>
      <c r="R132" s="5">
        <f t="shared" ref="R132:R195" si="12">O132-Q132</f>
        <v>-2.9842663648193919E-3</v>
      </c>
      <c r="S132">
        <f t="shared" ref="S132:S195" si="13">R132/(_xlfn.STDEV.S($O$3:$O$244))</f>
        <v>-5.8332464388660063E-2</v>
      </c>
      <c r="T132" t="b">
        <f t="shared" ref="T132:T195" si="14">N131&lt;I131</f>
        <v>1</v>
      </c>
    </row>
    <row r="133" spans="1:20" x14ac:dyDescent="0.25">
      <c r="A133" t="s">
        <v>14</v>
      </c>
      <c r="B133" s="1">
        <v>43566</v>
      </c>
      <c r="C133" s="1">
        <v>43580</v>
      </c>
      <c r="D133">
        <v>88.7</v>
      </c>
      <c r="E133">
        <v>89.15</v>
      </c>
      <c r="F133">
        <v>86.85</v>
      </c>
      <c r="G133">
        <v>88.45</v>
      </c>
      <c r="H133">
        <v>88.6</v>
      </c>
      <c r="I133">
        <v>88.45</v>
      </c>
      <c r="J133">
        <v>1924</v>
      </c>
      <c r="K133">
        <v>3380.28</v>
      </c>
      <c r="L133">
        <v>4148000</v>
      </c>
      <c r="M133">
        <v>192000</v>
      </c>
      <c r="N133">
        <v>87.8</v>
      </c>
      <c r="O133" s="11">
        <f t="shared" si="10"/>
        <v>-2.8184892897406989E-3</v>
      </c>
      <c r="P133" s="9">
        <v>1.7369863013698628E-2</v>
      </c>
      <c r="Q133" s="3">
        <f t="shared" si="11"/>
        <v>1.7369863013698628E-4</v>
      </c>
      <c r="R133" s="5">
        <f t="shared" si="12"/>
        <v>-2.9921879198776852E-3</v>
      </c>
      <c r="S133">
        <f t="shared" si="13"/>
        <v>-5.8487304396840321E-2</v>
      </c>
      <c r="T133" t="b">
        <f t="shared" si="14"/>
        <v>1</v>
      </c>
    </row>
    <row r="134" spans="1:20" x14ac:dyDescent="0.25">
      <c r="A134" t="s">
        <v>14</v>
      </c>
      <c r="B134" s="1">
        <v>43567</v>
      </c>
      <c r="C134" s="1">
        <v>43580</v>
      </c>
      <c r="D134">
        <v>88.1</v>
      </c>
      <c r="E134">
        <v>90.4</v>
      </c>
      <c r="F134">
        <v>88.1</v>
      </c>
      <c r="G134">
        <v>90.2</v>
      </c>
      <c r="H134">
        <v>90.25</v>
      </c>
      <c r="I134">
        <v>90.2</v>
      </c>
      <c r="J134">
        <v>2532</v>
      </c>
      <c r="K134">
        <v>4537.3999999999996</v>
      </c>
      <c r="L134">
        <v>4244000</v>
      </c>
      <c r="M134">
        <v>96000</v>
      </c>
      <c r="N134">
        <v>89.55</v>
      </c>
      <c r="O134" s="11">
        <f t="shared" si="10"/>
        <v>1.9785189372526851E-2</v>
      </c>
      <c r="P134" s="9">
        <v>1.7397260273972603E-2</v>
      </c>
      <c r="Q134" s="3">
        <f t="shared" si="11"/>
        <v>1.7397260273972602E-4</v>
      </c>
      <c r="R134" s="5">
        <f t="shared" si="12"/>
        <v>1.9611216769787124E-2</v>
      </c>
      <c r="S134">
        <f t="shared" si="13"/>
        <v>0.3833339467709122</v>
      </c>
      <c r="T134" t="b">
        <f t="shared" si="14"/>
        <v>1</v>
      </c>
    </row>
    <row r="135" spans="1:20" x14ac:dyDescent="0.25">
      <c r="A135" t="s">
        <v>14</v>
      </c>
      <c r="B135" s="1">
        <v>43570</v>
      </c>
      <c r="C135" s="1">
        <v>43580</v>
      </c>
      <c r="D135">
        <v>89.65</v>
      </c>
      <c r="E135">
        <v>90.75</v>
      </c>
      <c r="F135">
        <v>88.2</v>
      </c>
      <c r="G135">
        <v>88.55</v>
      </c>
      <c r="H135">
        <v>88.3</v>
      </c>
      <c r="I135">
        <v>88.55</v>
      </c>
      <c r="J135">
        <v>1505</v>
      </c>
      <c r="K135">
        <v>2680.21</v>
      </c>
      <c r="L135">
        <v>4334000</v>
      </c>
      <c r="M135">
        <v>90000</v>
      </c>
      <c r="N135">
        <v>88</v>
      </c>
      <c r="O135" s="11">
        <f t="shared" si="10"/>
        <v>-1.829268292682933E-2</v>
      </c>
      <c r="P135" s="9">
        <v>1.7397260273972603E-2</v>
      </c>
      <c r="Q135" s="3">
        <f t="shared" si="11"/>
        <v>1.7397260273972602E-4</v>
      </c>
      <c r="R135" s="5">
        <f t="shared" si="12"/>
        <v>-1.8466655529569057E-2</v>
      </c>
      <c r="S135">
        <f t="shared" si="13"/>
        <v>-0.36096158799867456</v>
      </c>
      <c r="T135" t="b">
        <f t="shared" si="14"/>
        <v>1</v>
      </c>
    </row>
    <row r="136" spans="1:20" x14ac:dyDescent="0.25">
      <c r="A136" t="s">
        <v>14</v>
      </c>
      <c r="B136" s="1">
        <v>43571</v>
      </c>
      <c r="C136" s="1">
        <v>43580</v>
      </c>
      <c r="D136">
        <v>88.45</v>
      </c>
      <c r="E136">
        <v>91.75</v>
      </c>
      <c r="F136">
        <v>88.45</v>
      </c>
      <c r="G136">
        <v>90.85</v>
      </c>
      <c r="H136">
        <v>90.8</v>
      </c>
      <c r="I136">
        <v>90.85</v>
      </c>
      <c r="J136">
        <v>1798</v>
      </c>
      <c r="K136">
        <v>3238.94</v>
      </c>
      <c r="L136">
        <v>4298000</v>
      </c>
      <c r="M136">
        <v>-36000</v>
      </c>
      <c r="N136">
        <v>90.45</v>
      </c>
      <c r="O136" s="11">
        <f t="shared" si="10"/>
        <v>2.5974025974025941E-2</v>
      </c>
      <c r="P136" s="9">
        <v>1.7424657534246577E-2</v>
      </c>
      <c r="Q136" s="3">
        <f t="shared" si="11"/>
        <v>1.7424657534246578E-4</v>
      </c>
      <c r="R136" s="5">
        <f t="shared" si="12"/>
        <v>2.5799779398683477E-2</v>
      </c>
      <c r="S136">
        <f t="shared" si="13"/>
        <v>0.50429972697831549</v>
      </c>
      <c r="T136" t="b">
        <f t="shared" si="14"/>
        <v>1</v>
      </c>
    </row>
    <row r="137" spans="1:20" x14ac:dyDescent="0.25">
      <c r="A137" t="s">
        <v>14</v>
      </c>
      <c r="B137" s="1">
        <v>43573</v>
      </c>
      <c r="C137" s="1">
        <v>43580</v>
      </c>
      <c r="D137">
        <v>90.7</v>
      </c>
      <c r="E137">
        <v>91.05</v>
      </c>
      <c r="F137">
        <v>87.5</v>
      </c>
      <c r="G137">
        <v>87.85</v>
      </c>
      <c r="H137">
        <v>87.55</v>
      </c>
      <c r="I137">
        <v>87.85</v>
      </c>
      <c r="J137">
        <v>1831</v>
      </c>
      <c r="K137">
        <v>3250</v>
      </c>
      <c r="L137">
        <v>4452000</v>
      </c>
      <c r="M137">
        <v>154000</v>
      </c>
      <c r="N137">
        <v>87.7</v>
      </c>
      <c r="O137" s="11">
        <f t="shared" si="10"/>
        <v>-3.3021463951568519E-2</v>
      </c>
      <c r="P137" s="9">
        <v>1.7506849315068494E-2</v>
      </c>
      <c r="Q137" s="3">
        <f t="shared" si="11"/>
        <v>1.7506849315068493E-4</v>
      </c>
      <c r="R137" s="5">
        <f t="shared" si="12"/>
        <v>-3.3196532444719207E-2</v>
      </c>
      <c r="S137">
        <f t="shared" si="13"/>
        <v>-0.64888160436569298</v>
      </c>
      <c r="T137" t="b">
        <f t="shared" si="14"/>
        <v>1</v>
      </c>
    </row>
    <row r="138" spans="1:20" x14ac:dyDescent="0.25">
      <c r="A138" t="s">
        <v>14</v>
      </c>
      <c r="B138" s="1">
        <v>43577</v>
      </c>
      <c r="C138" s="1">
        <v>43580</v>
      </c>
      <c r="D138">
        <v>87.85</v>
      </c>
      <c r="E138">
        <v>87.85</v>
      </c>
      <c r="F138">
        <v>84.95</v>
      </c>
      <c r="G138">
        <v>85.3</v>
      </c>
      <c r="H138">
        <v>85.1</v>
      </c>
      <c r="I138">
        <v>85.3</v>
      </c>
      <c r="J138">
        <v>2175</v>
      </c>
      <c r="K138">
        <v>3738.66</v>
      </c>
      <c r="L138">
        <v>3330000</v>
      </c>
      <c r="M138">
        <v>-1122000</v>
      </c>
      <c r="N138">
        <v>85.2</v>
      </c>
      <c r="O138" s="11">
        <f t="shared" si="10"/>
        <v>-2.902675014228796E-2</v>
      </c>
      <c r="P138" s="9">
        <v>1.7506849315068494E-2</v>
      </c>
      <c r="Q138" s="3">
        <f t="shared" si="11"/>
        <v>1.7506849315068493E-4</v>
      </c>
      <c r="R138" s="5">
        <f t="shared" si="12"/>
        <v>-2.9201818635438644E-2</v>
      </c>
      <c r="S138">
        <f t="shared" si="13"/>
        <v>-0.57079825906858195</v>
      </c>
      <c r="T138" t="b">
        <f t="shared" si="14"/>
        <v>1</v>
      </c>
    </row>
    <row r="139" spans="1:20" x14ac:dyDescent="0.25">
      <c r="A139" t="s">
        <v>14</v>
      </c>
      <c r="B139" s="1">
        <v>43578</v>
      </c>
      <c r="C139" s="1">
        <v>43580</v>
      </c>
      <c r="D139">
        <v>85.25</v>
      </c>
      <c r="E139">
        <v>87.8</v>
      </c>
      <c r="F139">
        <v>84.5</v>
      </c>
      <c r="G139">
        <v>86.4</v>
      </c>
      <c r="H139">
        <v>86.75</v>
      </c>
      <c r="I139">
        <v>86.4</v>
      </c>
      <c r="J139">
        <v>1793</v>
      </c>
      <c r="K139">
        <v>3089.48</v>
      </c>
      <c r="L139">
        <v>2556000</v>
      </c>
      <c r="M139">
        <v>-774000</v>
      </c>
      <c r="N139">
        <v>86.25</v>
      </c>
      <c r="O139" s="11">
        <f t="shared" si="10"/>
        <v>1.2895662368112645E-2</v>
      </c>
      <c r="P139" s="9">
        <v>1.7534246575342468E-2</v>
      </c>
      <c r="Q139" s="3">
        <f t="shared" si="11"/>
        <v>1.7534246575342467E-4</v>
      </c>
      <c r="R139" s="5">
        <f t="shared" si="12"/>
        <v>1.2720319902359221E-2</v>
      </c>
      <c r="S139">
        <f t="shared" si="13"/>
        <v>0.2486398722527034</v>
      </c>
      <c r="T139" t="b">
        <f t="shared" si="14"/>
        <v>1</v>
      </c>
    </row>
    <row r="140" spans="1:20" x14ac:dyDescent="0.25">
      <c r="A140" t="s">
        <v>14</v>
      </c>
      <c r="B140" s="1">
        <v>43579</v>
      </c>
      <c r="C140" s="1">
        <v>43580</v>
      </c>
      <c r="D140">
        <v>86.45</v>
      </c>
      <c r="E140">
        <v>88.95</v>
      </c>
      <c r="F140">
        <v>85.2</v>
      </c>
      <c r="G140">
        <v>88.6</v>
      </c>
      <c r="H140">
        <v>88.25</v>
      </c>
      <c r="I140">
        <v>88.6</v>
      </c>
      <c r="J140">
        <v>2031</v>
      </c>
      <c r="K140">
        <v>3528.73</v>
      </c>
      <c r="L140">
        <v>1470000</v>
      </c>
      <c r="M140">
        <v>-1086000</v>
      </c>
      <c r="N140">
        <v>88.3</v>
      </c>
      <c r="O140" s="11">
        <f t="shared" si="10"/>
        <v>2.546296296296283E-2</v>
      </c>
      <c r="P140" s="9">
        <v>1.7780821917808221E-2</v>
      </c>
      <c r="Q140" s="3">
        <f t="shared" si="11"/>
        <v>1.7780821917808221E-4</v>
      </c>
      <c r="R140" s="5">
        <f t="shared" si="12"/>
        <v>2.5285154743784746E-2</v>
      </c>
      <c r="S140">
        <f t="shared" si="13"/>
        <v>0.49424052961265963</v>
      </c>
      <c r="T140" t="b">
        <f t="shared" si="14"/>
        <v>1</v>
      </c>
    </row>
    <row r="141" spans="1:20" x14ac:dyDescent="0.25">
      <c r="A141" t="s">
        <v>14</v>
      </c>
      <c r="B141" s="1">
        <v>43580</v>
      </c>
      <c r="C141" s="1">
        <v>43580</v>
      </c>
      <c r="D141">
        <v>88.3</v>
      </c>
      <c r="E141">
        <v>89.4</v>
      </c>
      <c r="F141">
        <v>86.7</v>
      </c>
      <c r="G141">
        <v>87.75</v>
      </c>
      <c r="H141">
        <v>88.45</v>
      </c>
      <c r="I141">
        <v>87.65</v>
      </c>
      <c r="J141">
        <v>1333</v>
      </c>
      <c r="K141">
        <v>2340.92</v>
      </c>
      <c r="L141">
        <v>166000</v>
      </c>
      <c r="M141">
        <v>-1304000</v>
      </c>
      <c r="N141">
        <v>87.65</v>
      </c>
      <c r="O141" s="11">
        <f t="shared" si="10"/>
        <v>-1.0722347629796711E-2</v>
      </c>
      <c r="P141" s="9">
        <v>1.7726027397260272E-2</v>
      </c>
      <c r="Q141" s="3">
        <f t="shared" si="11"/>
        <v>1.7726027397260271E-4</v>
      </c>
      <c r="R141" s="5">
        <f t="shared" si="12"/>
        <v>-1.0899607903769315E-2</v>
      </c>
      <c r="S141">
        <f t="shared" si="13"/>
        <v>-0.21305101896809406</v>
      </c>
      <c r="T141" t="b">
        <f t="shared" si="14"/>
        <v>1</v>
      </c>
    </row>
    <row r="142" spans="1:20" x14ac:dyDescent="0.25">
      <c r="A142" t="s">
        <v>14</v>
      </c>
      <c r="B142" s="1">
        <v>43581</v>
      </c>
      <c r="C142" s="1">
        <v>43615</v>
      </c>
      <c r="D142">
        <v>88.05</v>
      </c>
      <c r="E142">
        <v>88.5</v>
      </c>
      <c r="F142">
        <v>85.65</v>
      </c>
      <c r="G142">
        <v>86.75</v>
      </c>
      <c r="H142">
        <v>86.55</v>
      </c>
      <c r="I142">
        <v>86.75</v>
      </c>
      <c r="J142">
        <v>1492</v>
      </c>
      <c r="K142">
        <v>2599.4899999999998</v>
      </c>
      <c r="L142">
        <v>3756000</v>
      </c>
      <c r="M142">
        <v>158000</v>
      </c>
      <c r="N142">
        <v>86.05</v>
      </c>
      <c r="O142" s="11">
        <f t="shared" si="10"/>
        <v>-1.0268111808328644E-2</v>
      </c>
      <c r="P142" s="9">
        <v>1.7698630136986301E-2</v>
      </c>
      <c r="Q142" s="3">
        <f t="shared" si="11"/>
        <v>1.76986301369863E-4</v>
      </c>
      <c r="R142" s="5">
        <f t="shared" si="12"/>
        <v>-1.0445098109698507E-2</v>
      </c>
      <c r="S142">
        <f t="shared" si="13"/>
        <v>-0.20416686683962371</v>
      </c>
      <c r="T142" t="b">
        <f t="shared" si="14"/>
        <v>0</v>
      </c>
    </row>
    <row r="143" spans="1:20" x14ac:dyDescent="0.25">
      <c r="A143" t="s">
        <v>14</v>
      </c>
      <c r="B143" s="1">
        <v>43585</v>
      </c>
      <c r="C143" s="1">
        <v>43615</v>
      </c>
      <c r="D143">
        <v>87</v>
      </c>
      <c r="E143">
        <v>87</v>
      </c>
      <c r="F143">
        <v>83.4</v>
      </c>
      <c r="G143">
        <v>83.9</v>
      </c>
      <c r="H143">
        <v>83.7</v>
      </c>
      <c r="I143">
        <v>83.9</v>
      </c>
      <c r="J143">
        <v>2387</v>
      </c>
      <c r="K143">
        <v>4045.52</v>
      </c>
      <c r="L143">
        <v>4028000</v>
      </c>
      <c r="M143">
        <v>272000</v>
      </c>
      <c r="N143">
        <v>83.35</v>
      </c>
      <c r="O143" s="11">
        <f t="shared" si="10"/>
        <v>-3.2853025936599362E-2</v>
      </c>
      <c r="P143" s="9">
        <v>1.767123287671233E-2</v>
      </c>
      <c r="Q143" s="3">
        <f t="shared" si="11"/>
        <v>1.7671232876712329E-4</v>
      </c>
      <c r="R143" s="5">
        <f t="shared" si="12"/>
        <v>-3.3029738265366482E-2</v>
      </c>
      <c r="S143">
        <f t="shared" si="13"/>
        <v>-0.6456213338878205</v>
      </c>
      <c r="T143" t="b">
        <f t="shared" si="14"/>
        <v>1</v>
      </c>
    </row>
    <row r="144" spans="1:20" x14ac:dyDescent="0.25">
      <c r="A144" t="s">
        <v>14</v>
      </c>
      <c r="B144" s="1">
        <v>43587</v>
      </c>
      <c r="C144" s="1">
        <v>43615</v>
      </c>
      <c r="D144">
        <v>82.4</v>
      </c>
      <c r="E144">
        <v>84.8</v>
      </c>
      <c r="F144">
        <v>81.55</v>
      </c>
      <c r="G144">
        <v>83.3</v>
      </c>
      <c r="H144">
        <v>83.45</v>
      </c>
      <c r="I144">
        <v>83.3</v>
      </c>
      <c r="J144">
        <v>1748</v>
      </c>
      <c r="K144">
        <v>2913.68</v>
      </c>
      <c r="L144">
        <v>3906000</v>
      </c>
      <c r="M144">
        <v>-122000</v>
      </c>
      <c r="N144">
        <v>82.6</v>
      </c>
      <c r="O144" s="11">
        <f t="shared" si="10"/>
        <v>-7.1513706793803157E-3</v>
      </c>
      <c r="P144" s="9">
        <v>1.7698630136986301E-2</v>
      </c>
      <c r="Q144" s="3">
        <f t="shared" si="11"/>
        <v>1.76986301369863E-4</v>
      </c>
      <c r="R144" s="5">
        <f t="shared" si="12"/>
        <v>-7.3283569807501784E-3</v>
      </c>
      <c r="S144">
        <f t="shared" si="13"/>
        <v>-0.14324496219454236</v>
      </c>
      <c r="T144" t="b">
        <f t="shared" si="14"/>
        <v>1</v>
      </c>
    </row>
    <row r="145" spans="1:20" x14ac:dyDescent="0.25">
      <c r="A145" t="s">
        <v>14</v>
      </c>
      <c r="B145" s="1">
        <v>43588</v>
      </c>
      <c r="C145" s="1">
        <v>43615</v>
      </c>
      <c r="D145">
        <v>83.3</v>
      </c>
      <c r="E145">
        <v>83.85</v>
      </c>
      <c r="F145">
        <v>82.55</v>
      </c>
      <c r="G145">
        <v>82.95</v>
      </c>
      <c r="H145">
        <v>82.85</v>
      </c>
      <c r="I145">
        <v>82.95</v>
      </c>
      <c r="J145">
        <v>1297</v>
      </c>
      <c r="K145">
        <v>2156.1</v>
      </c>
      <c r="L145">
        <v>4186000</v>
      </c>
      <c r="M145">
        <v>280000</v>
      </c>
      <c r="N145">
        <v>82.2</v>
      </c>
      <c r="O145" s="11">
        <f t="shared" si="10"/>
        <v>-4.2016806722688397E-3</v>
      </c>
      <c r="P145" s="9">
        <v>1.767123287671233E-2</v>
      </c>
      <c r="Q145" s="3">
        <f t="shared" si="11"/>
        <v>1.7671232876712329E-4</v>
      </c>
      <c r="R145" s="5">
        <f t="shared" si="12"/>
        <v>-4.3783930010359634E-3</v>
      </c>
      <c r="S145">
        <f t="shared" si="13"/>
        <v>-8.5582995145256011E-2</v>
      </c>
      <c r="T145" t="b">
        <f t="shared" si="14"/>
        <v>1</v>
      </c>
    </row>
    <row r="146" spans="1:20" x14ac:dyDescent="0.25">
      <c r="A146" t="s">
        <v>14</v>
      </c>
      <c r="B146" s="1">
        <v>43591</v>
      </c>
      <c r="C146" s="1">
        <v>43615</v>
      </c>
      <c r="D146">
        <v>82.05</v>
      </c>
      <c r="E146">
        <v>84.7</v>
      </c>
      <c r="F146">
        <v>81.400000000000006</v>
      </c>
      <c r="G146">
        <v>82.05</v>
      </c>
      <c r="H146">
        <v>81.8</v>
      </c>
      <c r="I146">
        <v>82.05</v>
      </c>
      <c r="J146">
        <v>1438</v>
      </c>
      <c r="K146">
        <v>2384.98</v>
      </c>
      <c r="L146">
        <v>4628000</v>
      </c>
      <c r="M146">
        <v>442000</v>
      </c>
      <c r="N146">
        <v>81.3</v>
      </c>
      <c r="O146" s="11">
        <f t="shared" si="10"/>
        <v>-1.0849909584086867E-2</v>
      </c>
      <c r="P146" s="9">
        <v>1.767123287671233E-2</v>
      </c>
      <c r="Q146" s="3">
        <f t="shared" si="11"/>
        <v>1.7671232876712329E-4</v>
      </c>
      <c r="R146" s="5">
        <f t="shared" si="12"/>
        <v>-1.1026621912853991E-2</v>
      </c>
      <c r="S146">
        <f t="shared" si="13"/>
        <v>-0.21553371965766241</v>
      </c>
      <c r="T146" t="b">
        <f t="shared" si="14"/>
        <v>1</v>
      </c>
    </row>
    <row r="147" spans="1:20" x14ac:dyDescent="0.25">
      <c r="A147" t="s">
        <v>14</v>
      </c>
      <c r="B147" s="1">
        <v>43592</v>
      </c>
      <c r="C147" s="1">
        <v>43615</v>
      </c>
      <c r="D147">
        <v>82.85</v>
      </c>
      <c r="E147">
        <v>82.85</v>
      </c>
      <c r="F147">
        <v>79.2</v>
      </c>
      <c r="G147">
        <v>79.55</v>
      </c>
      <c r="H147">
        <v>79.8</v>
      </c>
      <c r="I147">
        <v>79.55</v>
      </c>
      <c r="J147">
        <v>1401</v>
      </c>
      <c r="K147">
        <v>2266.7399999999998</v>
      </c>
      <c r="L147">
        <v>5042000</v>
      </c>
      <c r="M147">
        <v>414000</v>
      </c>
      <c r="N147">
        <v>78.900000000000006</v>
      </c>
      <c r="O147" s="11">
        <f t="shared" si="10"/>
        <v>-3.0469226081657527E-2</v>
      </c>
      <c r="P147" s="9">
        <v>1.767123287671233E-2</v>
      </c>
      <c r="Q147" s="3">
        <f t="shared" si="11"/>
        <v>1.7671232876712329E-4</v>
      </c>
      <c r="R147" s="5">
        <f t="shared" si="12"/>
        <v>-3.064593841042465E-2</v>
      </c>
      <c r="S147">
        <f t="shared" si="13"/>
        <v>-0.59902598911989358</v>
      </c>
      <c r="T147" t="b">
        <f t="shared" si="14"/>
        <v>1</v>
      </c>
    </row>
    <row r="148" spans="1:20" x14ac:dyDescent="0.25">
      <c r="A148" t="s">
        <v>14</v>
      </c>
      <c r="B148" s="1">
        <v>43593</v>
      </c>
      <c r="C148" s="1">
        <v>43615</v>
      </c>
      <c r="D148">
        <v>79.400000000000006</v>
      </c>
      <c r="E148">
        <v>80.25</v>
      </c>
      <c r="F148">
        <v>78.400000000000006</v>
      </c>
      <c r="G148">
        <v>78.95</v>
      </c>
      <c r="H148">
        <v>78.75</v>
      </c>
      <c r="I148">
        <v>78.95</v>
      </c>
      <c r="J148">
        <v>1387</v>
      </c>
      <c r="K148">
        <v>2193.13</v>
      </c>
      <c r="L148">
        <v>5282000</v>
      </c>
      <c r="M148">
        <v>240000</v>
      </c>
      <c r="N148">
        <v>78.2</v>
      </c>
      <c r="O148" s="11">
        <f t="shared" si="10"/>
        <v>-7.5424261470772389E-3</v>
      </c>
      <c r="P148" s="9">
        <v>1.7479452054794519E-2</v>
      </c>
      <c r="Q148" s="3">
        <f t="shared" si="11"/>
        <v>1.747945205479452E-4</v>
      </c>
      <c r="R148" s="5">
        <f t="shared" si="12"/>
        <v>-7.7172206676251838E-3</v>
      </c>
      <c r="S148">
        <f t="shared" si="13"/>
        <v>-0.15084595164846201</v>
      </c>
      <c r="T148" t="b">
        <f t="shared" si="14"/>
        <v>1</v>
      </c>
    </row>
    <row r="149" spans="1:20" x14ac:dyDescent="0.25">
      <c r="A149" t="s">
        <v>14</v>
      </c>
      <c r="B149" s="1">
        <v>43594</v>
      </c>
      <c r="C149" s="1">
        <v>43615</v>
      </c>
      <c r="D149">
        <v>77.900000000000006</v>
      </c>
      <c r="E149">
        <v>78.95</v>
      </c>
      <c r="F149">
        <v>76.75</v>
      </c>
      <c r="G149">
        <v>77.45</v>
      </c>
      <c r="H149">
        <v>77.45</v>
      </c>
      <c r="I149">
        <v>77.45</v>
      </c>
      <c r="J149">
        <v>1308</v>
      </c>
      <c r="K149">
        <v>2040.4</v>
      </c>
      <c r="L149">
        <v>5282000</v>
      </c>
      <c r="M149">
        <v>0</v>
      </c>
      <c r="N149">
        <v>76.900000000000006</v>
      </c>
      <c r="O149" s="11">
        <f t="shared" si="10"/>
        <v>-1.8999366687777075E-2</v>
      </c>
      <c r="P149" s="9">
        <v>1.7506849315068494E-2</v>
      </c>
      <c r="Q149" s="3">
        <f t="shared" si="11"/>
        <v>1.7506849315068493E-4</v>
      </c>
      <c r="R149" s="5">
        <f t="shared" si="12"/>
        <v>-1.9174435180927759E-2</v>
      </c>
      <c r="S149">
        <f t="shared" si="13"/>
        <v>-0.374796321987106</v>
      </c>
      <c r="T149" t="b">
        <f t="shared" si="14"/>
        <v>1</v>
      </c>
    </row>
    <row r="150" spans="1:20" x14ac:dyDescent="0.25">
      <c r="A150" t="s">
        <v>14</v>
      </c>
      <c r="B150" s="1">
        <v>43595</v>
      </c>
      <c r="C150" s="1">
        <v>43615</v>
      </c>
      <c r="D150">
        <v>77.650000000000006</v>
      </c>
      <c r="E150">
        <v>78.900000000000006</v>
      </c>
      <c r="F150">
        <v>76.5</v>
      </c>
      <c r="G150">
        <v>77.599999999999994</v>
      </c>
      <c r="H150">
        <v>77.7</v>
      </c>
      <c r="I150">
        <v>77.599999999999994</v>
      </c>
      <c r="J150">
        <v>1296</v>
      </c>
      <c r="K150">
        <v>2017.16</v>
      </c>
      <c r="L150">
        <v>5304000</v>
      </c>
      <c r="M150">
        <v>22000</v>
      </c>
      <c r="N150">
        <v>77.150000000000006</v>
      </c>
      <c r="O150" s="11">
        <f t="shared" si="10"/>
        <v>1.9367333763717427E-3</v>
      </c>
      <c r="P150" s="9">
        <v>1.7479452054794519E-2</v>
      </c>
      <c r="Q150" s="3">
        <f t="shared" si="11"/>
        <v>1.747945205479452E-4</v>
      </c>
      <c r="R150" s="5">
        <f t="shared" si="12"/>
        <v>1.7619388558237975E-3</v>
      </c>
      <c r="S150">
        <f t="shared" si="13"/>
        <v>3.4440034165166847E-2</v>
      </c>
      <c r="T150" t="b">
        <f t="shared" si="14"/>
        <v>1</v>
      </c>
    </row>
    <row r="151" spans="1:20" x14ac:dyDescent="0.25">
      <c r="A151" t="s">
        <v>14</v>
      </c>
      <c r="B151" s="1">
        <v>43598</v>
      </c>
      <c r="C151" s="1">
        <v>43615</v>
      </c>
      <c r="D151">
        <v>77.400000000000006</v>
      </c>
      <c r="E151">
        <v>77.75</v>
      </c>
      <c r="F151">
        <v>73.2</v>
      </c>
      <c r="G151">
        <v>73.95</v>
      </c>
      <c r="H151">
        <v>74.2</v>
      </c>
      <c r="I151">
        <v>73.95</v>
      </c>
      <c r="J151">
        <v>1215</v>
      </c>
      <c r="K151">
        <v>1836.87</v>
      </c>
      <c r="L151">
        <v>5574000</v>
      </c>
      <c r="M151">
        <v>270000</v>
      </c>
      <c r="N151">
        <v>73.599999999999994</v>
      </c>
      <c r="O151" s="11">
        <f t="shared" si="10"/>
        <v>-4.7036082474226699E-2</v>
      </c>
      <c r="P151" s="9">
        <v>1.7397260273972603E-2</v>
      </c>
      <c r="Q151" s="3">
        <f t="shared" si="11"/>
        <v>1.7397260273972602E-4</v>
      </c>
      <c r="R151" s="5">
        <f t="shared" si="12"/>
        <v>-4.7210055076966427E-2</v>
      </c>
      <c r="S151">
        <f t="shared" si="13"/>
        <v>-0.92279928126673416</v>
      </c>
      <c r="T151" t="b">
        <f t="shared" si="14"/>
        <v>1</v>
      </c>
    </row>
    <row r="152" spans="1:20" x14ac:dyDescent="0.25">
      <c r="A152" t="s">
        <v>14</v>
      </c>
      <c r="B152" s="1">
        <v>43599</v>
      </c>
      <c r="C152" s="1">
        <v>43615</v>
      </c>
      <c r="D152">
        <v>74.5</v>
      </c>
      <c r="E152">
        <v>75.900000000000006</v>
      </c>
      <c r="F152">
        <v>72.55</v>
      </c>
      <c r="G152">
        <v>74.45</v>
      </c>
      <c r="H152">
        <v>74.599999999999994</v>
      </c>
      <c r="I152">
        <v>74.45</v>
      </c>
      <c r="J152">
        <v>2924</v>
      </c>
      <c r="K152">
        <v>4340.84</v>
      </c>
      <c r="L152">
        <v>5656000</v>
      </c>
      <c r="M152">
        <v>82000</v>
      </c>
      <c r="N152">
        <v>74</v>
      </c>
      <c r="O152" s="11">
        <f t="shared" si="10"/>
        <v>6.7613252197430695E-3</v>
      </c>
      <c r="P152" s="9">
        <v>1.7178082191780821E-2</v>
      </c>
      <c r="Q152" s="3">
        <f t="shared" si="11"/>
        <v>1.7178082191780821E-4</v>
      </c>
      <c r="R152" s="5">
        <f t="shared" si="12"/>
        <v>6.5895443978252616E-3</v>
      </c>
      <c r="S152">
        <f t="shared" si="13"/>
        <v>0.1288036377901875</v>
      </c>
      <c r="T152" t="b">
        <f t="shared" si="14"/>
        <v>1</v>
      </c>
    </row>
    <row r="153" spans="1:20" x14ac:dyDescent="0.25">
      <c r="A153" t="s">
        <v>14</v>
      </c>
      <c r="B153" s="1">
        <v>43600</v>
      </c>
      <c r="C153" s="1">
        <v>43615</v>
      </c>
      <c r="D153">
        <v>74.849999999999994</v>
      </c>
      <c r="E153">
        <v>75.5</v>
      </c>
      <c r="F153">
        <v>70.7</v>
      </c>
      <c r="G153">
        <v>71.900000000000006</v>
      </c>
      <c r="H153">
        <v>72</v>
      </c>
      <c r="I153">
        <v>71.900000000000006</v>
      </c>
      <c r="J153">
        <v>4086</v>
      </c>
      <c r="K153">
        <v>5976.52</v>
      </c>
      <c r="L153">
        <v>5936000</v>
      </c>
      <c r="M153">
        <v>280000</v>
      </c>
      <c r="N153">
        <v>71.55</v>
      </c>
      <c r="O153" s="11">
        <f t="shared" si="10"/>
        <v>-3.425117528542642E-2</v>
      </c>
      <c r="P153" s="9">
        <v>1.7260273972602738E-2</v>
      </c>
      <c r="Q153" s="3">
        <f t="shared" si="11"/>
        <v>1.7260273972602737E-4</v>
      </c>
      <c r="R153" s="5">
        <f t="shared" si="12"/>
        <v>-3.4423778025152445E-2</v>
      </c>
      <c r="S153">
        <f t="shared" si="13"/>
        <v>-0.67287016649965481</v>
      </c>
      <c r="T153" t="b">
        <f t="shared" si="14"/>
        <v>1</v>
      </c>
    </row>
    <row r="154" spans="1:20" x14ac:dyDescent="0.25">
      <c r="A154" t="s">
        <v>14</v>
      </c>
      <c r="B154" s="1">
        <v>43601</v>
      </c>
      <c r="C154" s="1">
        <v>43615</v>
      </c>
      <c r="D154">
        <v>71.95</v>
      </c>
      <c r="E154">
        <v>73.7</v>
      </c>
      <c r="F154">
        <v>70.45</v>
      </c>
      <c r="G154">
        <v>72.55</v>
      </c>
      <c r="H154">
        <v>72.45</v>
      </c>
      <c r="I154">
        <v>72.55</v>
      </c>
      <c r="J154">
        <v>2546</v>
      </c>
      <c r="K154">
        <v>3667.43</v>
      </c>
      <c r="L154">
        <v>6176000</v>
      </c>
      <c r="M154">
        <v>240000</v>
      </c>
      <c r="N154">
        <v>72.150000000000006</v>
      </c>
      <c r="O154" s="11">
        <f t="shared" si="10"/>
        <v>9.0403337969400758E-3</v>
      </c>
      <c r="P154" s="9">
        <v>1.7397260273972603E-2</v>
      </c>
      <c r="Q154" s="3">
        <f t="shared" si="11"/>
        <v>1.7397260273972602E-4</v>
      </c>
      <c r="R154" s="5">
        <f t="shared" si="12"/>
        <v>8.8663611942003499E-3</v>
      </c>
      <c r="S154">
        <f t="shared" si="13"/>
        <v>0.17330782021161514</v>
      </c>
      <c r="T154" t="b">
        <f t="shared" si="14"/>
        <v>1</v>
      </c>
    </row>
    <row r="155" spans="1:20" x14ac:dyDescent="0.25">
      <c r="A155" t="s">
        <v>14</v>
      </c>
      <c r="B155" s="1">
        <v>43602</v>
      </c>
      <c r="C155" s="1">
        <v>43615</v>
      </c>
      <c r="D155">
        <v>72</v>
      </c>
      <c r="E155">
        <v>76</v>
      </c>
      <c r="F155">
        <v>71.5</v>
      </c>
      <c r="G155">
        <v>74.400000000000006</v>
      </c>
      <c r="H155">
        <v>74.5</v>
      </c>
      <c r="I155">
        <v>74.400000000000006</v>
      </c>
      <c r="J155">
        <v>4912</v>
      </c>
      <c r="K155">
        <v>7288.35</v>
      </c>
      <c r="L155">
        <v>6326000</v>
      </c>
      <c r="M155">
        <v>150000</v>
      </c>
      <c r="N155">
        <v>74.2</v>
      </c>
      <c r="O155" s="11">
        <f t="shared" si="10"/>
        <v>2.5499655410062144E-2</v>
      </c>
      <c r="P155" s="9">
        <v>1.7205479452054796E-2</v>
      </c>
      <c r="Q155" s="3">
        <f t="shared" si="11"/>
        <v>1.7205479452054795E-4</v>
      </c>
      <c r="R155" s="5">
        <f t="shared" si="12"/>
        <v>2.5327600615541596E-2</v>
      </c>
      <c r="S155">
        <f t="shared" si="13"/>
        <v>0.49507020498342769</v>
      </c>
      <c r="T155" t="b">
        <f t="shared" si="14"/>
        <v>1</v>
      </c>
    </row>
    <row r="156" spans="1:20" x14ac:dyDescent="0.25">
      <c r="A156" t="s">
        <v>14</v>
      </c>
      <c r="B156" s="1">
        <v>43605</v>
      </c>
      <c r="C156" s="1">
        <v>43615</v>
      </c>
      <c r="D156">
        <v>76.400000000000006</v>
      </c>
      <c r="E156">
        <v>83.3</v>
      </c>
      <c r="F156">
        <v>75.3</v>
      </c>
      <c r="G156">
        <v>80.650000000000006</v>
      </c>
      <c r="H156">
        <v>80.75</v>
      </c>
      <c r="I156">
        <v>80.650000000000006</v>
      </c>
      <c r="J156">
        <v>4877</v>
      </c>
      <c r="K156">
        <v>7825.3</v>
      </c>
      <c r="L156">
        <v>6412000</v>
      </c>
      <c r="M156">
        <v>86000</v>
      </c>
      <c r="N156">
        <v>80.2</v>
      </c>
      <c r="O156" s="11">
        <f t="shared" si="10"/>
        <v>8.4005376344086016E-2</v>
      </c>
      <c r="P156" s="9">
        <v>1.7123287671232876E-2</v>
      </c>
      <c r="Q156" s="3">
        <f t="shared" si="11"/>
        <v>1.7123287671232877E-4</v>
      </c>
      <c r="R156" s="5">
        <f t="shared" si="12"/>
        <v>8.3834143467373681E-2</v>
      </c>
      <c r="S156">
        <f t="shared" si="13"/>
        <v>1.6386781843652058</v>
      </c>
      <c r="T156" t="b">
        <f t="shared" si="14"/>
        <v>1</v>
      </c>
    </row>
    <row r="157" spans="1:20" x14ac:dyDescent="0.25">
      <c r="A157" t="s">
        <v>14</v>
      </c>
      <c r="B157" s="1">
        <v>43606</v>
      </c>
      <c r="C157" s="1">
        <v>43615</v>
      </c>
      <c r="D157">
        <v>80.849999999999994</v>
      </c>
      <c r="E157">
        <v>81.8</v>
      </c>
      <c r="F157">
        <v>76.75</v>
      </c>
      <c r="G157">
        <v>77.45</v>
      </c>
      <c r="H157">
        <v>77.5</v>
      </c>
      <c r="I157">
        <v>77.45</v>
      </c>
      <c r="J157">
        <v>2599</v>
      </c>
      <c r="K157">
        <v>4070.67</v>
      </c>
      <c r="L157">
        <v>6588000</v>
      </c>
      <c r="M157">
        <v>176000</v>
      </c>
      <c r="N157">
        <v>77.25</v>
      </c>
      <c r="O157" s="11">
        <f t="shared" si="10"/>
        <v>-3.9677619342839462E-2</v>
      </c>
      <c r="P157" s="9">
        <v>1.6986301369863014E-2</v>
      </c>
      <c r="Q157" s="3">
        <f t="shared" si="11"/>
        <v>1.6986301369863014E-4</v>
      </c>
      <c r="R157" s="5">
        <f t="shared" si="12"/>
        <v>-3.9847482356538094E-2</v>
      </c>
      <c r="S157">
        <f t="shared" si="13"/>
        <v>-0.77888551536222927</v>
      </c>
      <c r="T157" t="b">
        <f t="shared" si="14"/>
        <v>1</v>
      </c>
    </row>
    <row r="158" spans="1:20" x14ac:dyDescent="0.25">
      <c r="A158" t="s">
        <v>14</v>
      </c>
      <c r="B158" s="1">
        <v>43607</v>
      </c>
      <c r="C158" s="1">
        <v>43615</v>
      </c>
      <c r="D158">
        <v>77.95</v>
      </c>
      <c r="E158">
        <v>78.3</v>
      </c>
      <c r="F158">
        <v>76.099999999999994</v>
      </c>
      <c r="G158">
        <v>78.05</v>
      </c>
      <c r="H158">
        <v>78.150000000000006</v>
      </c>
      <c r="I158">
        <v>78.05</v>
      </c>
      <c r="J158">
        <v>1636</v>
      </c>
      <c r="K158">
        <v>2526.25</v>
      </c>
      <c r="L158">
        <v>6636000</v>
      </c>
      <c r="M158">
        <v>48000</v>
      </c>
      <c r="N158">
        <v>77.7</v>
      </c>
      <c r="O158" s="11">
        <f t="shared" si="10"/>
        <v>7.7469335054873379E-3</v>
      </c>
      <c r="P158" s="9">
        <v>1.7041095890410959E-2</v>
      </c>
      <c r="Q158" s="3">
        <f t="shared" si="11"/>
        <v>1.7041095890410959E-4</v>
      </c>
      <c r="R158" s="5">
        <f t="shared" si="12"/>
        <v>7.5765225465832279E-3</v>
      </c>
      <c r="S158">
        <f t="shared" si="13"/>
        <v>0.14809577216315056</v>
      </c>
      <c r="T158" t="b">
        <f t="shared" si="14"/>
        <v>1</v>
      </c>
    </row>
    <row r="159" spans="1:20" x14ac:dyDescent="0.25">
      <c r="A159" t="s">
        <v>14</v>
      </c>
      <c r="B159" s="1">
        <v>43608</v>
      </c>
      <c r="C159" s="1">
        <v>43615</v>
      </c>
      <c r="D159">
        <v>79.400000000000006</v>
      </c>
      <c r="E159">
        <v>80</v>
      </c>
      <c r="F159">
        <v>74.5</v>
      </c>
      <c r="G159">
        <v>75.099999999999994</v>
      </c>
      <c r="H159">
        <v>74.849999999999994</v>
      </c>
      <c r="I159">
        <v>75.099999999999994</v>
      </c>
      <c r="J159">
        <v>2294</v>
      </c>
      <c r="K159">
        <v>3527.89</v>
      </c>
      <c r="L159">
        <v>6804000</v>
      </c>
      <c r="M159">
        <v>168000</v>
      </c>
      <c r="N159">
        <v>74.900000000000006</v>
      </c>
      <c r="O159" s="11">
        <f t="shared" si="10"/>
        <v>-3.7796284433055771E-2</v>
      </c>
      <c r="P159" s="9">
        <v>1.7013698630136985E-2</v>
      </c>
      <c r="Q159" s="3">
        <f t="shared" si="11"/>
        <v>1.7013698630136985E-4</v>
      </c>
      <c r="R159" s="5">
        <f t="shared" si="12"/>
        <v>-3.7966421419357139E-2</v>
      </c>
      <c r="S159">
        <f t="shared" si="13"/>
        <v>-0.74211704140007062</v>
      </c>
      <c r="T159" t="b">
        <f t="shared" si="14"/>
        <v>1</v>
      </c>
    </row>
    <row r="160" spans="1:20" x14ac:dyDescent="0.25">
      <c r="A160" t="s">
        <v>14</v>
      </c>
      <c r="B160" s="1">
        <v>43609</v>
      </c>
      <c r="C160" s="1">
        <v>43615</v>
      </c>
      <c r="D160">
        <v>74.900000000000006</v>
      </c>
      <c r="E160">
        <v>78.900000000000006</v>
      </c>
      <c r="F160">
        <v>74.55</v>
      </c>
      <c r="G160">
        <v>78.3</v>
      </c>
      <c r="H160">
        <v>78.3</v>
      </c>
      <c r="I160">
        <v>78.3</v>
      </c>
      <c r="J160">
        <v>2468</v>
      </c>
      <c r="K160">
        <v>3799.6</v>
      </c>
      <c r="L160">
        <v>6496000</v>
      </c>
      <c r="M160">
        <v>-308000</v>
      </c>
      <c r="N160">
        <v>77.95</v>
      </c>
      <c r="O160" s="11">
        <f t="shared" si="10"/>
        <v>4.260985352862854E-2</v>
      </c>
      <c r="P160" s="9">
        <v>1.7041095890410959E-2</v>
      </c>
      <c r="Q160" s="3">
        <f t="shared" si="11"/>
        <v>1.7041095890410959E-4</v>
      </c>
      <c r="R160" s="5">
        <f t="shared" si="12"/>
        <v>4.2439442569724428E-2</v>
      </c>
      <c r="S160">
        <f t="shared" si="13"/>
        <v>0.82954970158062868</v>
      </c>
      <c r="T160" t="b">
        <f t="shared" si="14"/>
        <v>1</v>
      </c>
    </row>
    <row r="161" spans="1:20" x14ac:dyDescent="0.25">
      <c r="A161" t="s">
        <v>14</v>
      </c>
      <c r="B161" s="1">
        <v>43612</v>
      </c>
      <c r="C161" s="1">
        <v>43615</v>
      </c>
      <c r="D161">
        <v>78.5</v>
      </c>
      <c r="E161">
        <v>79.3</v>
      </c>
      <c r="F161">
        <v>76.650000000000006</v>
      </c>
      <c r="G161">
        <v>78.75</v>
      </c>
      <c r="H161">
        <v>78.650000000000006</v>
      </c>
      <c r="I161">
        <v>78.75</v>
      </c>
      <c r="J161">
        <v>2328</v>
      </c>
      <c r="K161">
        <v>3626.67</v>
      </c>
      <c r="L161">
        <v>5164000</v>
      </c>
      <c r="M161">
        <v>-1332000</v>
      </c>
      <c r="N161">
        <v>78.5</v>
      </c>
      <c r="O161" s="11">
        <f t="shared" si="10"/>
        <v>5.7471264367816455E-3</v>
      </c>
      <c r="P161" s="9">
        <v>1.6767123287671232E-2</v>
      </c>
      <c r="Q161" s="3">
        <f t="shared" si="11"/>
        <v>1.6767123287671231E-4</v>
      </c>
      <c r="R161" s="5">
        <f t="shared" si="12"/>
        <v>5.5794552039049334E-3</v>
      </c>
      <c r="S161">
        <f t="shared" si="13"/>
        <v>0.10905975948618303</v>
      </c>
      <c r="T161" t="b">
        <f t="shared" si="14"/>
        <v>1</v>
      </c>
    </row>
    <row r="162" spans="1:20" x14ac:dyDescent="0.25">
      <c r="A162" t="s">
        <v>14</v>
      </c>
      <c r="B162" s="1">
        <v>43613</v>
      </c>
      <c r="C162" s="1">
        <v>43615</v>
      </c>
      <c r="D162">
        <v>78.75</v>
      </c>
      <c r="E162">
        <v>79.8</v>
      </c>
      <c r="F162">
        <v>76.75</v>
      </c>
      <c r="G162">
        <v>78</v>
      </c>
      <c r="H162">
        <v>77.849999999999994</v>
      </c>
      <c r="I162">
        <v>78</v>
      </c>
      <c r="J162">
        <v>2546</v>
      </c>
      <c r="K162">
        <v>3968.4</v>
      </c>
      <c r="L162">
        <v>3704000</v>
      </c>
      <c r="M162">
        <v>-1460000</v>
      </c>
      <c r="N162">
        <v>77.75</v>
      </c>
      <c r="O162" s="11">
        <f t="shared" si="10"/>
        <v>-9.5238095238095247E-3</v>
      </c>
      <c r="P162" s="9">
        <v>1.6575342465753425E-2</v>
      </c>
      <c r="Q162" s="3">
        <f t="shared" si="11"/>
        <v>1.6575342465753425E-4</v>
      </c>
      <c r="R162" s="5">
        <f t="shared" si="12"/>
        <v>-9.6895629484670589E-3</v>
      </c>
      <c r="S162">
        <f t="shared" si="13"/>
        <v>-0.18939867174602615</v>
      </c>
      <c r="T162" t="b">
        <f t="shared" si="14"/>
        <v>1</v>
      </c>
    </row>
    <row r="163" spans="1:20" x14ac:dyDescent="0.25">
      <c r="A163" t="s">
        <v>14</v>
      </c>
      <c r="B163" s="1">
        <v>43614</v>
      </c>
      <c r="C163" s="1">
        <v>43615</v>
      </c>
      <c r="D163">
        <v>77.5</v>
      </c>
      <c r="E163">
        <v>77.650000000000006</v>
      </c>
      <c r="F163">
        <v>75.75</v>
      </c>
      <c r="G163">
        <v>76.2</v>
      </c>
      <c r="H163">
        <v>76.55</v>
      </c>
      <c r="I163">
        <v>76.2</v>
      </c>
      <c r="J163">
        <v>1688</v>
      </c>
      <c r="K163">
        <v>2593.63</v>
      </c>
      <c r="L163">
        <v>2186000</v>
      </c>
      <c r="M163">
        <v>-1518000</v>
      </c>
      <c r="N163">
        <v>76.2</v>
      </c>
      <c r="O163" s="11">
        <f t="shared" si="10"/>
        <v>-2.307692307692304E-2</v>
      </c>
      <c r="P163" s="9">
        <v>1.6630136986301371E-2</v>
      </c>
      <c r="Q163" s="3">
        <f t="shared" si="11"/>
        <v>1.6630136986301372E-4</v>
      </c>
      <c r="R163" s="5">
        <f t="shared" si="12"/>
        <v>-2.3243224446786052E-2</v>
      </c>
      <c r="S163">
        <f t="shared" si="13"/>
        <v>-0.45432759565409492</v>
      </c>
      <c r="T163" t="b">
        <f t="shared" si="14"/>
        <v>1</v>
      </c>
    </row>
    <row r="164" spans="1:20" x14ac:dyDescent="0.25">
      <c r="A164" t="s">
        <v>14</v>
      </c>
      <c r="B164" s="1">
        <v>43615</v>
      </c>
      <c r="C164" s="1">
        <v>43615</v>
      </c>
      <c r="D164">
        <v>76.45</v>
      </c>
      <c r="E164">
        <v>78.8</v>
      </c>
      <c r="F164">
        <v>75.599999999999994</v>
      </c>
      <c r="G164">
        <v>77.8</v>
      </c>
      <c r="H164">
        <v>78.650000000000006</v>
      </c>
      <c r="I164">
        <v>77.849999999999994</v>
      </c>
      <c r="J164">
        <v>1725</v>
      </c>
      <c r="K164">
        <v>2661.06</v>
      </c>
      <c r="L164">
        <v>792000</v>
      </c>
      <c r="M164">
        <v>-1394000</v>
      </c>
      <c r="N164">
        <v>77.849999999999994</v>
      </c>
      <c r="O164" s="11">
        <f t="shared" si="10"/>
        <v>2.1653543307086503E-2</v>
      </c>
      <c r="P164" s="9">
        <v>1.6109589041095891E-2</v>
      </c>
      <c r="Q164" s="3">
        <f t="shared" si="11"/>
        <v>1.610958904109589E-4</v>
      </c>
      <c r="R164" s="5">
        <f t="shared" si="12"/>
        <v>2.1492447416675543E-2</v>
      </c>
      <c r="S164">
        <f t="shared" si="13"/>
        <v>0.42010573799240924</v>
      </c>
      <c r="T164" t="b">
        <f t="shared" si="14"/>
        <v>0</v>
      </c>
    </row>
    <row r="165" spans="1:20" x14ac:dyDescent="0.25">
      <c r="A165" t="s">
        <v>14</v>
      </c>
      <c r="B165" s="1">
        <v>43616</v>
      </c>
      <c r="C165" s="1">
        <v>43643</v>
      </c>
      <c r="D165">
        <v>78.400000000000006</v>
      </c>
      <c r="E165">
        <v>78.8</v>
      </c>
      <c r="F165">
        <v>73</v>
      </c>
      <c r="G165">
        <v>74.7</v>
      </c>
      <c r="H165">
        <v>74.75</v>
      </c>
      <c r="I165">
        <v>74.7</v>
      </c>
      <c r="J165">
        <v>3627</v>
      </c>
      <c r="K165">
        <v>5459.36</v>
      </c>
      <c r="L165">
        <v>6732000</v>
      </c>
      <c r="M165">
        <v>292000</v>
      </c>
      <c r="N165">
        <v>74.55</v>
      </c>
      <c r="O165" s="11">
        <f t="shared" si="10"/>
        <v>-4.0462427745664636E-2</v>
      </c>
      <c r="P165" s="9">
        <v>1.6219178082191782E-2</v>
      </c>
      <c r="Q165" s="3">
        <f t="shared" si="11"/>
        <v>1.6219178082191782E-4</v>
      </c>
      <c r="R165" s="5">
        <f t="shared" si="12"/>
        <v>-4.0624619526486556E-2</v>
      </c>
      <c r="S165">
        <f t="shared" si="13"/>
        <v>-0.79407595775220219</v>
      </c>
      <c r="T165" t="b">
        <f t="shared" si="14"/>
        <v>0</v>
      </c>
    </row>
    <row r="166" spans="1:20" x14ac:dyDescent="0.25">
      <c r="A166" t="s">
        <v>14</v>
      </c>
      <c r="B166" s="1">
        <v>43619</v>
      </c>
      <c r="C166" s="1">
        <v>43643</v>
      </c>
      <c r="D166">
        <v>74.3</v>
      </c>
      <c r="E166">
        <v>76.650000000000006</v>
      </c>
      <c r="F166">
        <v>73.2</v>
      </c>
      <c r="G166">
        <v>76.099999999999994</v>
      </c>
      <c r="H166">
        <v>76.3</v>
      </c>
      <c r="I166">
        <v>76.099999999999994</v>
      </c>
      <c r="J166">
        <v>1987</v>
      </c>
      <c r="K166">
        <v>2994.95</v>
      </c>
      <c r="L166">
        <v>6614000</v>
      </c>
      <c r="M166">
        <v>-118000</v>
      </c>
      <c r="N166">
        <v>75.7</v>
      </c>
      <c r="O166" s="11">
        <f t="shared" si="10"/>
        <v>1.8741633199464411E-2</v>
      </c>
      <c r="P166" s="9">
        <v>1.6273972602739727E-2</v>
      </c>
      <c r="Q166" s="3">
        <f t="shared" si="11"/>
        <v>1.6273972602739726E-4</v>
      </c>
      <c r="R166" s="5">
        <f t="shared" si="12"/>
        <v>1.8578893473437014E-2</v>
      </c>
      <c r="S166">
        <f t="shared" si="13"/>
        <v>0.36315546584447139</v>
      </c>
      <c r="T166" t="b">
        <f t="shared" si="14"/>
        <v>1</v>
      </c>
    </row>
    <row r="167" spans="1:20" x14ac:dyDescent="0.25">
      <c r="A167" t="s">
        <v>14</v>
      </c>
      <c r="B167" s="1">
        <v>43620</v>
      </c>
      <c r="C167" s="1">
        <v>43643</v>
      </c>
      <c r="D167">
        <v>75.45</v>
      </c>
      <c r="E167">
        <v>77.349999999999994</v>
      </c>
      <c r="F167">
        <v>75.45</v>
      </c>
      <c r="G167">
        <v>77</v>
      </c>
      <c r="H167">
        <v>77.05</v>
      </c>
      <c r="I167">
        <v>77</v>
      </c>
      <c r="J167">
        <v>1757</v>
      </c>
      <c r="K167">
        <v>2683.23</v>
      </c>
      <c r="L167">
        <v>6862000</v>
      </c>
      <c r="M167">
        <v>248000</v>
      </c>
      <c r="N167">
        <v>76.5</v>
      </c>
      <c r="O167" s="11">
        <f t="shared" si="10"/>
        <v>1.1826544021025042E-2</v>
      </c>
      <c r="P167" s="9">
        <v>1.6356164383561644E-2</v>
      </c>
      <c r="Q167" s="3">
        <f t="shared" si="11"/>
        <v>1.6356164383561644E-4</v>
      </c>
      <c r="R167" s="5">
        <f t="shared" si="12"/>
        <v>1.1662982377189426E-2</v>
      </c>
      <c r="S167">
        <f t="shared" si="13"/>
        <v>0.22797244649578918</v>
      </c>
      <c r="T167" t="b">
        <f t="shared" si="14"/>
        <v>1</v>
      </c>
    </row>
    <row r="168" spans="1:20" x14ac:dyDescent="0.25">
      <c r="A168" t="s">
        <v>14</v>
      </c>
      <c r="B168" s="1">
        <v>43622</v>
      </c>
      <c r="C168" s="1">
        <v>43643</v>
      </c>
      <c r="D168">
        <v>76.849999999999994</v>
      </c>
      <c r="E168">
        <v>76.849999999999994</v>
      </c>
      <c r="F168">
        <v>72.900000000000006</v>
      </c>
      <c r="G168">
        <v>73.8</v>
      </c>
      <c r="H168">
        <v>73.599999999999994</v>
      </c>
      <c r="I168">
        <v>73.8</v>
      </c>
      <c r="J168">
        <v>2107</v>
      </c>
      <c r="K168">
        <v>3146.42</v>
      </c>
      <c r="L168">
        <v>7324000</v>
      </c>
      <c r="M168">
        <v>462000</v>
      </c>
      <c r="N168">
        <v>73.5</v>
      </c>
      <c r="O168" s="11">
        <f t="shared" si="10"/>
        <v>-4.1558441558441593E-2</v>
      </c>
      <c r="P168" s="9">
        <v>1.6356164383561644E-2</v>
      </c>
      <c r="Q168" s="3">
        <f t="shared" si="11"/>
        <v>1.6356164383561644E-4</v>
      </c>
      <c r="R168" s="5">
        <f t="shared" si="12"/>
        <v>-4.1722003202277209E-2</v>
      </c>
      <c r="S168">
        <f t="shared" si="13"/>
        <v>-0.81552615232711878</v>
      </c>
      <c r="T168" t="b">
        <f t="shared" si="14"/>
        <v>1</v>
      </c>
    </row>
    <row r="169" spans="1:20" x14ac:dyDescent="0.25">
      <c r="A169" t="s">
        <v>14</v>
      </c>
      <c r="B169" s="1">
        <v>43623</v>
      </c>
      <c r="C169" s="1">
        <v>43643</v>
      </c>
      <c r="D169">
        <v>73.45</v>
      </c>
      <c r="E169">
        <v>74.349999999999994</v>
      </c>
      <c r="F169">
        <v>71.95</v>
      </c>
      <c r="G169">
        <v>72.8</v>
      </c>
      <c r="H169">
        <v>72.400000000000006</v>
      </c>
      <c r="I169">
        <v>72.8</v>
      </c>
      <c r="J169">
        <v>1856</v>
      </c>
      <c r="K169">
        <v>2718.64</v>
      </c>
      <c r="L169">
        <v>7364000</v>
      </c>
      <c r="M169">
        <v>40000</v>
      </c>
      <c r="N169">
        <v>72.349999999999994</v>
      </c>
      <c r="O169" s="11">
        <f t="shared" si="10"/>
        <v>-1.3550135501355014E-2</v>
      </c>
      <c r="P169" s="9">
        <v>1.6301369863013698E-2</v>
      </c>
      <c r="Q169" s="3">
        <f t="shared" si="11"/>
        <v>1.6301369863013697E-4</v>
      </c>
      <c r="R169" s="5">
        <f t="shared" si="12"/>
        <v>-1.3713149199985151E-2</v>
      </c>
      <c r="S169">
        <f t="shared" si="13"/>
        <v>-0.26804637709105011</v>
      </c>
      <c r="T169" t="b">
        <f t="shared" si="14"/>
        <v>1</v>
      </c>
    </row>
    <row r="170" spans="1:20" x14ac:dyDescent="0.25">
      <c r="A170" t="s">
        <v>14</v>
      </c>
      <c r="B170" s="1">
        <v>43626</v>
      </c>
      <c r="C170" s="1">
        <v>43643</v>
      </c>
      <c r="D170">
        <v>72.8</v>
      </c>
      <c r="E170">
        <v>73.599999999999994</v>
      </c>
      <c r="F170">
        <v>71.3</v>
      </c>
      <c r="G170">
        <v>72.8</v>
      </c>
      <c r="H170">
        <v>73.150000000000006</v>
      </c>
      <c r="I170">
        <v>72.8</v>
      </c>
      <c r="J170">
        <v>1660</v>
      </c>
      <c r="K170">
        <v>2405.41</v>
      </c>
      <c r="L170">
        <v>7398000</v>
      </c>
      <c r="M170">
        <v>34000</v>
      </c>
      <c r="N170">
        <v>72.45</v>
      </c>
      <c r="O170" s="11">
        <f t="shared" si="10"/>
        <v>0</v>
      </c>
      <c r="P170" s="9">
        <v>1.6383561643835618E-2</v>
      </c>
      <c r="Q170" s="3">
        <f t="shared" si="11"/>
        <v>1.6383561643835618E-4</v>
      </c>
      <c r="R170" s="5">
        <f t="shared" si="12"/>
        <v>-1.6383561643835618E-4</v>
      </c>
      <c r="S170">
        <f t="shared" si="13"/>
        <v>-3.2024404303008548E-3</v>
      </c>
      <c r="T170" t="b">
        <f t="shared" si="14"/>
        <v>1</v>
      </c>
    </row>
    <row r="171" spans="1:20" x14ac:dyDescent="0.25">
      <c r="A171" t="s">
        <v>14</v>
      </c>
      <c r="B171" s="1">
        <v>43627</v>
      </c>
      <c r="C171" s="1">
        <v>43643</v>
      </c>
      <c r="D171">
        <v>72.95</v>
      </c>
      <c r="E171">
        <v>76.8</v>
      </c>
      <c r="F171">
        <v>72.150000000000006</v>
      </c>
      <c r="G171">
        <v>75.599999999999994</v>
      </c>
      <c r="H171">
        <v>75.55</v>
      </c>
      <c r="I171">
        <v>75.599999999999994</v>
      </c>
      <c r="J171">
        <v>2490</v>
      </c>
      <c r="K171">
        <v>3736.7</v>
      </c>
      <c r="L171">
        <v>7128000</v>
      </c>
      <c r="M171">
        <v>-270000</v>
      </c>
      <c r="N171">
        <v>75.2</v>
      </c>
      <c r="O171" s="11">
        <f t="shared" si="10"/>
        <v>3.8461538461538422E-2</v>
      </c>
      <c r="P171" s="9">
        <v>1.6383561643835618E-2</v>
      </c>
      <c r="Q171" s="3">
        <f t="shared" si="11"/>
        <v>1.6383561643835618E-4</v>
      </c>
      <c r="R171" s="5">
        <f t="shared" si="12"/>
        <v>3.8297702845100069E-2</v>
      </c>
      <c r="S171">
        <f t="shared" si="13"/>
        <v>0.74859248950268786</v>
      </c>
      <c r="T171" t="b">
        <f t="shared" si="14"/>
        <v>1</v>
      </c>
    </row>
    <row r="172" spans="1:20" x14ac:dyDescent="0.25">
      <c r="A172" t="s">
        <v>14</v>
      </c>
      <c r="B172" s="1">
        <v>43628</v>
      </c>
      <c r="C172" s="1">
        <v>43643</v>
      </c>
      <c r="D172">
        <v>75.099999999999994</v>
      </c>
      <c r="E172">
        <v>76</v>
      </c>
      <c r="F172">
        <v>74.400000000000006</v>
      </c>
      <c r="G172">
        <v>75.599999999999994</v>
      </c>
      <c r="H172">
        <v>75.849999999999994</v>
      </c>
      <c r="I172">
        <v>75.599999999999994</v>
      </c>
      <c r="J172">
        <v>1440</v>
      </c>
      <c r="K172">
        <v>2169.7199999999998</v>
      </c>
      <c r="L172">
        <v>7100000</v>
      </c>
      <c r="M172">
        <v>-28000</v>
      </c>
      <c r="N172">
        <v>75.2</v>
      </c>
      <c r="O172" s="11">
        <f t="shared" si="10"/>
        <v>0</v>
      </c>
      <c r="P172" s="9">
        <v>1.6383561643835618E-2</v>
      </c>
      <c r="Q172" s="3">
        <f t="shared" si="11"/>
        <v>1.6383561643835618E-4</v>
      </c>
      <c r="R172" s="5">
        <f t="shared" si="12"/>
        <v>-1.6383561643835618E-4</v>
      </c>
      <c r="S172">
        <f t="shared" si="13"/>
        <v>-3.2024404303008548E-3</v>
      </c>
      <c r="T172" t="b">
        <f t="shared" si="14"/>
        <v>1</v>
      </c>
    </row>
    <row r="173" spans="1:20" x14ac:dyDescent="0.25">
      <c r="A173" t="s">
        <v>14</v>
      </c>
      <c r="B173" s="1">
        <v>43629</v>
      </c>
      <c r="C173" s="1">
        <v>43643</v>
      </c>
      <c r="D173">
        <v>75.25</v>
      </c>
      <c r="E173">
        <v>75.599999999999994</v>
      </c>
      <c r="F173">
        <v>71.900000000000006</v>
      </c>
      <c r="G173">
        <v>74.5</v>
      </c>
      <c r="H173">
        <v>74.45</v>
      </c>
      <c r="I173">
        <v>74.5</v>
      </c>
      <c r="J173">
        <v>2669</v>
      </c>
      <c r="K173">
        <v>3921.5</v>
      </c>
      <c r="L173">
        <v>7462000</v>
      </c>
      <c r="M173">
        <v>362000</v>
      </c>
      <c r="N173">
        <v>74.150000000000006</v>
      </c>
      <c r="O173" s="11">
        <f t="shared" si="10"/>
        <v>-1.4550264550264477E-2</v>
      </c>
      <c r="P173" s="9">
        <v>1.6383561643835618E-2</v>
      </c>
      <c r="Q173" s="3">
        <f t="shared" si="11"/>
        <v>1.6383561643835618E-4</v>
      </c>
      <c r="R173" s="5">
        <f t="shared" si="12"/>
        <v>-1.4714100166702833E-2</v>
      </c>
      <c r="S173">
        <f t="shared" si="13"/>
        <v>-0.28761163350018693</v>
      </c>
      <c r="T173" t="b">
        <f t="shared" si="14"/>
        <v>1</v>
      </c>
    </row>
    <row r="174" spans="1:20" x14ac:dyDescent="0.25">
      <c r="A174" t="s">
        <v>14</v>
      </c>
      <c r="B174" s="1">
        <v>43630</v>
      </c>
      <c r="C174" s="1">
        <v>43643</v>
      </c>
      <c r="D174">
        <v>74</v>
      </c>
      <c r="E174">
        <v>75.2</v>
      </c>
      <c r="F174">
        <v>72.75</v>
      </c>
      <c r="G174">
        <v>73.099999999999994</v>
      </c>
      <c r="H174">
        <v>73.05</v>
      </c>
      <c r="I174">
        <v>73.099999999999994</v>
      </c>
      <c r="J174">
        <v>1679</v>
      </c>
      <c r="K174">
        <v>2471.4499999999998</v>
      </c>
      <c r="L174">
        <v>7686000</v>
      </c>
      <c r="M174">
        <v>224000</v>
      </c>
      <c r="N174">
        <v>72.849999999999994</v>
      </c>
      <c r="O174" s="11">
        <f t="shared" si="10"/>
        <v>-1.8791946308724907E-2</v>
      </c>
      <c r="P174" s="9">
        <v>1.6301369863013698E-2</v>
      </c>
      <c r="Q174" s="3">
        <f t="shared" si="11"/>
        <v>1.6301369863013697E-4</v>
      </c>
      <c r="R174" s="5">
        <f t="shared" si="12"/>
        <v>-1.8954960007355044E-2</v>
      </c>
      <c r="S174">
        <f t="shared" si="13"/>
        <v>-0.37050631359591463</v>
      </c>
      <c r="T174" t="b">
        <f t="shared" si="14"/>
        <v>1</v>
      </c>
    </row>
    <row r="175" spans="1:20" x14ac:dyDescent="0.25">
      <c r="A175" t="s">
        <v>14</v>
      </c>
      <c r="B175" s="1">
        <v>43633</v>
      </c>
      <c r="C175" s="1">
        <v>43643</v>
      </c>
      <c r="D175">
        <v>72.900000000000006</v>
      </c>
      <c r="E175">
        <v>73.400000000000006</v>
      </c>
      <c r="F175">
        <v>71.5</v>
      </c>
      <c r="G175">
        <v>72.25</v>
      </c>
      <c r="H175">
        <v>72.400000000000006</v>
      </c>
      <c r="I175">
        <v>72.25</v>
      </c>
      <c r="J175">
        <v>1513</v>
      </c>
      <c r="K175">
        <v>2189.91</v>
      </c>
      <c r="L175">
        <v>7742000</v>
      </c>
      <c r="M175">
        <v>56000</v>
      </c>
      <c r="N175">
        <v>71.95</v>
      </c>
      <c r="O175" s="11">
        <f t="shared" si="10"/>
        <v>-1.162790697674411E-2</v>
      </c>
      <c r="P175" s="9">
        <v>1.6356164383561644E-2</v>
      </c>
      <c r="Q175" s="3">
        <f t="shared" si="11"/>
        <v>1.6356164383561644E-4</v>
      </c>
      <c r="R175" s="5">
        <f t="shared" si="12"/>
        <v>-1.1791468620579726E-2</v>
      </c>
      <c r="S175">
        <f t="shared" si="13"/>
        <v>-0.23048392446081023</v>
      </c>
      <c r="T175" t="b">
        <f t="shared" si="14"/>
        <v>1</v>
      </c>
    </row>
    <row r="176" spans="1:20" x14ac:dyDescent="0.25">
      <c r="A176" t="s">
        <v>14</v>
      </c>
      <c r="B176" s="1">
        <v>43634</v>
      </c>
      <c r="C176" s="1">
        <v>43643</v>
      </c>
      <c r="D176">
        <v>72.25</v>
      </c>
      <c r="E176">
        <v>72.849999999999994</v>
      </c>
      <c r="F176">
        <v>67.3</v>
      </c>
      <c r="G176">
        <v>69.25</v>
      </c>
      <c r="H176">
        <v>69.5</v>
      </c>
      <c r="I176">
        <v>69.25</v>
      </c>
      <c r="J176">
        <v>3439</v>
      </c>
      <c r="K176">
        <v>4801.0200000000004</v>
      </c>
      <c r="L176">
        <v>7904000</v>
      </c>
      <c r="M176">
        <v>162000</v>
      </c>
      <c r="N176">
        <v>69.05</v>
      </c>
      <c r="O176" s="11">
        <f t="shared" si="10"/>
        <v>-4.1522491349480967E-2</v>
      </c>
      <c r="P176" s="9">
        <v>1.6301369863013698E-2</v>
      </c>
      <c r="Q176" s="3">
        <f t="shared" si="11"/>
        <v>1.6301369863013697E-4</v>
      </c>
      <c r="R176" s="5">
        <f t="shared" si="12"/>
        <v>-4.1685505048111103E-2</v>
      </c>
      <c r="S176">
        <f t="shared" si="13"/>
        <v>-0.81481273501851503</v>
      </c>
      <c r="T176" t="b">
        <f t="shared" si="14"/>
        <v>1</v>
      </c>
    </row>
    <row r="177" spans="1:20" x14ac:dyDescent="0.25">
      <c r="A177" t="s">
        <v>14</v>
      </c>
      <c r="B177" s="1">
        <v>43635</v>
      </c>
      <c r="C177" s="1">
        <v>43643</v>
      </c>
      <c r="D177">
        <v>69.8</v>
      </c>
      <c r="E177">
        <v>70.3</v>
      </c>
      <c r="F177">
        <v>56.65</v>
      </c>
      <c r="G177">
        <v>59.55</v>
      </c>
      <c r="H177">
        <v>58.6</v>
      </c>
      <c r="I177">
        <v>59.55</v>
      </c>
      <c r="J177">
        <v>6949</v>
      </c>
      <c r="K177">
        <v>8687.39</v>
      </c>
      <c r="L177">
        <v>7730000</v>
      </c>
      <c r="M177">
        <v>-174000</v>
      </c>
      <c r="N177">
        <v>59.4</v>
      </c>
      <c r="O177" s="11">
        <f t="shared" si="10"/>
        <v>-0.14007220216606503</v>
      </c>
      <c r="P177" s="9">
        <v>1.6328767123287673E-2</v>
      </c>
      <c r="Q177" s="3">
        <f t="shared" si="11"/>
        <v>1.6328767123287673E-4</v>
      </c>
      <c r="R177" s="5">
        <f t="shared" si="12"/>
        <v>-0.14023548983729792</v>
      </c>
      <c r="S177">
        <f t="shared" si="13"/>
        <v>-2.7411365866650956</v>
      </c>
      <c r="T177" t="b">
        <f t="shared" si="14"/>
        <v>1</v>
      </c>
    </row>
    <row r="178" spans="1:20" x14ac:dyDescent="0.25">
      <c r="A178" t="s">
        <v>14</v>
      </c>
      <c r="B178" s="1">
        <v>43636</v>
      </c>
      <c r="C178" s="1">
        <v>43643</v>
      </c>
      <c r="D178">
        <v>58</v>
      </c>
      <c r="E178">
        <v>63.5</v>
      </c>
      <c r="F178">
        <v>56.85</v>
      </c>
      <c r="G178">
        <v>63.25</v>
      </c>
      <c r="H178">
        <v>63.35</v>
      </c>
      <c r="I178">
        <v>63.25</v>
      </c>
      <c r="J178">
        <v>4350</v>
      </c>
      <c r="K178">
        <v>5285.48</v>
      </c>
      <c r="L178">
        <v>7264000</v>
      </c>
      <c r="M178">
        <v>-466000</v>
      </c>
      <c r="N178">
        <v>63</v>
      </c>
      <c r="O178" s="11">
        <f t="shared" si="10"/>
        <v>6.213266162888334E-2</v>
      </c>
      <c r="P178" s="9">
        <v>1.6383561643835618E-2</v>
      </c>
      <c r="Q178" s="3">
        <f t="shared" si="11"/>
        <v>1.6383561643835618E-4</v>
      </c>
      <c r="R178" s="5">
        <f t="shared" si="12"/>
        <v>6.1968826012444987E-2</v>
      </c>
      <c r="S178">
        <f t="shared" si="13"/>
        <v>1.2112840794614479</v>
      </c>
      <c r="T178" t="b">
        <f t="shared" si="14"/>
        <v>1</v>
      </c>
    </row>
    <row r="179" spans="1:20" x14ac:dyDescent="0.25">
      <c r="A179" t="s">
        <v>14</v>
      </c>
      <c r="B179" s="1">
        <v>43637</v>
      </c>
      <c r="C179" s="1">
        <v>43643</v>
      </c>
      <c r="D179">
        <v>63</v>
      </c>
      <c r="E179">
        <v>64.150000000000006</v>
      </c>
      <c r="F179">
        <v>62.05</v>
      </c>
      <c r="G179">
        <v>63.75</v>
      </c>
      <c r="H179">
        <v>64.05</v>
      </c>
      <c r="I179">
        <v>63.75</v>
      </c>
      <c r="J179">
        <v>2314</v>
      </c>
      <c r="K179">
        <v>2925.79</v>
      </c>
      <c r="L179">
        <v>7082000</v>
      </c>
      <c r="M179">
        <v>-182000</v>
      </c>
      <c r="N179">
        <v>63.55</v>
      </c>
      <c r="O179" s="11">
        <f t="shared" si="10"/>
        <v>7.9051383399209481E-3</v>
      </c>
      <c r="P179" s="9">
        <v>1.6410958904109589E-2</v>
      </c>
      <c r="Q179" s="3">
        <f t="shared" si="11"/>
        <v>1.6410958904109589E-4</v>
      </c>
      <c r="R179" s="5">
        <f t="shared" si="12"/>
        <v>7.7410287508798518E-3</v>
      </c>
      <c r="S179">
        <f t="shared" si="13"/>
        <v>0.15131132035180134</v>
      </c>
      <c r="T179" t="b">
        <f t="shared" si="14"/>
        <v>1</v>
      </c>
    </row>
    <row r="180" spans="1:20" x14ac:dyDescent="0.25">
      <c r="A180" t="s">
        <v>14</v>
      </c>
      <c r="B180" s="1">
        <v>43640</v>
      </c>
      <c r="C180" s="1">
        <v>43643</v>
      </c>
      <c r="D180">
        <v>64.099999999999994</v>
      </c>
      <c r="E180">
        <v>64.599999999999994</v>
      </c>
      <c r="F180">
        <v>60.35</v>
      </c>
      <c r="G180">
        <v>62.55</v>
      </c>
      <c r="H180">
        <v>61.9</v>
      </c>
      <c r="I180">
        <v>62.55</v>
      </c>
      <c r="J180">
        <v>2609</v>
      </c>
      <c r="K180">
        <v>3268.24</v>
      </c>
      <c r="L180">
        <v>6296000</v>
      </c>
      <c r="M180">
        <v>-786000</v>
      </c>
      <c r="N180">
        <v>62.5</v>
      </c>
      <c r="O180" s="11">
        <f t="shared" si="10"/>
        <v>-1.8823529411764749E-2</v>
      </c>
      <c r="P180" s="9">
        <v>1.6465753424657534E-2</v>
      </c>
      <c r="Q180" s="3">
        <f t="shared" si="11"/>
        <v>1.6465753424657536E-4</v>
      </c>
      <c r="R180" s="5">
        <f t="shared" si="12"/>
        <v>-1.8988186946011325E-2</v>
      </c>
      <c r="S180">
        <f t="shared" si="13"/>
        <v>-0.37115578954040829</v>
      </c>
      <c r="T180" t="b">
        <f t="shared" si="14"/>
        <v>1</v>
      </c>
    </row>
    <row r="181" spans="1:20" x14ac:dyDescent="0.25">
      <c r="A181" t="s">
        <v>14</v>
      </c>
      <c r="B181" s="1">
        <v>43641</v>
      </c>
      <c r="C181" s="1">
        <v>43643</v>
      </c>
      <c r="D181">
        <v>61.15</v>
      </c>
      <c r="E181">
        <v>66.05</v>
      </c>
      <c r="F181">
        <v>60.75</v>
      </c>
      <c r="G181">
        <v>64.7</v>
      </c>
      <c r="H181">
        <v>64.45</v>
      </c>
      <c r="I181">
        <v>64.7</v>
      </c>
      <c r="J181">
        <v>3552</v>
      </c>
      <c r="K181">
        <v>4523.68</v>
      </c>
      <c r="L181">
        <v>4534000</v>
      </c>
      <c r="M181">
        <v>-1762000</v>
      </c>
      <c r="N181">
        <v>64.650000000000006</v>
      </c>
      <c r="O181" s="11">
        <f t="shared" si="10"/>
        <v>3.4372501998401368E-2</v>
      </c>
      <c r="P181" s="9">
        <v>1.6383561643835618E-2</v>
      </c>
      <c r="Q181" s="3">
        <f t="shared" si="11"/>
        <v>1.6383561643835618E-4</v>
      </c>
      <c r="R181" s="5">
        <f t="shared" si="12"/>
        <v>3.4208666381963015E-2</v>
      </c>
      <c r="S181">
        <f t="shared" si="13"/>
        <v>0.66866545058895133</v>
      </c>
      <c r="T181" t="b">
        <f t="shared" si="14"/>
        <v>1</v>
      </c>
    </row>
    <row r="182" spans="1:20" x14ac:dyDescent="0.25">
      <c r="A182" t="s">
        <v>14</v>
      </c>
      <c r="B182" s="1">
        <v>43642</v>
      </c>
      <c r="C182" s="1">
        <v>43643</v>
      </c>
      <c r="D182">
        <v>64.150000000000006</v>
      </c>
      <c r="E182">
        <v>65.900000000000006</v>
      </c>
      <c r="F182">
        <v>63.6</v>
      </c>
      <c r="G182">
        <v>65.25</v>
      </c>
      <c r="H182">
        <v>65.5</v>
      </c>
      <c r="I182">
        <v>65.25</v>
      </c>
      <c r="J182">
        <v>1885</v>
      </c>
      <c r="K182">
        <v>2433.96</v>
      </c>
      <c r="L182">
        <v>3026000</v>
      </c>
      <c r="M182">
        <v>-1508000</v>
      </c>
      <c r="N182">
        <v>65.25</v>
      </c>
      <c r="O182" s="11">
        <f t="shared" si="10"/>
        <v>8.500772797527003E-3</v>
      </c>
      <c r="P182" s="9">
        <v>1.6328767123287673E-2</v>
      </c>
      <c r="Q182" s="3">
        <f t="shared" si="11"/>
        <v>1.6328767123287673E-4</v>
      </c>
      <c r="R182" s="5">
        <f t="shared" si="12"/>
        <v>8.3374851262941266E-3</v>
      </c>
      <c r="S182">
        <f t="shared" si="13"/>
        <v>0.16297005520483049</v>
      </c>
      <c r="T182" t="b">
        <f t="shared" si="14"/>
        <v>1</v>
      </c>
    </row>
    <row r="183" spans="1:20" x14ac:dyDescent="0.25">
      <c r="A183" t="s">
        <v>14</v>
      </c>
      <c r="B183" s="1">
        <v>43643</v>
      </c>
      <c r="C183" s="1">
        <v>43643</v>
      </c>
      <c r="D183">
        <v>65.5</v>
      </c>
      <c r="E183">
        <v>68.900000000000006</v>
      </c>
      <c r="F183">
        <v>65.45</v>
      </c>
      <c r="G183">
        <v>65.900000000000006</v>
      </c>
      <c r="H183">
        <v>66.2</v>
      </c>
      <c r="I183">
        <v>66.099999999999994</v>
      </c>
      <c r="J183">
        <v>1736</v>
      </c>
      <c r="K183">
        <v>2339.66</v>
      </c>
      <c r="L183">
        <v>1242000</v>
      </c>
      <c r="M183">
        <v>-1784000</v>
      </c>
      <c r="N183">
        <v>66.099999999999994</v>
      </c>
      <c r="O183" s="11">
        <f t="shared" si="10"/>
        <v>1.302681992337156E-2</v>
      </c>
      <c r="P183" s="9">
        <v>1.6328767123287673E-2</v>
      </c>
      <c r="Q183" s="3">
        <f t="shared" si="11"/>
        <v>1.6328767123287673E-4</v>
      </c>
      <c r="R183" s="5">
        <f t="shared" si="12"/>
        <v>1.2863532252138684E-2</v>
      </c>
      <c r="S183">
        <f t="shared" si="13"/>
        <v>0.25143919653287111</v>
      </c>
      <c r="T183" t="b">
        <f t="shared" si="14"/>
        <v>0</v>
      </c>
    </row>
    <row r="184" spans="1:20" x14ac:dyDescent="0.25">
      <c r="A184" t="s">
        <v>14</v>
      </c>
      <c r="B184" s="1">
        <v>43644</v>
      </c>
      <c r="C184" s="1">
        <v>43671</v>
      </c>
      <c r="D184">
        <v>66.05</v>
      </c>
      <c r="E184">
        <v>66.8</v>
      </c>
      <c r="F184">
        <v>63.3</v>
      </c>
      <c r="G184">
        <v>63.65</v>
      </c>
      <c r="H184">
        <v>63.7</v>
      </c>
      <c r="I184">
        <v>63.65</v>
      </c>
      <c r="J184">
        <v>700</v>
      </c>
      <c r="K184">
        <v>2724.9</v>
      </c>
      <c r="L184">
        <v>6366000</v>
      </c>
      <c r="M184">
        <v>696000</v>
      </c>
      <c r="N184">
        <v>63.3</v>
      </c>
      <c r="O184" s="11">
        <f t="shared" si="10"/>
        <v>-3.7065052950075582E-2</v>
      </c>
      <c r="P184" s="9">
        <v>1.6383561643835618E-2</v>
      </c>
      <c r="Q184" s="3">
        <f t="shared" si="11"/>
        <v>1.6383561643835618E-4</v>
      </c>
      <c r="R184" s="5">
        <f t="shared" si="12"/>
        <v>-3.7228888566513935E-2</v>
      </c>
      <c r="S184">
        <f t="shared" si="13"/>
        <v>-0.72770073145498071</v>
      </c>
      <c r="T184" t="b">
        <f t="shared" si="14"/>
        <v>0</v>
      </c>
    </row>
    <row r="185" spans="1:20" x14ac:dyDescent="0.25">
      <c r="A185" t="s">
        <v>14</v>
      </c>
      <c r="B185" s="1">
        <v>43647</v>
      </c>
      <c r="C185" s="1">
        <v>43671</v>
      </c>
      <c r="D185">
        <v>63.55</v>
      </c>
      <c r="E185">
        <v>66.349999999999994</v>
      </c>
      <c r="F185">
        <v>63</v>
      </c>
      <c r="G185">
        <v>65.75</v>
      </c>
      <c r="H185">
        <v>65.349999999999994</v>
      </c>
      <c r="I185">
        <v>65.75</v>
      </c>
      <c r="J185">
        <v>674</v>
      </c>
      <c r="K185">
        <v>2609.35</v>
      </c>
      <c r="L185">
        <v>6384000</v>
      </c>
      <c r="M185">
        <v>18000</v>
      </c>
      <c r="N185">
        <v>65.3</v>
      </c>
      <c r="O185" s="11">
        <f t="shared" si="10"/>
        <v>3.2992930086410077E-2</v>
      </c>
      <c r="P185" s="9">
        <v>1.6136986301369862E-2</v>
      </c>
      <c r="Q185" s="3">
        <f t="shared" si="11"/>
        <v>1.6136986301369861E-4</v>
      </c>
      <c r="R185" s="5">
        <f t="shared" si="12"/>
        <v>3.283156022339638E-2</v>
      </c>
      <c r="S185">
        <f t="shared" si="13"/>
        <v>0.64174761346121412</v>
      </c>
      <c r="T185" t="b">
        <f t="shared" si="14"/>
        <v>1</v>
      </c>
    </row>
    <row r="186" spans="1:20" x14ac:dyDescent="0.25">
      <c r="A186" t="s">
        <v>14</v>
      </c>
      <c r="B186" s="1">
        <v>43648</v>
      </c>
      <c r="C186" s="1">
        <v>43671</v>
      </c>
      <c r="D186">
        <v>65</v>
      </c>
      <c r="E186">
        <v>66.2</v>
      </c>
      <c r="F186">
        <v>64.150000000000006</v>
      </c>
      <c r="G186">
        <v>65.599999999999994</v>
      </c>
      <c r="H186">
        <v>65.3</v>
      </c>
      <c r="I186">
        <v>65.599999999999994</v>
      </c>
      <c r="J186">
        <v>530</v>
      </c>
      <c r="K186">
        <v>2072.5500000000002</v>
      </c>
      <c r="L186">
        <v>6462000</v>
      </c>
      <c r="M186">
        <v>78000</v>
      </c>
      <c r="N186">
        <v>65.25</v>
      </c>
      <c r="O186" s="11">
        <f t="shared" si="10"/>
        <v>-2.281368821292862E-3</v>
      </c>
      <c r="P186" s="9">
        <v>1.6109589041095891E-2</v>
      </c>
      <c r="Q186" s="3">
        <f t="shared" si="11"/>
        <v>1.610958904109589E-4</v>
      </c>
      <c r="R186" s="5">
        <f t="shared" si="12"/>
        <v>-2.442464711703821E-3</v>
      </c>
      <c r="S186">
        <f t="shared" si="13"/>
        <v>-4.7742047256778504E-2</v>
      </c>
      <c r="T186" t="b">
        <f t="shared" si="14"/>
        <v>1</v>
      </c>
    </row>
    <row r="187" spans="1:20" x14ac:dyDescent="0.25">
      <c r="A187" t="s">
        <v>14</v>
      </c>
      <c r="B187" s="1">
        <v>43649</v>
      </c>
      <c r="C187" s="1">
        <v>43671</v>
      </c>
      <c r="D187">
        <v>64.75</v>
      </c>
      <c r="E187">
        <v>71.349999999999994</v>
      </c>
      <c r="F187">
        <v>64.5</v>
      </c>
      <c r="G187">
        <v>67.599999999999994</v>
      </c>
      <c r="H187">
        <v>67.849999999999994</v>
      </c>
      <c r="I187">
        <v>67.599999999999994</v>
      </c>
      <c r="J187">
        <v>3011</v>
      </c>
      <c r="K187">
        <v>12396.98</v>
      </c>
      <c r="L187">
        <v>6960000</v>
      </c>
      <c r="M187">
        <v>498000</v>
      </c>
      <c r="N187">
        <v>67.150000000000006</v>
      </c>
      <c r="O187" s="11">
        <f t="shared" si="10"/>
        <v>3.0487804878048783E-2</v>
      </c>
      <c r="P187" s="9">
        <v>1.6164383561643837E-2</v>
      </c>
      <c r="Q187" s="3">
        <f t="shared" si="11"/>
        <v>1.6164383561643837E-4</v>
      </c>
      <c r="R187" s="5">
        <f t="shared" si="12"/>
        <v>3.0326161042432347E-2</v>
      </c>
      <c r="S187">
        <f t="shared" si="13"/>
        <v>0.5927754070168314</v>
      </c>
      <c r="T187" t="b">
        <f t="shared" si="14"/>
        <v>1</v>
      </c>
    </row>
    <row r="188" spans="1:20" x14ac:dyDescent="0.25">
      <c r="A188" t="s">
        <v>14</v>
      </c>
      <c r="B188" s="1">
        <v>43650</v>
      </c>
      <c r="C188" s="1">
        <v>43671</v>
      </c>
      <c r="D188">
        <v>67.650000000000006</v>
      </c>
      <c r="E188">
        <v>70.5</v>
      </c>
      <c r="F188">
        <v>67.599999999999994</v>
      </c>
      <c r="G188">
        <v>69.099999999999994</v>
      </c>
      <c r="H188">
        <v>69.2</v>
      </c>
      <c r="I188">
        <v>69.099999999999994</v>
      </c>
      <c r="J188">
        <v>968</v>
      </c>
      <c r="K188">
        <v>4007.94</v>
      </c>
      <c r="L188">
        <v>6672000</v>
      </c>
      <c r="M188">
        <v>-288000</v>
      </c>
      <c r="N188">
        <v>68.849999999999994</v>
      </c>
      <c r="O188" s="11">
        <f t="shared" si="10"/>
        <v>2.2189349112426038E-2</v>
      </c>
      <c r="P188" s="9">
        <v>1.6109589041095891E-2</v>
      </c>
      <c r="Q188" s="3">
        <f t="shared" si="11"/>
        <v>1.610958904109589E-4</v>
      </c>
      <c r="R188" s="5">
        <f t="shared" si="12"/>
        <v>2.2028253222015078E-2</v>
      </c>
      <c r="S188">
        <f t="shared" si="13"/>
        <v>0.43057895627736531</v>
      </c>
      <c r="T188" t="b">
        <f t="shared" si="14"/>
        <v>1</v>
      </c>
    </row>
    <row r="189" spans="1:20" x14ac:dyDescent="0.25">
      <c r="A189" t="s">
        <v>14</v>
      </c>
      <c r="B189" s="1">
        <v>43651</v>
      </c>
      <c r="C189" s="1">
        <v>43671</v>
      </c>
      <c r="D189">
        <v>68.75</v>
      </c>
      <c r="E189">
        <v>70.150000000000006</v>
      </c>
      <c r="F189">
        <v>65.849999999999994</v>
      </c>
      <c r="G189">
        <v>66.400000000000006</v>
      </c>
      <c r="H189">
        <v>66.400000000000006</v>
      </c>
      <c r="I189">
        <v>66.400000000000006</v>
      </c>
      <c r="J189">
        <v>906</v>
      </c>
      <c r="K189">
        <v>3706.63</v>
      </c>
      <c r="L189">
        <v>6438000</v>
      </c>
      <c r="M189">
        <v>-234000</v>
      </c>
      <c r="N189">
        <v>66.3</v>
      </c>
      <c r="O189" s="11">
        <f t="shared" si="10"/>
        <v>-3.9073806078147449E-2</v>
      </c>
      <c r="P189" s="9">
        <v>1.6027397260273971E-2</v>
      </c>
      <c r="Q189" s="3">
        <f t="shared" si="11"/>
        <v>1.6027397260273972E-4</v>
      </c>
      <c r="R189" s="5">
        <f t="shared" si="12"/>
        <v>-3.9234080050750186E-2</v>
      </c>
      <c r="S189">
        <f t="shared" si="13"/>
        <v>-0.76689554403121485</v>
      </c>
      <c r="T189" t="b">
        <f t="shared" si="14"/>
        <v>1</v>
      </c>
    </row>
    <row r="190" spans="1:20" x14ac:dyDescent="0.25">
      <c r="A190" t="s">
        <v>14</v>
      </c>
      <c r="B190" s="1">
        <v>43654</v>
      </c>
      <c r="C190" s="1">
        <v>43671</v>
      </c>
      <c r="D190">
        <v>65.650000000000006</v>
      </c>
      <c r="E190">
        <v>66.5</v>
      </c>
      <c r="F190">
        <v>62.15</v>
      </c>
      <c r="G190">
        <v>63</v>
      </c>
      <c r="H190">
        <v>63.2</v>
      </c>
      <c r="I190">
        <v>63</v>
      </c>
      <c r="J190">
        <v>1011</v>
      </c>
      <c r="K190">
        <v>3862.53</v>
      </c>
      <c r="L190">
        <v>6846000</v>
      </c>
      <c r="M190">
        <v>408000</v>
      </c>
      <c r="N190">
        <v>62.75</v>
      </c>
      <c r="O190" s="11">
        <f t="shared" si="10"/>
        <v>-5.1204819277108515E-2</v>
      </c>
      <c r="P190" s="9">
        <v>1.6027397260273971E-2</v>
      </c>
      <c r="Q190" s="3">
        <f t="shared" si="11"/>
        <v>1.6027397260273972E-4</v>
      </c>
      <c r="R190" s="5">
        <f t="shared" si="12"/>
        <v>-5.1365093249711252E-2</v>
      </c>
      <c r="S190">
        <f t="shared" si="13"/>
        <v>-1.0040164336973716</v>
      </c>
      <c r="T190" t="b">
        <f t="shared" si="14"/>
        <v>1</v>
      </c>
    </row>
    <row r="191" spans="1:20" x14ac:dyDescent="0.25">
      <c r="A191" t="s">
        <v>14</v>
      </c>
      <c r="B191" s="1">
        <v>43655</v>
      </c>
      <c r="C191" s="1">
        <v>43671</v>
      </c>
      <c r="D191">
        <v>62.15</v>
      </c>
      <c r="E191">
        <v>64.05</v>
      </c>
      <c r="F191">
        <v>62</v>
      </c>
      <c r="G191">
        <v>63.5</v>
      </c>
      <c r="H191">
        <v>63.75</v>
      </c>
      <c r="I191">
        <v>63.5</v>
      </c>
      <c r="J191">
        <v>799</v>
      </c>
      <c r="K191">
        <v>3029.68</v>
      </c>
      <c r="L191">
        <v>7062000</v>
      </c>
      <c r="M191">
        <v>216000</v>
      </c>
      <c r="N191">
        <v>63.2</v>
      </c>
      <c r="O191" s="11">
        <f t="shared" si="10"/>
        <v>7.9365079365079361E-3</v>
      </c>
      <c r="P191" s="9">
        <v>1.5945205479452055E-2</v>
      </c>
      <c r="Q191" s="3">
        <f t="shared" si="11"/>
        <v>1.5945205479452054E-4</v>
      </c>
      <c r="R191" s="5">
        <f t="shared" si="12"/>
        <v>7.7770558817134156E-3</v>
      </c>
      <c r="S191">
        <f t="shared" si="13"/>
        <v>0.1520155307236197</v>
      </c>
      <c r="T191" t="b">
        <f t="shared" si="14"/>
        <v>1</v>
      </c>
    </row>
    <row r="192" spans="1:20" x14ac:dyDescent="0.25">
      <c r="A192" t="s">
        <v>14</v>
      </c>
      <c r="B192" s="1">
        <v>43656</v>
      </c>
      <c r="C192" s="1">
        <v>43671</v>
      </c>
      <c r="D192">
        <v>63.5</v>
      </c>
      <c r="E192">
        <v>63.9</v>
      </c>
      <c r="F192">
        <v>58.15</v>
      </c>
      <c r="G192">
        <v>59.5</v>
      </c>
      <c r="H192">
        <v>59.1</v>
      </c>
      <c r="I192">
        <v>59.5</v>
      </c>
      <c r="J192">
        <v>2803</v>
      </c>
      <c r="K192">
        <v>10064.57</v>
      </c>
      <c r="L192">
        <v>7704000</v>
      </c>
      <c r="M192">
        <v>642000</v>
      </c>
      <c r="N192">
        <v>59.4</v>
      </c>
      <c r="O192" s="11">
        <f t="shared" si="10"/>
        <v>-6.2992125984251968E-2</v>
      </c>
      <c r="P192" s="9">
        <v>1.6E-2</v>
      </c>
      <c r="Q192" s="3">
        <f t="shared" si="11"/>
        <v>1.6000000000000001E-4</v>
      </c>
      <c r="R192" s="5">
        <f t="shared" si="12"/>
        <v>-6.3152125984251961E-2</v>
      </c>
      <c r="S192">
        <f t="shared" si="13"/>
        <v>-1.2344136513657007</v>
      </c>
      <c r="T192" t="b">
        <f t="shared" si="14"/>
        <v>1</v>
      </c>
    </row>
    <row r="193" spans="1:20" x14ac:dyDescent="0.25">
      <c r="A193" t="s">
        <v>14</v>
      </c>
      <c r="B193" s="1">
        <v>43657</v>
      </c>
      <c r="C193" s="1">
        <v>43671</v>
      </c>
      <c r="D193">
        <v>60.3</v>
      </c>
      <c r="E193">
        <v>62.85</v>
      </c>
      <c r="F193">
        <v>59.3</v>
      </c>
      <c r="G193">
        <v>62.65</v>
      </c>
      <c r="H193">
        <v>62.65</v>
      </c>
      <c r="I193">
        <v>62.65</v>
      </c>
      <c r="J193">
        <v>1601</v>
      </c>
      <c r="K193">
        <v>5860.79</v>
      </c>
      <c r="L193">
        <v>7194000</v>
      </c>
      <c r="M193">
        <v>-510000</v>
      </c>
      <c r="N193">
        <v>62.35</v>
      </c>
      <c r="O193" s="11">
        <f t="shared" si="10"/>
        <v>5.2941176470588214E-2</v>
      </c>
      <c r="P193" s="9">
        <v>1.589041095890411E-2</v>
      </c>
      <c r="Q193" s="3">
        <f t="shared" si="11"/>
        <v>1.589041095890411E-4</v>
      </c>
      <c r="R193" s="5">
        <f t="shared" si="12"/>
        <v>5.2782272360999173E-2</v>
      </c>
      <c r="S193">
        <f t="shared" si="13"/>
        <v>1.0317175635348748</v>
      </c>
      <c r="T193" t="b">
        <f t="shared" si="14"/>
        <v>1</v>
      </c>
    </row>
    <row r="194" spans="1:20" x14ac:dyDescent="0.25">
      <c r="A194" t="s">
        <v>14</v>
      </c>
      <c r="B194" s="1">
        <v>43658</v>
      </c>
      <c r="C194" s="1">
        <v>43671</v>
      </c>
      <c r="D194">
        <v>61.55</v>
      </c>
      <c r="E194">
        <v>66.2</v>
      </c>
      <c r="F194">
        <v>61.55</v>
      </c>
      <c r="G194">
        <v>64.150000000000006</v>
      </c>
      <c r="H194">
        <v>64.3</v>
      </c>
      <c r="I194">
        <v>64.150000000000006</v>
      </c>
      <c r="J194">
        <v>1284</v>
      </c>
      <c r="K194">
        <v>4939.9399999999996</v>
      </c>
      <c r="L194">
        <v>7224000</v>
      </c>
      <c r="M194">
        <v>30000</v>
      </c>
      <c r="N194">
        <v>63.9</v>
      </c>
      <c r="O194" s="11">
        <f t="shared" si="10"/>
        <v>2.3942537909018471E-2</v>
      </c>
      <c r="P194" s="9">
        <v>1.5616438356164384E-2</v>
      </c>
      <c r="Q194" s="3">
        <f t="shared" si="11"/>
        <v>1.5616438356164385E-4</v>
      </c>
      <c r="R194" s="5">
        <f t="shared" si="12"/>
        <v>2.3786373525456827E-2</v>
      </c>
      <c r="S194">
        <f t="shared" si="13"/>
        <v>0.46494435046619897</v>
      </c>
      <c r="T194" t="b">
        <f t="shared" si="14"/>
        <v>1</v>
      </c>
    </row>
    <row r="195" spans="1:20" x14ac:dyDescent="0.25">
      <c r="A195" t="s">
        <v>14</v>
      </c>
      <c r="B195" s="1">
        <v>43661</v>
      </c>
      <c r="C195" s="1">
        <v>43671</v>
      </c>
      <c r="D195">
        <v>64.05</v>
      </c>
      <c r="E195">
        <v>64.349999999999994</v>
      </c>
      <c r="F195">
        <v>61.25</v>
      </c>
      <c r="G195">
        <v>62</v>
      </c>
      <c r="H195">
        <v>62</v>
      </c>
      <c r="I195">
        <v>62</v>
      </c>
      <c r="J195">
        <v>921</v>
      </c>
      <c r="K195">
        <v>3448.99</v>
      </c>
      <c r="L195">
        <v>7140000</v>
      </c>
      <c r="M195">
        <v>-84000</v>
      </c>
      <c r="N195">
        <v>61.8</v>
      </c>
      <c r="O195" s="11">
        <f t="shared" si="10"/>
        <v>-3.3515198752922921E-2</v>
      </c>
      <c r="P195" s="9">
        <v>1.5698630136986302E-2</v>
      </c>
      <c r="Q195" s="3">
        <f t="shared" si="11"/>
        <v>1.5698630136986303E-4</v>
      </c>
      <c r="R195" s="5">
        <f t="shared" si="12"/>
        <v>-3.3672185054292786E-2</v>
      </c>
      <c r="S195">
        <f t="shared" si="13"/>
        <v>-0.6581790280931501</v>
      </c>
      <c r="T195" t="b">
        <f t="shared" si="14"/>
        <v>1</v>
      </c>
    </row>
    <row r="196" spans="1:20" x14ac:dyDescent="0.25">
      <c r="A196" t="s">
        <v>14</v>
      </c>
      <c r="B196" s="1">
        <v>43662</v>
      </c>
      <c r="C196" s="1">
        <v>43671</v>
      </c>
      <c r="D196">
        <v>61.7</v>
      </c>
      <c r="E196">
        <v>63.15</v>
      </c>
      <c r="F196">
        <v>60.85</v>
      </c>
      <c r="G196">
        <v>62.65</v>
      </c>
      <c r="H196">
        <v>62.2</v>
      </c>
      <c r="I196">
        <v>62.65</v>
      </c>
      <c r="J196">
        <v>1129</v>
      </c>
      <c r="K196">
        <v>4204.0600000000004</v>
      </c>
      <c r="L196">
        <v>7710000</v>
      </c>
      <c r="M196">
        <v>570000</v>
      </c>
      <c r="N196">
        <v>62.3</v>
      </c>
      <c r="O196" s="11">
        <f t="shared" ref="O196:O244" si="15">(I196-I195)/I195</f>
        <v>1.0483870967741912E-2</v>
      </c>
      <c r="P196" s="9">
        <v>1.580821917808219E-2</v>
      </c>
      <c r="Q196" s="3">
        <f t="shared" ref="Q196:Q244" si="16">P196/100</f>
        <v>1.5808219178082189E-4</v>
      </c>
      <c r="R196" s="5">
        <f t="shared" ref="R196:R244" si="17">O196-Q196</f>
        <v>1.0325788775961089E-2</v>
      </c>
      <c r="S196">
        <f t="shared" ref="S196:S244" si="18">R196/(_xlfn.STDEV.S($O$3:$O$244))</f>
        <v>0.20183476688248941</v>
      </c>
      <c r="T196" t="b">
        <f t="shared" ref="T196:T244" si="19">N195&lt;I195</f>
        <v>1</v>
      </c>
    </row>
    <row r="197" spans="1:20" x14ac:dyDescent="0.25">
      <c r="A197" t="s">
        <v>14</v>
      </c>
      <c r="B197" s="1">
        <v>43663</v>
      </c>
      <c r="C197" s="1">
        <v>43671</v>
      </c>
      <c r="D197">
        <v>62</v>
      </c>
      <c r="E197">
        <v>63.1</v>
      </c>
      <c r="F197">
        <v>59.8</v>
      </c>
      <c r="G197">
        <v>61.1</v>
      </c>
      <c r="H197">
        <v>60.8</v>
      </c>
      <c r="I197">
        <v>61.1</v>
      </c>
      <c r="J197">
        <v>1219</v>
      </c>
      <c r="K197">
        <v>4477.91</v>
      </c>
      <c r="L197">
        <v>8022000</v>
      </c>
      <c r="M197">
        <v>312000</v>
      </c>
      <c r="N197">
        <v>60.95</v>
      </c>
      <c r="O197" s="11">
        <f t="shared" si="15"/>
        <v>-2.4740622505985591E-2</v>
      </c>
      <c r="P197" s="9">
        <v>1.5780821917808219E-2</v>
      </c>
      <c r="Q197" s="3">
        <f t="shared" si="16"/>
        <v>1.5780821917808218E-4</v>
      </c>
      <c r="R197" s="5">
        <f t="shared" si="17"/>
        <v>-2.4898430725163671E-2</v>
      </c>
      <c r="S197">
        <f t="shared" si="18"/>
        <v>-0.48668136354411112</v>
      </c>
      <c r="T197" t="b">
        <f t="shared" si="19"/>
        <v>1</v>
      </c>
    </row>
    <row r="198" spans="1:20" x14ac:dyDescent="0.25">
      <c r="A198" t="s">
        <v>14</v>
      </c>
      <c r="B198" s="1">
        <v>43664</v>
      </c>
      <c r="C198" s="1">
        <v>43671</v>
      </c>
      <c r="D198">
        <v>61.25</v>
      </c>
      <c r="E198">
        <v>61.6</v>
      </c>
      <c r="F198">
        <v>59.5</v>
      </c>
      <c r="G198">
        <v>59.8</v>
      </c>
      <c r="H198">
        <v>60.1</v>
      </c>
      <c r="I198">
        <v>59.8</v>
      </c>
      <c r="J198">
        <v>554</v>
      </c>
      <c r="K198">
        <v>2013</v>
      </c>
      <c r="L198">
        <v>7872000</v>
      </c>
      <c r="M198">
        <v>-150000</v>
      </c>
      <c r="N198">
        <v>59.7</v>
      </c>
      <c r="O198" s="11">
        <f t="shared" si="15"/>
        <v>-2.127659574468092E-2</v>
      </c>
      <c r="P198" s="9">
        <v>1.580821917808219E-2</v>
      </c>
      <c r="Q198" s="3">
        <f t="shared" si="16"/>
        <v>1.5808219178082189E-4</v>
      </c>
      <c r="R198" s="5">
        <f t="shared" si="17"/>
        <v>-2.1434677936461741E-2</v>
      </c>
      <c r="S198">
        <f t="shared" si="18"/>
        <v>-0.41897653713183963</v>
      </c>
      <c r="T198" t="b">
        <f t="shared" si="19"/>
        <v>1</v>
      </c>
    </row>
    <row r="199" spans="1:20" x14ac:dyDescent="0.25">
      <c r="A199" t="s">
        <v>14</v>
      </c>
      <c r="B199" s="1">
        <v>43665</v>
      </c>
      <c r="C199" s="1">
        <v>43671</v>
      </c>
      <c r="D199">
        <v>61.15</v>
      </c>
      <c r="E199">
        <v>61.5</v>
      </c>
      <c r="F199">
        <v>56.15</v>
      </c>
      <c r="G199">
        <v>57.55</v>
      </c>
      <c r="H199">
        <v>57.55</v>
      </c>
      <c r="I199">
        <v>57.55</v>
      </c>
      <c r="J199">
        <v>1581</v>
      </c>
      <c r="K199">
        <v>5510.75</v>
      </c>
      <c r="L199">
        <v>6936000</v>
      </c>
      <c r="M199">
        <v>-936000</v>
      </c>
      <c r="N199">
        <v>57.4</v>
      </c>
      <c r="O199" s="11">
        <f t="shared" si="15"/>
        <v>-3.7625418060200672E-2</v>
      </c>
      <c r="P199" s="9">
        <v>1.5726027397260273E-2</v>
      </c>
      <c r="Q199" s="3">
        <f t="shared" si="16"/>
        <v>1.5726027397260274E-4</v>
      </c>
      <c r="R199" s="5">
        <f t="shared" si="17"/>
        <v>-3.7782678334173272E-2</v>
      </c>
      <c r="S199">
        <f t="shared" si="18"/>
        <v>-0.73852547628393228</v>
      </c>
      <c r="T199" t="b">
        <f t="shared" si="19"/>
        <v>1</v>
      </c>
    </row>
    <row r="200" spans="1:20" x14ac:dyDescent="0.25">
      <c r="A200" t="s">
        <v>14</v>
      </c>
      <c r="B200" s="1">
        <v>43668</v>
      </c>
      <c r="C200" s="1">
        <v>43671</v>
      </c>
      <c r="D200">
        <v>56.65</v>
      </c>
      <c r="E200">
        <v>60.3</v>
      </c>
      <c r="F200">
        <v>55.65</v>
      </c>
      <c r="G200">
        <v>59.5</v>
      </c>
      <c r="H200">
        <v>59.85</v>
      </c>
      <c r="I200">
        <v>59.5</v>
      </c>
      <c r="J200">
        <v>1911</v>
      </c>
      <c r="K200">
        <v>6702.48</v>
      </c>
      <c r="L200">
        <v>5250000</v>
      </c>
      <c r="M200">
        <v>-1686000</v>
      </c>
      <c r="N200">
        <v>59.3</v>
      </c>
      <c r="O200" s="11">
        <f t="shared" si="15"/>
        <v>3.3883579496090409E-2</v>
      </c>
      <c r="P200" s="9">
        <v>1.5726027397260273E-2</v>
      </c>
      <c r="Q200" s="3">
        <f t="shared" si="16"/>
        <v>1.5726027397260274E-4</v>
      </c>
      <c r="R200" s="5">
        <f t="shared" si="17"/>
        <v>3.3726319222117808E-2</v>
      </c>
      <c r="S200">
        <f t="shared" si="18"/>
        <v>0.659237170708732</v>
      </c>
      <c r="T200" t="b">
        <f t="shared" si="19"/>
        <v>1</v>
      </c>
    </row>
    <row r="201" spans="1:20" x14ac:dyDescent="0.25">
      <c r="A201" t="s">
        <v>14</v>
      </c>
      <c r="B201" s="1">
        <v>43669</v>
      </c>
      <c r="C201" s="1">
        <v>43671</v>
      </c>
      <c r="D201">
        <v>59</v>
      </c>
      <c r="E201">
        <v>61.8</v>
      </c>
      <c r="F201">
        <v>58.9</v>
      </c>
      <c r="G201">
        <v>60.15</v>
      </c>
      <c r="H201">
        <v>60.15</v>
      </c>
      <c r="I201">
        <v>60.15</v>
      </c>
      <c r="J201">
        <v>1300</v>
      </c>
      <c r="K201">
        <v>4715.55</v>
      </c>
      <c r="L201">
        <v>2988000</v>
      </c>
      <c r="M201">
        <v>-2262000</v>
      </c>
      <c r="N201">
        <v>60.15</v>
      </c>
      <c r="O201" s="11">
        <f t="shared" si="15"/>
        <v>1.0924369747899136E-2</v>
      </c>
      <c r="P201" s="9">
        <v>1.5753424657534248E-2</v>
      </c>
      <c r="Q201" s="3">
        <f t="shared" si="16"/>
        <v>1.5753424657534247E-4</v>
      </c>
      <c r="R201" s="5">
        <f t="shared" si="17"/>
        <v>1.0766835501323794E-2</v>
      </c>
      <c r="S201">
        <f t="shared" si="18"/>
        <v>0.21045576087426135</v>
      </c>
      <c r="T201" t="b">
        <f t="shared" si="19"/>
        <v>1</v>
      </c>
    </row>
    <row r="202" spans="1:20" x14ac:dyDescent="0.25">
      <c r="A202" t="s">
        <v>14</v>
      </c>
      <c r="B202" s="1">
        <v>43670</v>
      </c>
      <c r="C202" s="1">
        <v>43671</v>
      </c>
      <c r="D202">
        <v>60.2</v>
      </c>
      <c r="E202">
        <v>60.45</v>
      </c>
      <c r="F202">
        <v>56.7</v>
      </c>
      <c r="G202">
        <v>58.4</v>
      </c>
      <c r="H202">
        <v>58.85</v>
      </c>
      <c r="I202">
        <v>58.4</v>
      </c>
      <c r="J202">
        <v>1386</v>
      </c>
      <c r="K202">
        <v>4828.71</v>
      </c>
      <c r="L202">
        <v>1326000</v>
      </c>
      <c r="M202">
        <v>-1662000</v>
      </c>
      <c r="N202">
        <v>58.3</v>
      </c>
      <c r="O202" s="11">
        <f t="shared" si="15"/>
        <v>-2.9093931837073983E-2</v>
      </c>
      <c r="P202" s="9">
        <v>1.5726027397260273E-2</v>
      </c>
      <c r="Q202" s="3">
        <f t="shared" si="16"/>
        <v>1.5726027397260274E-4</v>
      </c>
      <c r="R202" s="5">
        <f t="shared" si="17"/>
        <v>-2.9251192111046587E-2</v>
      </c>
      <c r="S202">
        <f t="shared" si="18"/>
        <v>-0.57176334601309775</v>
      </c>
      <c r="T202" t="b">
        <f t="shared" si="19"/>
        <v>0</v>
      </c>
    </row>
    <row r="203" spans="1:20" x14ac:dyDescent="0.25">
      <c r="A203" t="s">
        <v>14</v>
      </c>
      <c r="B203" s="1">
        <v>43671</v>
      </c>
      <c r="C203" s="1">
        <v>43671</v>
      </c>
      <c r="D203">
        <v>58.8</v>
      </c>
      <c r="E203">
        <v>60.4</v>
      </c>
      <c r="F203">
        <v>57.65</v>
      </c>
      <c r="G203">
        <v>58.5</v>
      </c>
      <c r="H203">
        <v>58.8</v>
      </c>
      <c r="I203">
        <v>58.5</v>
      </c>
      <c r="J203">
        <v>676</v>
      </c>
      <c r="K203">
        <v>2390.1799999999998</v>
      </c>
      <c r="L203">
        <v>390000</v>
      </c>
      <c r="M203">
        <v>-936000</v>
      </c>
      <c r="N203">
        <v>58.5</v>
      </c>
      <c r="O203" s="11">
        <f t="shared" si="15"/>
        <v>1.7123287671233121E-3</v>
      </c>
      <c r="P203" s="9">
        <v>1.5698630136986302E-2</v>
      </c>
      <c r="Q203" s="3">
        <f t="shared" si="16"/>
        <v>1.5698630136986303E-4</v>
      </c>
      <c r="R203" s="5">
        <f t="shared" si="17"/>
        <v>1.555342465753449E-3</v>
      </c>
      <c r="S203">
        <f t="shared" si="18"/>
        <v>3.0401763081635846E-2</v>
      </c>
      <c r="T203" t="b">
        <f t="shared" si="19"/>
        <v>1</v>
      </c>
    </row>
    <row r="204" spans="1:20" x14ac:dyDescent="0.25">
      <c r="A204" t="s">
        <v>14</v>
      </c>
      <c r="B204" s="1">
        <v>43672</v>
      </c>
      <c r="C204" s="1">
        <v>43706</v>
      </c>
      <c r="D204">
        <v>56.7</v>
      </c>
      <c r="E204">
        <v>60.25</v>
      </c>
      <c r="F204">
        <v>56.4</v>
      </c>
      <c r="G204">
        <v>59.3</v>
      </c>
      <c r="H204">
        <v>58.85</v>
      </c>
      <c r="I204">
        <v>59.3</v>
      </c>
      <c r="J204">
        <v>1224</v>
      </c>
      <c r="K204">
        <v>4336.7</v>
      </c>
      <c r="L204">
        <v>8478000</v>
      </c>
      <c r="M204">
        <v>594000</v>
      </c>
      <c r="N204">
        <v>60.9</v>
      </c>
      <c r="O204" s="11">
        <f t="shared" si="15"/>
        <v>1.3675213675213627E-2</v>
      </c>
      <c r="P204" s="9">
        <v>1.5506849315068493E-2</v>
      </c>
      <c r="Q204" s="3">
        <f t="shared" si="16"/>
        <v>1.5506849315068493E-4</v>
      </c>
      <c r="R204" s="5">
        <f t="shared" si="17"/>
        <v>1.3520145182062942E-2</v>
      </c>
      <c r="S204">
        <f t="shared" si="18"/>
        <v>0.26427379159565417</v>
      </c>
      <c r="T204" t="b">
        <f t="shared" si="19"/>
        <v>0</v>
      </c>
    </row>
    <row r="205" spans="1:20" x14ac:dyDescent="0.25">
      <c r="A205" t="s">
        <v>14</v>
      </c>
      <c r="B205" s="1">
        <v>43675</v>
      </c>
      <c r="C205" s="1">
        <v>43706</v>
      </c>
      <c r="D205">
        <v>59.2</v>
      </c>
      <c r="E205">
        <v>59.65</v>
      </c>
      <c r="F205">
        <v>52.8</v>
      </c>
      <c r="G205">
        <v>53.9</v>
      </c>
      <c r="H205">
        <v>54.05</v>
      </c>
      <c r="I205">
        <v>53.9</v>
      </c>
      <c r="J205">
        <v>2197</v>
      </c>
      <c r="K205">
        <v>7288.59</v>
      </c>
      <c r="L205">
        <v>8796000</v>
      </c>
      <c r="M205">
        <v>318000</v>
      </c>
      <c r="N205">
        <v>53.7</v>
      </c>
      <c r="O205" s="11">
        <f t="shared" si="15"/>
        <v>-9.1062394603709934E-2</v>
      </c>
      <c r="P205" s="9">
        <v>1.5479452054794521E-2</v>
      </c>
      <c r="Q205" s="3">
        <f t="shared" si="16"/>
        <v>1.547945205479452E-4</v>
      </c>
      <c r="R205" s="5">
        <f t="shared" si="17"/>
        <v>-9.1217189124257886E-2</v>
      </c>
      <c r="S205">
        <f t="shared" si="18"/>
        <v>-1.7829921279652483</v>
      </c>
      <c r="T205" t="b">
        <f t="shared" si="19"/>
        <v>0</v>
      </c>
    </row>
    <row r="206" spans="1:20" x14ac:dyDescent="0.25">
      <c r="A206" t="s">
        <v>14</v>
      </c>
      <c r="B206" s="1">
        <v>43676</v>
      </c>
      <c r="C206" s="1">
        <v>43706</v>
      </c>
      <c r="D206">
        <v>53.45</v>
      </c>
      <c r="E206">
        <v>56.65</v>
      </c>
      <c r="F206">
        <v>53.45</v>
      </c>
      <c r="G206">
        <v>54.2</v>
      </c>
      <c r="H206">
        <v>54.3</v>
      </c>
      <c r="I206">
        <v>54.2</v>
      </c>
      <c r="J206">
        <v>1509</v>
      </c>
      <c r="K206">
        <v>4997.54</v>
      </c>
      <c r="L206">
        <v>8442000</v>
      </c>
      <c r="M206">
        <v>-354000</v>
      </c>
      <c r="N206">
        <v>54.1</v>
      </c>
      <c r="O206" s="11">
        <f t="shared" si="15"/>
        <v>5.5658627087199312E-3</v>
      </c>
      <c r="P206" s="9">
        <v>1.5287671232876712E-2</v>
      </c>
      <c r="Q206" s="3">
        <f t="shared" si="16"/>
        <v>1.5287671232876713E-4</v>
      </c>
      <c r="R206" s="5">
        <f t="shared" si="17"/>
        <v>5.4129859963911644E-3</v>
      </c>
      <c r="S206">
        <f t="shared" si="18"/>
        <v>0.10580584112501386</v>
      </c>
      <c r="T206" t="b">
        <f t="shared" si="19"/>
        <v>1</v>
      </c>
    </row>
    <row r="207" spans="1:20" x14ac:dyDescent="0.25">
      <c r="A207" t="s">
        <v>14</v>
      </c>
      <c r="B207" s="1">
        <v>43677</v>
      </c>
      <c r="C207" s="1">
        <v>43706</v>
      </c>
      <c r="D207">
        <v>53.7</v>
      </c>
      <c r="E207">
        <v>56.25</v>
      </c>
      <c r="F207">
        <v>53</v>
      </c>
      <c r="G207">
        <v>55.2</v>
      </c>
      <c r="H207">
        <v>55</v>
      </c>
      <c r="I207">
        <v>55.2</v>
      </c>
      <c r="J207">
        <v>946</v>
      </c>
      <c r="K207">
        <v>3115.6</v>
      </c>
      <c r="L207">
        <v>8388000</v>
      </c>
      <c r="M207">
        <v>-54000</v>
      </c>
      <c r="N207">
        <v>54.95</v>
      </c>
      <c r="O207" s="11">
        <f t="shared" si="15"/>
        <v>1.8450184501845018E-2</v>
      </c>
      <c r="P207" s="9">
        <v>1.5424657534246575E-2</v>
      </c>
      <c r="Q207" s="3">
        <f t="shared" si="16"/>
        <v>1.5424657534246575E-4</v>
      </c>
      <c r="R207" s="5">
        <f t="shared" si="17"/>
        <v>1.8295937926502553E-2</v>
      </c>
      <c r="S207">
        <f t="shared" si="18"/>
        <v>0.35762462765934605</v>
      </c>
      <c r="T207" t="b">
        <f t="shared" si="19"/>
        <v>1</v>
      </c>
    </row>
    <row r="208" spans="1:20" x14ac:dyDescent="0.25">
      <c r="A208" t="s">
        <v>14</v>
      </c>
      <c r="B208" s="1">
        <v>43678</v>
      </c>
      <c r="C208" s="1">
        <v>43706</v>
      </c>
      <c r="D208">
        <v>54.3</v>
      </c>
      <c r="E208">
        <v>57.2</v>
      </c>
      <c r="F208">
        <v>54.3</v>
      </c>
      <c r="G208">
        <v>56.7</v>
      </c>
      <c r="H208">
        <v>56.4</v>
      </c>
      <c r="I208">
        <v>56.7</v>
      </c>
      <c r="J208">
        <v>773</v>
      </c>
      <c r="K208">
        <v>2588.5</v>
      </c>
      <c r="L208">
        <v>8310000</v>
      </c>
      <c r="M208">
        <v>-78000</v>
      </c>
      <c r="N208">
        <v>56.5</v>
      </c>
      <c r="O208" s="11">
        <f t="shared" si="15"/>
        <v>2.717391304347826E-2</v>
      </c>
      <c r="P208" s="9">
        <v>1.5205479452054794E-2</v>
      </c>
      <c r="Q208" s="3">
        <f t="shared" si="16"/>
        <v>1.5205479452054795E-4</v>
      </c>
      <c r="R208" s="5">
        <f t="shared" si="17"/>
        <v>2.7021858248957711E-2</v>
      </c>
      <c r="S208">
        <f t="shared" si="18"/>
        <v>0.5281872967522927</v>
      </c>
      <c r="T208" t="b">
        <f t="shared" si="19"/>
        <v>1</v>
      </c>
    </row>
    <row r="209" spans="1:20" x14ac:dyDescent="0.25">
      <c r="A209" t="s">
        <v>14</v>
      </c>
      <c r="B209" s="1">
        <v>43679</v>
      </c>
      <c r="C209" s="1">
        <v>43706</v>
      </c>
      <c r="D209">
        <v>56.25</v>
      </c>
      <c r="E209">
        <v>57.65</v>
      </c>
      <c r="F209">
        <v>54</v>
      </c>
      <c r="G209">
        <v>56.55</v>
      </c>
      <c r="H209">
        <v>56.25</v>
      </c>
      <c r="I209">
        <v>56.55</v>
      </c>
      <c r="J209">
        <v>967</v>
      </c>
      <c r="K209">
        <v>3247.01</v>
      </c>
      <c r="L209">
        <v>7740000</v>
      </c>
      <c r="M209">
        <v>-570000</v>
      </c>
      <c r="N209">
        <v>56.2</v>
      </c>
      <c r="O209" s="11">
        <f t="shared" si="15"/>
        <v>-2.6455026455027455E-3</v>
      </c>
      <c r="P209" s="9">
        <v>1.4876712328767123E-2</v>
      </c>
      <c r="Q209" s="3">
        <f t="shared" si="16"/>
        <v>1.4876712328767123E-4</v>
      </c>
      <c r="R209" s="5">
        <f t="shared" si="17"/>
        <v>-2.7942697687904166E-3</v>
      </c>
      <c r="S209">
        <f t="shared" si="18"/>
        <v>-5.4618663971083205E-2</v>
      </c>
      <c r="T209" t="b">
        <f t="shared" si="19"/>
        <v>1</v>
      </c>
    </row>
    <row r="210" spans="1:20" x14ac:dyDescent="0.25">
      <c r="A210" t="s">
        <v>14</v>
      </c>
      <c r="B210" s="1">
        <v>43682</v>
      </c>
      <c r="C210" s="1">
        <v>43706</v>
      </c>
      <c r="D210">
        <v>55.35</v>
      </c>
      <c r="E210">
        <v>57.1</v>
      </c>
      <c r="F210">
        <v>53.5</v>
      </c>
      <c r="G210">
        <v>56.2</v>
      </c>
      <c r="H210">
        <v>55.85</v>
      </c>
      <c r="I210">
        <v>56.2</v>
      </c>
      <c r="J210">
        <v>1113</v>
      </c>
      <c r="K210">
        <v>3697.13</v>
      </c>
      <c r="L210">
        <v>7692000</v>
      </c>
      <c r="M210">
        <v>-48000</v>
      </c>
      <c r="N210">
        <v>55.85</v>
      </c>
      <c r="O210" s="11">
        <f t="shared" si="15"/>
        <v>-6.1892130857647094E-3</v>
      </c>
      <c r="P210" s="9">
        <v>1.484931506849315E-2</v>
      </c>
      <c r="Q210" s="3">
        <f t="shared" si="16"/>
        <v>1.4849315068493149E-4</v>
      </c>
      <c r="R210" s="5">
        <f t="shared" si="17"/>
        <v>-6.3377062364496405E-3</v>
      </c>
      <c r="S210">
        <f t="shared" si="18"/>
        <v>-0.12388104081515572</v>
      </c>
      <c r="T210" t="b">
        <f t="shared" si="19"/>
        <v>1</v>
      </c>
    </row>
    <row r="211" spans="1:20" x14ac:dyDescent="0.25">
      <c r="A211" t="s">
        <v>14</v>
      </c>
      <c r="B211" s="1">
        <v>43683</v>
      </c>
      <c r="C211" s="1">
        <v>43706</v>
      </c>
      <c r="D211">
        <v>55.95</v>
      </c>
      <c r="E211">
        <v>56.1</v>
      </c>
      <c r="F211">
        <v>52.35</v>
      </c>
      <c r="G211">
        <v>54.05</v>
      </c>
      <c r="H211">
        <v>53.65</v>
      </c>
      <c r="I211">
        <v>54.05</v>
      </c>
      <c r="J211">
        <v>2332</v>
      </c>
      <c r="K211">
        <v>7581.61</v>
      </c>
      <c r="L211">
        <v>8268000</v>
      </c>
      <c r="M211">
        <v>576000</v>
      </c>
      <c r="N211">
        <v>53.8</v>
      </c>
      <c r="O211" s="11">
        <f t="shared" si="15"/>
        <v>-3.8256227758007216E-2</v>
      </c>
      <c r="P211" s="9">
        <v>1.4876712328767123E-2</v>
      </c>
      <c r="Q211" s="3">
        <f t="shared" si="16"/>
        <v>1.4876712328767123E-4</v>
      </c>
      <c r="R211" s="5">
        <f t="shared" si="17"/>
        <v>-3.8404994881294889E-2</v>
      </c>
      <c r="S211">
        <f t="shared" si="18"/>
        <v>-0.75068969133235763</v>
      </c>
      <c r="T211" t="b">
        <f t="shared" si="19"/>
        <v>1</v>
      </c>
    </row>
    <row r="212" spans="1:20" x14ac:dyDescent="0.25">
      <c r="A212" t="s">
        <v>14</v>
      </c>
      <c r="B212" s="1">
        <v>43684</v>
      </c>
      <c r="C212" s="1">
        <v>43706</v>
      </c>
      <c r="D212">
        <v>53.8</v>
      </c>
      <c r="E212">
        <v>61.2</v>
      </c>
      <c r="F212">
        <v>53.65</v>
      </c>
      <c r="G212">
        <v>56.3</v>
      </c>
      <c r="H212">
        <v>55.55</v>
      </c>
      <c r="I212">
        <v>56.3</v>
      </c>
      <c r="J212">
        <v>3524</v>
      </c>
      <c r="K212">
        <v>12350.4</v>
      </c>
      <c r="L212">
        <v>8538000</v>
      </c>
      <c r="M212">
        <v>270000</v>
      </c>
      <c r="N212">
        <v>56.15</v>
      </c>
      <c r="O212" s="11">
        <f t="shared" si="15"/>
        <v>4.1628122109158186E-2</v>
      </c>
      <c r="P212" s="9">
        <v>1.5013698630136987E-2</v>
      </c>
      <c r="Q212" s="3">
        <f t="shared" si="16"/>
        <v>1.5013698630136985E-4</v>
      </c>
      <c r="R212" s="5">
        <f t="shared" si="17"/>
        <v>4.1477985122856817E-2</v>
      </c>
      <c r="S212">
        <f t="shared" si="18"/>
        <v>0.81075641189919267</v>
      </c>
      <c r="T212" t="b">
        <f t="shared" si="19"/>
        <v>1</v>
      </c>
    </row>
    <row r="213" spans="1:20" x14ac:dyDescent="0.25">
      <c r="A213" t="s">
        <v>14</v>
      </c>
      <c r="B213" s="1">
        <v>43685</v>
      </c>
      <c r="C213" s="1">
        <v>43706</v>
      </c>
      <c r="D213">
        <v>55.9</v>
      </c>
      <c r="E213">
        <v>56.8</v>
      </c>
      <c r="F213">
        <v>52.5</v>
      </c>
      <c r="G213">
        <v>55</v>
      </c>
      <c r="H213">
        <v>54.6</v>
      </c>
      <c r="I213">
        <v>55</v>
      </c>
      <c r="J213">
        <v>2011</v>
      </c>
      <c r="K213">
        <v>6547.87</v>
      </c>
      <c r="L213">
        <v>7428000</v>
      </c>
      <c r="M213">
        <v>-1110000</v>
      </c>
      <c r="N213">
        <v>54.8</v>
      </c>
      <c r="O213" s="11">
        <f t="shared" si="15"/>
        <v>-2.3090586145648264E-2</v>
      </c>
      <c r="P213" s="9">
        <v>1.5013698630136987E-2</v>
      </c>
      <c r="Q213" s="3">
        <f t="shared" si="16"/>
        <v>1.5013698630136985E-4</v>
      </c>
      <c r="R213" s="5">
        <f t="shared" si="17"/>
        <v>-2.3240723131949633E-2</v>
      </c>
      <c r="S213">
        <f t="shared" si="18"/>
        <v>-0.45427870328297809</v>
      </c>
      <c r="T213" t="b">
        <f t="shared" si="19"/>
        <v>1</v>
      </c>
    </row>
    <row r="214" spans="1:20" x14ac:dyDescent="0.25">
      <c r="A214" t="s">
        <v>14</v>
      </c>
      <c r="B214" s="1">
        <v>43686</v>
      </c>
      <c r="C214" s="1">
        <v>43706</v>
      </c>
      <c r="D214">
        <v>54.75</v>
      </c>
      <c r="E214">
        <v>56.4</v>
      </c>
      <c r="F214">
        <v>53.1</v>
      </c>
      <c r="G214">
        <v>54.4</v>
      </c>
      <c r="H214">
        <v>54.5</v>
      </c>
      <c r="I214">
        <v>54.4</v>
      </c>
      <c r="J214">
        <v>1532</v>
      </c>
      <c r="K214">
        <v>5017.38</v>
      </c>
      <c r="L214">
        <v>7008000</v>
      </c>
      <c r="M214">
        <v>-420000</v>
      </c>
      <c r="N214">
        <v>54.15</v>
      </c>
      <c r="O214" s="11">
        <f t="shared" si="15"/>
        <v>-1.0909090909090934E-2</v>
      </c>
      <c r="P214" s="9">
        <v>1.4986301369863012E-2</v>
      </c>
      <c r="Q214" s="3">
        <f t="shared" si="16"/>
        <v>1.4986301369863012E-4</v>
      </c>
      <c r="R214" s="5">
        <f t="shared" si="17"/>
        <v>-1.1058953922789565E-2</v>
      </c>
      <c r="S214">
        <f t="shared" si="18"/>
        <v>-0.21616570272740923</v>
      </c>
      <c r="T214" t="b">
        <f t="shared" si="19"/>
        <v>1</v>
      </c>
    </row>
    <row r="215" spans="1:20" x14ac:dyDescent="0.25">
      <c r="A215" t="s">
        <v>14</v>
      </c>
      <c r="B215" s="1">
        <v>43690</v>
      </c>
      <c r="C215" s="1">
        <v>43706</v>
      </c>
      <c r="D215">
        <v>54.2</v>
      </c>
      <c r="E215">
        <v>55.45</v>
      </c>
      <c r="F215">
        <v>49.45</v>
      </c>
      <c r="G215">
        <v>50.55</v>
      </c>
      <c r="H215">
        <v>50.5</v>
      </c>
      <c r="I215">
        <v>50.55</v>
      </c>
      <c r="J215">
        <v>2225</v>
      </c>
      <c r="K215">
        <v>6927.57</v>
      </c>
      <c r="L215">
        <v>6690000</v>
      </c>
      <c r="M215">
        <v>-318000</v>
      </c>
      <c r="N215">
        <v>50.55</v>
      </c>
      <c r="O215" s="11">
        <f t="shared" si="15"/>
        <v>-7.0772058823529438E-2</v>
      </c>
      <c r="P215" s="9">
        <v>1.4931506849315069E-2</v>
      </c>
      <c r="Q215" s="3">
        <f t="shared" si="16"/>
        <v>1.4931506849315067E-4</v>
      </c>
      <c r="R215" s="5">
        <f t="shared" si="17"/>
        <v>-7.0921373892022591E-2</v>
      </c>
      <c r="S215">
        <f t="shared" si="18"/>
        <v>-1.3862765622135163</v>
      </c>
      <c r="T215" t="b">
        <f t="shared" si="19"/>
        <v>1</v>
      </c>
    </row>
    <row r="216" spans="1:20" x14ac:dyDescent="0.25">
      <c r="A216" t="s">
        <v>14</v>
      </c>
      <c r="B216" s="1">
        <v>43691</v>
      </c>
      <c r="C216" s="1">
        <v>43706</v>
      </c>
      <c r="D216">
        <v>50.8</v>
      </c>
      <c r="E216">
        <v>52.3</v>
      </c>
      <c r="F216">
        <v>49.75</v>
      </c>
      <c r="G216">
        <v>51.45</v>
      </c>
      <c r="H216">
        <v>51.5</v>
      </c>
      <c r="I216">
        <v>51.45</v>
      </c>
      <c r="J216">
        <v>1110</v>
      </c>
      <c r="K216">
        <v>3414.96</v>
      </c>
      <c r="L216">
        <v>6078000</v>
      </c>
      <c r="M216">
        <v>-612000</v>
      </c>
      <c r="N216">
        <v>51.3</v>
      </c>
      <c r="O216" s="11">
        <f t="shared" si="15"/>
        <v>1.7804154302670738E-2</v>
      </c>
      <c r="P216" s="9">
        <v>1.4931506849315069E-2</v>
      </c>
      <c r="Q216" s="3">
        <f t="shared" si="16"/>
        <v>1.4931506849315067E-4</v>
      </c>
      <c r="R216" s="5">
        <f t="shared" si="17"/>
        <v>1.7654839234177589E-2</v>
      </c>
      <c r="S216">
        <f t="shared" si="18"/>
        <v>0.34509328425095503</v>
      </c>
      <c r="T216" t="b">
        <f t="shared" si="19"/>
        <v>0</v>
      </c>
    </row>
    <row r="217" spans="1:20" x14ac:dyDescent="0.25">
      <c r="A217" t="s">
        <v>14</v>
      </c>
      <c r="B217" s="1">
        <v>43693</v>
      </c>
      <c r="C217" s="1">
        <v>43706</v>
      </c>
      <c r="D217">
        <v>50.9</v>
      </c>
      <c r="E217">
        <v>51.45</v>
      </c>
      <c r="F217">
        <v>49.25</v>
      </c>
      <c r="G217">
        <v>51.05</v>
      </c>
      <c r="H217">
        <v>51</v>
      </c>
      <c r="I217">
        <v>51.05</v>
      </c>
      <c r="J217">
        <v>958</v>
      </c>
      <c r="K217">
        <v>2893.45</v>
      </c>
      <c r="L217">
        <v>6120000</v>
      </c>
      <c r="M217">
        <v>42000</v>
      </c>
      <c r="N217">
        <v>50.9</v>
      </c>
      <c r="O217" s="11">
        <f t="shared" si="15"/>
        <v>-7.7745383867833945E-3</v>
      </c>
      <c r="P217" s="9">
        <v>1.484931506849315E-2</v>
      </c>
      <c r="Q217" s="3">
        <f t="shared" si="16"/>
        <v>1.4849315068493149E-4</v>
      </c>
      <c r="R217" s="5">
        <f t="shared" si="17"/>
        <v>-7.9230315374683256E-3</v>
      </c>
      <c r="S217">
        <f t="shared" si="18"/>
        <v>-0.15486886842876449</v>
      </c>
      <c r="T217" t="b">
        <f t="shared" si="19"/>
        <v>1</v>
      </c>
    </row>
    <row r="218" spans="1:20" x14ac:dyDescent="0.25">
      <c r="A218" t="s">
        <v>14</v>
      </c>
      <c r="B218" s="1">
        <v>43696</v>
      </c>
      <c r="C218" s="1">
        <v>43706</v>
      </c>
      <c r="D218">
        <v>51.25</v>
      </c>
      <c r="E218">
        <v>52.3</v>
      </c>
      <c r="F218">
        <v>49.6</v>
      </c>
      <c r="G218">
        <v>50.1</v>
      </c>
      <c r="H218">
        <v>50.3</v>
      </c>
      <c r="I218">
        <v>50.1</v>
      </c>
      <c r="J218">
        <v>1631</v>
      </c>
      <c r="K218">
        <v>4974.2</v>
      </c>
      <c r="L218">
        <v>6228000</v>
      </c>
      <c r="M218">
        <v>108000</v>
      </c>
      <c r="N218">
        <v>50.25</v>
      </c>
      <c r="O218" s="11">
        <f t="shared" si="15"/>
        <v>-1.8609206660137038E-2</v>
      </c>
      <c r="P218" s="9">
        <v>1.4821917808219178E-2</v>
      </c>
      <c r="Q218" s="3">
        <f t="shared" si="16"/>
        <v>1.4821917808219179E-4</v>
      </c>
      <c r="R218" s="5">
        <f t="shared" si="17"/>
        <v>-1.8757425838219231E-2</v>
      </c>
      <c r="S218">
        <f t="shared" si="18"/>
        <v>-0.36664517873794905</v>
      </c>
      <c r="T218" t="b">
        <f t="shared" si="19"/>
        <v>1</v>
      </c>
    </row>
    <row r="219" spans="1:20" x14ac:dyDescent="0.25">
      <c r="A219" t="s">
        <v>14</v>
      </c>
      <c r="B219" s="1">
        <v>43697</v>
      </c>
      <c r="C219" s="1">
        <v>43706</v>
      </c>
      <c r="D219">
        <v>50.15</v>
      </c>
      <c r="E219">
        <v>50.5</v>
      </c>
      <c r="F219">
        <v>48.55</v>
      </c>
      <c r="G219">
        <v>50.3</v>
      </c>
      <c r="H219">
        <v>50.2</v>
      </c>
      <c r="I219">
        <v>50.3</v>
      </c>
      <c r="J219">
        <v>1091</v>
      </c>
      <c r="K219">
        <v>3236.73</v>
      </c>
      <c r="L219">
        <v>5790000</v>
      </c>
      <c r="M219">
        <v>-438000</v>
      </c>
      <c r="N219">
        <v>50.3</v>
      </c>
      <c r="O219" s="11">
        <f t="shared" si="15"/>
        <v>3.9920159680637869E-3</v>
      </c>
      <c r="P219" s="9">
        <v>1.4958904109589041E-2</v>
      </c>
      <c r="Q219" s="3">
        <f t="shared" si="16"/>
        <v>1.4958904109589041E-4</v>
      </c>
      <c r="R219" s="5">
        <f t="shared" si="17"/>
        <v>3.8424269269678965E-3</v>
      </c>
      <c r="S219">
        <f t="shared" si="18"/>
        <v>7.5106644140643997E-2</v>
      </c>
      <c r="T219" t="b">
        <f t="shared" si="19"/>
        <v>0</v>
      </c>
    </row>
    <row r="220" spans="1:20" x14ac:dyDescent="0.25">
      <c r="A220" t="s">
        <v>14</v>
      </c>
      <c r="B220" s="1">
        <v>43698</v>
      </c>
      <c r="C220" s="1">
        <v>43706</v>
      </c>
      <c r="D220">
        <v>50.1</v>
      </c>
      <c r="E220">
        <v>50.15</v>
      </c>
      <c r="F220">
        <v>47.2</v>
      </c>
      <c r="G220">
        <v>48.45</v>
      </c>
      <c r="H220">
        <v>48.65</v>
      </c>
      <c r="I220">
        <v>48.45</v>
      </c>
      <c r="J220">
        <v>2613</v>
      </c>
      <c r="K220">
        <v>7572.63</v>
      </c>
      <c r="L220">
        <v>6120000</v>
      </c>
      <c r="M220">
        <v>330000</v>
      </c>
      <c r="N220">
        <v>48.35</v>
      </c>
      <c r="O220" s="11">
        <f t="shared" si="15"/>
        <v>-3.6779324055665891E-2</v>
      </c>
      <c r="P220" s="9">
        <v>1.4876712328767123E-2</v>
      </c>
      <c r="Q220" s="3">
        <f t="shared" si="16"/>
        <v>1.4876712328767123E-4</v>
      </c>
      <c r="R220" s="5">
        <f t="shared" si="17"/>
        <v>-3.6928091178953563E-2</v>
      </c>
      <c r="S220">
        <f t="shared" si="18"/>
        <v>-0.72182114473145143</v>
      </c>
      <c r="T220" t="b">
        <f t="shared" si="19"/>
        <v>0</v>
      </c>
    </row>
    <row r="221" spans="1:20" x14ac:dyDescent="0.25">
      <c r="A221" t="s">
        <v>14</v>
      </c>
      <c r="B221" s="1">
        <v>43699</v>
      </c>
      <c r="C221" s="1">
        <v>43706</v>
      </c>
      <c r="D221">
        <v>48.6</v>
      </c>
      <c r="E221">
        <v>48.6</v>
      </c>
      <c r="F221">
        <v>45.2</v>
      </c>
      <c r="G221">
        <v>45.65</v>
      </c>
      <c r="H221">
        <v>45.75</v>
      </c>
      <c r="I221">
        <v>45.65</v>
      </c>
      <c r="J221">
        <v>1520</v>
      </c>
      <c r="K221">
        <v>4236.63</v>
      </c>
      <c r="L221">
        <v>5700000</v>
      </c>
      <c r="M221">
        <v>-420000</v>
      </c>
      <c r="N221">
        <v>45.75</v>
      </c>
      <c r="O221" s="11">
        <f t="shared" si="15"/>
        <v>-5.7791537667698741E-2</v>
      </c>
      <c r="P221" s="9">
        <v>1.4876712328767123E-2</v>
      </c>
      <c r="Q221" s="3">
        <f t="shared" si="16"/>
        <v>1.4876712328767123E-4</v>
      </c>
      <c r="R221" s="5">
        <f t="shared" si="17"/>
        <v>-5.7940304790986413E-2</v>
      </c>
      <c r="S221">
        <f t="shared" si="18"/>
        <v>-1.1325399118965278</v>
      </c>
      <c r="T221" t="b">
        <f t="shared" si="19"/>
        <v>1</v>
      </c>
    </row>
    <row r="222" spans="1:20" x14ac:dyDescent="0.25">
      <c r="A222" t="s">
        <v>14</v>
      </c>
      <c r="B222" s="1">
        <v>43700</v>
      </c>
      <c r="C222" s="1">
        <v>43706</v>
      </c>
      <c r="D222">
        <v>45.5</v>
      </c>
      <c r="E222">
        <v>48.4</v>
      </c>
      <c r="F222">
        <v>44.55</v>
      </c>
      <c r="G222">
        <v>48</v>
      </c>
      <c r="H222">
        <v>48</v>
      </c>
      <c r="I222">
        <v>48</v>
      </c>
      <c r="J222">
        <v>1371</v>
      </c>
      <c r="K222">
        <v>3836.07</v>
      </c>
      <c r="L222">
        <v>5322000</v>
      </c>
      <c r="M222">
        <v>-378000</v>
      </c>
      <c r="N222">
        <v>47.85</v>
      </c>
      <c r="O222" s="11">
        <f t="shared" si="15"/>
        <v>5.1478641840087658E-2</v>
      </c>
      <c r="P222" s="9">
        <v>1.4821917808219178E-2</v>
      </c>
      <c r="Q222" s="3">
        <f t="shared" si="16"/>
        <v>1.4821917808219179E-4</v>
      </c>
      <c r="R222" s="5">
        <f t="shared" si="17"/>
        <v>5.1330422662005465E-2</v>
      </c>
      <c r="S222">
        <f t="shared" si="18"/>
        <v>1.0033387392239415</v>
      </c>
      <c r="T222" t="b">
        <f t="shared" si="19"/>
        <v>0</v>
      </c>
    </row>
    <row r="223" spans="1:20" x14ac:dyDescent="0.25">
      <c r="A223" t="s">
        <v>14</v>
      </c>
      <c r="B223" s="1">
        <v>43703</v>
      </c>
      <c r="C223" s="1">
        <v>43706</v>
      </c>
      <c r="D223">
        <v>48.85</v>
      </c>
      <c r="E223">
        <v>49.6</v>
      </c>
      <c r="F223">
        <v>46.55</v>
      </c>
      <c r="G223">
        <v>48.95</v>
      </c>
      <c r="H223">
        <v>49.2</v>
      </c>
      <c r="I223">
        <v>48.95</v>
      </c>
      <c r="J223">
        <v>1525</v>
      </c>
      <c r="K223">
        <v>4403.34</v>
      </c>
      <c r="L223">
        <v>4398000</v>
      </c>
      <c r="M223">
        <v>-924000</v>
      </c>
      <c r="N223">
        <v>48.8</v>
      </c>
      <c r="O223" s="11">
        <f t="shared" si="15"/>
        <v>1.9791666666666725E-2</v>
      </c>
      <c r="P223" s="9">
        <v>1.484931506849315E-2</v>
      </c>
      <c r="Q223" s="3">
        <f t="shared" si="16"/>
        <v>1.4849315068493149E-4</v>
      </c>
      <c r="R223" s="5">
        <f t="shared" si="17"/>
        <v>1.9643173515981792E-2</v>
      </c>
      <c r="S223">
        <f t="shared" si="18"/>
        <v>0.38395859468483617</v>
      </c>
      <c r="T223" t="b">
        <f t="shared" si="19"/>
        <v>1</v>
      </c>
    </row>
    <row r="224" spans="1:20" x14ac:dyDescent="0.25">
      <c r="A224" t="s">
        <v>14</v>
      </c>
      <c r="B224" s="1">
        <v>43704</v>
      </c>
      <c r="C224" s="1">
        <v>43706</v>
      </c>
      <c r="D224">
        <v>49.25</v>
      </c>
      <c r="E224">
        <v>50.2</v>
      </c>
      <c r="F224">
        <v>47.6</v>
      </c>
      <c r="G224">
        <v>48.75</v>
      </c>
      <c r="H224">
        <v>48.9</v>
      </c>
      <c r="I224">
        <v>48.75</v>
      </c>
      <c r="J224">
        <v>1230</v>
      </c>
      <c r="K224">
        <v>3588.59</v>
      </c>
      <c r="L224">
        <v>3876000</v>
      </c>
      <c r="M224">
        <v>-522000</v>
      </c>
      <c r="N224" t="s">
        <v>15</v>
      </c>
      <c r="O224" s="11">
        <f t="shared" si="15"/>
        <v>-4.0858018386108856E-3</v>
      </c>
      <c r="P224" s="9">
        <v>1.484931506849315E-2</v>
      </c>
      <c r="Q224" s="3">
        <f t="shared" si="16"/>
        <v>1.4849315068493149E-4</v>
      </c>
      <c r="R224" s="5">
        <f t="shared" si="17"/>
        <v>-4.2342949892958167E-3</v>
      </c>
      <c r="S224">
        <f t="shared" si="18"/>
        <v>-8.2766359124624669E-2</v>
      </c>
      <c r="T224" t="b">
        <f t="shared" si="19"/>
        <v>1</v>
      </c>
    </row>
    <row r="225" spans="1:20" x14ac:dyDescent="0.25">
      <c r="A225" t="s">
        <v>14</v>
      </c>
      <c r="B225" s="1">
        <v>43705</v>
      </c>
      <c r="C225" s="1">
        <v>43706</v>
      </c>
      <c r="D225">
        <v>48.25</v>
      </c>
      <c r="E225">
        <v>49.2</v>
      </c>
      <c r="F225">
        <v>45.7</v>
      </c>
      <c r="G225">
        <v>46.5</v>
      </c>
      <c r="H225">
        <v>46.5</v>
      </c>
      <c r="I225">
        <v>46.5</v>
      </c>
      <c r="J225">
        <v>1251</v>
      </c>
      <c r="K225">
        <v>3556.28</v>
      </c>
      <c r="L225">
        <v>2106000</v>
      </c>
      <c r="M225">
        <v>-1770000</v>
      </c>
      <c r="N225">
        <v>46.55</v>
      </c>
      <c r="O225" s="11">
        <f t="shared" si="15"/>
        <v>-4.6153846153846156E-2</v>
      </c>
      <c r="P225" s="9">
        <v>1.4821917808219178E-2</v>
      </c>
      <c r="Q225" s="3">
        <f t="shared" si="16"/>
        <v>1.4821917808219179E-4</v>
      </c>
      <c r="R225" s="5">
        <f t="shared" si="17"/>
        <v>-4.6302065331928349E-2</v>
      </c>
      <c r="S225">
        <f t="shared" si="18"/>
        <v>-0.90505110701121405</v>
      </c>
      <c r="T225" t="b">
        <f t="shared" si="19"/>
        <v>0</v>
      </c>
    </row>
    <row r="226" spans="1:20" x14ac:dyDescent="0.25">
      <c r="A226" t="s">
        <v>14</v>
      </c>
      <c r="B226" s="1">
        <v>43706</v>
      </c>
      <c r="C226" s="1">
        <v>43706</v>
      </c>
      <c r="D226">
        <v>46.1</v>
      </c>
      <c r="E226">
        <v>48.85</v>
      </c>
      <c r="F226">
        <v>45.8</v>
      </c>
      <c r="G226">
        <v>48.35</v>
      </c>
      <c r="H226">
        <v>48.05</v>
      </c>
      <c r="I226">
        <v>48.35</v>
      </c>
      <c r="J226">
        <v>771</v>
      </c>
      <c r="K226">
        <v>2183.09</v>
      </c>
      <c r="L226">
        <v>396000</v>
      </c>
      <c r="M226">
        <v>-1698000</v>
      </c>
      <c r="N226">
        <v>48.35</v>
      </c>
      <c r="O226" s="11">
        <f t="shared" si="15"/>
        <v>3.978494623655917E-2</v>
      </c>
      <c r="P226" s="9">
        <v>1.473972602739726E-2</v>
      </c>
      <c r="Q226" s="3">
        <f t="shared" si="16"/>
        <v>1.4739726027397261E-4</v>
      </c>
      <c r="R226" s="5">
        <f t="shared" si="17"/>
        <v>3.96375489762852E-2</v>
      </c>
      <c r="S226">
        <f t="shared" si="18"/>
        <v>0.77478201723888596</v>
      </c>
      <c r="T226" t="b">
        <f t="shared" si="19"/>
        <v>0</v>
      </c>
    </row>
    <row r="227" spans="1:20" x14ac:dyDescent="0.25">
      <c r="A227" t="s">
        <v>14</v>
      </c>
      <c r="B227" s="1">
        <v>43707</v>
      </c>
      <c r="C227" s="1">
        <v>43734</v>
      </c>
      <c r="D227">
        <v>48.15</v>
      </c>
      <c r="E227">
        <v>49.8</v>
      </c>
      <c r="F227">
        <v>47.6</v>
      </c>
      <c r="G227">
        <v>48.7</v>
      </c>
      <c r="H227">
        <v>48.8</v>
      </c>
      <c r="I227">
        <v>48.7</v>
      </c>
      <c r="J227">
        <v>1595</v>
      </c>
      <c r="K227">
        <v>4657.41</v>
      </c>
      <c r="L227">
        <v>5478000</v>
      </c>
      <c r="M227">
        <v>-60000</v>
      </c>
      <c r="N227">
        <v>48.45</v>
      </c>
      <c r="O227" s="11">
        <f t="shared" si="15"/>
        <v>7.2388831437435663E-3</v>
      </c>
      <c r="P227" s="9">
        <v>1.4575342465753425E-2</v>
      </c>
      <c r="Q227" s="3">
        <f t="shared" si="16"/>
        <v>1.4575342465753425E-4</v>
      </c>
      <c r="R227" s="5">
        <f t="shared" si="17"/>
        <v>7.0931297190860321E-3</v>
      </c>
      <c r="S227">
        <f t="shared" si="18"/>
        <v>0.13864705296431309</v>
      </c>
      <c r="T227" t="b">
        <f t="shared" si="19"/>
        <v>0</v>
      </c>
    </row>
    <row r="228" spans="1:20" x14ac:dyDescent="0.25">
      <c r="A228" t="s">
        <v>14</v>
      </c>
      <c r="B228" s="1">
        <v>43711</v>
      </c>
      <c r="C228" s="1">
        <v>43734</v>
      </c>
      <c r="D228">
        <v>48</v>
      </c>
      <c r="E228">
        <v>48.85</v>
      </c>
      <c r="F228">
        <v>46.35</v>
      </c>
      <c r="G228">
        <v>46.75</v>
      </c>
      <c r="H228">
        <v>46.8</v>
      </c>
      <c r="I228">
        <v>46.75</v>
      </c>
      <c r="J228">
        <v>1253</v>
      </c>
      <c r="K228">
        <v>3580.89</v>
      </c>
      <c r="L228">
        <v>5736000</v>
      </c>
      <c r="M228">
        <v>258000</v>
      </c>
      <c r="N228">
        <v>46.75</v>
      </c>
      <c r="O228" s="11">
        <f t="shared" si="15"/>
        <v>-4.0041067761807041E-2</v>
      </c>
      <c r="P228" s="9">
        <v>1.4657534246575342E-2</v>
      </c>
      <c r="Q228" s="3">
        <f t="shared" si="16"/>
        <v>1.4657534246575343E-4</v>
      </c>
      <c r="R228" s="5">
        <f t="shared" si="17"/>
        <v>-4.0187643104272794E-2</v>
      </c>
      <c r="S228">
        <f t="shared" si="18"/>
        <v>-0.78553452462546747</v>
      </c>
      <c r="T228" t="b">
        <f t="shared" si="19"/>
        <v>1</v>
      </c>
    </row>
    <row r="229" spans="1:20" x14ac:dyDescent="0.25">
      <c r="A229" t="s">
        <v>14</v>
      </c>
      <c r="B229" s="1">
        <v>43712</v>
      </c>
      <c r="C229" s="1">
        <v>43734</v>
      </c>
      <c r="D229">
        <v>46.35</v>
      </c>
      <c r="E229">
        <v>47.85</v>
      </c>
      <c r="F229">
        <v>45.45</v>
      </c>
      <c r="G229">
        <v>46.85</v>
      </c>
      <c r="H229">
        <v>46.9</v>
      </c>
      <c r="I229">
        <v>46.85</v>
      </c>
      <c r="J229">
        <v>1602</v>
      </c>
      <c r="K229">
        <v>4483.5600000000004</v>
      </c>
      <c r="L229">
        <v>5382000</v>
      </c>
      <c r="M229">
        <v>-354000</v>
      </c>
      <c r="N229">
        <v>46.6</v>
      </c>
      <c r="O229" s="11">
        <f t="shared" si="15"/>
        <v>2.1390374331551106E-3</v>
      </c>
      <c r="P229" s="9">
        <v>1.473972602739726E-2</v>
      </c>
      <c r="Q229" s="3">
        <f t="shared" si="16"/>
        <v>1.4739726027397261E-4</v>
      </c>
      <c r="R229" s="5">
        <f t="shared" si="17"/>
        <v>1.991640172881138E-3</v>
      </c>
      <c r="S229">
        <f t="shared" si="18"/>
        <v>3.8929929589795451E-2</v>
      </c>
      <c r="T229" t="b">
        <f t="shared" si="19"/>
        <v>0</v>
      </c>
    </row>
    <row r="230" spans="1:20" x14ac:dyDescent="0.25">
      <c r="A230" t="s">
        <v>14</v>
      </c>
      <c r="B230" s="1">
        <v>43713</v>
      </c>
      <c r="C230" s="1">
        <v>43734</v>
      </c>
      <c r="D230">
        <v>46.65</v>
      </c>
      <c r="E230">
        <v>50.8</v>
      </c>
      <c r="F230">
        <v>46.65</v>
      </c>
      <c r="G230">
        <v>49.55</v>
      </c>
      <c r="H230">
        <v>49.9</v>
      </c>
      <c r="I230">
        <v>49.55</v>
      </c>
      <c r="J230">
        <v>1798</v>
      </c>
      <c r="K230">
        <v>5332.55</v>
      </c>
      <c r="L230">
        <v>5346000</v>
      </c>
      <c r="M230">
        <v>-36000</v>
      </c>
      <c r="N230">
        <v>49.45</v>
      </c>
      <c r="O230" s="11">
        <f t="shared" si="15"/>
        <v>5.7630736392742701E-2</v>
      </c>
      <c r="P230" s="9">
        <v>1.452054794520548E-2</v>
      </c>
      <c r="Q230" s="3">
        <f t="shared" si="16"/>
        <v>1.452054794520548E-4</v>
      </c>
      <c r="R230" s="5">
        <f t="shared" si="17"/>
        <v>5.7485530913290644E-2</v>
      </c>
      <c r="S230">
        <f t="shared" si="18"/>
        <v>1.1236505978130689</v>
      </c>
      <c r="T230" t="b">
        <f t="shared" si="19"/>
        <v>1</v>
      </c>
    </row>
    <row r="231" spans="1:20" x14ac:dyDescent="0.25">
      <c r="A231" t="s">
        <v>14</v>
      </c>
      <c r="B231" s="1">
        <v>43714</v>
      </c>
      <c r="C231" s="1">
        <v>43734</v>
      </c>
      <c r="D231">
        <v>50.4</v>
      </c>
      <c r="E231">
        <v>51</v>
      </c>
      <c r="F231">
        <v>48.3</v>
      </c>
      <c r="G231">
        <v>50.7</v>
      </c>
      <c r="H231">
        <v>50.75</v>
      </c>
      <c r="I231">
        <v>50.7</v>
      </c>
      <c r="J231">
        <v>1119</v>
      </c>
      <c r="K231">
        <v>3332.9</v>
      </c>
      <c r="L231">
        <v>5442000</v>
      </c>
      <c r="M231">
        <v>96000</v>
      </c>
      <c r="N231">
        <v>50.6</v>
      </c>
      <c r="O231" s="11">
        <f t="shared" si="15"/>
        <v>2.3208879919273576E-2</v>
      </c>
      <c r="P231" s="9">
        <v>1.4602739726027398E-2</v>
      </c>
      <c r="Q231" s="3">
        <f t="shared" si="16"/>
        <v>1.4602739726027398E-4</v>
      </c>
      <c r="R231" s="5">
        <f t="shared" si="17"/>
        <v>2.3062852522013302E-2</v>
      </c>
      <c r="S231">
        <f t="shared" si="18"/>
        <v>0.4508019254918883</v>
      </c>
      <c r="T231" t="b">
        <f t="shared" si="19"/>
        <v>1</v>
      </c>
    </row>
    <row r="232" spans="1:20" x14ac:dyDescent="0.25">
      <c r="A232" t="s">
        <v>14</v>
      </c>
      <c r="B232" s="1">
        <v>43717</v>
      </c>
      <c r="C232" s="1">
        <v>43734</v>
      </c>
      <c r="D232">
        <v>50.4</v>
      </c>
      <c r="E232">
        <v>51.55</v>
      </c>
      <c r="F232">
        <v>50.1</v>
      </c>
      <c r="G232">
        <v>51.05</v>
      </c>
      <c r="H232">
        <v>51.25</v>
      </c>
      <c r="I232">
        <v>51.05</v>
      </c>
      <c r="J232">
        <v>689</v>
      </c>
      <c r="K232">
        <v>2102.77</v>
      </c>
      <c r="L232">
        <v>5136000</v>
      </c>
      <c r="M232">
        <v>-306000</v>
      </c>
      <c r="N232">
        <v>50.8</v>
      </c>
      <c r="O232" s="11">
        <f t="shared" si="15"/>
        <v>6.9033530571990988E-3</v>
      </c>
      <c r="P232" s="9">
        <v>1.4602739726027398E-2</v>
      </c>
      <c r="Q232" s="3">
        <f t="shared" si="16"/>
        <v>1.4602739726027398E-4</v>
      </c>
      <c r="R232" s="5">
        <f t="shared" si="17"/>
        <v>6.7573256599388247E-3</v>
      </c>
      <c r="S232">
        <f t="shared" si="18"/>
        <v>0.13208320244725061</v>
      </c>
      <c r="T232" t="b">
        <f t="shared" si="19"/>
        <v>1</v>
      </c>
    </row>
    <row r="233" spans="1:20" x14ac:dyDescent="0.25">
      <c r="A233" t="s">
        <v>14</v>
      </c>
      <c r="B233" s="1">
        <v>43719</v>
      </c>
      <c r="C233" s="1">
        <v>43734</v>
      </c>
      <c r="D233">
        <v>51.25</v>
      </c>
      <c r="E233">
        <v>53.65</v>
      </c>
      <c r="F233">
        <v>50.9</v>
      </c>
      <c r="G233">
        <v>52.1</v>
      </c>
      <c r="H233">
        <v>51.9</v>
      </c>
      <c r="I233">
        <v>52.1</v>
      </c>
      <c r="J233">
        <v>856</v>
      </c>
      <c r="K233">
        <v>2687.13</v>
      </c>
      <c r="L233">
        <v>4914000</v>
      </c>
      <c r="M233">
        <v>-222000</v>
      </c>
      <c r="N233">
        <v>51.9</v>
      </c>
      <c r="O233" s="11">
        <f t="shared" si="15"/>
        <v>2.0568070519099008E-2</v>
      </c>
      <c r="P233" s="9">
        <v>1.4602739726027398E-2</v>
      </c>
      <c r="Q233" s="3">
        <f t="shared" si="16"/>
        <v>1.4602739726027398E-4</v>
      </c>
      <c r="R233" s="5">
        <f t="shared" si="17"/>
        <v>2.0422043121838734E-2</v>
      </c>
      <c r="S233">
        <f t="shared" si="18"/>
        <v>0.39918290042465221</v>
      </c>
      <c r="T233" t="b">
        <f t="shared" si="19"/>
        <v>1</v>
      </c>
    </row>
    <row r="234" spans="1:20" x14ac:dyDescent="0.25">
      <c r="A234" t="s">
        <v>14</v>
      </c>
      <c r="B234" s="1">
        <v>43720</v>
      </c>
      <c r="C234" s="1">
        <v>43734</v>
      </c>
      <c r="D234">
        <v>52</v>
      </c>
      <c r="E234">
        <v>53.55</v>
      </c>
      <c r="F234">
        <v>51.05</v>
      </c>
      <c r="G234">
        <v>52.3</v>
      </c>
      <c r="H234">
        <v>52.4</v>
      </c>
      <c r="I234">
        <v>52.3</v>
      </c>
      <c r="J234">
        <v>1209</v>
      </c>
      <c r="K234">
        <v>3805.33</v>
      </c>
      <c r="L234">
        <v>5286000</v>
      </c>
      <c r="M234">
        <v>372000</v>
      </c>
      <c r="N234">
        <v>52.25</v>
      </c>
      <c r="O234" s="11">
        <f t="shared" si="15"/>
        <v>3.838771593090129E-3</v>
      </c>
      <c r="P234" s="9">
        <v>1.4547945205479451E-2</v>
      </c>
      <c r="Q234" s="3">
        <f t="shared" si="16"/>
        <v>1.4547945205479451E-4</v>
      </c>
      <c r="R234" s="5">
        <f t="shared" si="17"/>
        <v>3.6932921410353344E-3</v>
      </c>
      <c r="S234">
        <f t="shared" si="18"/>
        <v>7.2191555966184706E-2</v>
      </c>
      <c r="T234" t="b">
        <f t="shared" si="19"/>
        <v>1</v>
      </c>
    </row>
    <row r="235" spans="1:20" x14ac:dyDescent="0.25">
      <c r="A235" t="s">
        <v>14</v>
      </c>
      <c r="B235" s="1">
        <v>43721</v>
      </c>
      <c r="C235" s="1">
        <v>43734</v>
      </c>
      <c r="D235">
        <v>52.15</v>
      </c>
      <c r="E235">
        <v>54.65</v>
      </c>
      <c r="F235">
        <v>51.25</v>
      </c>
      <c r="G235">
        <v>53.8</v>
      </c>
      <c r="H235">
        <v>54.55</v>
      </c>
      <c r="I235">
        <v>53.8</v>
      </c>
      <c r="J235">
        <v>1392</v>
      </c>
      <c r="K235">
        <v>4400.9799999999996</v>
      </c>
      <c r="L235">
        <v>5262000</v>
      </c>
      <c r="M235">
        <v>-24000</v>
      </c>
      <c r="N235">
        <v>53.6</v>
      </c>
      <c r="O235" s="11">
        <f t="shared" si="15"/>
        <v>2.8680688336520078E-2</v>
      </c>
      <c r="P235" s="9">
        <v>1.4547945205479451E-2</v>
      </c>
      <c r="Q235" s="3">
        <f t="shared" si="16"/>
        <v>1.4547945205479451E-4</v>
      </c>
      <c r="R235" s="5">
        <f t="shared" si="17"/>
        <v>2.8535208884465285E-2</v>
      </c>
      <c r="S235">
        <f t="shared" si="18"/>
        <v>0.55776825946191466</v>
      </c>
      <c r="T235" t="b">
        <f t="shared" si="19"/>
        <v>1</v>
      </c>
    </row>
    <row r="236" spans="1:20" x14ac:dyDescent="0.25">
      <c r="A236" t="s">
        <v>14</v>
      </c>
      <c r="B236" s="1">
        <v>43724</v>
      </c>
      <c r="C236" s="1">
        <v>43734</v>
      </c>
      <c r="D236">
        <v>53.6</v>
      </c>
      <c r="E236">
        <v>55.3</v>
      </c>
      <c r="F236">
        <v>53.5</v>
      </c>
      <c r="G236">
        <v>54.95</v>
      </c>
      <c r="H236">
        <v>55.05</v>
      </c>
      <c r="I236">
        <v>54.95</v>
      </c>
      <c r="J236">
        <v>1473</v>
      </c>
      <c r="K236">
        <v>4817.3900000000003</v>
      </c>
      <c r="L236">
        <v>5412000</v>
      </c>
      <c r="M236">
        <v>150000</v>
      </c>
      <c r="N236">
        <v>54.7</v>
      </c>
      <c r="O236" s="11">
        <f t="shared" si="15"/>
        <v>2.1375464684014977E-2</v>
      </c>
      <c r="P236" s="9">
        <v>1.4575342465753425E-2</v>
      </c>
      <c r="Q236" s="3">
        <f t="shared" si="16"/>
        <v>1.4575342465753425E-4</v>
      </c>
      <c r="R236" s="5">
        <f t="shared" si="17"/>
        <v>2.1229711259357444E-2</v>
      </c>
      <c r="S236">
        <f t="shared" si="18"/>
        <v>0.41497012150688184</v>
      </c>
      <c r="T236" t="b">
        <f t="shared" si="19"/>
        <v>1</v>
      </c>
    </row>
    <row r="237" spans="1:20" x14ac:dyDescent="0.25">
      <c r="A237" t="s">
        <v>14</v>
      </c>
      <c r="B237" s="1">
        <v>43725</v>
      </c>
      <c r="C237" s="1">
        <v>43734</v>
      </c>
      <c r="D237">
        <v>54.5</v>
      </c>
      <c r="E237">
        <v>59.1</v>
      </c>
      <c r="F237">
        <v>54.45</v>
      </c>
      <c r="G237">
        <v>56.65</v>
      </c>
      <c r="H237">
        <v>56.4</v>
      </c>
      <c r="I237">
        <v>56.65</v>
      </c>
      <c r="J237">
        <v>2579</v>
      </c>
      <c r="K237">
        <v>8830.0499999999993</v>
      </c>
      <c r="L237">
        <v>5490000</v>
      </c>
      <c r="M237">
        <v>78000</v>
      </c>
      <c r="N237">
        <v>56.65</v>
      </c>
      <c r="O237" s="11">
        <f t="shared" si="15"/>
        <v>3.0937215650591366E-2</v>
      </c>
      <c r="P237" s="9">
        <v>1.4630136986301369E-2</v>
      </c>
      <c r="Q237" s="3">
        <f t="shared" si="16"/>
        <v>1.4630136986301369E-4</v>
      </c>
      <c r="R237" s="5">
        <f t="shared" si="17"/>
        <v>3.0790914280728353E-2</v>
      </c>
      <c r="S237">
        <f t="shared" si="18"/>
        <v>0.60185978435057419</v>
      </c>
      <c r="T237" t="b">
        <f t="shared" si="19"/>
        <v>1</v>
      </c>
    </row>
    <row r="238" spans="1:20" x14ac:dyDescent="0.25">
      <c r="A238" t="s">
        <v>14</v>
      </c>
      <c r="B238" s="1">
        <v>43726</v>
      </c>
      <c r="C238" s="1">
        <v>43734</v>
      </c>
      <c r="D238">
        <v>56.5</v>
      </c>
      <c r="E238">
        <v>56.7</v>
      </c>
      <c r="F238">
        <v>54.6</v>
      </c>
      <c r="G238">
        <v>56.15</v>
      </c>
      <c r="H238">
        <v>56.35</v>
      </c>
      <c r="I238">
        <v>56.15</v>
      </c>
      <c r="J238">
        <v>1842</v>
      </c>
      <c r="K238">
        <v>6142.03</v>
      </c>
      <c r="L238">
        <v>4734000</v>
      </c>
      <c r="M238">
        <v>-756000</v>
      </c>
      <c r="N238">
        <v>56.1</v>
      </c>
      <c r="O238" s="11">
        <f t="shared" si="15"/>
        <v>-8.8261253309797009E-3</v>
      </c>
      <c r="P238" s="9">
        <v>1.4821917808219178E-2</v>
      </c>
      <c r="Q238" s="3">
        <f t="shared" si="16"/>
        <v>1.4821917808219179E-4</v>
      </c>
      <c r="R238" s="5">
        <f t="shared" si="17"/>
        <v>-8.974344509061892E-3</v>
      </c>
      <c r="S238">
        <f t="shared" si="18"/>
        <v>-0.17541853423600204</v>
      </c>
      <c r="T238" t="b">
        <f t="shared" si="19"/>
        <v>0</v>
      </c>
    </row>
    <row r="239" spans="1:20" x14ac:dyDescent="0.25">
      <c r="A239" t="s">
        <v>14</v>
      </c>
      <c r="B239" s="1">
        <v>43727</v>
      </c>
      <c r="C239" s="1">
        <v>43734</v>
      </c>
      <c r="D239">
        <v>55.35</v>
      </c>
      <c r="E239">
        <v>57.15</v>
      </c>
      <c r="F239">
        <v>52.1</v>
      </c>
      <c r="G239">
        <v>53.2</v>
      </c>
      <c r="H239">
        <v>53</v>
      </c>
      <c r="I239">
        <v>53.2</v>
      </c>
      <c r="J239">
        <v>1906</v>
      </c>
      <c r="K239">
        <v>6209.34</v>
      </c>
      <c r="L239">
        <v>3672000</v>
      </c>
      <c r="M239">
        <v>-1062000</v>
      </c>
      <c r="N239">
        <v>53.2</v>
      </c>
      <c r="O239" s="11">
        <f t="shared" si="15"/>
        <v>-5.2537845057880603E-2</v>
      </c>
      <c r="P239" s="9">
        <v>1.484931506849315E-2</v>
      </c>
      <c r="Q239" s="3">
        <f t="shared" si="16"/>
        <v>1.4849315068493149E-4</v>
      </c>
      <c r="R239" s="5">
        <f t="shared" si="17"/>
        <v>-5.2686338208565532E-2</v>
      </c>
      <c r="S239">
        <f t="shared" si="18"/>
        <v>-1.0298423704902919</v>
      </c>
      <c r="T239" t="b">
        <f t="shared" si="19"/>
        <v>1</v>
      </c>
    </row>
    <row r="240" spans="1:20" x14ac:dyDescent="0.25">
      <c r="A240" t="s">
        <v>14</v>
      </c>
      <c r="B240" s="1">
        <v>43728</v>
      </c>
      <c r="C240" s="1">
        <v>43734</v>
      </c>
      <c r="D240">
        <v>52.9</v>
      </c>
      <c r="E240">
        <v>57.9</v>
      </c>
      <c r="F240">
        <v>51.6</v>
      </c>
      <c r="G240">
        <v>55.7</v>
      </c>
      <c r="H240">
        <v>55.7</v>
      </c>
      <c r="I240">
        <v>55.7</v>
      </c>
      <c r="J240">
        <v>1498</v>
      </c>
      <c r="K240">
        <v>4950.5</v>
      </c>
      <c r="L240">
        <v>3900000</v>
      </c>
      <c r="M240">
        <v>228000</v>
      </c>
      <c r="N240">
        <v>55.4</v>
      </c>
      <c r="O240" s="11">
        <f t="shared" si="15"/>
        <v>4.6992481203007516E-2</v>
      </c>
      <c r="P240" s="9">
        <v>1.4821917808219178E-2</v>
      </c>
      <c r="Q240" s="3">
        <f t="shared" si="16"/>
        <v>1.4821917808219179E-4</v>
      </c>
      <c r="R240" s="5">
        <f t="shared" si="17"/>
        <v>4.6844262024925323E-2</v>
      </c>
      <c r="S240">
        <f t="shared" si="18"/>
        <v>0.91564924585657459</v>
      </c>
      <c r="T240" t="b">
        <f t="shared" si="19"/>
        <v>0</v>
      </c>
    </row>
    <row r="241" spans="1:20" x14ac:dyDescent="0.25">
      <c r="A241" t="s">
        <v>14</v>
      </c>
      <c r="B241" s="1">
        <v>43731</v>
      </c>
      <c r="C241" s="1">
        <v>43734</v>
      </c>
      <c r="D241">
        <v>57.1</v>
      </c>
      <c r="E241">
        <v>58.3</v>
      </c>
      <c r="F241">
        <v>54.8</v>
      </c>
      <c r="G241">
        <v>56.75</v>
      </c>
      <c r="H241">
        <v>56.7</v>
      </c>
      <c r="I241">
        <v>56.75</v>
      </c>
      <c r="J241">
        <v>1392</v>
      </c>
      <c r="K241">
        <v>4730.78</v>
      </c>
      <c r="L241">
        <v>3612000</v>
      </c>
      <c r="M241">
        <v>-288000</v>
      </c>
      <c r="N241">
        <v>56.75</v>
      </c>
      <c r="O241" s="11">
        <f t="shared" si="15"/>
        <v>1.8850987432674993E-2</v>
      </c>
      <c r="P241" s="9">
        <v>1.4821917808219178E-2</v>
      </c>
      <c r="Q241" s="3">
        <f t="shared" si="16"/>
        <v>1.4821917808219179E-4</v>
      </c>
      <c r="R241" s="5">
        <f t="shared" si="17"/>
        <v>1.87027682545928E-2</v>
      </c>
      <c r="S241">
        <f t="shared" si="18"/>
        <v>0.36557680508737783</v>
      </c>
      <c r="T241" t="b">
        <f t="shared" si="19"/>
        <v>1</v>
      </c>
    </row>
    <row r="242" spans="1:20" x14ac:dyDescent="0.25">
      <c r="A242" t="s">
        <v>14</v>
      </c>
      <c r="B242" s="1">
        <v>43732</v>
      </c>
      <c r="C242" s="1">
        <v>43734</v>
      </c>
      <c r="D242">
        <v>55.95</v>
      </c>
      <c r="E242">
        <v>56.8</v>
      </c>
      <c r="F242">
        <v>53.7</v>
      </c>
      <c r="G242">
        <v>55.5</v>
      </c>
      <c r="H242">
        <v>55.1</v>
      </c>
      <c r="I242">
        <v>55.5</v>
      </c>
      <c r="J242">
        <v>1074</v>
      </c>
      <c r="K242">
        <v>3539.42</v>
      </c>
      <c r="L242">
        <v>3054000</v>
      </c>
      <c r="M242">
        <v>-558000</v>
      </c>
      <c r="N242">
        <v>55.35</v>
      </c>
      <c r="O242" s="11">
        <f t="shared" si="15"/>
        <v>-2.2026431718061675E-2</v>
      </c>
      <c r="P242" s="9">
        <v>1.4630136986301369E-2</v>
      </c>
      <c r="Q242" s="3">
        <f t="shared" si="16"/>
        <v>1.4630136986301369E-4</v>
      </c>
      <c r="R242" s="5">
        <f t="shared" si="17"/>
        <v>-2.2172733087924688E-2</v>
      </c>
      <c r="S242">
        <f t="shared" si="18"/>
        <v>-0.43340305627473963</v>
      </c>
      <c r="T242" t="b">
        <f t="shared" si="19"/>
        <v>0</v>
      </c>
    </row>
    <row r="243" spans="1:20" x14ac:dyDescent="0.25">
      <c r="A243" t="s">
        <v>14</v>
      </c>
      <c r="B243" s="1">
        <v>43733</v>
      </c>
      <c r="C243" s="1">
        <v>43734</v>
      </c>
      <c r="D243">
        <v>54.65</v>
      </c>
      <c r="E243">
        <v>54.8</v>
      </c>
      <c r="F243">
        <v>49.95</v>
      </c>
      <c r="G243">
        <v>50.9</v>
      </c>
      <c r="H243">
        <v>50</v>
      </c>
      <c r="I243">
        <v>50.9</v>
      </c>
      <c r="J243">
        <v>1041</v>
      </c>
      <c r="K243">
        <v>3274.69</v>
      </c>
      <c r="L243">
        <v>1848000</v>
      </c>
      <c r="M243">
        <v>-1206000</v>
      </c>
      <c r="N243">
        <v>51.15</v>
      </c>
      <c r="O243" s="11">
        <f t="shared" si="15"/>
        <v>-8.2882882882882911E-2</v>
      </c>
      <c r="P243" s="9">
        <v>1.4630136986301369E-2</v>
      </c>
      <c r="Q243" s="3">
        <f t="shared" si="16"/>
        <v>1.4630136986301369E-4</v>
      </c>
      <c r="R243" s="5">
        <f t="shared" si="17"/>
        <v>-8.3029184252745927E-2</v>
      </c>
      <c r="S243">
        <f t="shared" si="18"/>
        <v>-1.6229439136998463</v>
      </c>
      <c r="T243" t="b">
        <f t="shared" si="19"/>
        <v>1</v>
      </c>
    </row>
    <row r="244" spans="1:20" x14ac:dyDescent="0.25">
      <c r="A244" t="s">
        <v>14</v>
      </c>
      <c r="B244" s="1">
        <v>43734</v>
      </c>
      <c r="C244" s="1">
        <v>43734</v>
      </c>
      <c r="D244">
        <v>51.7</v>
      </c>
      <c r="E244">
        <v>51.95</v>
      </c>
      <c r="F244">
        <v>47.7</v>
      </c>
      <c r="G244">
        <v>49.05</v>
      </c>
      <c r="H244">
        <v>47.75</v>
      </c>
      <c r="I244">
        <v>49.1</v>
      </c>
      <c r="J244">
        <v>493</v>
      </c>
      <c r="K244">
        <v>1475.47</v>
      </c>
      <c r="L244">
        <v>474000</v>
      </c>
      <c r="M244">
        <v>-1374000</v>
      </c>
      <c r="N244">
        <v>49.1</v>
      </c>
      <c r="O244" s="11">
        <f t="shared" si="15"/>
        <v>-3.5363457760314285E-2</v>
      </c>
      <c r="P244" s="9">
        <v>1.4630136986301369E-2</v>
      </c>
      <c r="Q244" s="3">
        <f t="shared" si="16"/>
        <v>1.4630136986301369E-4</v>
      </c>
      <c r="R244" s="5">
        <f t="shared" si="17"/>
        <v>-3.5509759130177301E-2</v>
      </c>
      <c r="S244">
        <f t="shared" si="18"/>
        <v>-0.69409747880743333</v>
      </c>
      <c r="T244" t="b">
        <f t="shared" si="19"/>
        <v>0</v>
      </c>
    </row>
    <row r="246" spans="1:20" x14ac:dyDescent="0.25">
      <c r="N246" t="s">
        <v>18</v>
      </c>
      <c r="O246" s="11">
        <f>AVERAGE(O3:O244)</f>
        <v>-5.7359008977548621E-3</v>
      </c>
      <c r="R246" s="5">
        <f>AVERAGE(R3:R244)</f>
        <v>-5.9072254760408303E-3</v>
      </c>
      <c r="S246">
        <f>AVERAGE(S3:S244)</f>
        <v>-0.11546657623432084</v>
      </c>
    </row>
    <row r="247" spans="1:20" x14ac:dyDescent="0.25">
      <c r="N247" t="s">
        <v>19</v>
      </c>
      <c r="O247" s="11">
        <f>MAX(O3:O244)</f>
        <v>0.10648148148148164</v>
      </c>
      <c r="R247" s="5">
        <f>MAX(R3:R244)</f>
        <v>0.10630559107052273</v>
      </c>
      <c r="S247">
        <f>MAX(S3:S244)</f>
        <v>2.0779201141490651</v>
      </c>
    </row>
    <row r="248" spans="1:20" x14ac:dyDescent="0.25">
      <c r="N248" t="s">
        <v>20</v>
      </c>
      <c r="O248" s="11">
        <f>MIN(O3:O244)</f>
        <v>-0.65037775277286614</v>
      </c>
      <c r="R248" s="5">
        <f>MIN(R3:R244)</f>
        <v>-0.65056268427971542</v>
      </c>
      <c r="S248">
        <f>MIN(S3:S244)</f>
        <v>-12.71633291877224</v>
      </c>
    </row>
    <row r="249" spans="1:20" x14ac:dyDescent="0.25">
      <c r="N249" t="s">
        <v>21</v>
      </c>
      <c r="O249" s="11">
        <f>_xlfn.STDEV.S(O3:O244)</f>
        <v>5.1159614051888722E-2</v>
      </c>
      <c r="R249">
        <f>_xlfn.STDEV.S(R3:R244)</f>
        <v>5.1160215913549828E-2</v>
      </c>
      <c r="S249">
        <f>_xlfn.STDEV.S(S3:S244)</f>
        <v>1.0000117643901785</v>
      </c>
    </row>
    <row r="250" spans="1:20" x14ac:dyDescent="0.25">
      <c r="T250">
        <f>COUNTIF(T3:T244,T3)</f>
        <v>201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"/>
  <sheetViews>
    <sheetView topLeftCell="A7" zoomScale="55" zoomScaleNormal="55" workbookViewId="0">
      <selection activeCell="AB56" sqref="AB56"/>
    </sheetView>
  </sheetViews>
  <sheetFormatPr defaultRowHeight="15" x14ac:dyDescent="0.25"/>
  <cols>
    <col min="2" max="2" width="9.85546875" bestFit="1" customWidth="1"/>
    <col min="3" max="3" width="10.140625" bestFit="1" customWidth="1"/>
    <col min="15" max="15" width="16.7109375" style="11" customWidth="1"/>
    <col min="16" max="16" width="13.140625" customWidth="1"/>
    <col min="17" max="17" width="12.7109375" customWidth="1"/>
    <col min="18" max="18" width="17.7109375" style="13" customWidth="1"/>
    <col min="19" max="19" width="13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1" t="s">
        <v>34</v>
      </c>
      <c r="P1" s="2" t="s">
        <v>23</v>
      </c>
      <c r="Q1" s="2" t="s">
        <v>26</v>
      </c>
      <c r="R1" s="13" t="s">
        <v>17</v>
      </c>
      <c r="S1" t="s">
        <v>22</v>
      </c>
    </row>
    <row r="2" spans="1:19" x14ac:dyDescent="0.25">
      <c r="A2" t="s">
        <v>14</v>
      </c>
      <c r="B2" s="1">
        <v>43374</v>
      </c>
      <c r="C2" s="1">
        <v>43398</v>
      </c>
      <c r="D2">
        <v>316.10000000000002</v>
      </c>
      <c r="E2">
        <v>331.7</v>
      </c>
      <c r="F2">
        <v>308.2</v>
      </c>
      <c r="G2">
        <v>327.5</v>
      </c>
      <c r="H2">
        <v>326.2</v>
      </c>
      <c r="I2">
        <v>327.5</v>
      </c>
      <c r="J2">
        <v>3541</v>
      </c>
      <c r="K2">
        <v>22807.03</v>
      </c>
      <c r="L2">
        <v>7596000</v>
      </c>
      <c r="M2">
        <v>-210000</v>
      </c>
      <c r="N2">
        <v>325.2</v>
      </c>
      <c r="P2" s="6">
        <v>0.13250000000000001</v>
      </c>
      <c r="Q2" s="3">
        <f>P2/100</f>
        <v>1.325E-3</v>
      </c>
    </row>
    <row r="3" spans="1:19" x14ac:dyDescent="0.25">
      <c r="A3" t="s">
        <v>14</v>
      </c>
      <c r="B3" s="1">
        <v>43381</v>
      </c>
      <c r="C3" s="1">
        <v>43398</v>
      </c>
      <c r="D3">
        <v>311.25</v>
      </c>
      <c r="E3">
        <v>314.55</v>
      </c>
      <c r="F3">
        <v>296.3</v>
      </c>
      <c r="G3">
        <v>302.5</v>
      </c>
      <c r="H3">
        <v>301.39999999999998</v>
      </c>
      <c r="I3">
        <v>302.5</v>
      </c>
      <c r="J3">
        <v>3118</v>
      </c>
      <c r="K3">
        <v>19064.21</v>
      </c>
      <c r="L3">
        <v>7294000</v>
      </c>
      <c r="M3">
        <v>132000</v>
      </c>
      <c r="N3">
        <v>300.75</v>
      </c>
      <c r="O3" s="11">
        <f>(I3-I2)/I2</f>
        <v>-7.6335877862595422E-2</v>
      </c>
      <c r="P3" s="6">
        <v>0.13365384615384615</v>
      </c>
      <c r="Q3" s="3">
        <f t="shared" ref="Q3:Q52" si="0">P3/100</f>
        <v>1.3365384615384615E-3</v>
      </c>
      <c r="R3" s="13">
        <f>O3-Q3</f>
        <v>-7.7672416324133881E-2</v>
      </c>
      <c r="S3">
        <f>R3/(_xlfn.STDEV.S($O$3:$O$52))</f>
        <v>-0.72083820399754794</v>
      </c>
    </row>
    <row r="4" spans="1:19" x14ac:dyDescent="0.25">
      <c r="A4" t="s">
        <v>14</v>
      </c>
      <c r="B4" s="1">
        <v>43388</v>
      </c>
      <c r="C4" s="1">
        <v>43398</v>
      </c>
      <c r="D4">
        <v>332.6</v>
      </c>
      <c r="E4">
        <v>335.85</v>
      </c>
      <c r="F4">
        <v>321.8</v>
      </c>
      <c r="G4">
        <v>333.8</v>
      </c>
      <c r="H4">
        <v>335.2</v>
      </c>
      <c r="I4">
        <v>333.8</v>
      </c>
      <c r="J4">
        <v>1896</v>
      </c>
      <c r="K4">
        <v>12479.01</v>
      </c>
      <c r="L4">
        <v>6244000</v>
      </c>
      <c r="M4">
        <v>20000</v>
      </c>
      <c r="N4">
        <v>332.1</v>
      </c>
      <c r="O4" s="11">
        <f t="shared" ref="O4:O52" si="1">(I4-I3)/I3</f>
        <v>0.10347107438016533</v>
      </c>
      <c r="P4" s="6">
        <v>0.13365384615384615</v>
      </c>
      <c r="Q4" s="3">
        <f t="shared" si="0"/>
        <v>1.3365384615384615E-3</v>
      </c>
      <c r="R4" s="13">
        <f t="shared" ref="R4:R52" si="2">O4-Q4</f>
        <v>0.10213453591862687</v>
      </c>
      <c r="S4">
        <f t="shared" ref="S4:S52" si="3">R4/(_xlfn.STDEV.S($O$3:$O$52))</f>
        <v>0.94785869838879377</v>
      </c>
    </row>
    <row r="5" spans="1:19" x14ac:dyDescent="0.25">
      <c r="A5" t="s">
        <v>14</v>
      </c>
      <c r="B5" s="1">
        <v>43395</v>
      </c>
      <c r="C5" s="1">
        <v>43398</v>
      </c>
      <c r="D5">
        <v>325.8</v>
      </c>
      <c r="E5">
        <v>326</v>
      </c>
      <c r="F5">
        <v>316.05</v>
      </c>
      <c r="G5">
        <v>319.14999999999998</v>
      </c>
      <c r="H5">
        <v>320</v>
      </c>
      <c r="I5">
        <v>319.14999999999998</v>
      </c>
      <c r="J5">
        <v>2005</v>
      </c>
      <c r="K5">
        <v>12812.3</v>
      </c>
      <c r="L5">
        <v>5740000</v>
      </c>
      <c r="M5">
        <v>-380000</v>
      </c>
      <c r="N5">
        <v>319.3</v>
      </c>
      <c r="O5" s="11">
        <f t="shared" si="1"/>
        <v>-4.3888556021569901E-2</v>
      </c>
      <c r="P5" s="6">
        <v>0.13384615384615384</v>
      </c>
      <c r="Q5" s="3">
        <f t="shared" si="0"/>
        <v>1.3384615384615384E-3</v>
      </c>
      <c r="R5" s="13">
        <f t="shared" si="2"/>
        <v>-4.5227017560031439E-2</v>
      </c>
      <c r="S5">
        <f t="shared" si="3"/>
        <v>-0.41972895466635479</v>
      </c>
    </row>
    <row r="6" spans="1:19" x14ac:dyDescent="0.25">
      <c r="A6" t="s">
        <v>14</v>
      </c>
      <c r="B6" s="1">
        <v>43402</v>
      </c>
      <c r="C6" s="1">
        <v>43433</v>
      </c>
      <c r="D6">
        <v>324.39999999999998</v>
      </c>
      <c r="E6">
        <v>337.2</v>
      </c>
      <c r="F6">
        <v>322.64999999999998</v>
      </c>
      <c r="G6">
        <v>335.8</v>
      </c>
      <c r="H6">
        <v>334.5</v>
      </c>
      <c r="I6">
        <v>335.8</v>
      </c>
      <c r="J6">
        <v>3904</v>
      </c>
      <c r="K6">
        <v>25768.6</v>
      </c>
      <c r="L6">
        <v>5332000</v>
      </c>
      <c r="M6">
        <v>-94000</v>
      </c>
      <c r="N6">
        <v>334.2</v>
      </c>
      <c r="O6" s="11">
        <f>(I6-I5)/I5</f>
        <v>5.2169826100579776E-2</v>
      </c>
      <c r="P6" s="6">
        <v>0.13365384615384615</v>
      </c>
      <c r="Q6" s="3">
        <f t="shared" si="0"/>
        <v>1.3365384615384615E-3</v>
      </c>
      <c r="R6" s="13">
        <f t="shared" si="2"/>
        <v>5.0833287639041318E-2</v>
      </c>
      <c r="S6">
        <f t="shared" si="3"/>
        <v>0.47175789680733732</v>
      </c>
    </row>
    <row r="7" spans="1:19" x14ac:dyDescent="0.25">
      <c r="A7" t="s">
        <v>14</v>
      </c>
      <c r="B7" s="1">
        <v>43409</v>
      </c>
      <c r="C7" s="1">
        <v>43433</v>
      </c>
      <c r="D7">
        <v>330.2</v>
      </c>
      <c r="E7">
        <v>331.4</v>
      </c>
      <c r="F7">
        <v>318.10000000000002</v>
      </c>
      <c r="G7">
        <v>322.3</v>
      </c>
      <c r="H7">
        <v>324.5</v>
      </c>
      <c r="I7">
        <v>322.3</v>
      </c>
      <c r="J7">
        <v>3197</v>
      </c>
      <c r="K7">
        <v>20702.5</v>
      </c>
      <c r="L7">
        <v>6342000</v>
      </c>
      <c r="M7">
        <v>156000</v>
      </c>
      <c r="N7">
        <v>320.35000000000002</v>
      </c>
      <c r="O7" s="11">
        <f t="shared" si="1"/>
        <v>-4.0202501488981537E-2</v>
      </c>
      <c r="P7" s="6">
        <v>0.13115384615384615</v>
      </c>
      <c r="Q7" s="3">
        <f t="shared" si="0"/>
        <v>1.3115384615384614E-3</v>
      </c>
      <c r="R7" s="13">
        <f t="shared" si="2"/>
        <v>-4.1514039950519999E-2</v>
      </c>
      <c r="S7">
        <f t="shared" si="3"/>
        <v>-0.38527069730566899</v>
      </c>
    </row>
    <row r="8" spans="1:19" x14ac:dyDescent="0.25">
      <c r="A8" t="s">
        <v>14</v>
      </c>
      <c r="B8" s="1">
        <v>43416</v>
      </c>
      <c r="C8" s="1">
        <v>43433</v>
      </c>
      <c r="D8">
        <v>323.45</v>
      </c>
      <c r="E8">
        <v>323.64999999999998</v>
      </c>
      <c r="F8">
        <v>312</v>
      </c>
      <c r="G8">
        <v>313.05</v>
      </c>
      <c r="H8">
        <v>312</v>
      </c>
      <c r="I8">
        <v>313.05</v>
      </c>
      <c r="J8">
        <v>2115</v>
      </c>
      <c r="K8">
        <v>13348.57</v>
      </c>
      <c r="L8">
        <v>7030000</v>
      </c>
      <c r="M8">
        <v>316000</v>
      </c>
      <c r="N8">
        <v>312.64999999999998</v>
      </c>
      <c r="O8" s="11">
        <f t="shared" si="1"/>
        <v>-2.8699968973006515E-2</v>
      </c>
      <c r="P8" s="6">
        <v>0.13038461538461538</v>
      </c>
      <c r="Q8" s="3">
        <f t="shared" si="0"/>
        <v>1.3038461538461537E-3</v>
      </c>
      <c r="R8" s="13">
        <f t="shared" si="2"/>
        <v>-3.000381512685267E-2</v>
      </c>
      <c r="S8">
        <f t="shared" si="3"/>
        <v>-0.27845015299716969</v>
      </c>
    </row>
    <row r="9" spans="1:19" x14ac:dyDescent="0.25">
      <c r="A9" t="s">
        <v>14</v>
      </c>
      <c r="B9" s="1">
        <v>43423</v>
      </c>
      <c r="C9" s="1">
        <v>43433</v>
      </c>
      <c r="D9">
        <v>320.2</v>
      </c>
      <c r="E9">
        <v>324.3</v>
      </c>
      <c r="F9">
        <v>315.7</v>
      </c>
      <c r="G9">
        <v>319</v>
      </c>
      <c r="H9">
        <v>318.5</v>
      </c>
      <c r="I9">
        <v>319</v>
      </c>
      <c r="J9">
        <v>2788</v>
      </c>
      <c r="K9">
        <v>17840.78</v>
      </c>
      <c r="L9">
        <v>8446000</v>
      </c>
      <c r="M9">
        <v>138000</v>
      </c>
      <c r="N9">
        <v>317.75</v>
      </c>
      <c r="O9" s="11">
        <f t="shared" si="1"/>
        <v>1.9006548474684519E-2</v>
      </c>
      <c r="P9" s="6">
        <v>0.12980769230769232</v>
      </c>
      <c r="Q9" s="3">
        <f t="shared" si="0"/>
        <v>1.2980769230769233E-3</v>
      </c>
      <c r="R9" s="13">
        <f t="shared" si="2"/>
        <v>1.7708471551607596E-2</v>
      </c>
      <c r="S9">
        <f t="shared" si="3"/>
        <v>0.16434332074250468</v>
      </c>
    </row>
    <row r="10" spans="1:19" x14ac:dyDescent="0.25">
      <c r="A10" t="s">
        <v>14</v>
      </c>
      <c r="B10" s="1">
        <v>43430</v>
      </c>
      <c r="C10" s="1">
        <v>43433</v>
      </c>
      <c r="D10">
        <v>321.89999999999998</v>
      </c>
      <c r="E10">
        <v>324.55</v>
      </c>
      <c r="F10">
        <v>307.14999999999998</v>
      </c>
      <c r="G10">
        <v>308.10000000000002</v>
      </c>
      <c r="H10">
        <v>307.35000000000002</v>
      </c>
      <c r="I10">
        <v>308.10000000000002</v>
      </c>
      <c r="J10">
        <v>4168</v>
      </c>
      <c r="K10">
        <v>26184.639999999999</v>
      </c>
      <c r="L10">
        <v>6724000</v>
      </c>
      <c r="M10">
        <v>-242000</v>
      </c>
      <c r="N10">
        <v>307.8</v>
      </c>
      <c r="O10" s="11">
        <f t="shared" si="1"/>
        <v>-3.4169278996865129E-2</v>
      </c>
      <c r="P10" s="6">
        <v>0.12865384615384617</v>
      </c>
      <c r="Q10" s="3">
        <f t="shared" si="0"/>
        <v>1.2865384615384618E-3</v>
      </c>
      <c r="R10" s="13">
        <f t="shared" si="2"/>
        <v>-3.5455817458403593E-2</v>
      </c>
      <c r="S10">
        <f t="shared" si="3"/>
        <v>-0.32904741461016396</v>
      </c>
    </row>
    <row r="11" spans="1:19" x14ac:dyDescent="0.25">
      <c r="A11" t="s">
        <v>14</v>
      </c>
      <c r="B11" s="1">
        <v>43437</v>
      </c>
      <c r="C11" s="1">
        <v>43461</v>
      </c>
      <c r="D11">
        <v>103.8</v>
      </c>
      <c r="E11">
        <v>105.4</v>
      </c>
      <c r="F11">
        <v>102</v>
      </c>
      <c r="G11">
        <v>102.7</v>
      </c>
      <c r="H11">
        <v>102.75</v>
      </c>
      <c r="I11">
        <v>102.7</v>
      </c>
      <c r="J11">
        <v>3009</v>
      </c>
      <c r="K11">
        <v>6225.96</v>
      </c>
      <c r="L11">
        <v>5436000</v>
      </c>
      <c r="M11">
        <v>450000</v>
      </c>
      <c r="N11">
        <v>102.1</v>
      </c>
      <c r="O11" s="11">
        <f t="shared" si="1"/>
        <v>-0.66666666666666674</v>
      </c>
      <c r="P11" s="6">
        <v>0.12846153846153846</v>
      </c>
      <c r="Q11" s="3">
        <f t="shared" si="0"/>
        <v>1.2846153846153847E-3</v>
      </c>
      <c r="R11" s="13">
        <f t="shared" si="2"/>
        <v>-0.66795128205128218</v>
      </c>
      <c r="S11">
        <f t="shared" si="3"/>
        <v>-6.1989162343350701</v>
      </c>
    </row>
    <row r="12" spans="1:19" x14ac:dyDescent="0.25">
      <c r="A12" t="s">
        <v>14</v>
      </c>
      <c r="B12" s="1">
        <v>43444</v>
      </c>
      <c r="C12" s="1">
        <v>43461</v>
      </c>
      <c r="D12">
        <v>98.55</v>
      </c>
      <c r="E12">
        <v>101.25</v>
      </c>
      <c r="F12">
        <v>98.35</v>
      </c>
      <c r="G12">
        <v>99.55</v>
      </c>
      <c r="H12">
        <v>98.95</v>
      </c>
      <c r="I12">
        <v>99.55</v>
      </c>
      <c r="J12">
        <v>2447</v>
      </c>
      <c r="K12">
        <v>4886.71</v>
      </c>
      <c r="L12">
        <v>4808000</v>
      </c>
      <c r="M12">
        <v>-238000</v>
      </c>
      <c r="N12">
        <v>100.05</v>
      </c>
      <c r="O12" s="11">
        <f t="shared" si="1"/>
        <v>-3.0671859785783892E-2</v>
      </c>
      <c r="P12" s="6">
        <v>0.1275</v>
      </c>
      <c r="Q12" s="3">
        <f t="shared" si="0"/>
        <v>1.2750000000000001E-3</v>
      </c>
      <c r="R12" s="13">
        <f t="shared" si="2"/>
        <v>-3.194685978578389E-2</v>
      </c>
      <c r="S12">
        <f t="shared" si="3"/>
        <v>-0.29648256255149708</v>
      </c>
    </row>
    <row r="13" spans="1:19" x14ac:dyDescent="0.25">
      <c r="A13" t="s">
        <v>14</v>
      </c>
      <c r="B13" s="1">
        <v>43451</v>
      </c>
      <c r="C13" s="1">
        <v>43461</v>
      </c>
      <c r="D13">
        <v>100.05</v>
      </c>
      <c r="E13">
        <v>100.95</v>
      </c>
      <c r="F13">
        <v>98.7</v>
      </c>
      <c r="G13">
        <v>99.15</v>
      </c>
      <c r="H13">
        <v>99.2</v>
      </c>
      <c r="I13">
        <v>99.15</v>
      </c>
      <c r="J13">
        <v>1738</v>
      </c>
      <c r="K13">
        <v>3460.65</v>
      </c>
      <c r="L13">
        <v>6200000</v>
      </c>
      <c r="M13">
        <v>430000</v>
      </c>
      <c r="N13">
        <v>98.95</v>
      </c>
      <c r="O13" s="11">
        <f t="shared" si="1"/>
        <v>-4.018081366147579E-3</v>
      </c>
      <c r="P13" s="6">
        <v>0.12826923076923077</v>
      </c>
      <c r="Q13" s="3">
        <f t="shared" si="0"/>
        <v>1.2826923076923078E-3</v>
      </c>
      <c r="R13" s="13">
        <f t="shared" si="2"/>
        <v>-5.3007736738398866E-3</v>
      </c>
      <c r="S13">
        <f t="shared" si="3"/>
        <v>-4.9193785331756064E-2</v>
      </c>
    </row>
    <row r="14" spans="1:19" x14ac:dyDescent="0.25">
      <c r="A14" t="s">
        <v>14</v>
      </c>
      <c r="B14" s="1">
        <v>43458</v>
      </c>
      <c r="C14" s="1">
        <v>43461</v>
      </c>
      <c r="D14">
        <v>99</v>
      </c>
      <c r="E14">
        <v>99.6</v>
      </c>
      <c r="F14">
        <v>97.85</v>
      </c>
      <c r="G14">
        <v>98.9</v>
      </c>
      <c r="H14">
        <v>99</v>
      </c>
      <c r="I14">
        <v>98.9</v>
      </c>
      <c r="J14">
        <v>2307</v>
      </c>
      <c r="K14">
        <v>4551.93</v>
      </c>
      <c r="L14">
        <v>4842000</v>
      </c>
      <c r="M14">
        <v>-1026000</v>
      </c>
      <c r="N14">
        <v>98.55</v>
      </c>
      <c r="O14" s="11">
        <f t="shared" si="1"/>
        <v>-2.5214321734745334E-3</v>
      </c>
      <c r="P14" s="6">
        <v>0.12711538461538463</v>
      </c>
      <c r="Q14" s="3">
        <f t="shared" si="0"/>
        <v>1.2711538461538463E-3</v>
      </c>
      <c r="R14" s="13">
        <f t="shared" si="2"/>
        <v>-3.7925860196283798E-3</v>
      </c>
      <c r="S14">
        <f t="shared" si="3"/>
        <v>-3.5197062538734079E-2</v>
      </c>
    </row>
    <row r="15" spans="1:19" x14ac:dyDescent="0.25">
      <c r="A15" t="s">
        <v>14</v>
      </c>
      <c r="B15" s="1">
        <v>43465</v>
      </c>
      <c r="C15" s="1">
        <v>43496</v>
      </c>
      <c r="D15">
        <v>98.4</v>
      </c>
      <c r="E15">
        <v>99.2</v>
      </c>
      <c r="F15">
        <v>97.85</v>
      </c>
      <c r="G15">
        <v>98.5</v>
      </c>
      <c r="H15">
        <v>98.55</v>
      </c>
      <c r="I15">
        <v>98.5</v>
      </c>
      <c r="J15">
        <v>1239</v>
      </c>
      <c r="K15">
        <v>2438.6</v>
      </c>
      <c r="L15">
        <v>5524000</v>
      </c>
      <c r="M15">
        <v>-90000</v>
      </c>
      <c r="N15">
        <v>97.8</v>
      </c>
      <c r="O15" s="11">
        <f t="shared" si="1"/>
        <v>-4.0444893832154265E-3</v>
      </c>
      <c r="P15" s="6">
        <v>0.1275</v>
      </c>
      <c r="Q15" s="3">
        <f t="shared" si="0"/>
        <v>1.2750000000000001E-3</v>
      </c>
      <c r="R15" s="13">
        <f t="shared" si="2"/>
        <v>-5.3194893832154266E-3</v>
      </c>
      <c r="S15">
        <f t="shared" si="3"/>
        <v>-4.9367476314620629E-2</v>
      </c>
    </row>
    <row r="16" spans="1:19" x14ac:dyDescent="0.25">
      <c r="A16" t="s">
        <v>14</v>
      </c>
      <c r="B16" s="1">
        <v>43472</v>
      </c>
      <c r="C16" s="1">
        <v>43496</v>
      </c>
      <c r="D16">
        <v>97.65</v>
      </c>
      <c r="E16">
        <v>98.25</v>
      </c>
      <c r="F16">
        <v>95.9</v>
      </c>
      <c r="G16">
        <v>96.55</v>
      </c>
      <c r="H16">
        <v>96.6</v>
      </c>
      <c r="I16">
        <v>96.55</v>
      </c>
      <c r="J16">
        <v>1394</v>
      </c>
      <c r="K16">
        <v>2696.53</v>
      </c>
      <c r="L16">
        <v>5664000</v>
      </c>
      <c r="M16">
        <v>-108000</v>
      </c>
      <c r="N16">
        <v>96.1</v>
      </c>
      <c r="O16" s="11">
        <f t="shared" si="1"/>
        <v>-1.9796954314720842E-2</v>
      </c>
      <c r="P16" s="6">
        <v>0.12692307692307692</v>
      </c>
      <c r="Q16" s="3">
        <f t="shared" si="0"/>
        <v>1.2692307692307692E-3</v>
      </c>
      <c r="R16" s="13">
        <f t="shared" si="2"/>
        <v>-2.1066185083951611E-2</v>
      </c>
      <c r="S16">
        <f t="shared" si="3"/>
        <v>-0.19550455283412277</v>
      </c>
    </row>
    <row r="17" spans="1:19" x14ac:dyDescent="0.25">
      <c r="A17" t="s">
        <v>14</v>
      </c>
      <c r="B17" s="1">
        <v>43479</v>
      </c>
      <c r="C17" s="1">
        <v>43496</v>
      </c>
      <c r="D17">
        <v>97.55</v>
      </c>
      <c r="E17">
        <v>97.55</v>
      </c>
      <c r="F17">
        <v>93.2</v>
      </c>
      <c r="G17">
        <v>95.45</v>
      </c>
      <c r="H17">
        <v>95.6</v>
      </c>
      <c r="I17">
        <v>95.45</v>
      </c>
      <c r="J17">
        <v>2956</v>
      </c>
      <c r="K17">
        <v>5640.44</v>
      </c>
      <c r="L17">
        <v>8032000</v>
      </c>
      <c r="M17">
        <v>786000</v>
      </c>
      <c r="N17">
        <v>95.05</v>
      </c>
      <c r="O17" s="11">
        <f t="shared" si="1"/>
        <v>-1.1393060590367626E-2</v>
      </c>
      <c r="P17" s="6">
        <v>0.12653846153846154</v>
      </c>
      <c r="Q17" s="3">
        <f t="shared" si="0"/>
        <v>1.2653846153846155E-3</v>
      </c>
      <c r="R17" s="13">
        <f t="shared" si="2"/>
        <v>-1.2658445205752242E-2</v>
      </c>
      <c r="S17">
        <f t="shared" si="3"/>
        <v>-0.11747659387133874</v>
      </c>
    </row>
    <row r="18" spans="1:19" x14ac:dyDescent="0.25">
      <c r="A18" t="s">
        <v>14</v>
      </c>
      <c r="B18" s="1">
        <v>43486</v>
      </c>
      <c r="C18" s="1">
        <v>43496</v>
      </c>
      <c r="D18">
        <v>93.9</v>
      </c>
      <c r="E18">
        <v>94.35</v>
      </c>
      <c r="F18">
        <v>92.1</v>
      </c>
      <c r="G18">
        <v>92.45</v>
      </c>
      <c r="H18">
        <v>92.5</v>
      </c>
      <c r="I18">
        <v>92.45</v>
      </c>
      <c r="J18">
        <v>1064</v>
      </c>
      <c r="K18">
        <v>1976.99</v>
      </c>
      <c r="L18">
        <v>8012000</v>
      </c>
      <c r="M18">
        <v>58000</v>
      </c>
      <c r="N18">
        <v>92.35</v>
      </c>
      <c r="O18" s="11">
        <f t="shared" si="1"/>
        <v>-3.1430068098480882E-2</v>
      </c>
      <c r="P18" s="6">
        <v>0.12596153846153846</v>
      </c>
      <c r="Q18" s="3">
        <f t="shared" si="0"/>
        <v>1.2596153846153846E-3</v>
      </c>
      <c r="R18" s="13">
        <f t="shared" si="2"/>
        <v>-3.2689683483096268E-2</v>
      </c>
      <c r="S18">
        <f t="shared" si="3"/>
        <v>-0.30337633160360139</v>
      </c>
    </row>
    <row r="19" spans="1:19" x14ac:dyDescent="0.25">
      <c r="A19" t="s">
        <v>14</v>
      </c>
      <c r="B19" s="1">
        <v>43493</v>
      </c>
      <c r="C19" s="1">
        <v>43496</v>
      </c>
      <c r="D19">
        <v>86</v>
      </c>
      <c r="E19">
        <v>88.8</v>
      </c>
      <c r="F19">
        <v>84.75</v>
      </c>
      <c r="G19">
        <v>88.1</v>
      </c>
      <c r="H19">
        <v>87.85</v>
      </c>
      <c r="I19">
        <v>88.1</v>
      </c>
      <c r="J19">
        <v>2166</v>
      </c>
      <c r="K19">
        <v>3762.65</v>
      </c>
      <c r="L19">
        <v>6872000</v>
      </c>
      <c r="M19">
        <v>-988000</v>
      </c>
      <c r="N19">
        <v>88.15</v>
      </c>
      <c r="O19" s="11">
        <f t="shared" si="1"/>
        <v>-4.7052460789616099E-2</v>
      </c>
      <c r="P19" s="6">
        <v>0.12269230769230768</v>
      </c>
      <c r="Q19" s="3">
        <f t="shared" si="0"/>
        <v>1.2269230769230768E-3</v>
      </c>
      <c r="R19" s="13">
        <f t="shared" si="2"/>
        <v>-4.8279383866539176E-2</v>
      </c>
      <c r="S19">
        <f t="shared" si="3"/>
        <v>-0.44805641440629357</v>
      </c>
    </row>
    <row r="20" spans="1:19" x14ac:dyDescent="0.25">
      <c r="A20" t="s">
        <v>14</v>
      </c>
      <c r="B20" s="1">
        <v>43500</v>
      </c>
      <c r="C20" s="1">
        <v>43524</v>
      </c>
      <c r="D20">
        <v>88</v>
      </c>
      <c r="E20">
        <v>88.9</v>
      </c>
      <c r="F20">
        <v>86.9</v>
      </c>
      <c r="G20">
        <v>87.85</v>
      </c>
      <c r="H20">
        <v>87.8</v>
      </c>
      <c r="I20">
        <v>87.85</v>
      </c>
      <c r="J20">
        <v>1273</v>
      </c>
      <c r="K20">
        <v>2242.7199999999998</v>
      </c>
      <c r="L20">
        <v>6052000</v>
      </c>
      <c r="M20">
        <v>-28000</v>
      </c>
      <c r="N20">
        <v>87.65</v>
      </c>
      <c r="O20" s="11">
        <f t="shared" si="1"/>
        <v>-2.8376844494892172E-3</v>
      </c>
      <c r="P20" s="6">
        <v>0.1225</v>
      </c>
      <c r="Q20" s="3">
        <f t="shared" si="0"/>
        <v>1.225E-3</v>
      </c>
      <c r="R20" s="13">
        <f t="shared" si="2"/>
        <v>-4.0626844494892171E-3</v>
      </c>
      <c r="S20">
        <f t="shared" si="3"/>
        <v>-3.7703708736928236E-2</v>
      </c>
    </row>
    <row r="21" spans="1:19" x14ac:dyDescent="0.25">
      <c r="A21" t="s">
        <v>14</v>
      </c>
      <c r="B21" s="1">
        <v>43507</v>
      </c>
      <c r="C21" s="1">
        <v>43524</v>
      </c>
      <c r="D21">
        <v>82.25</v>
      </c>
      <c r="E21">
        <v>82.7</v>
      </c>
      <c r="F21">
        <v>78.95</v>
      </c>
      <c r="G21">
        <v>79.900000000000006</v>
      </c>
      <c r="H21">
        <v>80.400000000000006</v>
      </c>
      <c r="I21">
        <v>79.900000000000006</v>
      </c>
      <c r="J21">
        <v>2629</v>
      </c>
      <c r="K21">
        <v>4228.87</v>
      </c>
      <c r="L21">
        <v>6756000</v>
      </c>
      <c r="M21">
        <v>176000</v>
      </c>
      <c r="N21">
        <v>79.45</v>
      </c>
      <c r="O21" s="11">
        <f t="shared" si="1"/>
        <v>-9.0495162208309499E-2</v>
      </c>
      <c r="P21" s="6">
        <v>0.12365384615384614</v>
      </c>
      <c r="Q21" s="3">
        <f t="shared" si="0"/>
        <v>1.2365384615384614E-3</v>
      </c>
      <c r="R21" s="13">
        <f t="shared" si="2"/>
        <v>-9.1731700669847954E-2</v>
      </c>
      <c r="S21">
        <f t="shared" si="3"/>
        <v>-0.85131527368163418</v>
      </c>
    </row>
    <row r="22" spans="1:19" ht="17.25" customHeight="1" x14ac:dyDescent="0.25">
      <c r="A22" t="s">
        <v>14</v>
      </c>
      <c r="B22" s="1">
        <v>43514</v>
      </c>
      <c r="C22" s="1">
        <v>43524</v>
      </c>
      <c r="D22">
        <v>77.849999999999994</v>
      </c>
      <c r="E22">
        <v>78.150000000000006</v>
      </c>
      <c r="F22">
        <v>76.349999999999994</v>
      </c>
      <c r="G22">
        <v>76.599999999999994</v>
      </c>
      <c r="H22">
        <v>76.599999999999994</v>
      </c>
      <c r="I22">
        <v>76.599999999999994</v>
      </c>
      <c r="J22">
        <v>1685</v>
      </c>
      <c r="K22">
        <v>2596.66</v>
      </c>
      <c r="L22">
        <v>6166000</v>
      </c>
      <c r="M22">
        <v>-186000</v>
      </c>
      <c r="N22">
        <v>76.349999999999994</v>
      </c>
      <c r="O22" s="11">
        <f t="shared" si="1"/>
        <v>-4.1301627033792379E-2</v>
      </c>
      <c r="P22" s="6">
        <v>0.12346153846153846</v>
      </c>
      <c r="Q22" s="3">
        <f t="shared" si="0"/>
        <v>1.2346153846153846E-3</v>
      </c>
      <c r="R22" s="13">
        <f t="shared" si="2"/>
        <v>-4.2536242418407762E-2</v>
      </c>
      <c r="S22">
        <f t="shared" si="3"/>
        <v>-0.39475723867962559</v>
      </c>
    </row>
    <row r="23" spans="1:19" ht="17.25" customHeight="1" x14ac:dyDescent="0.25">
      <c r="A23" t="s">
        <v>14</v>
      </c>
      <c r="B23" s="1">
        <v>43521</v>
      </c>
      <c r="C23" s="1">
        <v>43524</v>
      </c>
      <c r="D23">
        <v>75.5</v>
      </c>
      <c r="E23">
        <v>76.25</v>
      </c>
      <c r="F23">
        <v>74.5</v>
      </c>
      <c r="G23">
        <v>75.7</v>
      </c>
      <c r="H23">
        <v>75.45</v>
      </c>
      <c r="I23">
        <v>75.7</v>
      </c>
      <c r="J23">
        <v>3120</v>
      </c>
      <c r="K23">
        <v>4716.9799999999996</v>
      </c>
      <c r="L23">
        <v>5682000</v>
      </c>
      <c r="M23">
        <v>-1360000</v>
      </c>
      <c r="N23">
        <v>75.55</v>
      </c>
      <c r="O23" s="11">
        <f t="shared" si="1"/>
        <v>-1.1749347258485528E-2</v>
      </c>
      <c r="P23" s="6">
        <v>0.12326923076923077</v>
      </c>
      <c r="Q23" s="3">
        <f t="shared" si="0"/>
        <v>1.2326923076923077E-3</v>
      </c>
      <c r="R23" s="13">
        <f t="shared" si="2"/>
        <v>-1.2982039566177836E-2</v>
      </c>
      <c r="S23">
        <f t="shared" si="3"/>
        <v>-0.1204797086015347</v>
      </c>
    </row>
    <row r="24" spans="1:19" ht="17.25" customHeight="1" x14ac:dyDescent="0.25">
      <c r="A24" t="s">
        <v>14</v>
      </c>
      <c r="B24" s="1">
        <v>43529</v>
      </c>
      <c r="C24" s="1">
        <v>43552</v>
      </c>
      <c r="D24">
        <v>84.6</v>
      </c>
      <c r="E24">
        <v>86.4</v>
      </c>
      <c r="F24">
        <v>82.85</v>
      </c>
      <c r="G24">
        <v>85.85</v>
      </c>
      <c r="H24">
        <v>85.75</v>
      </c>
      <c r="I24">
        <v>85.85</v>
      </c>
      <c r="J24">
        <v>5100</v>
      </c>
      <c r="K24">
        <v>8691.83</v>
      </c>
      <c r="L24">
        <v>6006000</v>
      </c>
      <c r="M24">
        <v>-438000</v>
      </c>
      <c r="N24">
        <v>85.25</v>
      </c>
      <c r="O24" s="11">
        <f t="shared" si="1"/>
        <v>0.13408190224570662</v>
      </c>
      <c r="P24" s="6">
        <v>0.12153846153846154</v>
      </c>
      <c r="Q24" s="3">
        <f t="shared" si="0"/>
        <v>1.2153846153846154E-3</v>
      </c>
      <c r="R24" s="13">
        <f t="shared" si="2"/>
        <v>0.13286651763032201</v>
      </c>
      <c r="S24">
        <f t="shared" si="3"/>
        <v>1.2330665952295239</v>
      </c>
    </row>
    <row r="25" spans="1:19" ht="24" customHeight="1" x14ac:dyDescent="0.25">
      <c r="A25" t="s">
        <v>14</v>
      </c>
      <c r="B25" s="1">
        <v>43535</v>
      </c>
      <c r="C25" s="1">
        <v>43552</v>
      </c>
      <c r="D25">
        <v>85</v>
      </c>
      <c r="E25">
        <v>88.35</v>
      </c>
      <c r="F25">
        <v>84.65</v>
      </c>
      <c r="G25">
        <v>87.9</v>
      </c>
      <c r="H25">
        <v>88.2</v>
      </c>
      <c r="I25">
        <v>87.9</v>
      </c>
      <c r="J25">
        <v>3524</v>
      </c>
      <c r="K25">
        <v>6117.85</v>
      </c>
      <c r="L25">
        <v>6038000</v>
      </c>
      <c r="M25">
        <v>-402000</v>
      </c>
      <c r="N25">
        <v>87.4</v>
      </c>
      <c r="O25" s="11">
        <f t="shared" si="1"/>
        <v>2.3878858474082835E-2</v>
      </c>
      <c r="P25" s="6">
        <v>0.12076923076923077</v>
      </c>
      <c r="Q25" s="3">
        <f t="shared" si="0"/>
        <v>1.2076923076923076E-3</v>
      </c>
      <c r="R25" s="13">
        <f t="shared" si="2"/>
        <v>2.2671166166390526E-2</v>
      </c>
      <c r="S25">
        <f t="shared" si="3"/>
        <v>0.210399566220694</v>
      </c>
    </row>
    <row r="26" spans="1:19" x14ac:dyDescent="0.25">
      <c r="A26" t="s">
        <v>14</v>
      </c>
      <c r="B26" s="1">
        <v>43542</v>
      </c>
      <c r="C26" s="1">
        <v>43552</v>
      </c>
      <c r="D26">
        <v>95.35</v>
      </c>
      <c r="E26">
        <v>95.95</v>
      </c>
      <c r="F26">
        <v>91.1</v>
      </c>
      <c r="G26">
        <v>92.6</v>
      </c>
      <c r="H26">
        <v>92.6</v>
      </c>
      <c r="I26">
        <v>92.6</v>
      </c>
      <c r="J26">
        <v>2893</v>
      </c>
      <c r="K26">
        <v>5433.46</v>
      </c>
      <c r="L26">
        <v>5212000</v>
      </c>
      <c r="M26">
        <v>-864000</v>
      </c>
      <c r="N26">
        <v>92</v>
      </c>
      <c r="O26" s="11">
        <f t="shared" si="1"/>
        <v>5.3469852104664262E-2</v>
      </c>
      <c r="P26" s="6">
        <v>0.11769230769230769</v>
      </c>
      <c r="Q26" s="3">
        <f t="shared" si="0"/>
        <v>1.1769230769230769E-3</v>
      </c>
      <c r="R26" s="13">
        <f t="shared" si="2"/>
        <v>5.2292929027741186E-2</v>
      </c>
      <c r="S26">
        <f t="shared" si="3"/>
        <v>0.48530408639309863</v>
      </c>
    </row>
    <row r="27" spans="1:19" x14ac:dyDescent="0.25">
      <c r="A27" t="s">
        <v>14</v>
      </c>
      <c r="B27" s="1">
        <v>43549</v>
      </c>
      <c r="C27" s="1">
        <v>43552</v>
      </c>
      <c r="D27">
        <v>86</v>
      </c>
      <c r="E27">
        <v>86.9</v>
      </c>
      <c r="F27">
        <v>84.6</v>
      </c>
      <c r="G27">
        <v>85.15</v>
      </c>
      <c r="H27">
        <v>85.25</v>
      </c>
      <c r="I27">
        <v>85.15</v>
      </c>
      <c r="J27">
        <v>2622</v>
      </c>
      <c r="K27">
        <v>4491.3999999999996</v>
      </c>
      <c r="L27">
        <v>3896000</v>
      </c>
      <c r="M27">
        <v>-682000</v>
      </c>
      <c r="N27">
        <v>84.9</v>
      </c>
      <c r="O27" s="11">
        <f t="shared" si="1"/>
        <v>-8.0453563714902684E-2</v>
      </c>
      <c r="P27" s="6">
        <v>0.11942307692307692</v>
      </c>
      <c r="Q27" s="3">
        <f t="shared" si="0"/>
        <v>1.1942307692307693E-3</v>
      </c>
      <c r="R27" s="13">
        <f t="shared" si="2"/>
        <v>-8.1647794484133451E-2</v>
      </c>
      <c r="S27">
        <f t="shared" si="3"/>
        <v>-0.75773166745189369</v>
      </c>
    </row>
    <row r="28" spans="1:19" x14ac:dyDescent="0.25">
      <c r="A28" t="s">
        <v>14</v>
      </c>
      <c r="B28" s="1">
        <v>43556</v>
      </c>
      <c r="C28" s="1">
        <v>43580</v>
      </c>
      <c r="D28">
        <v>91.5</v>
      </c>
      <c r="E28">
        <v>94.3</v>
      </c>
      <c r="F28">
        <v>90.5</v>
      </c>
      <c r="G28">
        <v>92.6</v>
      </c>
      <c r="H28">
        <v>92.4</v>
      </c>
      <c r="I28">
        <v>92.6</v>
      </c>
      <c r="J28">
        <v>2445</v>
      </c>
      <c r="K28">
        <v>4505.5600000000004</v>
      </c>
      <c r="L28">
        <v>4740000</v>
      </c>
      <c r="M28">
        <v>374000</v>
      </c>
      <c r="N28">
        <v>91.85</v>
      </c>
      <c r="O28" s="11">
        <f t="shared" si="1"/>
        <v>8.7492660011743842E-2</v>
      </c>
      <c r="P28" s="6">
        <v>0.12134615384615384</v>
      </c>
      <c r="Q28" s="3">
        <f t="shared" si="0"/>
        <v>1.2134615384615385E-3</v>
      </c>
      <c r="R28" s="13">
        <f t="shared" si="2"/>
        <v>8.6279198473282304E-2</v>
      </c>
      <c r="S28">
        <f t="shared" si="3"/>
        <v>0.80071337307559043</v>
      </c>
    </row>
    <row r="29" spans="1:19" x14ac:dyDescent="0.25">
      <c r="A29" t="s">
        <v>14</v>
      </c>
      <c r="B29" s="1">
        <v>43563</v>
      </c>
      <c r="C29" s="1">
        <v>43580</v>
      </c>
      <c r="D29">
        <v>90.8</v>
      </c>
      <c r="E29">
        <v>91.75</v>
      </c>
      <c r="F29">
        <v>88.25</v>
      </c>
      <c r="G29">
        <v>88.65</v>
      </c>
      <c r="H29">
        <v>88.75</v>
      </c>
      <c r="I29">
        <v>88.65</v>
      </c>
      <c r="J29">
        <v>2096</v>
      </c>
      <c r="K29">
        <v>3758.18</v>
      </c>
      <c r="L29">
        <v>4134000</v>
      </c>
      <c r="M29">
        <v>-12000</v>
      </c>
      <c r="N29">
        <v>87.85</v>
      </c>
      <c r="O29" s="11">
        <f t="shared" si="1"/>
        <v>-4.2656587473002043E-2</v>
      </c>
      <c r="P29" s="6">
        <v>0.12192307692307693</v>
      </c>
      <c r="Q29" s="3">
        <f t="shared" si="0"/>
        <v>1.2192307692307693E-3</v>
      </c>
      <c r="R29" s="13">
        <f t="shared" si="2"/>
        <v>-4.3875818242232814E-2</v>
      </c>
      <c r="S29">
        <f t="shared" si="3"/>
        <v>-0.40718916080414119</v>
      </c>
    </row>
    <row r="30" spans="1:19" x14ac:dyDescent="0.25">
      <c r="A30" t="s">
        <v>14</v>
      </c>
      <c r="B30" s="1">
        <v>43570</v>
      </c>
      <c r="C30" s="1">
        <v>43580</v>
      </c>
      <c r="D30">
        <v>89.65</v>
      </c>
      <c r="E30">
        <v>90.75</v>
      </c>
      <c r="F30">
        <v>88.2</v>
      </c>
      <c r="G30">
        <v>88.55</v>
      </c>
      <c r="H30">
        <v>88.3</v>
      </c>
      <c r="I30">
        <v>88.55</v>
      </c>
      <c r="J30">
        <v>1505</v>
      </c>
      <c r="K30">
        <v>2680.21</v>
      </c>
      <c r="L30">
        <v>4334000</v>
      </c>
      <c r="M30">
        <v>90000</v>
      </c>
      <c r="N30">
        <v>88</v>
      </c>
      <c r="O30" s="11">
        <f t="shared" si="1"/>
        <v>-1.1280315848844729E-3</v>
      </c>
      <c r="P30" s="6">
        <v>0.12288461538461538</v>
      </c>
      <c r="Q30" s="3">
        <f t="shared" si="0"/>
        <v>1.2288461538461539E-3</v>
      </c>
      <c r="R30" s="13">
        <f t="shared" si="2"/>
        <v>-2.3568777387306269E-3</v>
      </c>
      <c r="S30">
        <f t="shared" si="3"/>
        <v>-2.1872983957890686E-2</v>
      </c>
    </row>
    <row r="31" spans="1:19" x14ac:dyDescent="0.25">
      <c r="A31" t="s">
        <v>14</v>
      </c>
      <c r="B31" s="1">
        <v>43577</v>
      </c>
      <c r="C31" s="1">
        <v>43580</v>
      </c>
      <c r="D31">
        <v>87.85</v>
      </c>
      <c r="E31">
        <v>87.85</v>
      </c>
      <c r="F31">
        <v>84.95</v>
      </c>
      <c r="G31">
        <v>85.3</v>
      </c>
      <c r="H31">
        <v>85.1</v>
      </c>
      <c r="I31">
        <v>85.3</v>
      </c>
      <c r="J31">
        <v>2175</v>
      </c>
      <c r="K31">
        <v>3738.66</v>
      </c>
      <c r="L31">
        <v>3330000</v>
      </c>
      <c r="M31">
        <v>-1122000</v>
      </c>
      <c r="N31">
        <v>85.2</v>
      </c>
      <c r="O31" s="11">
        <f t="shared" si="1"/>
        <v>-3.6702428006775832E-2</v>
      </c>
      <c r="P31" s="6">
        <v>0.12442307692307691</v>
      </c>
      <c r="Q31" s="3">
        <f t="shared" si="0"/>
        <v>1.2442307692307692E-3</v>
      </c>
      <c r="R31" s="13">
        <f t="shared" si="2"/>
        <v>-3.79466587760066E-2</v>
      </c>
      <c r="S31">
        <f t="shared" si="3"/>
        <v>-0.35216364643087988</v>
      </c>
    </row>
    <row r="32" spans="1:19" x14ac:dyDescent="0.25">
      <c r="A32" t="s">
        <v>14</v>
      </c>
      <c r="B32" s="1">
        <v>43585</v>
      </c>
      <c r="C32" s="1">
        <v>43615</v>
      </c>
      <c r="D32">
        <v>87</v>
      </c>
      <c r="E32">
        <v>87</v>
      </c>
      <c r="F32">
        <v>83.4</v>
      </c>
      <c r="G32">
        <v>83.9</v>
      </c>
      <c r="H32">
        <v>83.7</v>
      </c>
      <c r="I32">
        <v>83.9</v>
      </c>
      <c r="J32">
        <v>2387</v>
      </c>
      <c r="K32">
        <v>4045.52</v>
      </c>
      <c r="L32">
        <v>4028000</v>
      </c>
      <c r="M32">
        <v>272000</v>
      </c>
      <c r="N32">
        <v>83.35</v>
      </c>
      <c r="O32" s="11">
        <f t="shared" si="1"/>
        <v>-1.6412661195779502E-2</v>
      </c>
      <c r="P32" s="6">
        <v>0.12384615384615386</v>
      </c>
      <c r="Q32" s="3">
        <f t="shared" si="0"/>
        <v>1.2384615384615385E-3</v>
      </c>
      <c r="R32" s="13">
        <f t="shared" si="2"/>
        <v>-1.7651122734241041E-2</v>
      </c>
      <c r="S32">
        <f t="shared" si="3"/>
        <v>-0.16381109552706424</v>
      </c>
    </row>
    <row r="33" spans="1:19" x14ac:dyDescent="0.25">
      <c r="A33" t="s">
        <v>14</v>
      </c>
      <c r="B33" s="1">
        <v>43591</v>
      </c>
      <c r="C33" s="1">
        <v>43615</v>
      </c>
      <c r="D33">
        <v>82.05</v>
      </c>
      <c r="E33">
        <v>84.7</v>
      </c>
      <c r="F33">
        <v>81.400000000000006</v>
      </c>
      <c r="G33">
        <v>82.05</v>
      </c>
      <c r="H33">
        <v>81.8</v>
      </c>
      <c r="I33">
        <v>82.05</v>
      </c>
      <c r="J33">
        <v>1438</v>
      </c>
      <c r="K33">
        <v>2384.98</v>
      </c>
      <c r="L33">
        <v>4628000</v>
      </c>
      <c r="M33">
        <v>442000</v>
      </c>
      <c r="N33">
        <v>81.3</v>
      </c>
      <c r="O33" s="11">
        <f t="shared" si="1"/>
        <v>-2.2050059594755762E-2</v>
      </c>
      <c r="P33" s="6">
        <v>0.12211538461538461</v>
      </c>
      <c r="Q33" s="3">
        <f t="shared" si="0"/>
        <v>1.2211538461538462E-3</v>
      </c>
      <c r="R33" s="13">
        <f t="shared" si="2"/>
        <v>-2.327121344090961E-2</v>
      </c>
      <c r="S33">
        <f t="shared" si="3"/>
        <v>-0.21596829988636168</v>
      </c>
    </row>
    <row r="34" spans="1:19" x14ac:dyDescent="0.25">
      <c r="A34" t="s">
        <v>14</v>
      </c>
      <c r="B34" s="1">
        <v>43598</v>
      </c>
      <c r="C34" s="1">
        <v>43615</v>
      </c>
      <c r="D34">
        <v>77.400000000000006</v>
      </c>
      <c r="E34">
        <v>77.75</v>
      </c>
      <c r="F34">
        <v>73.2</v>
      </c>
      <c r="G34">
        <v>73.95</v>
      </c>
      <c r="H34">
        <v>74.2</v>
      </c>
      <c r="I34">
        <v>73.95</v>
      </c>
      <c r="J34">
        <v>1215</v>
      </c>
      <c r="K34">
        <v>1836.87</v>
      </c>
      <c r="L34">
        <v>5574000</v>
      </c>
      <c r="M34">
        <v>270000</v>
      </c>
      <c r="N34">
        <v>73.599999999999994</v>
      </c>
      <c r="O34" s="11">
        <f t="shared" si="1"/>
        <v>-9.8720292504570317E-2</v>
      </c>
      <c r="P34" s="6">
        <v>0.1201923076923077</v>
      </c>
      <c r="Q34" s="3">
        <f t="shared" si="0"/>
        <v>1.201923076923077E-3</v>
      </c>
      <c r="R34" s="13">
        <f t="shared" si="2"/>
        <v>-9.992221558149339E-2</v>
      </c>
      <c r="S34">
        <f t="shared" si="3"/>
        <v>-0.92732727817609406</v>
      </c>
    </row>
    <row r="35" spans="1:19" x14ac:dyDescent="0.25">
      <c r="A35" t="s">
        <v>14</v>
      </c>
      <c r="B35" s="1">
        <v>43605</v>
      </c>
      <c r="C35" s="1">
        <v>43615</v>
      </c>
      <c r="D35">
        <v>76.400000000000006</v>
      </c>
      <c r="E35">
        <v>83.3</v>
      </c>
      <c r="F35">
        <v>75.3</v>
      </c>
      <c r="G35">
        <v>80.650000000000006</v>
      </c>
      <c r="H35">
        <v>80.75</v>
      </c>
      <c r="I35">
        <v>80.650000000000006</v>
      </c>
      <c r="J35">
        <v>4877</v>
      </c>
      <c r="K35">
        <v>7825.3</v>
      </c>
      <c r="L35">
        <v>6412000</v>
      </c>
      <c r="M35">
        <v>86000</v>
      </c>
      <c r="N35">
        <v>80.2</v>
      </c>
      <c r="O35" s="11">
        <f t="shared" si="1"/>
        <v>9.0601757944557174E-2</v>
      </c>
      <c r="P35" s="6">
        <v>0.11769230769230769</v>
      </c>
      <c r="Q35" s="3">
        <f t="shared" si="0"/>
        <v>1.1769230769230769E-3</v>
      </c>
      <c r="R35" s="13">
        <f t="shared" si="2"/>
        <v>8.9424834867634098E-2</v>
      </c>
      <c r="S35">
        <f t="shared" si="3"/>
        <v>0.82990642507839429</v>
      </c>
    </row>
    <row r="36" spans="1:19" x14ac:dyDescent="0.25">
      <c r="A36" t="s">
        <v>14</v>
      </c>
      <c r="B36" s="1">
        <v>43612</v>
      </c>
      <c r="C36" s="1">
        <v>43615</v>
      </c>
      <c r="D36">
        <v>78.5</v>
      </c>
      <c r="E36">
        <v>79.3</v>
      </c>
      <c r="F36">
        <v>76.650000000000006</v>
      </c>
      <c r="G36">
        <v>78.75</v>
      </c>
      <c r="H36">
        <v>78.650000000000006</v>
      </c>
      <c r="I36">
        <v>78.75</v>
      </c>
      <c r="J36">
        <v>2328</v>
      </c>
      <c r="K36">
        <v>3626.67</v>
      </c>
      <c r="L36">
        <v>5164000</v>
      </c>
      <c r="M36">
        <v>-1332000</v>
      </c>
      <c r="N36">
        <v>78.5</v>
      </c>
      <c r="O36" s="11">
        <f t="shared" si="1"/>
        <v>-2.3558586484810979E-2</v>
      </c>
      <c r="P36" s="6">
        <v>0.11384615384615385</v>
      </c>
      <c r="Q36" s="3">
        <f t="shared" si="0"/>
        <v>1.1384615384615385E-3</v>
      </c>
      <c r="R36" s="13">
        <f t="shared" si="2"/>
        <v>-2.4697048023272519E-2</v>
      </c>
      <c r="S36">
        <f t="shared" si="3"/>
        <v>-0.22920074569130469</v>
      </c>
    </row>
    <row r="37" spans="1:19" x14ac:dyDescent="0.25">
      <c r="A37" t="s">
        <v>14</v>
      </c>
      <c r="B37" s="1">
        <v>43619</v>
      </c>
      <c r="C37" s="1">
        <v>43643</v>
      </c>
      <c r="D37">
        <v>74.3</v>
      </c>
      <c r="E37">
        <v>76.650000000000006</v>
      </c>
      <c r="F37">
        <v>73.2</v>
      </c>
      <c r="G37">
        <v>76.099999999999994</v>
      </c>
      <c r="H37">
        <v>76.3</v>
      </c>
      <c r="I37">
        <v>76.099999999999994</v>
      </c>
      <c r="J37">
        <v>1987</v>
      </c>
      <c r="K37">
        <v>2994.95</v>
      </c>
      <c r="L37">
        <v>6614000</v>
      </c>
      <c r="M37">
        <v>-118000</v>
      </c>
      <c r="N37">
        <v>75.7</v>
      </c>
      <c r="O37" s="11">
        <f t="shared" si="1"/>
        <v>-3.3650793650793723E-2</v>
      </c>
      <c r="P37" s="6">
        <v>0.115</v>
      </c>
      <c r="Q37" s="3">
        <f t="shared" si="0"/>
        <v>1.15E-3</v>
      </c>
      <c r="R37" s="13">
        <f t="shared" si="2"/>
        <v>-3.4800793650793721E-2</v>
      </c>
      <c r="S37">
        <f t="shared" si="3"/>
        <v>-0.32296847169325066</v>
      </c>
    </row>
    <row r="38" spans="1:19" x14ac:dyDescent="0.25">
      <c r="A38" t="s">
        <v>14</v>
      </c>
      <c r="B38" s="1">
        <v>43626</v>
      </c>
      <c r="C38" s="1">
        <v>43643</v>
      </c>
      <c r="D38">
        <v>72.8</v>
      </c>
      <c r="E38">
        <v>73.599999999999994</v>
      </c>
      <c r="F38">
        <v>71.3</v>
      </c>
      <c r="G38">
        <v>72.8</v>
      </c>
      <c r="H38">
        <v>73.150000000000006</v>
      </c>
      <c r="I38">
        <v>72.8</v>
      </c>
      <c r="J38">
        <v>1660</v>
      </c>
      <c r="K38">
        <v>2405.41</v>
      </c>
      <c r="L38">
        <v>7398000</v>
      </c>
      <c r="M38">
        <v>34000</v>
      </c>
      <c r="N38">
        <v>72.45</v>
      </c>
      <c r="O38" s="11">
        <f t="shared" si="1"/>
        <v>-4.3363994743758176E-2</v>
      </c>
      <c r="P38" s="6">
        <v>0.11480769230769231</v>
      </c>
      <c r="Q38" s="3">
        <f t="shared" si="0"/>
        <v>1.1480769230769231E-3</v>
      </c>
      <c r="R38" s="13">
        <f t="shared" si="2"/>
        <v>-4.4512071666835101E-2</v>
      </c>
      <c r="S38">
        <f t="shared" si="3"/>
        <v>-0.41309390534000928</v>
      </c>
    </row>
    <row r="39" spans="1:19" x14ac:dyDescent="0.25">
      <c r="A39" t="s">
        <v>14</v>
      </c>
      <c r="B39" s="1">
        <v>43633</v>
      </c>
      <c r="C39" s="1">
        <v>43643</v>
      </c>
      <c r="D39">
        <v>72.900000000000006</v>
      </c>
      <c r="E39">
        <v>73.400000000000006</v>
      </c>
      <c r="F39">
        <v>71.5</v>
      </c>
      <c r="G39">
        <v>72.25</v>
      </c>
      <c r="H39">
        <v>72.400000000000006</v>
      </c>
      <c r="I39">
        <v>72.25</v>
      </c>
      <c r="J39">
        <v>1513</v>
      </c>
      <c r="K39">
        <v>2189.91</v>
      </c>
      <c r="L39">
        <v>7742000</v>
      </c>
      <c r="M39">
        <v>56000</v>
      </c>
      <c r="N39">
        <v>71.95</v>
      </c>
      <c r="O39" s="11">
        <f t="shared" si="1"/>
        <v>-7.554945054945016E-3</v>
      </c>
      <c r="P39" s="6">
        <v>0.11557692307692308</v>
      </c>
      <c r="Q39" s="3">
        <f t="shared" si="0"/>
        <v>1.1557692307692308E-3</v>
      </c>
      <c r="R39" s="13">
        <f t="shared" si="2"/>
        <v>-8.710714285714247E-3</v>
      </c>
      <c r="S39">
        <f t="shared" si="3"/>
        <v>-8.0839710394062569E-2</v>
      </c>
    </row>
    <row r="40" spans="1:19" x14ac:dyDescent="0.25">
      <c r="A40" t="s">
        <v>14</v>
      </c>
      <c r="B40" s="1">
        <v>43640</v>
      </c>
      <c r="C40" s="1">
        <v>43643</v>
      </c>
      <c r="D40">
        <v>64.099999999999994</v>
      </c>
      <c r="E40">
        <v>64.599999999999994</v>
      </c>
      <c r="F40">
        <v>60.35</v>
      </c>
      <c r="G40">
        <v>62.55</v>
      </c>
      <c r="H40">
        <v>61.9</v>
      </c>
      <c r="I40">
        <v>62.55</v>
      </c>
      <c r="J40">
        <v>2609</v>
      </c>
      <c r="K40">
        <v>3268.24</v>
      </c>
      <c r="L40">
        <v>6296000</v>
      </c>
      <c r="M40">
        <v>-786000</v>
      </c>
      <c r="N40">
        <v>62.5</v>
      </c>
      <c r="O40" s="11">
        <f t="shared" si="1"/>
        <v>-0.13425605536332183</v>
      </c>
      <c r="P40" s="6">
        <v>0.11326923076923076</v>
      </c>
      <c r="Q40" s="3">
        <f t="shared" si="0"/>
        <v>1.1326923076923076E-3</v>
      </c>
      <c r="R40" s="13">
        <f t="shared" si="2"/>
        <v>-0.13538874767101414</v>
      </c>
      <c r="S40">
        <f t="shared" si="3"/>
        <v>-1.2564741298298896</v>
      </c>
    </row>
    <row r="41" spans="1:19" x14ac:dyDescent="0.25">
      <c r="A41" t="s">
        <v>14</v>
      </c>
      <c r="B41" s="1">
        <v>43647</v>
      </c>
      <c r="C41" s="1">
        <v>43671</v>
      </c>
      <c r="D41">
        <v>63.55</v>
      </c>
      <c r="E41">
        <v>66.349999999999994</v>
      </c>
      <c r="F41">
        <v>63</v>
      </c>
      <c r="G41">
        <v>65.75</v>
      </c>
      <c r="H41">
        <v>65.349999999999994</v>
      </c>
      <c r="I41">
        <v>65.75</v>
      </c>
      <c r="J41">
        <v>674</v>
      </c>
      <c r="K41">
        <v>2609.35</v>
      </c>
      <c r="L41">
        <v>6384000</v>
      </c>
      <c r="M41">
        <v>18000</v>
      </c>
      <c r="N41">
        <v>65.3</v>
      </c>
      <c r="O41" s="11">
        <f t="shared" si="1"/>
        <v>5.1159072741806602E-2</v>
      </c>
      <c r="P41" s="6">
        <v>0.11249999999999999</v>
      </c>
      <c r="Q41" s="3">
        <f t="shared" si="0"/>
        <v>1.1249999999999999E-3</v>
      </c>
      <c r="R41" s="13">
        <f t="shared" si="2"/>
        <v>5.0034072741806601E-2</v>
      </c>
      <c r="S41">
        <f t="shared" si="3"/>
        <v>0.4643407897003996</v>
      </c>
    </row>
    <row r="42" spans="1:19" x14ac:dyDescent="0.25">
      <c r="A42" t="s">
        <v>14</v>
      </c>
      <c r="B42" s="1">
        <v>43654</v>
      </c>
      <c r="C42" s="1">
        <v>43671</v>
      </c>
      <c r="D42">
        <v>65.650000000000006</v>
      </c>
      <c r="E42">
        <v>66.5</v>
      </c>
      <c r="F42">
        <v>62.15</v>
      </c>
      <c r="G42">
        <v>63</v>
      </c>
      <c r="H42">
        <v>63.2</v>
      </c>
      <c r="I42">
        <v>63</v>
      </c>
      <c r="J42">
        <v>1011</v>
      </c>
      <c r="K42">
        <v>3862.53</v>
      </c>
      <c r="L42">
        <v>6846000</v>
      </c>
      <c r="M42">
        <v>408000</v>
      </c>
      <c r="N42">
        <v>62.75</v>
      </c>
      <c r="O42" s="11">
        <f t="shared" si="1"/>
        <v>-4.1825095057034217E-2</v>
      </c>
      <c r="P42" s="6">
        <v>0.1101923076923077</v>
      </c>
      <c r="Q42" s="3">
        <f t="shared" si="0"/>
        <v>1.1019230769230769E-3</v>
      </c>
      <c r="R42" s="13">
        <f t="shared" si="2"/>
        <v>-4.2927018133957294E-2</v>
      </c>
      <c r="S42">
        <f t="shared" si="3"/>
        <v>-0.39838382940891459</v>
      </c>
    </row>
    <row r="43" spans="1:19" x14ac:dyDescent="0.25">
      <c r="A43" t="s">
        <v>14</v>
      </c>
      <c r="B43" s="1">
        <v>43661</v>
      </c>
      <c r="C43" s="1">
        <v>43671</v>
      </c>
      <c r="D43">
        <v>64.05</v>
      </c>
      <c r="E43">
        <v>64.349999999999994</v>
      </c>
      <c r="F43">
        <v>61.25</v>
      </c>
      <c r="G43">
        <v>62</v>
      </c>
      <c r="H43">
        <v>62</v>
      </c>
      <c r="I43">
        <v>62</v>
      </c>
      <c r="J43">
        <v>921</v>
      </c>
      <c r="K43">
        <v>3448.99</v>
      </c>
      <c r="L43">
        <v>7140000</v>
      </c>
      <c r="M43">
        <v>-84000</v>
      </c>
      <c r="N43">
        <v>61.8</v>
      </c>
      <c r="O43" s="11">
        <f t="shared" si="1"/>
        <v>-1.5873015873015872E-2</v>
      </c>
      <c r="P43" s="6">
        <v>0.11038461538461539</v>
      </c>
      <c r="Q43" s="3">
        <f t="shared" si="0"/>
        <v>1.1038461538461538E-3</v>
      </c>
      <c r="R43" s="13">
        <f t="shared" si="2"/>
        <v>-1.6976862026862025E-2</v>
      </c>
      <c r="S43">
        <f t="shared" si="3"/>
        <v>-0.15755362472423834</v>
      </c>
    </row>
    <row r="44" spans="1:19" x14ac:dyDescent="0.25">
      <c r="A44" t="s">
        <v>14</v>
      </c>
      <c r="B44" s="1">
        <v>43668</v>
      </c>
      <c r="C44" s="1">
        <v>43671</v>
      </c>
      <c r="D44">
        <v>56.65</v>
      </c>
      <c r="E44">
        <v>60.3</v>
      </c>
      <c r="F44">
        <v>55.65</v>
      </c>
      <c r="G44">
        <v>59.5</v>
      </c>
      <c r="H44">
        <v>59.85</v>
      </c>
      <c r="I44">
        <v>59.5</v>
      </c>
      <c r="J44">
        <v>1911</v>
      </c>
      <c r="K44">
        <v>6702.48</v>
      </c>
      <c r="L44">
        <v>5250000</v>
      </c>
      <c r="M44">
        <v>-1686000</v>
      </c>
      <c r="N44">
        <v>59.3</v>
      </c>
      <c r="O44" s="11">
        <f t="shared" si="1"/>
        <v>-4.0322580645161289E-2</v>
      </c>
      <c r="P44" s="6">
        <v>0.10865384615384616</v>
      </c>
      <c r="Q44" s="3">
        <f t="shared" si="0"/>
        <v>1.0865384615384615E-3</v>
      </c>
      <c r="R44" s="13">
        <f t="shared" si="2"/>
        <v>-4.1409119106699747E-2</v>
      </c>
      <c r="S44">
        <f t="shared" si="3"/>
        <v>-0.38429698030032078</v>
      </c>
    </row>
    <row r="45" spans="1:19" x14ac:dyDescent="0.25">
      <c r="A45" t="s">
        <v>14</v>
      </c>
      <c r="B45" s="1">
        <v>43675</v>
      </c>
      <c r="C45" s="1">
        <v>43706</v>
      </c>
      <c r="D45">
        <v>59.2</v>
      </c>
      <c r="E45">
        <v>59.65</v>
      </c>
      <c r="F45">
        <v>52.8</v>
      </c>
      <c r="G45">
        <v>53.9</v>
      </c>
      <c r="H45">
        <v>54.05</v>
      </c>
      <c r="I45">
        <v>53.9</v>
      </c>
      <c r="J45">
        <v>2197</v>
      </c>
      <c r="K45">
        <v>7288.59</v>
      </c>
      <c r="L45">
        <v>8796000</v>
      </c>
      <c r="M45">
        <v>318000</v>
      </c>
      <c r="N45">
        <v>53.7</v>
      </c>
      <c r="O45" s="11">
        <f t="shared" si="1"/>
        <v>-9.4117647058823556E-2</v>
      </c>
      <c r="P45" s="6">
        <v>0.10423076923076922</v>
      </c>
      <c r="Q45" s="3">
        <f t="shared" si="0"/>
        <v>1.0423076923076922E-3</v>
      </c>
      <c r="R45" s="13">
        <f t="shared" si="2"/>
        <v>-9.5159954751131245E-2</v>
      </c>
      <c r="S45">
        <f t="shared" si="3"/>
        <v>-0.88313115674219078</v>
      </c>
    </row>
    <row r="46" spans="1:19" x14ac:dyDescent="0.25">
      <c r="A46" t="s">
        <v>14</v>
      </c>
      <c r="B46" s="1">
        <v>43682</v>
      </c>
      <c r="C46" s="1">
        <v>43706</v>
      </c>
      <c r="D46">
        <v>55.35</v>
      </c>
      <c r="E46">
        <v>57.1</v>
      </c>
      <c r="F46">
        <v>53.5</v>
      </c>
      <c r="G46">
        <v>56.2</v>
      </c>
      <c r="H46">
        <v>55.85</v>
      </c>
      <c r="I46">
        <v>56.2</v>
      </c>
      <c r="J46">
        <v>1113</v>
      </c>
      <c r="K46">
        <v>3697.13</v>
      </c>
      <c r="L46">
        <v>7692000</v>
      </c>
      <c r="M46">
        <v>-48000</v>
      </c>
      <c r="N46">
        <v>55.85</v>
      </c>
      <c r="O46" s="11">
        <f t="shared" si="1"/>
        <v>4.2671614100185606E-2</v>
      </c>
      <c r="P46" s="6">
        <v>0.1053846153846154</v>
      </c>
      <c r="Q46" s="3">
        <f t="shared" si="0"/>
        <v>1.0538461538461539E-3</v>
      </c>
      <c r="R46" s="13">
        <f t="shared" si="2"/>
        <v>4.1617767946339451E-2</v>
      </c>
      <c r="S46">
        <f t="shared" si="3"/>
        <v>0.38623334409521565</v>
      </c>
    </row>
    <row r="47" spans="1:19" x14ac:dyDescent="0.25">
      <c r="A47" t="s">
        <v>14</v>
      </c>
      <c r="B47" s="1">
        <v>43690</v>
      </c>
      <c r="C47" s="1">
        <v>43706</v>
      </c>
      <c r="D47">
        <v>54.2</v>
      </c>
      <c r="E47">
        <v>55.45</v>
      </c>
      <c r="F47">
        <v>49.45</v>
      </c>
      <c r="G47">
        <v>50.55</v>
      </c>
      <c r="H47">
        <v>50.5</v>
      </c>
      <c r="I47">
        <v>50.55</v>
      </c>
      <c r="J47">
        <v>2225</v>
      </c>
      <c r="K47">
        <v>6927.57</v>
      </c>
      <c r="L47">
        <v>6690000</v>
      </c>
      <c r="M47">
        <v>-318000</v>
      </c>
      <c r="N47">
        <v>50.55</v>
      </c>
      <c r="O47" s="11">
        <f t="shared" si="1"/>
        <v>-0.10053380782918159</v>
      </c>
      <c r="P47" s="6">
        <v>0.10403846153846154</v>
      </c>
      <c r="Q47" s="3">
        <f t="shared" si="0"/>
        <v>1.0403846153846153E-3</v>
      </c>
      <c r="R47" s="13">
        <f t="shared" si="2"/>
        <v>-0.1015741924445662</v>
      </c>
      <c r="S47">
        <f t="shared" si="3"/>
        <v>-0.94265843550810702</v>
      </c>
    </row>
    <row r="48" spans="1:19" x14ac:dyDescent="0.25">
      <c r="A48" t="s">
        <v>14</v>
      </c>
      <c r="B48" s="1">
        <v>43696</v>
      </c>
      <c r="C48" s="1">
        <v>43706</v>
      </c>
      <c r="D48">
        <v>51.25</v>
      </c>
      <c r="E48">
        <v>52.3</v>
      </c>
      <c r="F48">
        <v>49.6</v>
      </c>
      <c r="G48">
        <v>50.1</v>
      </c>
      <c r="H48">
        <v>50.3</v>
      </c>
      <c r="I48">
        <v>50.1</v>
      </c>
      <c r="J48">
        <v>1631</v>
      </c>
      <c r="K48">
        <v>4974.2</v>
      </c>
      <c r="L48">
        <v>6228000</v>
      </c>
      <c r="M48">
        <v>108000</v>
      </c>
      <c r="N48">
        <v>50.25</v>
      </c>
      <c r="O48" s="11">
        <f t="shared" si="1"/>
        <v>-8.9020771513352269E-3</v>
      </c>
      <c r="P48" s="6">
        <v>0.10423076923076922</v>
      </c>
      <c r="Q48" s="3">
        <f t="shared" si="0"/>
        <v>1.0423076923076922E-3</v>
      </c>
      <c r="R48" s="13">
        <f t="shared" si="2"/>
        <v>-9.94438484364292E-3</v>
      </c>
      <c r="S48">
        <f t="shared" si="3"/>
        <v>-9.2288779592462761E-2</v>
      </c>
    </row>
    <row r="49" spans="1:19" x14ac:dyDescent="0.25">
      <c r="A49" t="s">
        <v>14</v>
      </c>
      <c r="B49" s="1">
        <v>43703</v>
      </c>
      <c r="C49" s="1">
        <v>43706</v>
      </c>
      <c r="D49">
        <v>48.85</v>
      </c>
      <c r="E49">
        <v>49.6</v>
      </c>
      <c r="F49">
        <v>46.55</v>
      </c>
      <c r="G49">
        <v>48.95</v>
      </c>
      <c r="H49">
        <v>49.2</v>
      </c>
      <c r="I49">
        <v>48.95</v>
      </c>
      <c r="J49">
        <v>1525</v>
      </c>
      <c r="K49">
        <v>4403.34</v>
      </c>
      <c r="L49">
        <v>4398000</v>
      </c>
      <c r="M49">
        <v>-924000</v>
      </c>
      <c r="N49">
        <v>48.8</v>
      </c>
      <c r="O49" s="11">
        <f t="shared" si="1"/>
        <v>-2.2954091816367237E-2</v>
      </c>
      <c r="P49" s="6">
        <v>0.10230769230769231</v>
      </c>
      <c r="Q49" s="3">
        <f t="shared" si="0"/>
        <v>1.023076923076923E-3</v>
      </c>
      <c r="R49" s="13">
        <f t="shared" si="2"/>
        <v>-2.3977168739444159E-2</v>
      </c>
      <c r="S49">
        <f t="shared" si="3"/>
        <v>-0.22251991207484564</v>
      </c>
    </row>
    <row r="50" spans="1:19" x14ac:dyDescent="0.25">
      <c r="A50" t="s">
        <v>14</v>
      </c>
      <c r="B50" s="1">
        <v>43717</v>
      </c>
      <c r="C50" s="1">
        <v>43734</v>
      </c>
      <c r="D50">
        <v>50.4</v>
      </c>
      <c r="E50">
        <v>51.55</v>
      </c>
      <c r="F50">
        <v>50.1</v>
      </c>
      <c r="G50">
        <v>51.05</v>
      </c>
      <c r="H50">
        <v>51.25</v>
      </c>
      <c r="I50">
        <v>51.05</v>
      </c>
      <c r="J50">
        <v>689</v>
      </c>
      <c r="K50">
        <v>2102.77</v>
      </c>
      <c r="L50">
        <v>5136000</v>
      </c>
      <c r="M50">
        <v>-306000</v>
      </c>
      <c r="N50">
        <v>50.8</v>
      </c>
      <c r="O50" s="11">
        <f t="shared" si="1"/>
        <v>4.2900919305413572E-2</v>
      </c>
      <c r="P50" s="6">
        <v>0.10250000000000001</v>
      </c>
      <c r="Q50" s="3">
        <f t="shared" si="0"/>
        <v>1.0250000000000001E-3</v>
      </c>
      <c r="R50" s="13">
        <f t="shared" si="2"/>
        <v>4.1875919305413574E-2</v>
      </c>
      <c r="S50">
        <f t="shared" si="3"/>
        <v>0.38862911560382907</v>
      </c>
    </row>
    <row r="51" spans="1:19" x14ac:dyDescent="0.25">
      <c r="A51" t="s">
        <v>14</v>
      </c>
      <c r="B51" s="1">
        <v>43724</v>
      </c>
      <c r="C51" s="1">
        <v>43734</v>
      </c>
      <c r="D51">
        <v>53.6</v>
      </c>
      <c r="E51">
        <v>55.3</v>
      </c>
      <c r="F51">
        <v>53.5</v>
      </c>
      <c r="G51">
        <v>54.95</v>
      </c>
      <c r="H51">
        <v>55.05</v>
      </c>
      <c r="I51">
        <v>54.95</v>
      </c>
      <c r="J51">
        <v>1473</v>
      </c>
      <c r="K51">
        <v>4817.3900000000003</v>
      </c>
      <c r="L51">
        <v>5412000</v>
      </c>
      <c r="M51">
        <v>150000</v>
      </c>
      <c r="N51">
        <v>54.7</v>
      </c>
      <c r="O51" s="11">
        <f t="shared" si="1"/>
        <v>7.6395690499510394E-2</v>
      </c>
      <c r="P51" s="6">
        <v>0.10230769230769231</v>
      </c>
      <c r="Q51" s="3">
        <f t="shared" si="0"/>
        <v>1.023076923076923E-3</v>
      </c>
      <c r="R51" s="13">
        <f t="shared" si="2"/>
        <v>7.5372613576433475E-2</v>
      </c>
      <c r="S51">
        <f t="shared" si="3"/>
        <v>0.69949490401209491</v>
      </c>
    </row>
    <row r="52" spans="1:19" x14ac:dyDescent="0.25">
      <c r="A52" t="s">
        <v>14</v>
      </c>
      <c r="B52" s="1">
        <v>43731</v>
      </c>
      <c r="C52" s="1">
        <v>43734</v>
      </c>
      <c r="D52">
        <v>57.1</v>
      </c>
      <c r="E52">
        <v>58.3</v>
      </c>
      <c r="F52">
        <v>54.8</v>
      </c>
      <c r="G52">
        <v>56.75</v>
      </c>
      <c r="H52">
        <v>56.7</v>
      </c>
      <c r="I52">
        <v>56.75</v>
      </c>
      <c r="J52">
        <v>1392</v>
      </c>
      <c r="K52">
        <v>4730.78</v>
      </c>
      <c r="L52">
        <v>3612000</v>
      </c>
      <c r="M52">
        <v>-288000</v>
      </c>
      <c r="N52">
        <v>56.75</v>
      </c>
      <c r="O52" s="11">
        <f t="shared" si="1"/>
        <v>3.2757051865332065E-2</v>
      </c>
      <c r="P52" s="6">
        <v>0.10403846153846154</v>
      </c>
      <c r="Q52" s="3">
        <f t="shared" si="0"/>
        <v>1.0403846153846153E-3</v>
      </c>
      <c r="R52" s="13">
        <f t="shared" si="2"/>
        <v>3.1716667249947449E-2</v>
      </c>
      <c r="S52">
        <f t="shared" si="3"/>
        <v>0.29434626266591696</v>
      </c>
    </row>
    <row r="53" spans="1:19" x14ac:dyDescent="0.25">
      <c r="P53" s="6"/>
    </row>
    <row r="54" spans="1:19" x14ac:dyDescent="0.25">
      <c r="N54" t="s">
        <v>18</v>
      </c>
      <c r="O54" s="11">
        <f>AVERAGE(O3:O52)</f>
        <v>-2.4845091280327115E-2</v>
      </c>
      <c r="R54" s="13">
        <f>AVERAGE(R3:R52)</f>
        <v>-2.6042245126480963E-2</v>
      </c>
      <c r="S54">
        <f>AVERAGE(S3:S52)</f>
        <v>-0.24168483605168387</v>
      </c>
    </row>
    <row r="55" spans="1:19" x14ac:dyDescent="0.25">
      <c r="N55" t="s">
        <v>19</v>
      </c>
      <c r="O55" s="11">
        <f>MAX(O3:O52)</f>
        <v>0.13408190224570662</v>
      </c>
      <c r="R55" s="13">
        <f>MAX(R3:R52)</f>
        <v>0.13286651763032201</v>
      </c>
      <c r="S55">
        <f>MAX(S3:S52)</f>
        <v>1.2330665952295239</v>
      </c>
    </row>
    <row r="56" spans="1:19" x14ac:dyDescent="0.25">
      <c r="N56" t="s">
        <v>20</v>
      </c>
      <c r="O56" s="11">
        <f>MIN(O3:O52)</f>
        <v>-0.66666666666666674</v>
      </c>
      <c r="R56" s="13">
        <f>MIN(R3:R52)</f>
        <v>-0.66795128205128218</v>
      </c>
      <c r="S56">
        <f>MIN(S3:S52)</f>
        <v>-6.1989162343350701</v>
      </c>
    </row>
    <row r="57" spans="1:19" x14ac:dyDescent="0.25">
      <c r="N57" t="s">
        <v>27</v>
      </c>
      <c r="O57" s="11">
        <f>_xlfn.STDEV.S(O3:O52)</f>
        <v>0.10775291305786298</v>
      </c>
      <c r="R57" s="13">
        <f>_xlfn.STDEV.S(R3:R52)</f>
        <v>0.10776347114426151</v>
      </c>
      <c r="S57">
        <f>_xlfn.STDEV.S(S3:S52)</f>
        <v>1.0000979842316915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"/>
  <sheetViews>
    <sheetView zoomScale="70" zoomScaleNormal="70" workbookViewId="0">
      <selection activeCell="R15" sqref="R15:R18"/>
    </sheetView>
  </sheetViews>
  <sheetFormatPr defaultRowHeight="15" x14ac:dyDescent="0.25"/>
  <cols>
    <col min="2" max="2" width="10.140625" bestFit="1" customWidth="1"/>
    <col min="3" max="3" width="10" bestFit="1" customWidth="1"/>
    <col min="15" max="15" width="21.7109375" style="11" customWidth="1"/>
    <col min="16" max="17" width="12.85546875" customWidth="1"/>
    <col min="18" max="18" width="16.42578125" style="11" customWidth="1"/>
    <col min="19" max="19" width="13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1" t="s">
        <v>34</v>
      </c>
      <c r="P1" s="2" t="s">
        <v>23</v>
      </c>
      <c r="Q1" s="2" t="s">
        <v>23</v>
      </c>
      <c r="R1" s="11" t="s">
        <v>17</v>
      </c>
      <c r="S1" t="s">
        <v>22</v>
      </c>
    </row>
    <row r="2" spans="1:19" x14ac:dyDescent="0.25">
      <c r="A2" t="s">
        <v>14</v>
      </c>
      <c r="B2" s="1">
        <v>43374</v>
      </c>
      <c r="C2" s="1">
        <v>43398</v>
      </c>
      <c r="D2">
        <v>316.10000000000002</v>
      </c>
      <c r="E2">
        <v>331.7</v>
      </c>
      <c r="F2">
        <v>308.2</v>
      </c>
      <c r="G2">
        <v>327.5</v>
      </c>
      <c r="H2">
        <v>326.2</v>
      </c>
      <c r="I2">
        <v>327.5</v>
      </c>
      <c r="J2">
        <v>3541</v>
      </c>
      <c r="K2">
        <v>22807.03</v>
      </c>
      <c r="L2">
        <v>7596000</v>
      </c>
      <c r="M2">
        <v>-210000</v>
      </c>
      <c r="N2">
        <v>325.2</v>
      </c>
      <c r="P2" s="7">
        <v>0.57916666666666672</v>
      </c>
      <c r="Q2" s="3">
        <f>P2/100</f>
        <v>5.7916666666666672E-3</v>
      </c>
    </row>
    <row r="3" spans="1:19" x14ac:dyDescent="0.25">
      <c r="A3" t="s">
        <v>14</v>
      </c>
      <c r="B3" s="1">
        <v>43405</v>
      </c>
      <c r="C3" s="1">
        <v>43433</v>
      </c>
      <c r="D3">
        <v>344.3</v>
      </c>
      <c r="E3">
        <v>356.7</v>
      </c>
      <c r="F3">
        <v>336.9</v>
      </c>
      <c r="G3">
        <v>346.65</v>
      </c>
      <c r="H3">
        <v>347</v>
      </c>
      <c r="I3">
        <v>346.65</v>
      </c>
      <c r="J3">
        <v>10112</v>
      </c>
      <c r="K3">
        <v>70518.36</v>
      </c>
      <c r="L3">
        <v>5250000</v>
      </c>
      <c r="M3">
        <v>-150000</v>
      </c>
      <c r="N3">
        <v>345.4</v>
      </c>
      <c r="O3" s="11">
        <f>(I3-I2)/I2</f>
        <v>5.847328244274802E-2</v>
      </c>
      <c r="P3" s="7">
        <v>0.5625</v>
      </c>
      <c r="Q3" s="3">
        <f t="shared" ref="Q3:Q13" si="0">P3/100</f>
        <v>5.6249999999999998E-3</v>
      </c>
      <c r="R3" s="11">
        <f>O3-Q3</f>
        <v>5.2848282442748022E-2</v>
      </c>
      <c r="S3">
        <f>R3/(_xlfn.STDEV.S($O$3:$O$13))</f>
        <v>0.25179176863259389</v>
      </c>
    </row>
    <row r="4" spans="1:19" x14ac:dyDescent="0.25">
      <c r="A4" t="s">
        <v>14</v>
      </c>
      <c r="B4" s="1">
        <v>43437</v>
      </c>
      <c r="C4" s="1">
        <v>43461</v>
      </c>
      <c r="D4">
        <v>103.8</v>
      </c>
      <c r="E4">
        <v>105.4</v>
      </c>
      <c r="F4">
        <v>102</v>
      </c>
      <c r="G4">
        <v>102.7</v>
      </c>
      <c r="H4">
        <v>102.75</v>
      </c>
      <c r="I4">
        <v>102.7</v>
      </c>
      <c r="J4">
        <v>3009</v>
      </c>
      <c r="K4">
        <v>6225.96</v>
      </c>
      <c r="L4">
        <v>5436000</v>
      </c>
      <c r="M4">
        <v>450000</v>
      </c>
      <c r="N4">
        <v>102.1</v>
      </c>
      <c r="O4" s="11">
        <f t="shared" ref="O4:O13" si="1">(I4-I3)/I3</f>
        <v>-0.70373575652675613</v>
      </c>
      <c r="P4" s="7">
        <v>0.55583333333333329</v>
      </c>
      <c r="Q4" s="3">
        <f t="shared" si="0"/>
        <v>5.5583333333333327E-3</v>
      </c>
      <c r="R4" s="11">
        <f t="shared" ref="R4:R13" si="2">O4-Q4</f>
        <v>-0.70929408986008946</v>
      </c>
      <c r="S4">
        <f t="shared" ref="S4:S13" si="3">R4/(_xlfn.STDEV.S($O$3:$O$13))</f>
        <v>-3.3793797094540223</v>
      </c>
    </row>
    <row r="5" spans="1:19" x14ac:dyDescent="0.25">
      <c r="A5" t="s">
        <v>14</v>
      </c>
      <c r="B5" s="1">
        <v>43466</v>
      </c>
      <c r="C5" s="1">
        <v>43496</v>
      </c>
      <c r="D5">
        <v>99</v>
      </c>
      <c r="E5">
        <v>99.6</v>
      </c>
      <c r="F5">
        <v>97.4</v>
      </c>
      <c r="G5">
        <v>99.15</v>
      </c>
      <c r="H5">
        <v>99.2</v>
      </c>
      <c r="I5">
        <v>99.15</v>
      </c>
      <c r="J5">
        <v>1254</v>
      </c>
      <c r="K5">
        <v>2476.7399999999998</v>
      </c>
      <c r="L5">
        <v>5548000</v>
      </c>
      <c r="M5">
        <v>24000</v>
      </c>
      <c r="N5">
        <v>98.4</v>
      </c>
      <c r="O5" s="11">
        <f t="shared" si="1"/>
        <v>-3.4566699123661122E-2</v>
      </c>
      <c r="P5" s="7">
        <v>0.54833333333333334</v>
      </c>
      <c r="Q5" s="3">
        <f t="shared" si="0"/>
        <v>5.4833333333333331E-3</v>
      </c>
      <c r="R5" s="11">
        <f t="shared" si="2"/>
        <v>-4.0050032456994455E-2</v>
      </c>
      <c r="S5">
        <f t="shared" si="3"/>
        <v>-0.1908154445144738</v>
      </c>
    </row>
    <row r="6" spans="1:19" x14ac:dyDescent="0.25">
      <c r="A6" t="s">
        <v>14</v>
      </c>
      <c r="B6" s="1">
        <v>43497</v>
      </c>
      <c r="C6" s="1">
        <v>43524</v>
      </c>
      <c r="D6">
        <v>89.15</v>
      </c>
      <c r="E6">
        <v>89.95</v>
      </c>
      <c r="F6">
        <v>87.35</v>
      </c>
      <c r="G6">
        <v>88.7</v>
      </c>
      <c r="H6">
        <v>88.7</v>
      </c>
      <c r="I6">
        <v>88.7</v>
      </c>
      <c r="J6">
        <v>1940</v>
      </c>
      <c r="K6">
        <v>3443.6</v>
      </c>
      <c r="L6">
        <v>6080000</v>
      </c>
      <c r="M6">
        <v>372000</v>
      </c>
      <c r="N6">
        <v>88.45</v>
      </c>
      <c r="O6" s="11">
        <f t="shared" si="1"/>
        <v>-0.10539586485123552</v>
      </c>
      <c r="P6" s="7">
        <v>0.53500000000000003</v>
      </c>
      <c r="Q6" s="3">
        <f t="shared" si="0"/>
        <v>5.3500000000000006E-3</v>
      </c>
      <c r="R6" s="11">
        <f t="shared" si="2"/>
        <v>-0.11074586485123553</v>
      </c>
      <c r="S6">
        <f t="shared" si="3"/>
        <v>-0.52764055690640987</v>
      </c>
    </row>
    <row r="7" spans="1:19" x14ac:dyDescent="0.25">
      <c r="A7" t="s">
        <v>14</v>
      </c>
      <c r="B7" s="1">
        <v>43525</v>
      </c>
      <c r="C7" s="1">
        <v>43552</v>
      </c>
      <c r="D7">
        <v>76.849999999999994</v>
      </c>
      <c r="E7">
        <v>84.4</v>
      </c>
      <c r="F7">
        <v>76.75</v>
      </c>
      <c r="G7">
        <v>83.65</v>
      </c>
      <c r="H7">
        <v>83.9</v>
      </c>
      <c r="I7">
        <v>83.65</v>
      </c>
      <c r="J7">
        <v>7387</v>
      </c>
      <c r="K7">
        <v>11973.96</v>
      </c>
      <c r="L7">
        <v>6444000</v>
      </c>
      <c r="M7">
        <v>940000</v>
      </c>
      <c r="N7">
        <v>83.1</v>
      </c>
      <c r="O7" s="11">
        <f t="shared" si="1"/>
        <v>-5.6933483652762087E-2</v>
      </c>
      <c r="P7" s="7">
        <v>0.51</v>
      </c>
      <c r="Q7" s="3">
        <f t="shared" si="0"/>
        <v>5.1000000000000004E-3</v>
      </c>
      <c r="R7" s="11">
        <f t="shared" si="2"/>
        <v>-6.2033483652762088E-2</v>
      </c>
      <c r="S7">
        <f t="shared" si="3"/>
        <v>-0.29555398664641785</v>
      </c>
    </row>
    <row r="8" spans="1:19" x14ac:dyDescent="0.25">
      <c r="A8" t="s">
        <v>14</v>
      </c>
      <c r="B8" s="1">
        <v>43556</v>
      </c>
      <c r="C8" s="1">
        <v>43580</v>
      </c>
      <c r="D8">
        <v>91.5</v>
      </c>
      <c r="E8">
        <v>94.3</v>
      </c>
      <c r="F8">
        <v>90.5</v>
      </c>
      <c r="G8">
        <v>92.6</v>
      </c>
      <c r="H8">
        <v>92.4</v>
      </c>
      <c r="I8">
        <v>92.6</v>
      </c>
      <c r="J8">
        <v>2445</v>
      </c>
      <c r="K8">
        <v>4505.5600000000004</v>
      </c>
      <c r="L8">
        <v>4740000</v>
      </c>
      <c r="M8">
        <v>374000</v>
      </c>
      <c r="N8">
        <v>91.85</v>
      </c>
      <c r="O8" s="11">
        <f t="shared" si="1"/>
        <v>0.10699342498505664</v>
      </c>
      <c r="P8" s="7">
        <v>0.53333333333333333</v>
      </c>
      <c r="Q8" s="3">
        <f t="shared" si="0"/>
        <v>5.3333333333333332E-3</v>
      </c>
      <c r="R8" s="11">
        <f t="shared" si="2"/>
        <v>0.10166009165172331</v>
      </c>
      <c r="S8">
        <f t="shared" si="3"/>
        <v>0.48435205636189066</v>
      </c>
    </row>
    <row r="9" spans="1:19" x14ac:dyDescent="0.25">
      <c r="A9" t="s">
        <v>14</v>
      </c>
      <c r="B9" s="1">
        <v>43587</v>
      </c>
      <c r="C9" s="1">
        <v>43615</v>
      </c>
      <c r="D9">
        <v>82.4</v>
      </c>
      <c r="E9">
        <v>84.8</v>
      </c>
      <c r="F9">
        <v>81.55</v>
      </c>
      <c r="G9">
        <v>83.3</v>
      </c>
      <c r="H9">
        <v>83.45</v>
      </c>
      <c r="I9">
        <v>83.3</v>
      </c>
      <c r="J9">
        <v>1748</v>
      </c>
      <c r="K9">
        <v>2913.68</v>
      </c>
      <c r="L9">
        <v>3906000</v>
      </c>
      <c r="M9">
        <v>-122000</v>
      </c>
      <c r="N9">
        <v>82.6</v>
      </c>
      <c r="O9" s="11">
        <f t="shared" si="1"/>
        <v>-0.10043196544276456</v>
      </c>
      <c r="P9" s="7">
        <v>0.51</v>
      </c>
      <c r="Q9" s="3">
        <f t="shared" si="0"/>
        <v>5.1000000000000004E-3</v>
      </c>
      <c r="R9" s="11">
        <f t="shared" si="2"/>
        <v>-0.10553196544276455</v>
      </c>
      <c r="S9">
        <f t="shared" si="3"/>
        <v>-0.50279931528321142</v>
      </c>
    </row>
    <row r="10" spans="1:19" x14ac:dyDescent="0.25">
      <c r="A10" t="s">
        <v>14</v>
      </c>
      <c r="B10" s="1">
        <v>43619</v>
      </c>
      <c r="C10" s="1">
        <v>43643</v>
      </c>
      <c r="D10">
        <v>74.3</v>
      </c>
      <c r="E10">
        <v>76.650000000000006</v>
      </c>
      <c r="F10">
        <v>73.2</v>
      </c>
      <c r="G10">
        <v>76.099999999999994</v>
      </c>
      <c r="H10">
        <v>76.3</v>
      </c>
      <c r="I10">
        <v>76.099999999999994</v>
      </c>
      <c r="J10">
        <v>1987</v>
      </c>
      <c r="K10">
        <v>2994.95</v>
      </c>
      <c r="L10">
        <v>6614000</v>
      </c>
      <c r="M10">
        <v>-118000</v>
      </c>
      <c r="N10">
        <v>75.7</v>
      </c>
      <c r="O10" s="11">
        <f t="shared" si="1"/>
        <v>-8.6434573829531847E-2</v>
      </c>
      <c r="P10" s="7">
        <v>0.50083333333333335</v>
      </c>
      <c r="Q10" s="3">
        <f t="shared" si="0"/>
        <v>5.0083333333333334E-3</v>
      </c>
      <c r="R10" s="11">
        <f t="shared" si="2"/>
        <v>-9.1442907162865184E-2</v>
      </c>
      <c r="S10">
        <f t="shared" si="3"/>
        <v>-0.43567302964646121</v>
      </c>
    </row>
    <row r="11" spans="1:19" x14ac:dyDescent="0.25">
      <c r="A11" t="s">
        <v>14</v>
      </c>
      <c r="B11" s="1">
        <v>43647</v>
      </c>
      <c r="C11" s="1">
        <v>43671</v>
      </c>
      <c r="D11">
        <v>63.55</v>
      </c>
      <c r="E11">
        <v>66.349999999999994</v>
      </c>
      <c r="F11">
        <v>63</v>
      </c>
      <c r="G11">
        <v>65.75</v>
      </c>
      <c r="H11">
        <v>65.349999999999994</v>
      </c>
      <c r="I11">
        <v>65.75</v>
      </c>
      <c r="J11">
        <v>674</v>
      </c>
      <c r="K11">
        <v>2609.35</v>
      </c>
      <c r="L11">
        <v>6384000</v>
      </c>
      <c r="M11">
        <v>18000</v>
      </c>
      <c r="N11">
        <v>65.3</v>
      </c>
      <c r="O11" s="11">
        <f t="shared" si="1"/>
        <v>-0.13600525624178705</v>
      </c>
      <c r="P11" s="7">
        <v>0.47750000000000004</v>
      </c>
      <c r="Q11" s="3">
        <f t="shared" si="0"/>
        <v>4.7750000000000006E-3</v>
      </c>
      <c r="R11" s="11">
        <f t="shared" si="2"/>
        <v>-0.14078025624178706</v>
      </c>
      <c r="S11">
        <f t="shared" si="3"/>
        <v>-0.67073721357113858</v>
      </c>
    </row>
    <row r="12" spans="1:19" x14ac:dyDescent="0.25">
      <c r="A12" t="s">
        <v>14</v>
      </c>
      <c r="B12" s="1">
        <v>43678</v>
      </c>
      <c r="C12" s="1">
        <v>43706</v>
      </c>
      <c r="D12">
        <v>54.3</v>
      </c>
      <c r="E12">
        <v>57.2</v>
      </c>
      <c r="F12">
        <v>54.3</v>
      </c>
      <c r="G12">
        <v>56.7</v>
      </c>
      <c r="H12">
        <v>56.4</v>
      </c>
      <c r="I12">
        <v>56.7</v>
      </c>
      <c r="J12">
        <v>773</v>
      </c>
      <c r="K12">
        <v>2588.5</v>
      </c>
      <c r="L12">
        <v>8310000</v>
      </c>
      <c r="M12">
        <v>-78000</v>
      </c>
      <c r="N12">
        <v>56.5</v>
      </c>
      <c r="O12" s="11">
        <f t="shared" si="1"/>
        <v>-0.13764258555133074</v>
      </c>
      <c r="P12" s="7">
        <v>0.45166666666666666</v>
      </c>
      <c r="Q12" s="3">
        <f t="shared" si="0"/>
        <v>4.5166666666666662E-3</v>
      </c>
      <c r="R12" s="11">
        <f t="shared" si="2"/>
        <v>-0.14215925221799741</v>
      </c>
      <c r="S12">
        <f t="shared" si="3"/>
        <v>-0.67730733883799821</v>
      </c>
    </row>
    <row r="13" spans="1:19" x14ac:dyDescent="0.25">
      <c r="A13" t="s">
        <v>14</v>
      </c>
      <c r="B13" s="1">
        <v>43711</v>
      </c>
      <c r="C13" s="1">
        <v>43734</v>
      </c>
      <c r="D13">
        <v>48</v>
      </c>
      <c r="E13">
        <v>48.85</v>
      </c>
      <c r="F13">
        <v>46.35</v>
      </c>
      <c r="G13">
        <v>46.75</v>
      </c>
      <c r="H13">
        <v>46.8</v>
      </c>
      <c r="I13">
        <v>46.75</v>
      </c>
      <c r="J13">
        <v>1253</v>
      </c>
      <c r="K13">
        <v>3580.89</v>
      </c>
      <c r="L13">
        <v>5736000</v>
      </c>
      <c r="M13">
        <v>258000</v>
      </c>
      <c r="N13">
        <v>46.75</v>
      </c>
      <c r="O13" s="11">
        <f t="shared" si="1"/>
        <v>-0.1754850088183422</v>
      </c>
      <c r="P13" s="7">
        <v>0.44500000000000001</v>
      </c>
      <c r="Q13" s="3">
        <f t="shared" si="0"/>
        <v>4.45E-3</v>
      </c>
      <c r="R13" s="11">
        <f t="shared" si="2"/>
        <v>-0.17993500881834221</v>
      </c>
      <c r="S13">
        <f t="shared" si="3"/>
        <v>-0.85728716270719207</v>
      </c>
    </row>
    <row r="15" spans="1:19" x14ac:dyDescent="0.25">
      <c r="N15" t="s">
        <v>28</v>
      </c>
      <c r="O15" s="11">
        <f>AVERAGE(O3:O13)</f>
        <v>-0.12465131696457879</v>
      </c>
      <c r="R15" s="11">
        <f>AVERAGE(R3:R13)</f>
        <v>-0.12976949878276059</v>
      </c>
      <c r="S15">
        <f>AVERAGE(S3:S13)</f>
        <v>-0.61827726659753102</v>
      </c>
    </row>
    <row r="16" spans="1:19" x14ac:dyDescent="0.25">
      <c r="N16" t="s">
        <v>29</v>
      </c>
      <c r="O16" s="11">
        <f>MAX(O3:O13)</f>
        <v>0.10699342498505664</v>
      </c>
      <c r="R16" s="11">
        <f>MAX(R3:R13)</f>
        <v>0.10166009165172331</v>
      </c>
      <c r="S16">
        <f>MAX(S3:S13)</f>
        <v>0.48435205636189066</v>
      </c>
    </row>
    <row r="17" spans="14:19" x14ac:dyDescent="0.25">
      <c r="N17" t="s">
        <v>30</v>
      </c>
      <c r="O17" s="11">
        <f>MIN(O3:O13)</f>
        <v>-0.70373575652675613</v>
      </c>
      <c r="R17" s="11">
        <f>MIN(R3:R13)</f>
        <v>-0.70929408986008946</v>
      </c>
      <c r="S17">
        <f>MIN(S3:S13)</f>
        <v>-3.3793797094540223</v>
      </c>
    </row>
    <row r="18" spans="14:19" x14ac:dyDescent="0.25">
      <c r="N18" t="s">
        <v>31</v>
      </c>
      <c r="O18" s="11">
        <f>_xlfn.STDEV.S(O3:O13)</f>
        <v>0.20988884080584247</v>
      </c>
      <c r="R18" s="11">
        <f>_xlfn.STDEV.S(R3:R13)</f>
        <v>0.20990593532768947</v>
      </c>
      <c r="S18">
        <f>_xlfn.STDEV.S(S3:S13)</f>
        <v>1.0000814455965421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2"/>
  <sheetViews>
    <sheetView topLeftCell="A13" zoomScale="70" zoomScaleNormal="70" workbookViewId="0">
      <selection activeCell="R228" sqref="R228:R231"/>
    </sheetView>
  </sheetViews>
  <sheetFormatPr defaultRowHeight="15" x14ac:dyDescent="0.25"/>
  <cols>
    <col min="2" max="2" width="10" bestFit="1" customWidth="1"/>
    <col min="3" max="3" width="9.7109375" bestFit="1" customWidth="1"/>
    <col min="14" max="14" width="15.28515625" customWidth="1"/>
    <col min="15" max="15" width="21.85546875" style="11" customWidth="1"/>
    <col min="16" max="16" width="15.140625" customWidth="1"/>
    <col min="17" max="17" width="15.140625" style="3" customWidth="1"/>
    <col min="18" max="18" width="19" style="11" customWidth="1"/>
    <col min="19" max="19" width="11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1" t="s">
        <v>34</v>
      </c>
      <c r="P1" s="2" t="s">
        <v>24</v>
      </c>
      <c r="Q1" s="2" t="s">
        <v>24</v>
      </c>
      <c r="R1" s="11" t="s">
        <v>17</v>
      </c>
      <c r="S1" t="s">
        <v>22</v>
      </c>
      <c r="T1" t="s">
        <v>36</v>
      </c>
    </row>
    <row r="2" spans="1:20" x14ac:dyDescent="0.25">
      <c r="A2" t="s">
        <v>14</v>
      </c>
      <c r="B2" s="1">
        <v>43374</v>
      </c>
      <c r="C2" s="1">
        <v>43433</v>
      </c>
      <c r="D2">
        <v>312.85000000000002</v>
      </c>
      <c r="E2">
        <v>331.5</v>
      </c>
      <c r="F2">
        <v>311.2</v>
      </c>
      <c r="G2">
        <v>330</v>
      </c>
      <c r="H2">
        <v>328.4</v>
      </c>
      <c r="I2">
        <v>330</v>
      </c>
      <c r="J2">
        <v>19</v>
      </c>
      <c r="K2">
        <v>122.38</v>
      </c>
      <c r="L2">
        <v>160000</v>
      </c>
      <c r="M2">
        <v>16000</v>
      </c>
      <c r="N2">
        <v>325.2</v>
      </c>
      <c r="P2">
        <v>1.9260273972602701E-2</v>
      </c>
      <c r="Q2" s="3">
        <f>P2/100</f>
        <v>1.9260273972602701E-4</v>
      </c>
    </row>
    <row r="3" spans="1:20" x14ac:dyDescent="0.25">
      <c r="A3" t="s">
        <v>14</v>
      </c>
      <c r="B3" s="1">
        <v>43376</v>
      </c>
      <c r="C3" s="1">
        <v>43433</v>
      </c>
      <c r="D3">
        <v>325.39999999999998</v>
      </c>
      <c r="E3">
        <v>332</v>
      </c>
      <c r="F3">
        <v>318.95</v>
      </c>
      <c r="G3">
        <v>319.5</v>
      </c>
      <c r="H3">
        <v>319</v>
      </c>
      <c r="I3">
        <v>319.5</v>
      </c>
      <c r="J3">
        <v>41</v>
      </c>
      <c r="K3">
        <v>266.51</v>
      </c>
      <c r="L3">
        <v>204000</v>
      </c>
      <c r="M3">
        <v>44000</v>
      </c>
      <c r="N3">
        <v>316.7</v>
      </c>
      <c r="O3" s="11">
        <f>(I3-I2)/I2</f>
        <v>-3.1818181818181815E-2</v>
      </c>
      <c r="P3">
        <v>1.9232876712328765E-2</v>
      </c>
      <c r="Q3" s="3">
        <f t="shared" ref="Q3:Q66" si="0">P3/100</f>
        <v>1.9232876712328766E-4</v>
      </c>
      <c r="R3" s="11">
        <f>O3-Q3</f>
        <v>-3.2010510585305102E-2</v>
      </c>
      <c r="S3">
        <f>R3/(_xlfn.STDEV.S($O$3:$O$226))</f>
        <v>-0.60261674743508598</v>
      </c>
      <c r="T3" t="b">
        <f>N2&lt;I2</f>
        <v>1</v>
      </c>
    </row>
    <row r="4" spans="1:20" x14ac:dyDescent="0.25">
      <c r="A4" t="s">
        <v>14</v>
      </c>
      <c r="B4" s="1">
        <v>43377</v>
      </c>
      <c r="C4" s="1">
        <v>43433</v>
      </c>
      <c r="D4">
        <v>313.7</v>
      </c>
      <c r="E4">
        <v>321.39999999999998</v>
      </c>
      <c r="F4">
        <v>311.89999999999998</v>
      </c>
      <c r="G4">
        <v>315.89999999999998</v>
      </c>
      <c r="H4">
        <v>315.89999999999998</v>
      </c>
      <c r="I4">
        <v>320.7</v>
      </c>
      <c r="J4">
        <v>24</v>
      </c>
      <c r="K4">
        <v>151.91</v>
      </c>
      <c r="L4">
        <v>226000</v>
      </c>
      <c r="M4">
        <v>22000</v>
      </c>
      <c r="N4">
        <v>317</v>
      </c>
      <c r="O4" s="11">
        <f t="shared" ref="O4:O67" si="1">(I4-I3)/I3</f>
        <v>3.7558685446009033E-3</v>
      </c>
      <c r="P4">
        <v>1.9506849315068492E-2</v>
      </c>
      <c r="Q4" s="3">
        <f t="shared" si="0"/>
        <v>1.9506849315068493E-4</v>
      </c>
      <c r="R4" s="11">
        <f t="shared" ref="R4:R67" si="2">O4-Q4</f>
        <v>3.5608000514502185E-3</v>
      </c>
      <c r="S4">
        <f t="shared" ref="S4:S67" si="3">R4/(_xlfn.STDEV.S($O$3:$O$226))</f>
        <v>6.7034161781120649E-2</v>
      </c>
      <c r="T4" t="b">
        <f t="shared" ref="T4:T67" si="4">N3&lt;I3</f>
        <v>1</v>
      </c>
    </row>
    <row r="5" spans="1:20" x14ac:dyDescent="0.25">
      <c r="A5" t="s">
        <v>14</v>
      </c>
      <c r="B5" s="1">
        <v>43378</v>
      </c>
      <c r="C5" s="1">
        <v>43433</v>
      </c>
      <c r="D5">
        <v>318.60000000000002</v>
      </c>
      <c r="E5">
        <v>324.95</v>
      </c>
      <c r="F5">
        <v>310</v>
      </c>
      <c r="G5">
        <v>314.75</v>
      </c>
      <c r="H5">
        <v>310</v>
      </c>
      <c r="I5">
        <v>314.75</v>
      </c>
      <c r="J5">
        <v>44</v>
      </c>
      <c r="K5">
        <v>281.26</v>
      </c>
      <c r="L5">
        <v>254000</v>
      </c>
      <c r="M5">
        <v>28000</v>
      </c>
      <c r="N5">
        <v>313.8</v>
      </c>
      <c r="O5" s="11">
        <f t="shared" si="1"/>
        <v>-1.8553164951668193E-2</v>
      </c>
      <c r="P5">
        <v>1.8986301369863012E-2</v>
      </c>
      <c r="Q5" s="3">
        <f t="shared" si="0"/>
        <v>1.8986301369863012E-4</v>
      </c>
      <c r="R5" s="11">
        <f t="shared" si="2"/>
        <v>-1.8743027965366824E-2</v>
      </c>
      <c r="S5">
        <f t="shared" si="3"/>
        <v>-0.35284855952154931</v>
      </c>
      <c r="T5" t="b">
        <f t="shared" si="4"/>
        <v>1</v>
      </c>
    </row>
    <row r="6" spans="1:20" x14ac:dyDescent="0.25">
      <c r="A6" t="s">
        <v>14</v>
      </c>
      <c r="B6" s="1">
        <v>43381</v>
      </c>
      <c r="C6" s="1">
        <v>43433</v>
      </c>
      <c r="D6">
        <v>313</v>
      </c>
      <c r="E6">
        <v>313</v>
      </c>
      <c r="F6">
        <v>303.85000000000002</v>
      </c>
      <c r="G6">
        <v>304.39999999999998</v>
      </c>
      <c r="H6">
        <v>304.39999999999998</v>
      </c>
      <c r="I6">
        <v>304.39999999999998</v>
      </c>
      <c r="J6">
        <v>13</v>
      </c>
      <c r="K6">
        <v>79.89</v>
      </c>
      <c r="L6">
        <v>258000</v>
      </c>
      <c r="M6">
        <v>4000</v>
      </c>
      <c r="N6">
        <v>300.75</v>
      </c>
      <c r="O6" s="11">
        <f t="shared" si="1"/>
        <v>-3.2883240667196258E-2</v>
      </c>
      <c r="P6">
        <v>1.893150684931507E-2</v>
      </c>
      <c r="Q6" s="3">
        <f t="shared" si="0"/>
        <v>1.893150684931507E-4</v>
      </c>
      <c r="R6" s="11">
        <f t="shared" si="2"/>
        <v>-3.3072555735689409E-2</v>
      </c>
      <c r="S6">
        <f t="shared" si="3"/>
        <v>-0.62261037397997465</v>
      </c>
      <c r="T6" t="b">
        <f t="shared" si="4"/>
        <v>1</v>
      </c>
    </row>
    <row r="7" spans="1:20" x14ac:dyDescent="0.25">
      <c r="A7" t="s">
        <v>14</v>
      </c>
      <c r="B7" s="1">
        <v>43382</v>
      </c>
      <c r="C7" s="1">
        <v>43433</v>
      </c>
      <c r="D7">
        <v>307.35000000000002</v>
      </c>
      <c r="E7">
        <v>307.35000000000002</v>
      </c>
      <c r="F7">
        <v>290.85000000000002</v>
      </c>
      <c r="G7">
        <v>303</v>
      </c>
      <c r="H7">
        <v>303</v>
      </c>
      <c r="I7">
        <v>303</v>
      </c>
      <c r="J7">
        <v>35</v>
      </c>
      <c r="K7">
        <v>209.88</v>
      </c>
      <c r="L7">
        <v>270000</v>
      </c>
      <c r="M7">
        <v>12000</v>
      </c>
      <c r="N7">
        <v>300.05</v>
      </c>
      <c r="O7" s="11">
        <f t="shared" si="1"/>
        <v>-4.599211563731857E-3</v>
      </c>
      <c r="P7">
        <v>1.882191780821918E-2</v>
      </c>
      <c r="Q7" s="3">
        <f t="shared" si="0"/>
        <v>1.8821917808219178E-4</v>
      </c>
      <c r="R7" s="11">
        <f t="shared" si="2"/>
        <v>-4.7874307418140491E-3</v>
      </c>
      <c r="S7">
        <f t="shared" si="3"/>
        <v>-9.0126208218844164E-2</v>
      </c>
      <c r="T7" t="b">
        <f t="shared" si="4"/>
        <v>1</v>
      </c>
    </row>
    <row r="8" spans="1:20" x14ac:dyDescent="0.25">
      <c r="A8" t="s">
        <v>14</v>
      </c>
      <c r="B8" s="1">
        <v>43383</v>
      </c>
      <c r="C8" s="1">
        <v>43433</v>
      </c>
      <c r="D8">
        <v>305</v>
      </c>
      <c r="E8">
        <v>332.9</v>
      </c>
      <c r="F8">
        <v>305</v>
      </c>
      <c r="G8">
        <v>330.25</v>
      </c>
      <c r="H8">
        <v>329.15</v>
      </c>
      <c r="I8">
        <v>330.25</v>
      </c>
      <c r="J8">
        <v>63</v>
      </c>
      <c r="K8">
        <v>406.75</v>
      </c>
      <c r="L8">
        <v>282000</v>
      </c>
      <c r="M8">
        <v>12000</v>
      </c>
      <c r="N8">
        <v>329.4</v>
      </c>
      <c r="O8" s="11">
        <f t="shared" si="1"/>
        <v>8.993399339933994E-2</v>
      </c>
      <c r="P8">
        <v>1.8958904109589041E-2</v>
      </c>
      <c r="Q8" s="3">
        <f t="shared" si="0"/>
        <v>1.8958904109589041E-4</v>
      </c>
      <c r="R8" s="11">
        <f t="shared" si="2"/>
        <v>8.9744404358244045E-2</v>
      </c>
      <c r="S8">
        <f t="shared" si="3"/>
        <v>1.6894913597439174</v>
      </c>
      <c r="T8" t="b">
        <f t="shared" si="4"/>
        <v>1</v>
      </c>
    </row>
    <row r="9" spans="1:20" x14ac:dyDescent="0.25">
      <c r="A9" t="s">
        <v>14</v>
      </c>
      <c r="B9" s="1">
        <v>43384</v>
      </c>
      <c r="C9" s="1">
        <v>43433</v>
      </c>
      <c r="D9">
        <v>311.64999999999998</v>
      </c>
      <c r="E9">
        <v>330.05</v>
      </c>
      <c r="F9">
        <v>311.25</v>
      </c>
      <c r="G9">
        <v>322.14999999999998</v>
      </c>
      <c r="H9">
        <v>322.45</v>
      </c>
      <c r="I9">
        <v>322.14999999999998</v>
      </c>
      <c r="J9">
        <v>60</v>
      </c>
      <c r="K9">
        <v>384.79</v>
      </c>
      <c r="L9">
        <v>296000</v>
      </c>
      <c r="M9">
        <v>14000</v>
      </c>
      <c r="N9">
        <v>321.5</v>
      </c>
      <c r="O9" s="11">
        <f t="shared" si="1"/>
        <v>-2.4526873580620809E-2</v>
      </c>
      <c r="P9">
        <v>1.9013698630136987E-2</v>
      </c>
      <c r="Q9" s="3">
        <f t="shared" si="0"/>
        <v>1.9013698630136988E-4</v>
      </c>
      <c r="R9" s="11">
        <f t="shared" si="2"/>
        <v>-2.471701056692218E-2</v>
      </c>
      <c r="S9">
        <f t="shared" si="3"/>
        <v>-0.46531230654580724</v>
      </c>
      <c r="T9" t="b">
        <f t="shared" si="4"/>
        <v>1</v>
      </c>
    </row>
    <row r="10" spans="1:20" x14ac:dyDescent="0.25">
      <c r="A10" t="s">
        <v>14</v>
      </c>
      <c r="B10" s="1">
        <v>43385</v>
      </c>
      <c r="C10" s="1">
        <v>43433</v>
      </c>
      <c r="D10">
        <v>329.6</v>
      </c>
      <c r="E10">
        <v>337.45</v>
      </c>
      <c r="F10">
        <v>329.3</v>
      </c>
      <c r="G10">
        <v>332.15</v>
      </c>
      <c r="H10">
        <v>332.15</v>
      </c>
      <c r="I10">
        <v>332.15</v>
      </c>
      <c r="J10">
        <v>49</v>
      </c>
      <c r="K10">
        <v>325.64999999999998</v>
      </c>
      <c r="L10">
        <v>302000</v>
      </c>
      <c r="M10">
        <v>6000</v>
      </c>
      <c r="N10">
        <v>329.8</v>
      </c>
      <c r="O10" s="11">
        <f t="shared" si="1"/>
        <v>3.1041440322830981E-2</v>
      </c>
      <c r="P10">
        <v>1.8876712328767122E-2</v>
      </c>
      <c r="Q10" s="3">
        <f t="shared" si="0"/>
        <v>1.8876712328767123E-4</v>
      </c>
      <c r="R10" s="11">
        <f t="shared" si="2"/>
        <v>3.085267319954331E-2</v>
      </c>
      <c r="S10">
        <f t="shared" si="3"/>
        <v>0.58081977554339681</v>
      </c>
      <c r="T10" t="b">
        <f t="shared" si="4"/>
        <v>1</v>
      </c>
    </row>
    <row r="11" spans="1:20" x14ac:dyDescent="0.25">
      <c r="A11" t="s">
        <v>14</v>
      </c>
      <c r="B11" s="1">
        <v>43388</v>
      </c>
      <c r="C11" s="1">
        <v>43433</v>
      </c>
      <c r="D11">
        <v>326.8</v>
      </c>
      <c r="E11">
        <v>336.35</v>
      </c>
      <c r="F11">
        <v>324.2</v>
      </c>
      <c r="G11">
        <v>334.95</v>
      </c>
      <c r="H11">
        <v>336.35</v>
      </c>
      <c r="I11">
        <v>334.95</v>
      </c>
      <c r="J11">
        <v>44</v>
      </c>
      <c r="K11">
        <v>290.06</v>
      </c>
      <c r="L11">
        <v>326000</v>
      </c>
      <c r="M11">
        <v>24000</v>
      </c>
      <c r="N11">
        <v>332.1</v>
      </c>
      <c r="O11" s="11">
        <f t="shared" si="1"/>
        <v>8.4299262381454503E-3</v>
      </c>
      <c r="P11">
        <v>1.893150684931507E-2</v>
      </c>
      <c r="Q11" s="3">
        <f t="shared" si="0"/>
        <v>1.893150684931507E-4</v>
      </c>
      <c r="R11" s="11">
        <f t="shared" si="2"/>
        <v>8.2406111696522993E-3</v>
      </c>
      <c r="S11">
        <f t="shared" si="3"/>
        <v>0.15513436709168868</v>
      </c>
      <c r="T11" t="b">
        <f t="shared" si="4"/>
        <v>1</v>
      </c>
    </row>
    <row r="12" spans="1:20" x14ac:dyDescent="0.25">
      <c r="A12" t="s">
        <v>14</v>
      </c>
      <c r="B12" s="1">
        <v>43389</v>
      </c>
      <c r="C12" s="1">
        <v>43433</v>
      </c>
      <c r="D12">
        <v>338</v>
      </c>
      <c r="E12">
        <v>340.1</v>
      </c>
      <c r="F12">
        <v>332.25</v>
      </c>
      <c r="G12">
        <v>334.15</v>
      </c>
      <c r="H12">
        <v>334.5</v>
      </c>
      <c r="I12">
        <v>334.15</v>
      </c>
      <c r="J12">
        <v>184</v>
      </c>
      <c r="K12">
        <v>1240.8699999999999</v>
      </c>
      <c r="L12">
        <v>324000</v>
      </c>
      <c r="M12">
        <v>-2000</v>
      </c>
      <c r="N12">
        <v>332.3</v>
      </c>
      <c r="O12" s="11">
        <f t="shared" si="1"/>
        <v>-2.3884161815196639E-3</v>
      </c>
      <c r="P12">
        <v>1.8986301369863012E-2</v>
      </c>
      <c r="Q12" s="3">
        <f t="shared" si="0"/>
        <v>1.8986301369863012E-4</v>
      </c>
      <c r="R12" s="11">
        <f t="shared" si="2"/>
        <v>-2.5782791952182939E-3</v>
      </c>
      <c r="S12">
        <f t="shared" si="3"/>
        <v>-4.8537626991656133E-2</v>
      </c>
      <c r="T12" t="b">
        <f t="shared" si="4"/>
        <v>1</v>
      </c>
    </row>
    <row r="13" spans="1:20" x14ac:dyDescent="0.25">
      <c r="A13" t="s">
        <v>14</v>
      </c>
      <c r="B13" s="1">
        <v>43390</v>
      </c>
      <c r="C13" s="1">
        <v>43433</v>
      </c>
      <c r="D13">
        <v>337.45</v>
      </c>
      <c r="E13">
        <v>337.45</v>
      </c>
      <c r="F13">
        <v>313.10000000000002</v>
      </c>
      <c r="G13">
        <v>316.64999999999998</v>
      </c>
      <c r="H13">
        <v>317.5</v>
      </c>
      <c r="I13">
        <v>316.64999999999998</v>
      </c>
      <c r="J13">
        <v>220</v>
      </c>
      <c r="K13">
        <v>1414.29</v>
      </c>
      <c r="L13">
        <v>544000</v>
      </c>
      <c r="M13">
        <v>220000</v>
      </c>
      <c r="N13">
        <v>315.10000000000002</v>
      </c>
      <c r="O13" s="11">
        <f t="shared" si="1"/>
        <v>-5.2371689361065392E-2</v>
      </c>
      <c r="P13">
        <v>1.8958904109589041E-2</v>
      </c>
      <c r="Q13" s="3">
        <f t="shared" si="0"/>
        <v>1.8958904109589041E-4</v>
      </c>
      <c r="R13" s="11">
        <f t="shared" si="2"/>
        <v>-5.2561278402161279E-2</v>
      </c>
      <c r="S13">
        <f t="shared" si="3"/>
        <v>-0.98949707619724814</v>
      </c>
      <c r="T13" t="b">
        <f t="shared" si="4"/>
        <v>1</v>
      </c>
    </row>
    <row r="14" spans="1:20" x14ac:dyDescent="0.25">
      <c r="A14" t="s">
        <v>14</v>
      </c>
      <c r="B14" s="1">
        <v>43392</v>
      </c>
      <c r="C14" s="1">
        <v>43433</v>
      </c>
      <c r="D14">
        <v>311.55</v>
      </c>
      <c r="E14">
        <v>327.55</v>
      </c>
      <c r="F14">
        <v>311.55</v>
      </c>
      <c r="G14">
        <v>324.3</v>
      </c>
      <c r="H14">
        <v>325</v>
      </c>
      <c r="I14">
        <v>324.3</v>
      </c>
      <c r="J14">
        <v>492</v>
      </c>
      <c r="K14">
        <v>3160.4</v>
      </c>
      <c r="L14">
        <v>726000</v>
      </c>
      <c r="M14">
        <v>182000</v>
      </c>
      <c r="N14">
        <v>323.2</v>
      </c>
      <c r="O14" s="11">
        <f t="shared" si="1"/>
        <v>2.4159166271909158E-2</v>
      </c>
      <c r="P14">
        <v>1.9041095890410958E-2</v>
      </c>
      <c r="Q14" s="3">
        <f t="shared" si="0"/>
        <v>1.9041095890410959E-4</v>
      </c>
      <c r="R14" s="11">
        <f t="shared" si="2"/>
        <v>2.3968755313005047E-2</v>
      </c>
      <c r="S14">
        <f t="shared" si="3"/>
        <v>0.45122595993271214</v>
      </c>
      <c r="T14" t="b">
        <f t="shared" si="4"/>
        <v>1</v>
      </c>
    </row>
    <row r="15" spans="1:20" x14ac:dyDescent="0.25">
      <c r="A15" t="s">
        <v>14</v>
      </c>
      <c r="B15" s="1">
        <v>43395</v>
      </c>
      <c r="C15" s="1">
        <v>43433</v>
      </c>
      <c r="D15">
        <v>325.05</v>
      </c>
      <c r="E15">
        <v>325.45</v>
      </c>
      <c r="F15">
        <v>318</v>
      </c>
      <c r="G15">
        <v>320.39999999999998</v>
      </c>
      <c r="H15">
        <v>321.89999999999998</v>
      </c>
      <c r="I15">
        <v>320.39999999999998</v>
      </c>
      <c r="J15">
        <v>569</v>
      </c>
      <c r="K15">
        <v>3651.44</v>
      </c>
      <c r="L15">
        <v>1340000</v>
      </c>
      <c r="M15">
        <v>614000</v>
      </c>
      <c r="N15">
        <v>319.3</v>
      </c>
      <c r="O15" s="11">
        <f t="shared" si="1"/>
        <v>-1.2025901942645804E-2</v>
      </c>
      <c r="P15">
        <v>1.9041095890410958E-2</v>
      </c>
      <c r="Q15" s="3">
        <f t="shared" si="0"/>
        <v>1.9041095890410959E-4</v>
      </c>
      <c r="R15" s="11">
        <f t="shared" si="2"/>
        <v>-1.2216312901549913E-2</v>
      </c>
      <c r="S15">
        <f t="shared" si="3"/>
        <v>-0.22997929779229476</v>
      </c>
      <c r="T15" t="b">
        <f t="shared" si="4"/>
        <v>1</v>
      </c>
    </row>
    <row r="16" spans="1:20" x14ac:dyDescent="0.25">
      <c r="A16" t="s">
        <v>14</v>
      </c>
      <c r="B16" s="1">
        <v>43396</v>
      </c>
      <c r="C16" s="1">
        <v>43433</v>
      </c>
      <c r="D16">
        <v>326.55</v>
      </c>
      <c r="E16">
        <v>326.55</v>
      </c>
      <c r="F16">
        <v>309.39999999999998</v>
      </c>
      <c r="G16">
        <v>317</v>
      </c>
      <c r="H16">
        <v>317.8</v>
      </c>
      <c r="I16">
        <v>317</v>
      </c>
      <c r="J16">
        <v>1469</v>
      </c>
      <c r="K16">
        <v>9230.51</v>
      </c>
      <c r="L16">
        <v>2296000</v>
      </c>
      <c r="M16">
        <v>956000</v>
      </c>
      <c r="N16">
        <v>315.05</v>
      </c>
      <c r="O16" s="11">
        <f t="shared" si="1"/>
        <v>-1.0611735330836385E-2</v>
      </c>
      <c r="P16">
        <v>1.9068493150684932E-2</v>
      </c>
      <c r="Q16" s="3">
        <f t="shared" si="0"/>
        <v>1.9068493150684932E-4</v>
      </c>
      <c r="R16" s="11">
        <f t="shared" si="2"/>
        <v>-1.0802420262343234E-2</v>
      </c>
      <c r="S16">
        <f t="shared" si="3"/>
        <v>-0.2033619346861818</v>
      </c>
      <c r="T16" t="b">
        <f t="shared" si="4"/>
        <v>1</v>
      </c>
    </row>
    <row r="17" spans="1:20" x14ac:dyDescent="0.25">
      <c r="A17" t="s">
        <v>14</v>
      </c>
      <c r="B17" s="1">
        <v>43397</v>
      </c>
      <c r="C17" s="1">
        <v>43433</v>
      </c>
      <c r="D17">
        <v>323.60000000000002</v>
      </c>
      <c r="E17">
        <v>324.89999999999998</v>
      </c>
      <c r="F17">
        <v>318</v>
      </c>
      <c r="G17">
        <v>323.45</v>
      </c>
      <c r="H17">
        <v>324.89999999999998</v>
      </c>
      <c r="I17">
        <v>323.45</v>
      </c>
      <c r="J17">
        <v>1309</v>
      </c>
      <c r="K17">
        <v>8415.7199999999993</v>
      </c>
      <c r="L17">
        <v>3060000</v>
      </c>
      <c r="M17">
        <v>764000</v>
      </c>
      <c r="N17">
        <v>322.10000000000002</v>
      </c>
      <c r="O17" s="11">
        <f t="shared" si="1"/>
        <v>2.0347003154574096E-2</v>
      </c>
      <c r="P17">
        <v>1.9041095890410958E-2</v>
      </c>
      <c r="Q17" s="3">
        <f t="shared" si="0"/>
        <v>1.9041095890410959E-4</v>
      </c>
      <c r="R17" s="11">
        <f t="shared" si="2"/>
        <v>2.0156592195669985E-2</v>
      </c>
      <c r="S17">
        <f t="shared" si="3"/>
        <v>0.3794597401362978</v>
      </c>
      <c r="T17" t="b">
        <f t="shared" si="4"/>
        <v>1</v>
      </c>
    </row>
    <row r="18" spans="1:20" x14ac:dyDescent="0.25">
      <c r="A18" t="s">
        <v>14</v>
      </c>
      <c r="B18" s="1">
        <v>43398</v>
      </c>
      <c r="C18" s="1">
        <v>43433</v>
      </c>
      <c r="D18">
        <v>322</v>
      </c>
      <c r="E18">
        <v>323.60000000000002</v>
      </c>
      <c r="F18">
        <v>315.8</v>
      </c>
      <c r="G18">
        <v>321.2</v>
      </c>
      <c r="H18">
        <v>323.60000000000002</v>
      </c>
      <c r="I18">
        <v>321.2</v>
      </c>
      <c r="J18">
        <v>2646</v>
      </c>
      <c r="K18">
        <v>16926.55</v>
      </c>
      <c r="L18">
        <v>4962000</v>
      </c>
      <c r="M18">
        <v>1902000</v>
      </c>
      <c r="N18">
        <v>319.25</v>
      </c>
      <c r="O18" s="11">
        <f t="shared" si="1"/>
        <v>-6.9562528984387076E-3</v>
      </c>
      <c r="P18">
        <v>1.9068493150684932E-2</v>
      </c>
      <c r="Q18" s="3">
        <f t="shared" si="0"/>
        <v>1.9068493150684932E-4</v>
      </c>
      <c r="R18" s="11">
        <f t="shared" si="2"/>
        <v>-7.1469378299455566E-3</v>
      </c>
      <c r="S18">
        <f t="shared" si="3"/>
        <v>-0.13454532122270155</v>
      </c>
      <c r="T18" t="b">
        <f t="shared" si="4"/>
        <v>1</v>
      </c>
    </row>
    <row r="19" spans="1:20" x14ac:dyDescent="0.25">
      <c r="A19" t="s">
        <v>14</v>
      </c>
      <c r="B19" s="1">
        <v>43399</v>
      </c>
      <c r="C19" s="1">
        <v>43461</v>
      </c>
      <c r="D19">
        <v>325.10000000000002</v>
      </c>
      <c r="E19">
        <v>332.8</v>
      </c>
      <c r="F19">
        <v>320.14999999999998</v>
      </c>
      <c r="G19">
        <v>323</v>
      </c>
      <c r="H19">
        <v>323</v>
      </c>
      <c r="I19">
        <v>325.45</v>
      </c>
      <c r="J19">
        <v>106</v>
      </c>
      <c r="K19">
        <v>690.92</v>
      </c>
      <c r="L19">
        <v>124000</v>
      </c>
      <c r="M19">
        <v>84000</v>
      </c>
      <c r="N19">
        <v>321.3</v>
      </c>
      <c r="O19" s="11">
        <f t="shared" si="1"/>
        <v>1.3231631382316315E-2</v>
      </c>
      <c r="P19">
        <v>1.9041095890410958E-2</v>
      </c>
      <c r="Q19" s="3">
        <f t="shared" si="0"/>
        <v>1.9041095890410959E-4</v>
      </c>
      <c r="R19" s="11">
        <f t="shared" si="2"/>
        <v>1.3041220423412206E-2</v>
      </c>
      <c r="S19">
        <f t="shared" si="3"/>
        <v>0.24550866857301559</v>
      </c>
      <c r="T19" t="b">
        <f t="shared" si="4"/>
        <v>1</v>
      </c>
    </row>
    <row r="20" spans="1:20" x14ac:dyDescent="0.25">
      <c r="A20" t="s">
        <v>14</v>
      </c>
      <c r="B20" s="1">
        <v>43402</v>
      </c>
      <c r="C20" s="1">
        <v>43461</v>
      </c>
      <c r="D20">
        <v>329.25</v>
      </c>
      <c r="E20">
        <v>337.25</v>
      </c>
      <c r="F20">
        <v>327</v>
      </c>
      <c r="G20">
        <v>336.6</v>
      </c>
      <c r="H20">
        <v>335.5</v>
      </c>
      <c r="I20">
        <v>336.6</v>
      </c>
      <c r="J20">
        <v>32</v>
      </c>
      <c r="K20">
        <v>213.28</v>
      </c>
      <c r="L20">
        <v>124000</v>
      </c>
      <c r="M20">
        <v>0</v>
      </c>
      <c r="N20">
        <v>334.2</v>
      </c>
      <c r="O20" s="11">
        <f t="shared" si="1"/>
        <v>3.4260255031494956E-2</v>
      </c>
      <c r="P20">
        <v>1.9041095890410958E-2</v>
      </c>
      <c r="Q20" s="3">
        <f t="shared" si="0"/>
        <v>1.9041095890410959E-4</v>
      </c>
      <c r="R20" s="11">
        <f t="shared" si="2"/>
        <v>3.4069844072590845E-2</v>
      </c>
      <c r="S20">
        <f t="shared" si="3"/>
        <v>0.64138491530560982</v>
      </c>
      <c r="T20" t="b">
        <f t="shared" si="4"/>
        <v>1</v>
      </c>
    </row>
    <row r="21" spans="1:20" x14ac:dyDescent="0.25">
      <c r="A21" t="s">
        <v>14</v>
      </c>
      <c r="B21" s="1">
        <v>43403</v>
      </c>
      <c r="C21" s="1">
        <v>43461</v>
      </c>
      <c r="D21">
        <v>334.45</v>
      </c>
      <c r="E21">
        <v>347.55</v>
      </c>
      <c r="F21">
        <v>333.35</v>
      </c>
      <c r="G21">
        <v>347.25</v>
      </c>
      <c r="H21">
        <v>346.95</v>
      </c>
      <c r="I21">
        <v>347.25</v>
      </c>
      <c r="J21">
        <v>34</v>
      </c>
      <c r="K21">
        <v>232.16</v>
      </c>
      <c r="L21">
        <v>118000</v>
      </c>
      <c r="M21">
        <v>-6000</v>
      </c>
      <c r="N21">
        <v>345.85</v>
      </c>
      <c r="O21" s="11">
        <f t="shared" si="1"/>
        <v>3.1639928698752158E-2</v>
      </c>
      <c r="P21">
        <v>1.9068493150684932E-2</v>
      </c>
      <c r="Q21" s="3">
        <f t="shared" si="0"/>
        <v>1.9068493150684932E-4</v>
      </c>
      <c r="R21" s="11">
        <f t="shared" si="2"/>
        <v>3.1449243767245311E-2</v>
      </c>
      <c r="S21">
        <f t="shared" si="3"/>
        <v>0.59205056844706005</v>
      </c>
      <c r="T21" t="b">
        <f t="shared" si="4"/>
        <v>1</v>
      </c>
    </row>
    <row r="22" spans="1:20" x14ac:dyDescent="0.25">
      <c r="A22" t="s">
        <v>14</v>
      </c>
      <c r="B22" s="1">
        <v>43404</v>
      </c>
      <c r="C22" s="1">
        <v>43461</v>
      </c>
      <c r="D22">
        <v>347.05</v>
      </c>
      <c r="E22">
        <v>348</v>
      </c>
      <c r="F22">
        <v>341.05</v>
      </c>
      <c r="G22">
        <v>344.55</v>
      </c>
      <c r="H22">
        <v>344.7</v>
      </c>
      <c r="I22">
        <v>344.55</v>
      </c>
      <c r="J22">
        <v>22</v>
      </c>
      <c r="K22">
        <v>151.55000000000001</v>
      </c>
      <c r="L22">
        <v>118000</v>
      </c>
      <c r="M22">
        <v>0</v>
      </c>
      <c r="N22">
        <v>342.95</v>
      </c>
      <c r="O22" s="11">
        <f t="shared" si="1"/>
        <v>-7.7753779697623867E-3</v>
      </c>
      <c r="P22">
        <v>1.9041095890410958E-2</v>
      </c>
      <c r="Q22" s="3">
        <f t="shared" si="0"/>
        <v>1.9041095890410959E-4</v>
      </c>
      <c r="R22" s="11">
        <f t="shared" si="2"/>
        <v>-7.9657889286664958E-3</v>
      </c>
      <c r="S22">
        <f t="shared" si="3"/>
        <v>-0.14996067626459786</v>
      </c>
      <c r="T22" t="b">
        <f t="shared" si="4"/>
        <v>1</v>
      </c>
    </row>
    <row r="23" spans="1:20" x14ac:dyDescent="0.25">
      <c r="A23" t="s">
        <v>14</v>
      </c>
      <c r="B23" s="1">
        <v>43405</v>
      </c>
      <c r="C23" s="1">
        <v>43461</v>
      </c>
      <c r="D23">
        <v>347.2</v>
      </c>
      <c r="E23">
        <v>355.55</v>
      </c>
      <c r="F23">
        <v>338</v>
      </c>
      <c r="G23">
        <v>346.95</v>
      </c>
      <c r="H23">
        <v>346</v>
      </c>
      <c r="I23">
        <v>346.95</v>
      </c>
      <c r="J23">
        <v>157</v>
      </c>
      <c r="K23">
        <v>1093.92</v>
      </c>
      <c r="L23">
        <v>152000</v>
      </c>
      <c r="M23">
        <v>34000</v>
      </c>
      <c r="N23">
        <v>345.4</v>
      </c>
      <c r="O23" s="11">
        <f t="shared" si="1"/>
        <v>6.9656073138876133E-3</v>
      </c>
      <c r="P23">
        <v>1.8986301369863012E-2</v>
      </c>
      <c r="Q23" s="3">
        <f t="shared" si="0"/>
        <v>1.8986301369863012E-4</v>
      </c>
      <c r="R23" s="11">
        <f t="shared" si="2"/>
        <v>6.7757443001889833E-3</v>
      </c>
      <c r="S23">
        <f t="shared" si="3"/>
        <v>0.12755738402704986</v>
      </c>
      <c r="T23" t="b">
        <f t="shared" si="4"/>
        <v>1</v>
      </c>
    </row>
    <row r="24" spans="1:20" x14ac:dyDescent="0.25">
      <c r="A24" t="s">
        <v>14</v>
      </c>
      <c r="B24" s="1">
        <v>43406</v>
      </c>
      <c r="C24" s="1">
        <v>43461</v>
      </c>
      <c r="D24">
        <v>348.05</v>
      </c>
      <c r="E24">
        <v>348.05</v>
      </c>
      <c r="F24">
        <v>326</v>
      </c>
      <c r="G24">
        <v>327.35000000000002</v>
      </c>
      <c r="H24">
        <v>327</v>
      </c>
      <c r="I24">
        <v>327.35000000000002</v>
      </c>
      <c r="J24">
        <v>105</v>
      </c>
      <c r="K24">
        <v>706.63</v>
      </c>
      <c r="L24">
        <v>144000</v>
      </c>
      <c r="M24">
        <v>-8000</v>
      </c>
      <c r="N24">
        <v>326.85000000000002</v>
      </c>
      <c r="O24" s="11">
        <f t="shared" si="1"/>
        <v>-5.6492289955324876E-2</v>
      </c>
      <c r="P24">
        <v>1.9068493150684932E-2</v>
      </c>
      <c r="Q24" s="3">
        <f t="shared" si="0"/>
        <v>1.9068493150684932E-4</v>
      </c>
      <c r="R24" s="11">
        <f t="shared" si="2"/>
        <v>-5.6682974886831723E-2</v>
      </c>
      <c r="S24">
        <f t="shared" si="3"/>
        <v>-1.0670904442532692</v>
      </c>
      <c r="T24" t="b">
        <f t="shared" si="4"/>
        <v>1</v>
      </c>
    </row>
    <row r="25" spans="1:20" x14ac:dyDescent="0.25">
      <c r="A25" t="s">
        <v>14</v>
      </c>
      <c r="B25" s="1">
        <v>43409</v>
      </c>
      <c r="C25" s="1">
        <v>43461</v>
      </c>
      <c r="D25">
        <v>331.25</v>
      </c>
      <c r="E25">
        <v>331.25</v>
      </c>
      <c r="F25">
        <v>319</v>
      </c>
      <c r="G25">
        <v>323.14999999999998</v>
      </c>
      <c r="H25">
        <v>324</v>
      </c>
      <c r="I25">
        <v>323.14999999999998</v>
      </c>
      <c r="J25">
        <v>35</v>
      </c>
      <c r="K25">
        <v>226.16</v>
      </c>
      <c r="L25">
        <v>154000</v>
      </c>
      <c r="M25">
        <v>10000</v>
      </c>
      <c r="N25">
        <v>320.35000000000002</v>
      </c>
      <c r="O25" s="11">
        <f t="shared" si="1"/>
        <v>-1.2830303956010524E-2</v>
      </c>
      <c r="P25">
        <v>1.8958904109589041E-2</v>
      </c>
      <c r="Q25" s="3">
        <f t="shared" si="0"/>
        <v>1.8958904109589041E-4</v>
      </c>
      <c r="R25" s="11">
        <f t="shared" si="2"/>
        <v>-1.3019892997106415E-2</v>
      </c>
      <c r="S25">
        <f t="shared" si="3"/>
        <v>-0.24510716718998371</v>
      </c>
      <c r="T25" t="b">
        <f t="shared" si="4"/>
        <v>1</v>
      </c>
    </row>
    <row r="26" spans="1:20" x14ac:dyDescent="0.25">
      <c r="A26" t="s">
        <v>14</v>
      </c>
      <c r="B26" s="1">
        <v>43410</v>
      </c>
      <c r="C26" s="1">
        <v>43461</v>
      </c>
      <c r="D26">
        <v>325.05</v>
      </c>
      <c r="E26">
        <v>326</v>
      </c>
      <c r="F26">
        <v>316.39999999999998</v>
      </c>
      <c r="G26">
        <v>318.55</v>
      </c>
      <c r="H26">
        <v>318.3</v>
      </c>
      <c r="I26">
        <v>318.55</v>
      </c>
      <c r="J26">
        <v>31</v>
      </c>
      <c r="K26">
        <v>198.21</v>
      </c>
      <c r="L26">
        <v>172000</v>
      </c>
      <c r="M26">
        <v>18000</v>
      </c>
      <c r="N26">
        <v>316.8</v>
      </c>
      <c r="O26" s="11">
        <f t="shared" si="1"/>
        <v>-1.4234875444839753E-2</v>
      </c>
      <c r="P26">
        <v>1.9013698630136987E-2</v>
      </c>
      <c r="Q26" s="3">
        <f t="shared" si="0"/>
        <v>1.9013698630136988E-4</v>
      </c>
      <c r="R26" s="11">
        <f t="shared" si="2"/>
        <v>-1.4425012431141122E-2</v>
      </c>
      <c r="S26">
        <f t="shared" si="3"/>
        <v>-0.27155936953268972</v>
      </c>
      <c r="T26" t="b">
        <f t="shared" si="4"/>
        <v>1</v>
      </c>
    </row>
    <row r="27" spans="1:20" x14ac:dyDescent="0.25">
      <c r="A27" t="s">
        <v>14</v>
      </c>
      <c r="B27" s="1">
        <v>43411</v>
      </c>
      <c r="C27" s="1">
        <v>43461</v>
      </c>
      <c r="D27">
        <v>320.5</v>
      </c>
      <c r="E27">
        <v>320.5</v>
      </c>
      <c r="F27">
        <v>320.5</v>
      </c>
      <c r="G27">
        <v>320.5</v>
      </c>
      <c r="H27">
        <v>320.5</v>
      </c>
      <c r="I27">
        <v>320.5</v>
      </c>
      <c r="J27">
        <v>1</v>
      </c>
      <c r="K27">
        <v>6.41</v>
      </c>
      <c r="L27">
        <v>172000</v>
      </c>
      <c r="M27">
        <v>0</v>
      </c>
      <c r="N27">
        <v>318.64999999999998</v>
      </c>
      <c r="O27" s="11">
        <f t="shared" si="1"/>
        <v>6.1214879924658249E-3</v>
      </c>
      <c r="P27">
        <v>1.9041095890410958E-2</v>
      </c>
      <c r="Q27" s="3">
        <f t="shared" si="0"/>
        <v>1.9041095890410959E-4</v>
      </c>
      <c r="R27" s="11">
        <f t="shared" si="2"/>
        <v>5.9310770335617149E-3</v>
      </c>
      <c r="S27">
        <f t="shared" si="3"/>
        <v>0.11165602439320892</v>
      </c>
      <c r="T27" t="b">
        <f t="shared" si="4"/>
        <v>1</v>
      </c>
    </row>
    <row r="28" spans="1:20" x14ac:dyDescent="0.25">
      <c r="A28" t="s">
        <v>14</v>
      </c>
      <c r="B28" s="1">
        <v>43413</v>
      </c>
      <c r="C28" s="1">
        <v>43461</v>
      </c>
      <c r="D28">
        <v>322.05</v>
      </c>
      <c r="E28">
        <v>327</v>
      </c>
      <c r="F28">
        <v>322</v>
      </c>
      <c r="G28">
        <v>322.25</v>
      </c>
      <c r="H28">
        <v>322</v>
      </c>
      <c r="I28">
        <v>322.25</v>
      </c>
      <c r="J28">
        <v>23</v>
      </c>
      <c r="K28">
        <v>148.91</v>
      </c>
      <c r="L28">
        <v>182000</v>
      </c>
      <c r="M28">
        <v>10000</v>
      </c>
      <c r="N28">
        <v>319.95</v>
      </c>
      <c r="O28" s="11">
        <f t="shared" si="1"/>
        <v>5.4602184087363496E-3</v>
      </c>
      <c r="P28">
        <v>1.8958904109589041E-2</v>
      </c>
      <c r="Q28" s="3">
        <f t="shared" si="0"/>
        <v>1.8958904109589041E-4</v>
      </c>
      <c r="R28" s="11">
        <f t="shared" si="2"/>
        <v>5.2706293676404595E-3</v>
      </c>
      <c r="S28">
        <f t="shared" si="3"/>
        <v>9.9222707429146892E-2</v>
      </c>
      <c r="T28" t="b">
        <f t="shared" si="4"/>
        <v>1</v>
      </c>
    </row>
    <row r="29" spans="1:20" x14ac:dyDescent="0.25">
      <c r="A29" t="s">
        <v>14</v>
      </c>
      <c r="B29" s="1">
        <v>43416</v>
      </c>
      <c r="C29" s="1">
        <v>43461</v>
      </c>
      <c r="D29">
        <v>323.5</v>
      </c>
      <c r="E29">
        <v>323.5</v>
      </c>
      <c r="F29">
        <v>312.55</v>
      </c>
      <c r="G29">
        <v>313.39999999999998</v>
      </c>
      <c r="H29">
        <v>312.55</v>
      </c>
      <c r="I29">
        <v>313.39999999999998</v>
      </c>
      <c r="J29">
        <v>58</v>
      </c>
      <c r="K29">
        <v>365.95</v>
      </c>
      <c r="L29">
        <v>224000</v>
      </c>
      <c r="M29">
        <v>42000</v>
      </c>
      <c r="N29">
        <v>312.64999999999998</v>
      </c>
      <c r="O29" s="11">
        <f t="shared" si="1"/>
        <v>-2.7463149728471754E-2</v>
      </c>
      <c r="P29">
        <v>1.8986301369863012E-2</v>
      </c>
      <c r="Q29" s="3">
        <f t="shared" si="0"/>
        <v>1.8986301369863012E-4</v>
      </c>
      <c r="R29" s="11">
        <f t="shared" si="2"/>
        <v>-2.7653012742170385E-2</v>
      </c>
      <c r="S29">
        <f t="shared" si="3"/>
        <v>-0.52058427968711118</v>
      </c>
      <c r="T29" t="b">
        <f t="shared" si="4"/>
        <v>1</v>
      </c>
    </row>
    <row r="30" spans="1:20" x14ac:dyDescent="0.25">
      <c r="A30" t="s">
        <v>14</v>
      </c>
      <c r="B30" s="1">
        <v>43417</v>
      </c>
      <c r="C30" s="1">
        <v>43461</v>
      </c>
      <c r="D30">
        <v>311.39999999999998</v>
      </c>
      <c r="E30">
        <v>314.10000000000002</v>
      </c>
      <c r="F30">
        <v>305</v>
      </c>
      <c r="G30">
        <v>312.89999999999998</v>
      </c>
      <c r="H30">
        <v>314.10000000000002</v>
      </c>
      <c r="I30">
        <v>312.89999999999998</v>
      </c>
      <c r="J30">
        <v>63</v>
      </c>
      <c r="K30">
        <v>390.18</v>
      </c>
      <c r="L30">
        <v>258000</v>
      </c>
      <c r="M30">
        <v>34000</v>
      </c>
      <c r="N30">
        <v>311.39999999999998</v>
      </c>
      <c r="O30" s="11">
        <f t="shared" si="1"/>
        <v>-1.5954052329291641E-3</v>
      </c>
      <c r="P30">
        <v>1.893150684931507E-2</v>
      </c>
      <c r="Q30" s="3">
        <f t="shared" si="0"/>
        <v>1.893150684931507E-4</v>
      </c>
      <c r="R30" s="11">
        <f t="shared" si="2"/>
        <v>-1.7847203014223147E-3</v>
      </c>
      <c r="S30">
        <f t="shared" si="3"/>
        <v>-3.3598412629450736E-2</v>
      </c>
      <c r="T30" t="b">
        <f t="shared" si="4"/>
        <v>1</v>
      </c>
    </row>
    <row r="31" spans="1:20" x14ac:dyDescent="0.25">
      <c r="A31" t="s">
        <v>14</v>
      </c>
      <c r="B31" s="1">
        <v>43418</v>
      </c>
      <c r="C31" s="1">
        <v>43461</v>
      </c>
      <c r="D31">
        <v>316.35000000000002</v>
      </c>
      <c r="E31">
        <v>318.75</v>
      </c>
      <c r="F31">
        <v>309.89999999999998</v>
      </c>
      <c r="G31">
        <v>314.8</v>
      </c>
      <c r="H31">
        <v>315</v>
      </c>
      <c r="I31">
        <v>314.8</v>
      </c>
      <c r="J31">
        <v>80</v>
      </c>
      <c r="K31">
        <v>503.65</v>
      </c>
      <c r="L31">
        <v>336000</v>
      </c>
      <c r="M31">
        <v>78000</v>
      </c>
      <c r="N31">
        <v>312.45</v>
      </c>
      <c r="O31" s="11">
        <f t="shared" si="1"/>
        <v>6.0722275487377249E-3</v>
      </c>
      <c r="P31">
        <v>1.873972602739726E-2</v>
      </c>
      <c r="Q31" s="3">
        <f t="shared" si="0"/>
        <v>1.873972602739726E-4</v>
      </c>
      <c r="R31" s="11">
        <f t="shared" si="2"/>
        <v>5.8848302884637526E-3</v>
      </c>
      <c r="S31">
        <f t="shared" si="3"/>
        <v>0.11078540213193243</v>
      </c>
      <c r="T31" t="b">
        <f t="shared" si="4"/>
        <v>1</v>
      </c>
    </row>
    <row r="32" spans="1:20" x14ac:dyDescent="0.25">
      <c r="A32" t="s">
        <v>14</v>
      </c>
      <c r="B32" s="1">
        <v>43419</v>
      </c>
      <c r="C32" s="1">
        <v>43461</v>
      </c>
      <c r="D32">
        <v>314.5</v>
      </c>
      <c r="E32">
        <v>319.64999999999998</v>
      </c>
      <c r="F32">
        <v>311.95</v>
      </c>
      <c r="G32">
        <v>312.95</v>
      </c>
      <c r="H32">
        <v>312.85000000000002</v>
      </c>
      <c r="I32">
        <v>312.95</v>
      </c>
      <c r="J32">
        <v>67</v>
      </c>
      <c r="K32">
        <v>422.44</v>
      </c>
      <c r="L32">
        <v>390000</v>
      </c>
      <c r="M32">
        <v>54000</v>
      </c>
      <c r="N32">
        <v>310.89999999999998</v>
      </c>
      <c r="O32" s="11">
        <f t="shared" si="1"/>
        <v>-5.8767471410420035E-3</v>
      </c>
      <c r="P32">
        <v>1.8684931506849314E-2</v>
      </c>
      <c r="Q32" s="3">
        <f t="shared" si="0"/>
        <v>1.8684931506849313E-4</v>
      </c>
      <c r="R32" s="11">
        <f t="shared" si="2"/>
        <v>-6.0635964561104967E-3</v>
      </c>
      <c r="S32">
        <f t="shared" si="3"/>
        <v>-0.11415078070693617</v>
      </c>
      <c r="T32" t="b">
        <f t="shared" si="4"/>
        <v>1</v>
      </c>
    </row>
    <row r="33" spans="1:20" x14ac:dyDescent="0.25">
      <c r="A33" t="s">
        <v>14</v>
      </c>
      <c r="B33" s="1">
        <v>43420</v>
      </c>
      <c r="C33" s="1">
        <v>43461</v>
      </c>
      <c r="D33">
        <v>315</v>
      </c>
      <c r="E33">
        <v>322.5</v>
      </c>
      <c r="F33">
        <v>305.5</v>
      </c>
      <c r="G33">
        <v>320.05</v>
      </c>
      <c r="H33">
        <v>318.8</v>
      </c>
      <c r="I33">
        <v>320.05</v>
      </c>
      <c r="J33">
        <v>330</v>
      </c>
      <c r="K33">
        <v>2084.9899999999998</v>
      </c>
      <c r="L33">
        <v>640000</v>
      </c>
      <c r="M33">
        <v>250000</v>
      </c>
      <c r="N33">
        <v>319</v>
      </c>
      <c r="O33" s="11">
        <f t="shared" si="1"/>
        <v>2.2687330244448068E-2</v>
      </c>
      <c r="P33">
        <v>1.8767123287671231E-2</v>
      </c>
      <c r="Q33" s="3">
        <f t="shared" si="0"/>
        <v>1.8767123287671231E-4</v>
      </c>
      <c r="R33" s="11">
        <f t="shared" si="2"/>
        <v>2.2499659011571357E-2</v>
      </c>
      <c r="S33">
        <f t="shared" si="3"/>
        <v>0.42356935531593676</v>
      </c>
      <c r="T33" t="b">
        <f>N32&lt;I32</f>
        <v>1</v>
      </c>
    </row>
    <row r="34" spans="1:20" x14ac:dyDescent="0.25">
      <c r="A34" t="s">
        <v>14</v>
      </c>
      <c r="B34" s="1">
        <v>43423</v>
      </c>
      <c r="C34" s="1">
        <v>43461</v>
      </c>
      <c r="D34">
        <v>319.7</v>
      </c>
      <c r="E34">
        <v>324.10000000000002</v>
      </c>
      <c r="F34">
        <v>316.05</v>
      </c>
      <c r="G34">
        <v>318.95</v>
      </c>
      <c r="H34">
        <v>318.35000000000002</v>
      </c>
      <c r="I34">
        <v>318.95</v>
      </c>
      <c r="J34">
        <v>166</v>
      </c>
      <c r="K34">
        <v>1062.06</v>
      </c>
      <c r="L34">
        <v>716000</v>
      </c>
      <c r="M34">
        <v>76000</v>
      </c>
      <c r="N34">
        <v>317.75</v>
      </c>
      <c r="O34" s="11">
        <f t="shared" si="1"/>
        <v>-3.4369629745352997E-3</v>
      </c>
      <c r="P34">
        <v>1.8712328767123289E-2</v>
      </c>
      <c r="Q34" s="3">
        <f t="shared" si="0"/>
        <v>1.8712328767123289E-4</v>
      </c>
      <c r="R34" s="11">
        <f t="shared" si="2"/>
        <v>-3.6240862622065324E-3</v>
      </c>
      <c r="S34">
        <f t="shared" si="3"/>
        <v>-6.8225562036415818E-2</v>
      </c>
      <c r="T34" t="b">
        <f t="shared" si="4"/>
        <v>1</v>
      </c>
    </row>
    <row r="35" spans="1:20" x14ac:dyDescent="0.25">
      <c r="A35" t="s">
        <v>14</v>
      </c>
      <c r="B35" s="1">
        <v>43424</v>
      </c>
      <c r="C35" s="1">
        <v>43461</v>
      </c>
      <c r="D35">
        <v>316</v>
      </c>
      <c r="E35">
        <v>324</v>
      </c>
      <c r="F35">
        <v>316</v>
      </c>
      <c r="G35">
        <v>319.45</v>
      </c>
      <c r="H35">
        <v>318.85000000000002</v>
      </c>
      <c r="I35">
        <v>319.45</v>
      </c>
      <c r="J35">
        <v>203</v>
      </c>
      <c r="K35">
        <v>1299.43</v>
      </c>
      <c r="L35">
        <v>658000</v>
      </c>
      <c r="M35">
        <v>-58000</v>
      </c>
      <c r="N35">
        <v>318.64999999999998</v>
      </c>
      <c r="O35" s="11">
        <f t="shared" si="1"/>
        <v>1.5676438313215238E-3</v>
      </c>
      <c r="P35">
        <v>1.8575342465753427E-2</v>
      </c>
      <c r="Q35" s="3">
        <f t="shared" si="0"/>
        <v>1.8575342465753427E-4</v>
      </c>
      <c r="R35" s="11">
        <f t="shared" si="2"/>
        <v>1.3818904066639896E-3</v>
      </c>
      <c r="S35">
        <f t="shared" si="3"/>
        <v>2.6014902197714022E-2</v>
      </c>
      <c r="T35" t="b">
        <f t="shared" si="4"/>
        <v>1</v>
      </c>
    </row>
    <row r="36" spans="1:20" x14ac:dyDescent="0.25">
      <c r="A36" t="s">
        <v>14</v>
      </c>
      <c r="B36" s="1">
        <v>43425</v>
      </c>
      <c r="C36" s="1">
        <v>43461</v>
      </c>
      <c r="D36">
        <v>321.5</v>
      </c>
      <c r="E36">
        <v>321.64999999999998</v>
      </c>
      <c r="F36">
        <v>314.3</v>
      </c>
      <c r="G36">
        <v>319.8</v>
      </c>
      <c r="H36">
        <v>320.5</v>
      </c>
      <c r="I36">
        <v>319.8</v>
      </c>
      <c r="J36">
        <v>276</v>
      </c>
      <c r="K36">
        <v>1756.61</v>
      </c>
      <c r="L36">
        <v>714000</v>
      </c>
      <c r="M36">
        <v>56000</v>
      </c>
      <c r="N36">
        <v>319.05</v>
      </c>
      <c r="O36" s="11">
        <f t="shared" si="1"/>
        <v>1.0956331194240812E-3</v>
      </c>
      <c r="P36">
        <v>1.865753424657534E-2</v>
      </c>
      <c r="Q36" s="3">
        <f t="shared" si="0"/>
        <v>1.865753424657534E-4</v>
      </c>
      <c r="R36" s="11">
        <f t="shared" si="2"/>
        <v>9.0905777695832787E-4</v>
      </c>
      <c r="S36">
        <f t="shared" si="3"/>
        <v>1.7113548980149013E-2</v>
      </c>
      <c r="T36" t="b">
        <f t="shared" si="4"/>
        <v>1</v>
      </c>
    </row>
    <row r="37" spans="1:20" x14ac:dyDescent="0.25">
      <c r="A37" t="s">
        <v>14</v>
      </c>
      <c r="B37" s="1">
        <v>43426</v>
      </c>
      <c r="C37" s="1">
        <v>43461</v>
      </c>
      <c r="D37">
        <v>321.2</v>
      </c>
      <c r="E37">
        <v>327</v>
      </c>
      <c r="F37">
        <v>319.55</v>
      </c>
      <c r="G37">
        <v>320.7</v>
      </c>
      <c r="H37">
        <v>320.75</v>
      </c>
      <c r="I37">
        <v>320.7</v>
      </c>
      <c r="J37">
        <v>484</v>
      </c>
      <c r="K37">
        <v>3132.75</v>
      </c>
      <c r="L37">
        <v>806000</v>
      </c>
      <c r="M37">
        <v>92000</v>
      </c>
      <c r="N37">
        <v>320.25</v>
      </c>
      <c r="O37" s="11">
        <f t="shared" si="1"/>
        <v>2.8142589118198163E-3</v>
      </c>
      <c r="P37">
        <v>1.8547945205479453E-2</v>
      </c>
      <c r="Q37" s="3">
        <f t="shared" si="0"/>
        <v>1.8547945205479453E-4</v>
      </c>
      <c r="R37" s="11">
        <f t="shared" si="2"/>
        <v>2.6287794597650216E-3</v>
      </c>
      <c r="S37">
        <f t="shared" si="3"/>
        <v>4.9488324266061083E-2</v>
      </c>
      <c r="T37" t="b">
        <f t="shared" si="4"/>
        <v>1</v>
      </c>
    </row>
    <row r="38" spans="1:20" x14ac:dyDescent="0.25">
      <c r="A38" t="s">
        <v>14</v>
      </c>
      <c r="B38" s="1">
        <v>43430</v>
      </c>
      <c r="C38" s="1">
        <v>43461</v>
      </c>
      <c r="D38">
        <v>322.7</v>
      </c>
      <c r="E38">
        <v>324</v>
      </c>
      <c r="F38">
        <v>307.25</v>
      </c>
      <c r="G38">
        <v>308.3</v>
      </c>
      <c r="H38">
        <v>307.75</v>
      </c>
      <c r="I38">
        <v>308.3</v>
      </c>
      <c r="J38">
        <v>1190</v>
      </c>
      <c r="K38">
        <v>7438.81</v>
      </c>
      <c r="L38">
        <v>1656000</v>
      </c>
      <c r="M38">
        <v>850000</v>
      </c>
      <c r="N38">
        <v>307.8</v>
      </c>
      <c r="O38" s="11">
        <f t="shared" si="1"/>
        <v>-3.866541939507321E-2</v>
      </c>
      <c r="P38">
        <v>1.8493150684931507E-2</v>
      </c>
      <c r="Q38" s="3">
        <f t="shared" si="0"/>
        <v>1.8493150684931506E-4</v>
      </c>
      <c r="R38" s="11">
        <f t="shared" si="2"/>
        <v>-3.8850350901922522E-2</v>
      </c>
      <c r="S38">
        <f t="shared" si="3"/>
        <v>-0.73138077678698055</v>
      </c>
      <c r="T38" t="b">
        <f t="shared" si="4"/>
        <v>1</v>
      </c>
    </row>
    <row r="39" spans="1:20" x14ac:dyDescent="0.25">
      <c r="A39" t="s">
        <v>14</v>
      </c>
      <c r="B39" s="1">
        <v>43431</v>
      </c>
      <c r="C39" s="1">
        <v>43461</v>
      </c>
      <c r="D39">
        <v>307.3</v>
      </c>
      <c r="E39">
        <v>316.25</v>
      </c>
      <c r="F39">
        <v>301.14999999999998</v>
      </c>
      <c r="G39">
        <v>310.39999999999998</v>
      </c>
      <c r="H39">
        <v>311</v>
      </c>
      <c r="I39">
        <v>311.05</v>
      </c>
      <c r="J39">
        <v>2169</v>
      </c>
      <c r="K39">
        <v>13409.29</v>
      </c>
      <c r="L39">
        <v>1252000</v>
      </c>
      <c r="M39">
        <v>-404000</v>
      </c>
      <c r="N39">
        <v>311.05</v>
      </c>
      <c r="O39" s="11">
        <f t="shared" si="1"/>
        <v>8.9198832306195269E-3</v>
      </c>
      <c r="P39">
        <v>1.8520547945205478E-2</v>
      </c>
      <c r="Q39" s="3">
        <f t="shared" si="0"/>
        <v>1.8520547945205477E-4</v>
      </c>
      <c r="R39" s="11">
        <f t="shared" si="2"/>
        <v>8.7346777511674717E-3</v>
      </c>
      <c r="S39">
        <f t="shared" si="3"/>
        <v>0.16443546197974471</v>
      </c>
      <c r="T39" t="b">
        <f t="shared" si="4"/>
        <v>1</v>
      </c>
    </row>
    <row r="40" spans="1:20" x14ac:dyDescent="0.25">
      <c r="A40" t="s">
        <v>14</v>
      </c>
      <c r="B40" s="1">
        <v>43432</v>
      </c>
      <c r="C40" s="1">
        <v>43461</v>
      </c>
      <c r="D40">
        <v>105.8</v>
      </c>
      <c r="E40">
        <v>120.25</v>
      </c>
      <c r="F40">
        <v>90</v>
      </c>
      <c r="G40">
        <v>108.75</v>
      </c>
      <c r="H40">
        <v>108.7</v>
      </c>
      <c r="I40">
        <v>108.75</v>
      </c>
      <c r="J40">
        <v>9614</v>
      </c>
      <c r="K40">
        <v>20967.849999999999</v>
      </c>
      <c r="L40">
        <v>3052000</v>
      </c>
      <c r="M40">
        <v>1800000</v>
      </c>
      <c r="N40">
        <v>108.6</v>
      </c>
      <c r="O40" s="11">
        <f t="shared" si="1"/>
        <v>-0.65037775277286614</v>
      </c>
      <c r="P40">
        <v>1.8493150684931507E-2</v>
      </c>
      <c r="Q40" s="3">
        <f t="shared" si="0"/>
        <v>1.8493150684931506E-4</v>
      </c>
      <c r="R40" s="11">
        <f t="shared" si="2"/>
        <v>-0.65056268427971542</v>
      </c>
      <c r="S40">
        <f t="shared" si="3"/>
        <v>-12.247226352685939</v>
      </c>
      <c r="T40" t="b">
        <f t="shared" si="4"/>
        <v>0</v>
      </c>
    </row>
    <row r="41" spans="1:20" x14ac:dyDescent="0.25">
      <c r="A41" t="s">
        <v>14</v>
      </c>
      <c r="B41" s="1">
        <v>43433</v>
      </c>
      <c r="C41" s="1">
        <v>43461</v>
      </c>
      <c r="D41">
        <v>111.4</v>
      </c>
      <c r="E41">
        <v>111.75</v>
      </c>
      <c r="F41">
        <v>100.45</v>
      </c>
      <c r="G41">
        <v>103.15</v>
      </c>
      <c r="H41">
        <v>103.05</v>
      </c>
      <c r="I41">
        <v>103.15</v>
      </c>
      <c r="J41">
        <v>6335</v>
      </c>
      <c r="K41">
        <v>13219.38</v>
      </c>
      <c r="L41">
        <v>4862000</v>
      </c>
      <c r="M41">
        <v>1810000</v>
      </c>
      <c r="N41">
        <v>102.7</v>
      </c>
      <c r="O41" s="11">
        <f t="shared" si="1"/>
        <v>-5.1494252873563164E-2</v>
      </c>
      <c r="P41">
        <v>1.8547945205479453E-2</v>
      </c>
      <c r="Q41" s="3">
        <f t="shared" si="0"/>
        <v>1.8547945205479453E-4</v>
      </c>
      <c r="R41" s="11">
        <f t="shared" si="2"/>
        <v>-5.1679732325617955E-2</v>
      </c>
      <c r="S41">
        <f t="shared" si="3"/>
        <v>-0.97290145120885541</v>
      </c>
      <c r="T41" t="b">
        <f t="shared" si="4"/>
        <v>1</v>
      </c>
    </row>
    <row r="42" spans="1:20" x14ac:dyDescent="0.25">
      <c r="A42" t="s">
        <v>14</v>
      </c>
      <c r="B42" s="1">
        <v>43434</v>
      </c>
      <c r="C42" s="1">
        <v>43496</v>
      </c>
      <c r="D42">
        <v>101.95</v>
      </c>
      <c r="E42">
        <v>105.25</v>
      </c>
      <c r="F42">
        <v>101.4</v>
      </c>
      <c r="G42">
        <v>103.55</v>
      </c>
      <c r="H42">
        <v>103</v>
      </c>
      <c r="I42">
        <v>103.55</v>
      </c>
      <c r="J42">
        <v>71</v>
      </c>
      <c r="K42">
        <v>146.32</v>
      </c>
      <c r="L42">
        <v>128000</v>
      </c>
      <c r="M42">
        <v>52000</v>
      </c>
      <c r="N42">
        <v>102.9</v>
      </c>
      <c r="O42" s="11">
        <f t="shared" si="1"/>
        <v>3.8778477944739842E-3</v>
      </c>
      <c r="P42">
        <v>1.8520547945205478E-2</v>
      </c>
      <c r="Q42" s="3">
        <f t="shared" si="0"/>
        <v>1.8520547945205477E-4</v>
      </c>
      <c r="R42" s="11">
        <f t="shared" si="2"/>
        <v>3.6926423150219294E-3</v>
      </c>
      <c r="S42">
        <f t="shared" si="3"/>
        <v>6.9516170177592054E-2</v>
      </c>
      <c r="T42" t="b">
        <f t="shared" si="4"/>
        <v>1</v>
      </c>
    </row>
    <row r="43" spans="1:20" x14ac:dyDescent="0.25">
      <c r="A43" t="s">
        <v>14</v>
      </c>
      <c r="B43" s="1">
        <v>43437</v>
      </c>
      <c r="C43" s="1">
        <v>43496</v>
      </c>
      <c r="D43">
        <v>103.85</v>
      </c>
      <c r="E43">
        <v>105.4</v>
      </c>
      <c r="F43">
        <v>102.8</v>
      </c>
      <c r="G43">
        <v>103</v>
      </c>
      <c r="H43">
        <v>103.15</v>
      </c>
      <c r="I43">
        <v>103</v>
      </c>
      <c r="J43">
        <v>38</v>
      </c>
      <c r="K43">
        <v>79.069999999999993</v>
      </c>
      <c r="L43">
        <v>140000</v>
      </c>
      <c r="M43">
        <v>12000</v>
      </c>
      <c r="N43">
        <v>102.1</v>
      </c>
      <c r="O43" s="11">
        <f t="shared" si="1"/>
        <v>-5.3114437469821071E-3</v>
      </c>
      <c r="P43">
        <v>1.8410958904109587E-2</v>
      </c>
      <c r="Q43" s="3">
        <f t="shared" si="0"/>
        <v>1.8410958904109588E-4</v>
      </c>
      <c r="R43" s="11">
        <f t="shared" si="2"/>
        <v>-5.4955533360232034E-3</v>
      </c>
      <c r="S43">
        <f t="shared" si="3"/>
        <v>-0.1034570338353375</v>
      </c>
      <c r="T43" t="b">
        <f t="shared" si="4"/>
        <v>1</v>
      </c>
    </row>
    <row r="44" spans="1:20" x14ac:dyDescent="0.25">
      <c r="A44" t="s">
        <v>14</v>
      </c>
      <c r="B44" s="1">
        <v>43438</v>
      </c>
      <c r="C44" s="1">
        <v>43496</v>
      </c>
      <c r="D44">
        <v>103.35</v>
      </c>
      <c r="E44">
        <v>103.35</v>
      </c>
      <c r="F44">
        <v>100.5</v>
      </c>
      <c r="G44">
        <v>101.9</v>
      </c>
      <c r="H44">
        <v>101.35</v>
      </c>
      <c r="I44">
        <v>101.9</v>
      </c>
      <c r="J44">
        <v>42</v>
      </c>
      <c r="K44">
        <v>85.69</v>
      </c>
      <c r="L44">
        <v>142000</v>
      </c>
      <c r="M44">
        <v>2000</v>
      </c>
      <c r="N44">
        <v>100.75</v>
      </c>
      <c r="O44" s="11">
        <f t="shared" si="1"/>
        <v>-1.0679611650485381E-2</v>
      </c>
      <c r="P44">
        <v>1.8383561643835616E-2</v>
      </c>
      <c r="Q44" s="3">
        <f t="shared" si="0"/>
        <v>1.8383561643835618E-4</v>
      </c>
      <c r="R44" s="11">
        <f t="shared" si="2"/>
        <v>-1.0863447266923737E-2</v>
      </c>
      <c r="S44">
        <f t="shared" si="3"/>
        <v>-0.20451080405232341</v>
      </c>
      <c r="T44" t="b">
        <f t="shared" si="4"/>
        <v>1</v>
      </c>
    </row>
    <row r="45" spans="1:20" x14ac:dyDescent="0.25">
      <c r="A45" t="s">
        <v>14</v>
      </c>
      <c r="B45" s="1">
        <v>43439</v>
      </c>
      <c r="C45" s="1">
        <v>43496</v>
      </c>
      <c r="D45">
        <v>101.9</v>
      </c>
      <c r="E45">
        <v>108</v>
      </c>
      <c r="F45">
        <v>101.9</v>
      </c>
      <c r="G45">
        <v>104.65</v>
      </c>
      <c r="H45">
        <v>104.6</v>
      </c>
      <c r="I45">
        <v>104.65</v>
      </c>
      <c r="J45">
        <v>116</v>
      </c>
      <c r="K45">
        <v>245.01</v>
      </c>
      <c r="L45">
        <v>200000</v>
      </c>
      <c r="M45">
        <v>58000</v>
      </c>
      <c r="N45">
        <v>103.7</v>
      </c>
      <c r="O45" s="11">
        <f t="shared" si="1"/>
        <v>2.6987242394504413E-2</v>
      </c>
      <c r="P45">
        <v>1.8328767123287671E-2</v>
      </c>
      <c r="Q45" s="3">
        <f t="shared" si="0"/>
        <v>1.832876712328767E-4</v>
      </c>
      <c r="R45" s="11">
        <f t="shared" si="2"/>
        <v>2.6803954723271538E-2</v>
      </c>
      <c r="S45">
        <f t="shared" si="3"/>
        <v>0.50460026155128723</v>
      </c>
      <c r="T45" t="b">
        <f t="shared" si="4"/>
        <v>1</v>
      </c>
    </row>
    <row r="46" spans="1:20" x14ac:dyDescent="0.25">
      <c r="A46" t="s">
        <v>14</v>
      </c>
      <c r="B46" s="1">
        <v>43440</v>
      </c>
      <c r="C46" s="1">
        <v>43496</v>
      </c>
      <c r="D46">
        <v>103.9</v>
      </c>
      <c r="E46">
        <v>103.9</v>
      </c>
      <c r="F46">
        <v>100.25</v>
      </c>
      <c r="G46">
        <v>100.85</v>
      </c>
      <c r="H46">
        <v>101</v>
      </c>
      <c r="I46">
        <v>100.85</v>
      </c>
      <c r="J46">
        <v>69</v>
      </c>
      <c r="K46">
        <v>140.69999999999999</v>
      </c>
      <c r="L46">
        <v>220000</v>
      </c>
      <c r="M46">
        <v>20000</v>
      </c>
      <c r="N46">
        <v>100.25</v>
      </c>
      <c r="O46" s="11">
        <f t="shared" si="1"/>
        <v>-3.6311514572384247E-2</v>
      </c>
      <c r="P46">
        <v>1.8383561643835616E-2</v>
      </c>
      <c r="Q46" s="3">
        <f t="shared" si="0"/>
        <v>1.8383561643835618E-4</v>
      </c>
      <c r="R46" s="11">
        <f t="shared" si="2"/>
        <v>-3.6495350188822606E-2</v>
      </c>
      <c r="S46">
        <f t="shared" si="3"/>
        <v>-0.68704649895177894</v>
      </c>
      <c r="T46" t="b">
        <f t="shared" si="4"/>
        <v>1</v>
      </c>
    </row>
    <row r="47" spans="1:20" x14ac:dyDescent="0.25">
      <c r="A47" t="s">
        <v>14</v>
      </c>
      <c r="B47" s="1">
        <v>43441</v>
      </c>
      <c r="C47" s="1">
        <v>43496</v>
      </c>
      <c r="D47">
        <v>102.1</v>
      </c>
      <c r="E47">
        <v>102.65</v>
      </c>
      <c r="F47">
        <v>99.2</v>
      </c>
      <c r="G47">
        <v>101.2</v>
      </c>
      <c r="H47">
        <v>101.2</v>
      </c>
      <c r="I47">
        <v>101.2</v>
      </c>
      <c r="J47">
        <v>34</v>
      </c>
      <c r="K47">
        <v>68.58</v>
      </c>
      <c r="L47">
        <v>232000</v>
      </c>
      <c r="M47">
        <v>12000</v>
      </c>
      <c r="N47">
        <v>100.3</v>
      </c>
      <c r="O47" s="11">
        <f t="shared" si="1"/>
        <v>3.4705007436788156E-3</v>
      </c>
      <c r="P47">
        <v>1.8383561643835616E-2</v>
      </c>
      <c r="Q47" s="3">
        <f t="shared" si="0"/>
        <v>1.8383561643835618E-4</v>
      </c>
      <c r="R47" s="11">
        <f t="shared" si="2"/>
        <v>3.2866651272404593E-3</v>
      </c>
      <c r="S47">
        <f t="shared" si="3"/>
        <v>6.1873410097844299E-2</v>
      </c>
      <c r="T47" t="b">
        <f t="shared" si="4"/>
        <v>1</v>
      </c>
    </row>
    <row r="48" spans="1:20" x14ac:dyDescent="0.25">
      <c r="A48" t="s">
        <v>14</v>
      </c>
      <c r="B48" s="1">
        <v>43444</v>
      </c>
      <c r="C48" s="1">
        <v>43496</v>
      </c>
      <c r="D48">
        <v>98.8</v>
      </c>
      <c r="E48">
        <v>101.55</v>
      </c>
      <c r="F48">
        <v>98.8</v>
      </c>
      <c r="G48">
        <v>99.9</v>
      </c>
      <c r="H48">
        <v>99.45</v>
      </c>
      <c r="I48">
        <v>99.9</v>
      </c>
      <c r="J48">
        <v>60</v>
      </c>
      <c r="K48">
        <v>120.18</v>
      </c>
      <c r="L48">
        <v>232000</v>
      </c>
      <c r="M48">
        <v>0</v>
      </c>
      <c r="N48">
        <v>100.05</v>
      </c>
      <c r="O48" s="11">
        <f t="shared" si="1"/>
        <v>-1.2845849802371512E-2</v>
      </c>
      <c r="P48">
        <v>1.8356164383561645E-2</v>
      </c>
      <c r="Q48" s="3">
        <f t="shared" si="0"/>
        <v>1.8356164383561647E-4</v>
      </c>
      <c r="R48" s="11">
        <f t="shared" si="2"/>
        <v>-1.302941144620713E-2</v>
      </c>
      <c r="S48">
        <f t="shared" si="3"/>
        <v>-0.24528635761003068</v>
      </c>
      <c r="T48" t="b">
        <f t="shared" si="4"/>
        <v>1</v>
      </c>
    </row>
    <row r="49" spans="1:20" x14ac:dyDescent="0.25">
      <c r="A49" t="s">
        <v>14</v>
      </c>
      <c r="B49" s="1">
        <v>43445</v>
      </c>
      <c r="C49" s="1">
        <v>43496</v>
      </c>
      <c r="D49">
        <v>98.95</v>
      </c>
      <c r="E49">
        <v>102.05</v>
      </c>
      <c r="F49">
        <v>98.95</v>
      </c>
      <c r="G49">
        <v>100.8</v>
      </c>
      <c r="H49">
        <v>100.95</v>
      </c>
      <c r="I49">
        <v>100.8</v>
      </c>
      <c r="J49">
        <v>62</v>
      </c>
      <c r="K49">
        <v>124.75</v>
      </c>
      <c r="L49">
        <v>226000</v>
      </c>
      <c r="M49">
        <v>-6000</v>
      </c>
      <c r="N49">
        <v>100</v>
      </c>
      <c r="O49" s="11">
        <f t="shared" si="1"/>
        <v>9.0090090090089239E-3</v>
      </c>
      <c r="P49">
        <v>1.8356164383561645E-2</v>
      </c>
      <c r="Q49" s="3">
        <f t="shared" si="0"/>
        <v>1.8356164383561647E-4</v>
      </c>
      <c r="R49" s="11">
        <f t="shared" si="2"/>
        <v>8.8254473651733067E-3</v>
      </c>
      <c r="S49">
        <f t="shared" si="3"/>
        <v>0.1661442535159611</v>
      </c>
      <c r="T49" t="b">
        <f t="shared" si="4"/>
        <v>0</v>
      </c>
    </row>
    <row r="50" spans="1:20" x14ac:dyDescent="0.25">
      <c r="A50" t="s">
        <v>14</v>
      </c>
      <c r="B50" s="1">
        <v>43446</v>
      </c>
      <c r="C50" s="1">
        <v>43496</v>
      </c>
      <c r="D50">
        <v>101.7</v>
      </c>
      <c r="E50">
        <v>105.4</v>
      </c>
      <c r="F50">
        <v>101.7</v>
      </c>
      <c r="G50">
        <v>103.15</v>
      </c>
      <c r="H50">
        <v>102.8</v>
      </c>
      <c r="I50">
        <v>103.15</v>
      </c>
      <c r="J50">
        <v>107</v>
      </c>
      <c r="K50">
        <v>220.82</v>
      </c>
      <c r="L50">
        <v>226000</v>
      </c>
      <c r="M50">
        <v>0</v>
      </c>
      <c r="N50">
        <v>102.2</v>
      </c>
      <c r="O50" s="11">
        <f t="shared" si="1"/>
        <v>2.3313492063492147E-2</v>
      </c>
      <c r="P50">
        <v>1.8301369863013697E-2</v>
      </c>
      <c r="Q50" s="3">
        <f t="shared" si="0"/>
        <v>1.8301369863013697E-4</v>
      </c>
      <c r="R50" s="11">
        <f t="shared" si="2"/>
        <v>2.3130478364862012E-2</v>
      </c>
      <c r="S50">
        <f t="shared" si="3"/>
        <v>0.43544490181451806</v>
      </c>
      <c r="T50" t="b">
        <f t="shared" si="4"/>
        <v>1</v>
      </c>
    </row>
    <row r="51" spans="1:20" x14ac:dyDescent="0.25">
      <c r="A51" t="s">
        <v>14</v>
      </c>
      <c r="B51" s="1">
        <v>43447</v>
      </c>
      <c r="C51" s="1">
        <v>43496</v>
      </c>
      <c r="D51">
        <v>104.7</v>
      </c>
      <c r="E51">
        <v>105.1</v>
      </c>
      <c r="F51">
        <v>101.7</v>
      </c>
      <c r="G51">
        <v>102.85</v>
      </c>
      <c r="H51">
        <v>103.2</v>
      </c>
      <c r="I51">
        <v>102.85</v>
      </c>
      <c r="J51">
        <v>54</v>
      </c>
      <c r="K51">
        <v>111.53</v>
      </c>
      <c r="L51">
        <v>228000</v>
      </c>
      <c r="M51">
        <v>2000</v>
      </c>
      <c r="N51">
        <v>101.9</v>
      </c>
      <c r="O51" s="11">
        <f t="shared" si="1"/>
        <v>-2.9083858458556601E-3</v>
      </c>
      <c r="P51">
        <v>1.8383561643835616E-2</v>
      </c>
      <c r="Q51" s="3">
        <f t="shared" si="0"/>
        <v>1.8383561643835618E-4</v>
      </c>
      <c r="R51" s="11">
        <f t="shared" si="2"/>
        <v>-3.0922214622940165E-3</v>
      </c>
      <c r="S51">
        <f t="shared" si="3"/>
        <v>-5.8212893386712115E-2</v>
      </c>
      <c r="T51" t="b">
        <f t="shared" si="4"/>
        <v>1</v>
      </c>
    </row>
    <row r="52" spans="1:20" x14ac:dyDescent="0.25">
      <c r="A52" t="s">
        <v>14</v>
      </c>
      <c r="B52" s="1">
        <v>43448</v>
      </c>
      <c r="C52" s="1">
        <v>43496</v>
      </c>
      <c r="D52">
        <v>102.15</v>
      </c>
      <c r="E52">
        <v>102.4</v>
      </c>
      <c r="F52">
        <v>99.8</v>
      </c>
      <c r="G52">
        <v>100.75</v>
      </c>
      <c r="H52">
        <v>100.7</v>
      </c>
      <c r="I52">
        <v>100.75</v>
      </c>
      <c r="J52">
        <v>134</v>
      </c>
      <c r="K52">
        <v>269.86</v>
      </c>
      <c r="L52">
        <v>326000</v>
      </c>
      <c r="M52">
        <v>98000</v>
      </c>
      <c r="N52">
        <v>99.9</v>
      </c>
      <c r="O52" s="11">
        <f t="shared" si="1"/>
        <v>-2.041808458920753E-2</v>
      </c>
      <c r="P52">
        <v>1.8356164383561645E-2</v>
      </c>
      <c r="Q52" s="3">
        <f t="shared" si="0"/>
        <v>1.8356164383561647E-4</v>
      </c>
      <c r="R52" s="11">
        <f t="shared" si="2"/>
        <v>-2.0601646233043145E-2</v>
      </c>
      <c r="S52">
        <f t="shared" si="3"/>
        <v>-0.38783814496429786</v>
      </c>
      <c r="T52" t="b">
        <f t="shared" si="4"/>
        <v>1</v>
      </c>
    </row>
    <row r="53" spans="1:20" x14ac:dyDescent="0.25">
      <c r="A53" t="s">
        <v>14</v>
      </c>
      <c r="B53" s="1">
        <v>43451</v>
      </c>
      <c r="C53" s="1">
        <v>43496</v>
      </c>
      <c r="D53">
        <v>101.05</v>
      </c>
      <c r="E53">
        <v>101.05</v>
      </c>
      <c r="F53">
        <v>99.35</v>
      </c>
      <c r="G53">
        <v>99.65</v>
      </c>
      <c r="H53">
        <v>99.8</v>
      </c>
      <c r="I53">
        <v>99.65</v>
      </c>
      <c r="J53">
        <v>105</v>
      </c>
      <c r="K53">
        <v>209.96</v>
      </c>
      <c r="L53">
        <v>392000</v>
      </c>
      <c r="M53">
        <v>66000</v>
      </c>
      <c r="N53">
        <v>98.95</v>
      </c>
      <c r="O53" s="11">
        <f t="shared" si="1"/>
        <v>-1.0918114143920538E-2</v>
      </c>
      <c r="P53">
        <v>1.821917808219178E-2</v>
      </c>
      <c r="Q53" s="3">
        <f t="shared" si="0"/>
        <v>1.8219178082191782E-4</v>
      </c>
      <c r="R53" s="11">
        <f t="shared" si="2"/>
        <v>-1.1100305924742456E-2</v>
      </c>
      <c r="S53">
        <f t="shared" si="3"/>
        <v>-0.20896980802841372</v>
      </c>
      <c r="T53" t="b">
        <f t="shared" si="4"/>
        <v>1</v>
      </c>
    </row>
    <row r="54" spans="1:20" x14ac:dyDescent="0.25">
      <c r="A54" t="s">
        <v>14</v>
      </c>
      <c r="B54" s="1">
        <v>43452</v>
      </c>
      <c r="C54" s="1">
        <v>43496</v>
      </c>
      <c r="D54">
        <v>99.5</v>
      </c>
      <c r="E54">
        <v>100.65</v>
      </c>
      <c r="F54">
        <v>98.15</v>
      </c>
      <c r="G54">
        <v>99.05</v>
      </c>
      <c r="H54">
        <v>99.35</v>
      </c>
      <c r="I54">
        <v>99.05</v>
      </c>
      <c r="J54">
        <v>205</v>
      </c>
      <c r="K54">
        <v>406.79</v>
      </c>
      <c r="L54">
        <v>512000</v>
      </c>
      <c r="M54">
        <v>120000</v>
      </c>
      <c r="N54">
        <v>98.25</v>
      </c>
      <c r="O54" s="11">
        <f t="shared" si="1"/>
        <v>-6.0210737581536224E-3</v>
      </c>
      <c r="P54">
        <v>1.8164383561643835E-2</v>
      </c>
      <c r="Q54" s="3">
        <f t="shared" si="0"/>
        <v>1.8164383561643834E-4</v>
      </c>
      <c r="R54" s="11">
        <f t="shared" si="2"/>
        <v>-6.2027175937700608E-3</v>
      </c>
      <c r="S54">
        <f t="shared" si="3"/>
        <v>-0.11676981820252556</v>
      </c>
      <c r="T54" t="b">
        <f t="shared" si="4"/>
        <v>1</v>
      </c>
    </row>
    <row r="55" spans="1:20" x14ac:dyDescent="0.25">
      <c r="A55" t="s">
        <v>14</v>
      </c>
      <c r="B55" s="1">
        <v>43453</v>
      </c>
      <c r="C55" s="1">
        <v>43496</v>
      </c>
      <c r="D55">
        <v>99.35</v>
      </c>
      <c r="E55">
        <v>101.8</v>
      </c>
      <c r="F55">
        <v>99.35</v>
      </c>
      <c r="G55">
        <v>101.3</v>
      </c>
      <c r="H55">
        <v>100.95</v>
      </c>
      <c r="I55">
        <v>101.3</v>
      </c>
      <c r="J55">
        <v>228</v>
      </c>
      <c r="K55">
        <v>459.26</v>
      </c>
      <c r="L55">
        <v>614000</v>
      </c>
      <c r="M55">
        <v>102000</v>
      </c>
      <c r="N55">
        <v>100.9</v>
      </c>
      <c r="O55" s="11">
        <f t="shared" si="1"/>
        <v>2.2715800100959114E-2</v>
      </c>
      <c r="P55">
        <v>1.8164383561643835E-2</v>
      </c>
      <c r="Q55" s="3">
        <f t="shared" si="0"/>
        <v>1.8164383561643834E-4</v>
      </c>
      <c r="R55" s="11">
        <f t="shared" si="2"/>
        <v>2.2534156265342675E-2</v>
      </c>
      <c r="S55">
        <f t="shared" si="3"/>
        <v>0.42421878647098549</v>
      </c>
      <c r="T55" t="b">
        <f t="shared" si="4"/>
        <v>1</v>
      </c>
    </row>
    <row r="56" spans="1:20" x14ac:dyDescent="0.25">
      <c r="A56" t="s">
        <v>14</v>
      </c>
      <c r="B56" s="1">
        <v>43454</v>
      </c>
      <c r="C56" s="1">
        <v>43496</v>
      </c>
      <c r="D56">
        <v>100.95</v>
      </c>
      <c r="E56">
        <v>101.7</v>
      </c>
      <c r="F56">
        <v>99.75</v>
      </c>
      <c r="G56">
        <v>100.2</v>
      </c>
      <c r="H56">
        <v>100.2</v>
      </c>
      <c r="I56">
        <v>100.2</v>
      </c>
      <c r="J56">
        <v>307</v>
      </c>
      <c r="K56">
        <v>617.62</v>
      </c>
      <c r="L56">
        <v>726000</v>
      </c>
      <c r="M56">
        <v>112000</v>
      </c>
      <c r="N56">
        <v>99.65</v>
      </c>
      <c r="O56" s="11">
        <f t="shared" si="1"/>
        <v>-1.0858835143139135E-2</v>
      </c>
      <c r="P56">
        <v>1.8246575342465755E-2</v>
      </c>
      <c r="Q56" s="3">
        <f t="shared" si="0"/>
        <v>1.8246575342465755E-4</v>
      </c>
      <c r="R56" s="11">
        <f t="shared" si="2"/>
        <v>-1.1041300896563792E-2</v>
      </c>
      <c r="S56">
        <f t="shared" si="3"/>
        <v>-0.20785900356096906</v>
      </c>
      <c r="T56" t="b">
        <f t="shared" si="4"/>
        <v>1</v>
      </c>
    </row>
    <row r="57" spans="1:20" x14ac:dyDescent="0.25">
      <c r="A57" t="s">
        <v>14</v>
      </c>
      <c r="B57" s="1">
        <v>43455</v>
      </c>
      <c r="C57" s="1">
        <v>43496</v>
      </c>
      <c r="D57">
        <v>100.2</v>
      </c>
      <c r="E57">
        <v>100.9</v>
      </c>
      <c r="F57">
        <v>98.65</v>
      </c>
      <c r="G57">
        <v>99.05</v>
      </c>
      <c r="H57">
        <v>99.15</v>
      </c>
      <c r="I57">
        <v>99.05</v>
      </c>
      <c r="J57">
        <v>1020</v>
      </c>
      <c r="K57">
        <v>2026.51</v>
      </c>
      <c r="L57">
        <v>1366000</v>
      </c>
      <c r="M57">
        <v>640000</v>
      </c>
      <c r="N57">
        <v>98.6</v>
      </c>
      <c r="O57" s="11">
        <f t="shared" si="1"/>
        <v>-1.147704590818369E-2</v>
      </c>
      <c r="P57">
        <v>1.8246575342465755E-2</v>
      </c>
      <c r="Q57" s="3">
        <f t="shared" si="0"/>
        <v>1.8246575342465755E-4</v>
      </c>
      <c r="R57" s="11">
        <f t="shared" si="2"/>
        <v>-1.1659511661608347E-2</v>
      </c>
      <c r="S57">
        <f t="shared" si="3"/>
        <v>-0.21949718594696099</v>
      </c>
      <c r="T57" t="b">
        <f t="shared" si="4"/>
        <v>1</v>
      </c>
    </row>
    <row r="58" spans="1:20" x14ac:dyDescent="0.25">
      <c r="A58" t="s">
        <v>14</v>
      </c>
      <c r="B58" s="1">
        <v>43458</v>
      </c>
      <c r="C58" s="1">
        <v>43496</v>
      </c>
      <c r="D58">
        <v>99.3</v>
      </c>
      <c r="E58">
        <v>99.75</v>
      </c>
      <c r="F58">
        <v>98.05</v>
      </c>
      <c r="G58">
        <v>98.9</v>
      </c>
      <c r="H58">
        <v>99.05</v>
      </c>
      <c r="I58">
        <v>98.9</v>
      </c>
      <c r="J58">
        <v>1062</v>
      </c>
      <c r="K58">
        <v>2095.46</v>
      </c>
      <c r="L58">
        <v>2328000</v>
      </c>
      <c r="M58">
        <v>962000</v>
      </c>
      <c r="N58">
        <v>98.55</v>
      </c>
      <c r="O58" s="11">
        <f t="shared" si="1"/>
        <v>-1.514386673397188E-3</v>
      </c>
      <c r="P58">
        <v>1.8273972602739726E-2</v>
      </c>
      <c r="Q58" s="3">
        <f t="shared" si="0"/>
        <v>1.8273972602739726E-4</v>
      </c>
      <c r="R58" s="11">
        <f t="shared" si="2"/>
        <v>-1.6971263994245852E-3</v>
      </c>
      <c r="S58">
        <f t="shared" si="3"/>
        <v>-3.1949405745403989E-2</v>
      </c>
      <c r="T58" t="b">
        <f t="shared" si="4"/>
        <v>1</v>
      </c>
    </row>
    <row r="59" spans="1:20" x14ac:dyDescent="0.25">
      <c r="A59" t="s">
        <v>14</v>
      </c>
      <c r="B59" s="1">
        <v>43460</v>
      </c>
      <c r="C59" s="1">
        <v>43496</v>
      </c>
      <c r="D59">
        <v>98.55</v>
      </c>
      <c r="E59">
        <v>98.75</v>
      </c>
      <c r="F59">
        <v>95.5</v>
      </c>
      <c r="G59">
        <v>97.3</v>
      </c>
      <c r="H59">
        <v>97.4</v>
      </c>
      <c r="I59">
        <v>97.3</v>
      </c>
      <c r="J59">
        <v>2171</v>
      </c>
      <c r="K59">
        <v>4193.34</v>
      </c>
      <c r="L59">
        <v>4058000</v>
      </c>
      <c r="M59">
        <v>1730000</v>
      </c>
      <c r="N59">
        <v>97.1</v>
      </c>
      <c r="O59" s="11">
        <f t="shared" si="1"/>
        <v>-1.617795753286156E-2</v>
      </c>
      <c r="P59">
        <v>1.8273972602739726E-2</v>
      </c>
      <c r="Q59" s="3">
        <f t="shared" si="0"/>
        <v>1.8273972602739726E-4</v>
      </c>
      <c r="R59" s="11">
        <f t="shared" si="2"/>
        <v>-1.6360697258888956E-2</v>
      </c>
      <c r="S59">
        <f t="shared" si="3"/>
        <v>-0.30799977843676801</v>
      </c>
      <c r="T59" t="b">
        <f t="shared" si="4"/>
        <v>1</v>
      </c>
    </row>
    <row r="60" spans="1:20" x14ac:dyDescent="0.25">
      <c r="A60" t="s">
        <v>14</v>
      </c>
      <c r="B60" s="1">
        <v>43461</v>
      </c>
      <c r="C60" s="1">
        <v>43496</v>
      </c>
      <c r="D60">
        <v>97.7</v>
      </c>
      <c r="E60">
        <v>98.1</v>
      </c>
      <c r="F60">
        <v>96.45</v>
      </c>
      <c r="G60">
        <v>96.95</v>
      </c>
      <c r="H60">
        <v>97.25</v>
      </c>
      <c r="I60">
        <v>96.95</v>
      </c>
      <c r="J60">
        <v>2372</v>
      </c>
      <c r="K60">
        <v>4598.9799999999996</v>
      </c>
      <c r="L60">
        <v>5520000</v>
      </c>
      <c r="M60">
        <v>1462000</v>
      </c>
      <c r="N60">
        <v>96.35</v>
      </c>
      <c r="O60" s="11">
        <f t="shared" si="1"/>
        <v>-3.597122302158215E-3</v>
      </c>
      <c r="P60">
        <v>1.8273972602739726E-2</v>
      </c>
      <c r="Q60" s="3">
        <f t="shared" si="0"/>
        <v>1.8273972602739726E-4</v>
      </c>
      <c r="R60" s="11">
        <f t="shared" si="2"/>
        <v>-3.7798620281856124E-3</v>
      </c>
      <c r="S60">
        <f t="shared" si="3"/>
        <v>-7.1158132736072716E-2</v>
      </c>
      <c r="T60" t="b">
        <f t="shared" si="4"/>
        <v>1</v>
      </c>
    </row>
    <row r="61" spans="1:20" x14ac:dyDescent="0.25">
      <c r="A61" t="s">
        <v>14</v>
      </c>
      <c r="B61" s="1">
        <v>43462</v>
      </c>
      <c r="C61" s="1">
        <v>43524</v>
      </c>
      <c r="D61">
        <v>97.75</v>
      </c>
      <c r="E61">
        <v>99.2</v>
      </c>
      <c r="F61">
        <v>97.65</v>
      </c>
      <c r="G61">
        <v>98.3</v>
      </c>
      <c r="H61">
        <v>98.3</v>
      </c>
      <c r="I61">
        <v>98.3</v>
      </c>
      <c r="J61">
        <v>33</v>
      </c>
      <c r="K61">
        <v>64.73</v>
      </c>
      <c r="L61">
        <v>82000</v>
      </c>
      <c r="M61">
        <v>4000</v>
      </c>
      <c r="N61">
        <v>97.6</v>
      </c>
      <c r="O61" s="11">
        <f t="shared" si="1"/>
        <v>1.3924703455389317E-2</v>
      </c>
      <c r="P61">
        <v>1.8273972602739726E-2</v>
      </c>
      <c r="Q61" s="3">
        <f t="shared" si="0"/>
        <v>1.8273972602739726E-4</v>
      </c>
      <c r="R61" s="11">
        <f t="shared" si="2"/>
        <v>1.3741963729361919E-2</v>
      </c>
      <c r="S61">
        <f t="shared" si="3"/>
        <v>0.25870057473436808</v>
      </c>
      <c r="T61" t="b">
        <f t="shared" si="4"/>
        <v>1</v>
      </c>
    </row>
    <row r="62" spans="1:20" x14ac:dyDescent="0.25">
      <c r="A62" t="s">
        <v>14</v>
      </c>
      <c r="B62" s="1">
        <v>43465</v>
      </c>
      <c r="C62" s="1">
        <v>43524</v>
      </c>
      <c r="D62">
        <v>99.25</v>
      </c>
      <c r="E62">
        <v>99.25</v>
      </c>
      <c r="F62">
        <v>98.4</v>
      </c>
      <c r="G62">
        <v>98.45</v>
      </c>
      <c r="H62">
        <v>98.45</v>
      </c>
      <c r="I62">
        <v>98.45</v>
      </c>
      <c r="J62">
        <v>6</v>
      </c>
      <c r="K62">
        <v>11.84</v>
      </c>
      <c r="L62">
        <v>80000</v>
      </c>
      <c r="M62">
        <v>-2000</v>
      </c>
      <c r="N62">
        <v>97.8</v>
      </c>
      <c r="O62" s="11">
        <f t="shared" si="1"/>
        <v>1.5259409969481759E-3</v>
      </c>
      <c r="P62">
        <v>1.8027397260273973E-2</v>
      </c>
      <c r="Q62" s="3">
        <f t="shared" si="0"/>
        <v>1.8027397260273972E-4</v>
      </c>
      <c r="R62" s="11">
        <f t="shared" si="2"/>
        <v>1.3456670243454361E-3</v>
      </c>
      <c r="S62">
        <f t="shared" si="3"/>
        <v>2.5332975654376561E-2</v>
      </c>
      <c r="T62" t="b">
        <f t="shared" si="4"/>
        <v>1</v>
      </c>
    </row>
    <row r="63" spans="1:20" x14ac:dyDescent="0.25">
      <c r="A63" t="s">
        <v>14</v>
      </c>
      <c r="B63" s="1">
        <v>43466</v>
      </c>
      <c r="C63" s="1">
        <v>43524</v>
      </c>
      <c r="D63">
        <v>98</v>
      </c>
      <c r="E63">
        <v>99.8</v>
      </c>
      <c r="F63">
        <v>98</v>
      </c>
      <c r="G63">
        <v>99.25</v>
      </c>
      <c r="H63">
        <v>99.25</v>
      </c>
      <c r="I63">
        <v>99.25</v>
      </c>
      <c r="J63">
        <v>15</v>
      </c>
      <c r="K63">
        <v>29.7</v>
      </c>
      <c r="L63">
        <v>90000</v>
      </c>
      <c r="M63">
        <v>10000</v>
      </c>
      <c r="N63">
        <v>98.4</v>
      </c>
      <c r="O63" s="11">
        <f t="shared" si="1"/>
        <v>8.1259522600304439E-3</v>
      </c>
      <c r="P63">
        <v>1.8164383561643835E-2</v>
      </c>
      <c r="Q63" s="3">
        <f t="shared" si="0"/>
        <v>1.8164383561643834E-4</v>
      </c>
      <c r="R63" s="11">
        <f t="shared" si="2"/>
        <v>7.9443084244140063E-3</v>
      </c>
      <c r="S63">
        <f t="shared" si="3"/>
        <v>0.14955629309890595</v>
      </c>
      <c r="T63" t="b">
        <f t="shared" si="4"/>
        <v>1</v>
      </c>
    </row>
    <row r="64" spans="1:20" x14ac:dyDescent="0.25">
      <c r="A64" t="s">
        <v>14</v>
      </c>
      <c r="B64" s="1">
        <v>43467</v>
      </c>
      <c r="C64" s="1">
        <v>43524</v>
      </c>
      <c r="D64">
        <v>99</v>
      </c>
      <c r="E64">
        <v>99.2</v>
      </c>
      <c r="F64">
        <v>97.6</v>
      </c>
      <c r="G64">
        <v>97.6</v>
      </c>
      <c r="H64">
        <v>97.6</v>
      </c>
      <c r="I64">
        <v>97.45</v>
      </c>
      <c r="J64">
        <v>23</v>
      </c>
      <c r="K64">
        <v>45.37</v>
      </c>
      <c r="L64">
        <v>100000</v>
      </c>
      <c r="M64">
        <v>10000</v>
      </c>
      <c r="N64">
        <v>96.3</v>
      </c>
      <c r="O64" s="11">
        <f t="shared" si="1"/>
        <v>-1.8136020151133473E-2</v>
      </c>
      <c r="P64">
        <v>1.8109589041095893E-2</v>
      </c>
      <c r="Q64" s="3">
        <f t="shared" si="0"/>
        <v>1.8109589041095893E-4</v>
      </c>
      <c r="R64" s="11">
        <f t="shared" si="2"/>
        <v>-1.8317116041544432E-2</v>
      </c>
      <c r="S64">
        <f t="shared" si="3"/>
        <v>-0.34483051627466987</v>
      </c>
      <c r="T64" t="b">
        <f t="shared" si="4"/>
        <v>1</v>
      </c>
    </row>
    <row r="65" spans="1:20" x14ac:dyDescent="0.25">
      <c r="A65" t="s">
        <v>14</v>
      </c>
      <c r="B65" s="1">
        <v>43468</v>
      </c>
      <c r="C65" s="1">
        <v>43524</v>
      </c>
      <c r="D65">
        <v>97.3</v>
      </c>
      <c r="E65">
        <v>97.65</v>
      </c>
      <c r="F65">
        <v>95.45</v>
      </c>
      <c r="G65">
        <v>95.75</v>
      </c>
      <c r="H65">
        <v>95.7</v>
      </c>
      <c r="I65">
        <v>95.75</v>
      </c>
      <c r="J65">
        <v>27</v>
      </c>
      <c r="K65">
        <v>52.23</v>
      </c>
      <c r="L65">
        <v>124000</v>
      </c>
      <c r="M65">
        <v>24000</v>
      </c>
      <c r="N65">
        <v>95.1</v>
      </c>
      <c r="O65" s="11">
        <f t="shared" si="1"/>
        <v>-1.7444843509492075E-2</v>
      </c>
      <c r="P65">
        <v>1.8136986301369864E-2</v>
      </c>
      <c r="Q65" s="3">
        <f t="shared" si="0"/>
        <v>1.8136986301369864E-4</v>
      </c>
      <c r="R65" s="11">
        <f t="shared" si="2"/>
        <v>-1.7626213372505774E-2</v>
      </c>
      <c r="S65">
        <f t="shared" si="3"/>
        <v>-0.33182386590897944</v>
      </c>
      <c r="T65" t="b">
        <f t="shared" si="4"/>
        <v>1</v>
      </c>
    </row>
    <row r="66" spans="1:20" x14ac:dyDescent="0.25">
      <c r="A66" t="s">
        <v>14</v>
      </c>
      <c r="B66" s="1">
        <v>43469</v>
      </c>
      <c r="C66" s="1">
        <v>43524</v>
      </c>
      <c r="D66">
        <v>96.25</v>
      </c>
      <c r="E66">
        <v>97.6</v>
      </c>
      <c r="F66">
        <v>94</v>
      </c>
      <c r="G66">
        <v>97.3</v>
      </c>
      <c r="H66">
        <v>97.6</v>
      </c>
      <c r="I66">
        <v>97.3</v>
      </c>
      <c r="J66">
        <v>48</v>
      </c>
      <c r="K66">
        <v>91.65</v>
      </c>
      <c r="L66">
        <v>142000</v>
      </c>
      <c r="M66">
        <v>18000</v>
      </c>
      <c r="N66">
        <v>96.55</v>
      </c>
      <c r="O66" s="11">
        <f t="shared" si="1"/>
        <v>1.6187989556135741E-2</v>
      </c>
      <c r="P66">
        <v>1.8164383561643835E-2</v>
      </c>
      <c r="Q66" s="3">
        <f t="shared" si="0"/>
        <v>1.8164383561643834E-4</v>
      </c>
      <c r="R66" s="11">
        <f t="shared" si="2"/>
        <v>1.6006345720519302E-2</v>
      </c>
      <c r="S66">
        <f t="shared" si="3"/>
        <v>0.30132890166546883</v>
      </c>
      <c r="T66" t="b">
        <f t="shared" si="4"/>
        <v>1</v>
      </c>
    </row>
    <row r="67" spans="1:20" x14ac:dyDescent="0.25">
      <c r="A67" t="s">
        <v>14</v>
      </c>
      <c r="B67" s="1">
        <v>43472</v>
      </c>
      <c r="C67" s="1">
        <v>43524</v>
      </c>
      <c r="D67">
        <v>98.15</v>
      </c>
      <c r="E67">
        <v>98.15</v>
      </c>
      <c r="F67">
        <v>96.35</v>
      </c>
      <c r="G67">
        <v>96.8</v>
      </c>
      <c r="H67">
        <v>96.8</v>
      </c>
      <c r="I67">
        <v>96.8</v>
      </c>
      <c r="J67">
        <v>19</v>
      </c>
      <c r="K67">
        <v>36.94</v>
      </c>
      <c r="L67">
        <v>146000</v>
      </c>
      <c r="M67">
        <v>4000</v>
      </c>
      <c r="N67">
        <v>96.1</v>
      </c>
      <c r="O67" s="11">
        <f t="shared" si="1"/>
        <v>-5.1387461459403904E-3</v>
      </c>
      <c r="P67">
        <v>1.8136986301369864E-2</v>
      </c>
      <c r="Q67" s="3">
        <f t="shared" ref="Q67:Q130" si="5">P67/100</f>
        <v>1.8136986301369864E-4</v>
      </c>
      <c r="R67" s="11">
        <f t="shared" si="2"/>
        <v>-5.3201160089540889E-3</v>
      </c>
      <c r="S67">
        <f t="shared" si="3"/>
        <v>-0.10015432264816798</v>
      </c>
      <c r="T67" t="b">
        <f t="shared" si="4"/>
        <v>1</v>
      </c>
    </row>
    <row r="68" spans="1:20" x14ac:dyDescent="0.25">
      <c r="A68" t="s">
        <v>14</v>
      </c>
      <c r="B68" s="1">
        <v>43473</v>
      </c>
      <c r="C68" s="1">
        <v>43524</v>
      </c>
      <c r="D68">
        <v>96.2</v>
      </c>
      <c r="E68">
        <v>98.05</v>
      </c>
      <c r="F68">
        <v>96</v>
      </c>
      <c r="G68">
        <v>97</v>
      </c>
      <c r="H68">
        <v>97</v>
      </c>
      <c r="I68">
        <v>97.45</v>
      </c>
      <c r="J68">
        <v>16</v>
      </c>
      <c r="K68">
        <v>31</v>
      </c>
      <c r="L68">
        <v>174000</v>
      </c>
      <c r="M68">
        <v>28000</v>
      </c>
      <c r="N68">
        <v>96.4</v>
      </c>
      <c r="O68" s="11">
        <f t="shared" ref="O68:O131" si="6">(I68-I67)/I67</f>
        <v>6.7148760330579104E-3</v>
      </c>
      <c r="P68">
        <v>1.8191780821917806E-2</v>
      </c>
      <c r="Q68" s="3">
        <f t="shared" si="5"/>
        <v>1.8191780821917805E-4</v>
      </c>
      <c r="R68" s="11">
        <f t="shared" ref="R68:R131" si="7">O68-Q68</f>
        <v>6.532958224838732E-3</v>
      </c>
      <c r="S68">
        <f t="shared" ref="S68:S131" si="8">R68/(_xlfn.STDEV.S($O$3:$O$226))</f>
        <v>0.1229867929188511</v>
      </c>
      <c r="T68" t="b">
        <f t="shared" ref="T68:T131" si="9">N67&lt;I67</f>
        <v>1</v>
      </c>
    </row>
    <row r="69" spans="1:20" x14ac:dyDescent="0.25">
      <c r="A69" t="s">
        <v>14</v>
      </c>
      <c r="B69" s="1">
        <v>43474</v>
      </c>
      <c r="C69" s="1">
        <v>43524</v>
      </c>
      <c r="D69">
        <v>97.5</v>
      </c>
      <c r="E69">
        <v>97.75</v>
      </c>
      <c r="F69">
        <v>96.5</v>
      </c>
      <c r="G69">
        <v>97</v>
      </c>
      <c r="H69">
        <v>96.85</v>
      </c>
      <c r="I69">
        <v>97</v>
      </c>
      <c r="J69">
        <v>24</v>
      </c>
      <c r="K69">
        <v>46.63</v>
      </c>
      <c r="L69">
        <v>186000</v>
      </c>
      <c r="M69">
        <v>12000</v>
      </c>
      <c r="N69">
        <v>96.45</v>
      </c>
      <c r="O69" s="11">
        <f t="shared" si="6"/>
        <v>-4.6177526936891002E-3</v>
      </c>
      <c r="P69">
        <v>1.8164383561643835E-2</v>
      </c>
      <c r="Q69" s="3">
        <f t="shared" si="5"/>
        <v>1.8164383561643834E-4</v>
      </c>
      <c r="R69" s="11">
        <f t="shared" si="7"/>
        <v>-4.7993965293055387E-3</v>
      </c>
      <c r="S69">
        <f t="shared" si="8"/>
        <v>-9.0351471227986271E-2</v>
      </c>
      <c r="T69" t="b">
        <f t="shared" si="9"/>
        <v>1</v>
      </c>
    </row>
    <row r="70" spans="1:20" x14ac:dyDescent="0.25">
      <c r="A70" t="s">
        <v>14</v>
      </c>
      <c r="B70" s="1">
        <v>43475</v>
      </c>
      <c r="C70" s="1">
        <v>43524</v>
      </c>
      <c r="D70">
        <v>95.15</v>
      </c>
      <c r="E70">
        <v>99.35</v>
      </c>
      <c r="F70">
        <v>95.15</v>
      </c>
      <c r="G70">
        <v>99.2</v>
      </c>
      <c r="H70">
        <v>99.1</v>
      </c>
      <c r="I70">
        <v>99.2</v>
      </c>
      <c r="J70">
        <v>28</v>
      </c>
      <c r="K70">
        <v>54.98</v>
      </c>
      <c r="L70">
        <v>186000</v>
      </c>
      <c r="M70">
        <v>0</v>
      </c>
      <c r="N70">
        <v>98.3</v>
      </c>
      <c r="O70" s="11">
        <f t="shared" si="6"/>
        <v>2.2680412371134051E-2</v>
      </c>
      <c r="P70">
        <v>1.8191780821917806E-2</v>
      </c>
      <c r="Q70" s="3">
        <f t="shared" si="5"/>
        <v>1.8191780821917805E-4</v>
      </c>
      <c r="R70" s="11">
        <f t="shared" si="7"/>
        <v>2.2498494562914872E-2</v>
      </c>
      <c r="S70">
        <f t="shared" si="8"/>
        <v>0.42354743388297317</v>
      </c>
      <c r="T70" t="b">
        <f t="shared" si="9"/>
        <v>1</v>
      </c>
    </row>
    <row r="71" spans="1:20" x14ac:dyDescent="0.25">
      <c r="A71" t="s">
        <v>14</v>
      </c>
      <c r="B71" s="1">
        <v>43476</v>
      </c>
      <c r="C71" s="1">
        <v>43524</v>
      </c>
      <c r="D71">
        <v>97.8</v>
      </c>
      <c r="E71">
        <v>101.4</v>
      </c>
      <c r="F71">
        <v>97.7</v>
      </c>
      <c r="G71">
        <v>98.1</v>
      </c>
      <c r="H71">
        <v>97.95</v>
      </c>
      <c r="I71">
        <v>98.1</v>
      </c>
      <c r="J71">
        <v>64</v>
      </c>
      <c r="K71">
        <v>126.62</v>
      </c>
      <c r="L71">
        <v>192000</v>
      </c>
      <c r="M71">
        <v>6000</v>
      </c>
      <c r="N71">
        <v>97.55</v>
      </c>
      <c r="O71" s="11">
        <f t="shared" si="6"/>
        <v>-1.108870967741944E-2</v>
      </c>
      <c r="P71">
        <v>1.8164383561643835E-2</v>
      </c>
      <c r="Q71" s="3">
        <f t="shared" si="5"/>
        <v>1.8164383561643834E-4</v>
      </c>
      <c r="R71" s="11">
        <f t="shared" si="7"/>
        <v>-1.1270353513035878E-2</v>
      </c>
      <c r="S71">
        <f t="shared" si="8"/>
        <v>-0.21217105420327495</v>
      </c>
      <c r="T71" t="b">
        <f t="shared" si="9"/>
        <v>1</v>
      </c>
    </row>
    <row r="72" spans="1:20" x14ac:dyDescent="0.25">
      <c r="A72" t="s">
        <v>14</v>
      </c>
      <c r="B72" s="1">
        <v>43479</v>
      </c>
      <c r="C72" s="1">
        <v>43524</v>
      </c>
      <c r="D72">
        <v>97.05</v>
      </c>
      <c r="E72">
        <v>97.25</v>
      </c>
      <c r="F72">
        <v>93.75</v>
      </c>
      <c r="G72">
        <v>95.65</v>
      </c>
      <c r="H72">
        <v>95.9</v>
      </c>
      <c r="I72">
        <v>95.65</v>
      </c>
      <c r="J72">
        <v>111</v>
      </c>
      <c r="K72">
        <v>211.79</v>
      </c>
      <c r="L72">
        <v>220000</v>
      </c>
      <c r="M72">
        <v>28000</v>
      </c>
      <c r="N72">
        <v>95.05</v>
      </c>
      <c r="O72" s="11">
        <f t="shared" si="6"/>
        <v>-2.497451580020376E-2</v>
      </c>
      <c r="P72">
        <v>1.8246575342465755E-2</v>
      </c>
      <c r="Q72" s="3">
        <f t="shared" si="5"/>
        <v>1.8246575342465755E-4</v>
      </c>
      <c r="R72" s="11">
        <f t="shared" si="7"/>
        <v>-2.5156981553628419E-2</v>
      </c>
      <c r="S72">
        <f t="shared" si="8"/>
        <v>-0.47359501994608744</v>
      </c>
      <c r="T72" t="b">
        <f t="shared" si="9"/>
        <v>1</v>
      </c>
    </row>
    <row r="73" spans="1:20" x14ac:dyDescent="0.25">
      <c r="A73" t="s">
        <v>14</v>
      </c>
      <c r="B73" s="1">
        <v>43480</v>
      </c>
      <c r="C73" s="1">
        <v>43524</v>
      </c>
      <c r="D73">
        <v>96.2</v>
      </c>
      <c r="E73">
        <v>96.2</v>
      </c>
      <c r="F73">
        <v>94.6</v>
      </c>
      <c r="G73">
        <v>95.75</v>
      </c>
      <c r="H73">
        <v>95.95</v>
      </c>
      <c r="I73">
        <v>95.75</v>
      </c>
      <c r="J73">
        <v>36</v>
      </c>
      <c r="K73">
        <v>68.62</v>
      </c>
      <c r="L73">
        <v>232000</v>
      </c>
      <c r="M73">
        <v>12000</v>
      </c>
      <c r="N73">
        <v>95.1</v>
      </c>
      <c r="O73" s="11">
        <f t="shared" si="6"/>
        <v>1.0454783063250843E-3</v>
      </c>
      <c r="P73">
        <v>1.8191780821917806E-2</v>
      </c>
      <c r="Q73" s="3">
        <f t="shared" si="5"/>
        <v>1.8191780821917805E-4</v>
      </c>
      <c r="R73" s="11">
        <f t="shared" si="7"/>
        <v>8.6356049810590622E-4</v>
      </c>
      <c r="S73">
        <f t="shared" si="8"/>
        <v>1.625703586311739E-2</v>
      </c>
      <c r="T73" t="b">
        <f t="shared" si="9"/>
        <v>1</v>
      </c>
    </row>
    <row r="74" spans="1:20" x14ac:dyDescent="0.25">
      <c r="A74" t="s">
        <v>14</v>
      </c>
      <c r="B74" s="1">
        <v>43481</v>
      </c>
      <c r="C74" s="1">
        <v>43524</v>
      </c>
      <c r="D74">
        <v>95.95</v>
      </c>
      <c r="E74">
        <v>97.15</v>
      </c>
      <c r="F74">
        <v>95.95</v>
      </c>
      <c r="G74">
        <v>96.85</v>
      </c>
      <c r="H74">
        <v>96.7</v>
      </c>
      <c r="I74">
        <v>96.85</v>
      </c>
      <c r="J74">
        <v>45</v>
      </c>
      <c r="K74">
        <v>86.85</v>
      </c>
      <c r="L74">
        <v>254000</v>
      </c>
      <c r="M74">
        <v>22000</v>
      </c>
      <c r="N74">
        <v>96.4</v>
      </c>
      <c r="O74" s="11">
        <f t="shared" si="6"/>
        <v>1.1488250652741455E-2</v>
      </c>
      <c r="P74">
        <v>1.8082191780821918E-2</v>
      </c>
      <c r="Q74" s="3">
        <f t="shared" si="5"/>
        <v>1.8082191780821919E-4</v>
      </c>
      <c r="R74" s="11">
        <f t="shared" si="7"/>
        <v>1.1307428734933235E-2</v>
      </c>
      <c r="S74">
        <f t="shared" si="8"/>
        <v>0.21286901712925452</v>
      </c>
      <c r="T74" t="b">
        <f t="shared" si="9"/>
        <v>1</v>
      </c>
    </row>
    <row r="75" spans="1:20" x14ac:dyDescent="0.25">
      <c r="A75" t="s">
        <v>14</v>
      </c>
      <c r="B75" s="1">
        <v>43482</v>
      </c>
      <c r="C75" s="1">
        <v>43524</v>
      </c>
      <c r="D75">
        <v>96.75</v>
      </c>
      <c r="E75">
        <v>96.75</v>
      </c>
      <c r="F75">
        <v>94.5</v>
      </c>
      <c r="G75">
        <v>95.15</v>
      </c>
      <c r="H75">
        <v>95.3</v>
      </c>
      <c r="I75">
        <v>95.15</v>
      </c>
      <c r="J75">
        <v>46</v>
      </c>
      <c r="K75">
        <v>87.7</v>
      </c>
      <c r="L75">
        <v>292000</v>
      </c>
      <c r="M75">
        <v>38000</v>
      </c>
      <c r="N75" t="s">
        <v>15</v>
      </c>
      <c r="O75" s="11">
        <f t="shared" si="6"/>
        <v>-1.7552916881775824E-2</v>
      </c>
      <c r="P75">
        <v>1.7972602739726028E-2</v>
      </c>
      <c r="Q75" s="3">
        <f t="shared" si="5"/>
        <v>1.7972602739726028E-4</v>
      </c>
      <c r="R75" s="11">
        <f t="shared" si="7"/>
        <v>-1.7732642909173084E-2</v>
      </c>
      <c r="S75">
        <f t="shared" si="8"/>
        <v>-0.33382746472839098</v>
      </c>
      <c r="T75" t="b">
        <f t="shared" si="9"/>
        <v>1</v>
      </c>
    </row>
    <row r="76" spans="1:20" x14ac:dyDescent="0.25">
      <c r="A76" t="s">
        <v>14</v>
      </c>
      <c r="B76" s="1">
        <v>43483</v>
      </c>
      <c r="C76" s="1">
        <v>43524</v>
      </c>
      <c r="D76">
        <v>95.2</v>
      </c>
      <c r="E76">
        <v>95.3</v>
      </c>
      <c r="F76">
        <v>93.35</v>
      </c>
      <c r="G76">
        <v>93.6</v>
      </c>
      <c r="H76">
        <v>93.65</v>
      </c>
      <c r="I76">
        <v>93.6</v>
      </c>
      <c r="J76">
        <v>94</v>
      </c>
      <c r="K76">
        <v>176.6</v>
      </c>
      <c r="L76">
        <v>376000</v>
      </c>
      <c r="M76">
        <v>84000</v>
      </c>
      <c r="N76">
        <v>93.1</v>
      </c>
      <c r="O76" s="11">
        <f t="shared" si="6"/>
        <v>-1.6290068313189819E-2</v>
      </c>
      <c r="P76">
        <v>1.7972602739726028E-2</v>
      </c>
      <c r="Q76" s="3">
        <f t="shared" si="5"/>
        <v>1.7972602739726028E-4</v>
      </c>
      <c r="R76" s="11">
        <f t="shared" si="7"/>
        <v>-1.6469794340587079E-2</v>
      </c>
      <c r="S76">
        <f t="shared" si="8"/>
        <v>-0.31005359536519161</v>
      </c>
      <c r="T76" t="b">
        <f t="shared" si="9"/>
        <v>0</v>
      </c>
    </row>
    <row r="77" spans="1:20" x14ac:dyDescent="0.25">
      <c r="A77" t="s">
        <v>14</v>
      </c>
      <c r="B77" s="1">
        <v>43486</v>
      </c>
      <c r="C77" s="1">
        <v>43524</v>
      </c>
      <c r="D77">
        <v>94.25</v>
      </c>
      <c r="E77">
        <v>94.3</v>
      </c>
      <c r="F77">
        <v>92.4</v>
      </c>
      <c r="G77">
        <v>92.75</v>
      </c>
      <c r="H77">
        <v>92.85</v>
      </c>
      <c r="I77">
        <v>92.75</v>
      </c>
      <c r="J77">
        <v>120</v>
      </c>
      <c r="K77">
        <v>223.13</v>
      </c>
      <c r="L77">
        <v>372000</v>
      </c>
      <c r="M77">
        <v>-4000</v>
      </c>
      <c r="N77">
        <v>92.35</v>
      </c>
      <c r="O77" s="11">
        <f t="shared" si="6"/>
        <v>-9.0811965811965212E-3</v>
      </c>
      <c r="P77">
        <v>1.8027397260273973E-2</v>
      </c>
      <c r="Q77" s="3">
        <f t="shared" si="5"/>
        <v>1.8027397260273972E-4</v>
      </c>
      <c r="R77" s="11">
        <f t="shared" si="7"/>
        <v>-9.2614705537992607E-3</v>
      </c>
      <c r="S77">
        <f t="shared" si="8"/>
        <v>-0.17435264728824504</v>
      </c>
      <c r="T77" t="b">
        <f t="shared" si="9"/>
        <v>1</v>
      </c>
    </row>
    <row r="78" spans="1:20" x14ac:dyDescent="0.25">
      <c r="A78" t="s">
        <v>14</v>
      </c>
      <c r="B78" s="1">
        <v>43487</v>
      </c>
      <c r="C78" s="1">
        <v>43524</v>
      </c>
      <c r="D78">
        <v>93.3</v>
      </c>
      <c r="E78">
        <v>94.1</v>
      </c>
      <c r="F78">
        <v>90.85</v>
      </c>
      <c r="G78">
        <v>91.7</v>
      </c>
      <c r="H78">
        <v>91.75</v>
      </c>
      <c r="I78">
        <v>91.7</v>
      </c>
      <c r="J78">
        <v>185</v>
      </c>
      <c r="K78">
        <v>340.47</v>
      </c>
      <c r="L78">
        <v>494000</v>
      </c>
      <c r="M78">
        <v>122000</v>
      </c>
      <c r="N78">
        <v>91.05</v>
      </c>
      <c r="O78" s="11">
        <f t="shared" si="6"/>
        <v>-1.1320754716981102E-2</v>
      </c>
      <c r="P78">
        <v>1.8000000000000002E-2</v>
      </c>
      <c r="Q78" s="3">
        <f t="shared" si="5"/>
        <v>1.8000000000000001E-4</v>
      </c>
      <c r="R78" s="11">
        <f t="shared" si="7"/>
        <v>-1.1500754716981101E-2</v>
      </c>
      <c r="S78">
        <f t="shared" si="8"/>
        <v>-0.21650849280040677</v>
      </c>
      <c r="T78" t="b">
        <f t="shared" si="9"/>
        <v>1</v>
      </c>
    </row>
    <row r="79" spans="1:20" x14ac:dyDescent="0.25">
      <c r="A79" t="s">
        <v>14</v>
      </c>
      <c r="B79" s="1">
        <v>43488</v>
      </c>
      <c r="C79" s="1">
        <v>43524</v>
      </c>
      <c r="D79">
        <v>91.55</v>
      </c>
      <c r="E79">
        <v>92.7</v>
      </c>
      <c r="F79">
        <v>90.9</v>
      </c>
      <c r="G79">
        <v>91.3</v>
      </c>
      <c r="H79">
        <v>91.45</v>
      </c>
      <c r="I79">
        <v>91.3</v>
      </c>
      <c r="J79">
        <v>151</v>
      </c>
      <c r="K79">
        <v>277.33</v>
      </c>
      <c r="L79">
        <v>580000</v>
      </c>
      <c r="M79">
        <v>86000</v>
      </c>
      <c r="N79">
        <v>91.1</v>
      </c>
      <c r="O79" s="11">
        <f t="shared" si="6"/>
        <v>-4.3620501635769429E-3</v>
      </c>
      <c r="P79">
        <v>1.8027397260273973E-2</v>
      </c>
      <c r="Q79" s="3">
        <f t="shared" si="5"/>
        <v>1.8027397260273972E-4</v>
      </c>
      <c r="R79" s="11">
        <f t="shared" si="7"/>
        <v>-4.5423241361796825E-3</v>
      </c>
      <c r="S79">
        <f t="shared" si="8"/>
        <v>-8.5511931758972815E-2</v>
      </c>
      <c r="T79" t="b">
        <f t="shared" si="9"/>
        <v>1</v>
      </c>
    </row>
    <row r="80" spans="1:20" x14ac:dyDescent="0.25">
      <c r="A80" t="s">
        <v>14</v>
      </c>
      <c r="B80" s="1">
        <v>43489</v>
      </c>
      <c r="C80" s="1">
        <v>43524</v>
      </c>
      <c r="D80">
        <v>91.55</v>
      </c>
      <c r="E80">
        <v>91.65</v>
      </c>
      <c r="F80">
        <v>89.55</v>
      </c>
      <c r="G80">
        <v>90</v>
      </c>
      <c r="H80">
        <v>90.05</v>
      </c>
      <c r="I80">
        <v>90</v>
      </c>
      <c r="J80">
        <v>259</v>
      </c>
      <c r="K80">
        <v>468.23</v>
      </c>
      <c r="L80">
        <v>764000</v>
      </c>
      <c r="M80">
        <v>184000</v>
      </c>
      <c r="N80">
        <v>89.55</v>
      </c>
      <c r="O80" s="11">
        <f t="shared" si="6"/>
        <v>-1.4238773274917823E-2</v>
      </c>
      <c r="P80">
        <v>1.8000000000000002E-2</v>
      </c>
      <c r="Q80" s="3">
        <f t="shared" si="5"/>
        <v>1.8000000000000001E-4</v>
      </c>
      <c r="R80" s="11">
        <f t="shared" si="7"/>
        <v>-1.4418773274917822E-2</v>
      </c>
      <c r="S80">
        <f t="shared" si="8"/>
        <v>-0.27144191373578813</v>
      </c>
      <c r="T80" t="b">
        <f t="shared" si="9"/>
        <v>1</v>
      </c>
    </row>
    <row r="81" spans="1:20" x14ac:dyDescent="0.25">
      <c r="A81" t="s">
        <v>14</v>
      </c>
      <c r="B81" s="1">
        <v>43490</v>
      </c>
      <c r="C81" s="1">
        <v>43524</v>
      </c>
      <c r="D81">
        <v>90.1</v>
      </c>
      <c r="E81">
        <v>90.75</v>
      </c>
      <c r="F81">
        <v>86.25</v>
      </c>
      <c r="G81">
        <v>87.05</v>
      </c>
      <c r="H81">
        <v>87.35</v>
      </c>
      <c r="I81">
        <v>87.05</v>
      </c>
      <c r="J81">
        <v>562</v>
      </c>
      <c r="K81">
        <v>995.41</v>
      </c>
      <c r="L81">
        <v>1052000</v>
      </c>
      <c r="M81">
        <v>288000</v>
      </c>
      <c r="N81">
        <v>86.75</v>
      </c>
      <c r="O81" s="11">
        <f t="shared" si="6"/>
        <v>-3.2777777777777808E-2</v>
      </c>
      <c r="P81">
        <v>1.7972602739726028E-2</v>
      </c>
      <c r="Q81" s="3">
        <f t="shared" si="5"/>
        <v>1.7972602739726028E-4</v>
      </c>
      <c r="R81" s="11">
        <f t="shared" si="7"/>
        <v>-3.2957503805175072E-2</v>
      </c>
      <c r="S81">
        <f t="shared" si="8"/>
        <v>-0.62044445350932453</v>
      </c>
      <c r="T81" t="b">
        <f t="shared" si="9"/>
        <v>1</v>
      </c>
    </row>
    <row r="82" spans="1:20" x14ac:dyDescent="0.25">
      <c r="A82" t="s">
        <v>14</v>
      </c>
      <c r="B82" s="1">
        <v>43493</v>
      </c>
      <c r="C82" s="1">
        <v>43524</v>
      </c>
      <c r="D82">
        <v>86.35</v>
      </c>
      <c r="E82">
        <v>89.05</v>
      </c>
      <c r="F82">
        <v>85.15</v>
      </c>
      <c r="G82">
        <v>88.45</v>
      </c>
      <c r="H82">
        <v>88.3</v>
      </c>
      <c r="I82">
        <v>88.45</v>
      </c>
      <c r="J82">
        <v>699</v>
      </c>
      <c r="K82">
        <v>1212.8699999999999</v>
      </c>
      <c r="L82">
        <v>1622000</v>
      </c>
      <c r="M82">
        <v>570000</v>
      </c>
      <c r="N82">
        <v>88.15</v>
      </c>
      <c r="O82" s="11">
        <f t="shared" si="6"/>
        <v>1.6082711085583064E-2</v>
      </c>
      <c r="P82">
        <v>1.8000000000000002E-2</v>
      </c>
      <c r="Q82" s="3">
        <f t="shared" si="5"/>
        <v>1.8000000000000001E-4</v>
      </c>
      <c r="R82" s="11">
        <f t="shared" si="7"/>
        <v>1.5902711085583065E-2</v>
      </c>
      <c r="S82">
        <f t="shared" si="8"/>
        <v>0.29937791852009005</v>
      </c>
      <c r="T82" t="b">
        <f t="shared" si="9"/>
        <v>1</v>
      </c>
    </row>
    <row r="83" spans="1:20" x14ac:dyDescent="0.25">
      <c r="A83" t="s">
        <v>14</v>
      </c>
      <c r="B83" s="1">
        <v>43494</v>
      </c>
      <c r="C83" s="1">
        <v>43524</v>
      </c>
      <c r="D83">
        <v>87.85</v>
      </c>
      <c r="E83">
        <v>90.45</v>
      </c>
      <c r="F83">
        <v>87.75</v>
      </c>
      <c r="G83">
        <v>89.65</v>
      </c>
      <c r="H83">
        <v>89.8</v>
      </c>
      <c r="I83">
        <v>89.65</v>
      </c>
      <c r="J83">
        <v>1844</v>
      </c>
      <c r="K83">
        <v>3283.78</v>
      </c>
      <c r="L83">
        <v>3312000</v>
      </c>
      <c r="M83">
        <v>1690000</v>
      </c>
      <c r="N83">
        <v>89.45</v>
      </c>
      <c r="O83" s="11">
        <f t="shared" si="6"/>
        <v>1.3566986998304158E-2</v>
      </c>
      <c r="P83">
        <v>1.8027397260273973E-2</v>
      </c>
      <c r="Q83" s="3">
        <f t="shared" si="5"/>
        <v>1.8027397260273972E-4</v>
      </c>
      <c r="R83" s="11">
        <f t="shared" si="7"/>
        <v>1.3386713025701418E-2</v>
      </c>
      <c r="S83">
        <f t="shared" si="8"/>
        <v>0.25201277064597616</v>
      </c>
      <c r="T83" t="b">
        <f t="shared" si="9"/>
        <v>1</v>
      </c>
    </row>
    <row r="84" spans="1:20" x14ac:dyDescent="0.25">
      <c r="A84" t="s">
        <v>14</v>
      </c>
      <c r="B84" s="1">
        <v>43495</v>
      </c>
      <c r="C84" s="1">
        <v>43524</v>
      </c>
      <c r="D84">
        <v>89.7</v>
      </c>
      <c r="E84">
        <v>91.5</v>
      </c>
      <c r="F84">
        <v>89.45</v>
      </c>
      <c r="G84">
        <v>91.25</v>
      </c>
      <c r="H84">
        <v>91.4</v>
      </c>
      <c r="I84">
        <v>91.25</v>
      </c>
      <c r="J84">
        <v>1430</v>
      </c>
      <c r="K84">
        <v>2583.8000000000002</v>
      </c>
      <c r="L84">
        <v>4388000</v>
      </c>
      <c r="M84">
        <v>1076000</v>
      </c>
      <c r="N84">
        <v>91</v>
      </c>
      <c r="O84" s="11">
        <f t="shared" si="6"/>
        <v>1.7847183491355206E-2</v>
      </c>
      <c r="P84">
        <v>1.7945205479452053E-2</v>
      </c>
      <c r="Q84" s="3">
        <f t="shared" si="5"/>
        <v>1.7945205479452054E-4</v>
      </c>
      <c r="R84" s="11">
        <f t="shared" si="7"/>
        <v>1.7667731436560686E-2</v>
      </c>
      <c r="S84">
        <f t="shared" si="8"/>
        <v>0.33260546795977763</v>
      </c>
      <c r="T84" t="b">
        <f t="shared" si="9"/>
        <v>1</v>
      </c>
    </row>
    <row r="85" spans="1:20" x14ac:dyDescent="0.25">
      <c r="A85" t="s">
        <v>14</v>
      </c>
      <c r="B85" s="1">
        <v>43496</v>
      </c>
      <c r="C85" s="1">
        <v>43524</v>
      </c>
      <c r="D85">
        <v>91.5</v>
      </c>
      <c r="E85">
        <v>92.15</v>
      </c>
      <c r="F85">
        <v>88.3</v>
      </c>
      <c r="G85">
        <v>88.7</v>
      </c>
      <c r="H85">
        <v>89.15</v>
      </c>
      <c r="I85">
        <v>88.7</v>
      </c>
      <c r="J85">
        <v>2193</v>
      </c>
      <c r="K85">
        <v>3927.2</v>
      </c>
      <c r="L85">
        <v>5708000</v>
      </c>
      <c r="M85">
        <v>1320000</v>
      </c>
      <c r="N85">
        <v>88.15</v>
      </c>
      <c r="O85" s="11">
        <f t="shared" si="6"/>
        <v>-2.7945205479452024E-2</v>
      </c>
      <c r="P85">
        <v>1.8027397260273973E-2</v>
      </c>
      <c r="Q85" s="3">
        <f t="shared" si="5"/>
        <v>1.8027397260273972E-4</v>
      </c>
      <c r="R85" s="11">
        <f t="shared" si="7"/>
        <v>-2.8125479452054764E-2</v>
      </c>
      <c r="S85">
        <f t="shared" si="8"/>
        <v>-0.529478744248154</v>
      </c>
      <c r="T85" t="b">
        <f t="shared" si="9"/>
        <v>1</v>
      </c>
    </row>
    <row r="86" spans="1:20" x14ac:dyDescent="0.25">
      <c r="A86" t="s">
        <v>14</v>
      </c>
      <c r="B86" s="1">
        <v>43497</v>
      </c>
      <c r="C86" s="1">
        <v>43552</v>
      </c>
      <c r="D86">
        <v>89.1</v>
      </c>
      <c r="E86">
        <v>89.1</v>
      </c>
      <c r="F86">
        <v>88.6</v>
      </c>
      <c r="G86">
        <v>89</v>
      </c>
      <c r="H86">
        <v>89</v>
      </c>
      <c r="I86">
        <v>89</v>
      </c>
      <c r="J86">
        <v>7</v>
      </c>
      <c r="K86">
        <v>12.43</v>
      </c>
      <c r="L86">
        <v>74000</v>
      </c>
      <c r="M86">
        <v>4000</v>
      </c>
      <c r="N86">
        <v>88.45</v>
      </c>
      <c r="O86" s="11">
        <f t="shared" si="6"/>
        <v>3.3821871476888065E-3</v>
      </c>
      <c r="P86">
        <v>1.8000000000000002E-2</v>
      </c>
      <c r="Q86" s="3">
        <f t="shared" si="5"/>
        <v>1.8000000000000001E-4</v>
      </c>
      <c r="R86" s="11">
        <f t="shared" si="7"/>
        <v>3.2021871476888065E-3</v>
      </c>
      <c r="S86">
        <f t="shared" si="8"/>
        <v>6.0283062292187155E-2</v>
      </c>
      <c r="T86" t="b">
        <f t="shared" si="9"/>
        <v>1</v>
      </c>
    </row>
    <row r="87" spans="1:20" x14ac:dyDescent="0.25">
      <c r="A87" t="s">
        <v>14</v>
      </c>
      <c r="B87" s="1">
        <v>43500</v>
      </c>
      <c r="C87" s="1">
        <v>43552</v>
      </c>
      <c r="D87">
        <v>87.75</v>
      </c>
      <c r="E87">
        <v>88.5</v>
      </c>
      <c r="F87">
        <v>87.7</v>
      </c>
      <c r="G87">
        <v>88.15</v>
      </c>
      <c r="H87">
        <v>88.15</v>
      </c>
      <c r="I87">
        <v>88.6</v>
      </c>
      <c r="J87">
        <v>12</v>
      </c>
      <c r="K87">
        <v>21.2</v>
      </c>
      <c r="L87">
        <v>72000</v>
      </c>
      <c r="M87">
        <v>-2000</v>
      </c>
      <c r="N87">
        <v>87.65</v>
      </c>
      <c r="O87" s="11">
        <f t="shared" si="6"/>
        <v>-4.4943820224719738E-3</v>
      </c>
      <c r="P87">
        <v>1.7917808219178082E-2</v>
      </c>
      <c r="Q87" s="3">
        <f t="shared" si="5"/>
        <v>1.7917808219178083E-4</v>
      </c>
      <c r="R87" s="11">
        <f t="shared" si="7"/>
        <v>-4.6735601046637544E-3</v>
      </c>
      <c r="S87">
        <f t="shared" si="8"/>
        <v>-8.7982526292715427E-2</v>
      </c>
      <c r="T87" t="b">
        <f t="shared" si="9"/>
        <v>1</v>
      </c>
    </row>
    <row r="88" spans="1:20" x14ac:dyDescent="0.25">
      <c r="A88" t="s">
        <v>14</v>
      </c>
      <c r="B88" s="1">
        <v>43501</v>
      </c>
      <c r="C88" s="1">
        <v>43552</v>
      </c>
      <c r="D88">
        <v>89.55</v>
      </c>
      <c r="E88">
        <v>89.55</v>
      </c>
      <c r="F88">
        <v>84.55</v>
      </c>
      <c r="G88">
        <v>85.85</v>
      </c>
      <c r="H88">
        <v>85.95</v>
      </c>
      <c r="I88">
        <v>85.85</v>
      </c>
      <c r="J88">
        <v>24</v>
      </c>
      <c r="K88">
        <v>41.11</v>
      </c>
      <c r="L88">
        <v>82000</v>
      </c>
      <c r="M88">
        <v>10000</v>
      </c>
      <c r="N88">
        <v>85.3</v>
      </c>
      <c r="O88" s="11">
        <f t="shared" si="6"/>
        <v>-3.103837471783296E-2</v>
      </c>
      <c r="P88">
        <v>1.7726027397260272E-2</v>
      </c>
      <c r="Q88" s="3">
        <f t="shared" si="5"/>
        <v>1.7726027397260271E-4</v>
      </c>
      <c r="R88" s="11">
        <f t="shared" si="7"/>
        <v>-3.1215634991805564E-2</v>
      </c>
      <c r="S88">
        <f t="shared" si="8"/>
        <v>-0.58765274542413026</v>
      </c>
      <c r="T88" t="b">
        <f t="shared" si="9"/>
        <v>1</v>
      </c>
    </row>
    <row r="89" spans="1:20" x14ac:dyDescent="0.25">
      <c r="A89" t="s">
        <v>14</v>
      </c>
      <c r="B89" s="1">
        <v>43502</v>
      </c>
      <c r="C89" s="1">
        <v>43552</v>
      </c>
      <c r="D89">
        <v>85.5</v>
      </c>
      <c r="E89">
        <v>85.5</v>
      </c>
      <c r="F89">
        <v>82.3</v>
      </c>
      <c r="G89">
        <v>84.55</v>
      </c>
      <c r="H89">
        <v>84.8</v>
      </c>
      <c r="I89">
        <v>84.55</v>
      </c>
      <c r="J89">
        <v>45</v>
      </c>
      <c r="K89">
        <v>75.27</v>
      </c>
      <c r="L89">
        <v>130000</v>
      </c>
      <c r="M89">
        <v>48000</v>
      </c>
      <c r="N89">
        <v>83.3</v>
      </c>
      <c r="O89" s="11">
        <f t="shared" si="6"/>
        <v>-1.5142690739662169E-2</v>
      </c>
      <c r="P89">
        <v>1.7479452054794519E-2</v>
      </c>
      <c r="Q89" s="3">
        <f t="shared" si="5"/>
        <v>1.747945205479452E-4</v>
      </c>
      <c r="R89" s="11">
        <f t="shared" si="7"/>
        <v>-1.5317485260210114E-2</v>
      </c>
      <c r="S89">
        <f t="shared" si="8"/>
        <v>-0.28836069708397971</v>
      </c>
      <c r="T89" t="b">
        <f t="shared" si="9"/>
        <v>1</v>
      </c>
    </row>
    <row r="90" spans="1:20" x14ac:dyDescent="0.25">
      <c r="A90" t="s">
        <v>14</v>
      </c>
      <c r="B90" s="1">
        <v>43503</v>
      </c>
      <c r="C90" s="1">
        <v>43552</v>
      </c>
      <c r="D90">
        <v>84.75</v>
      </c>
      <c r="E90">
        <v>86.2</v>
      </c>
      <c r="F90">
        <v>78.5</v>
      </c>
      <c r="G90">
        <v>82.1</v>
      </c>
      <c r="H90">
        <v>81.55</v>
      </c>
      <c r="I90">
        <v>82.1</v>
      </c>
      <c r="J90">
        <v>115</v>
      </c>
      <c r="K90">
        <v>188.44</v>
      </c>
      <c r="L90">
        <v>164000</v>
      </c>
      <c r="M90">
        <v>34000</v>
      </c>
      <c r="N90">
        <v>81.5</v>
      </c>
      <c r="O90" s="11">
        <f t="shared" si="6"/>
        <v>-2.8976936723832086E-2</v>
      </c>
      <c r="P90">
        <v>1.7452054794520548E-2</v>
      </c>
      <c r="Q90" s="3">
        <f t="shared" si="5"/>
        <v>1.7452054794520549E-4</v>
      </c>
      <c r="R90" s="11">
        <f t="shared" si="7"/>
        <v>-2.915145727177729E-2</v>
      </c>
      <c r="S90">
        <f t="shared" si="8"/>
        <v>-0.54879338201421191</v>
      </c>
      <c r="T90" t="b">
        <f t="shared" si="9"/>
        <v>1</v>
      </c>
    </row>
    <row r="91" spans="1:20" x14ac:dyDescent="0.25">
      <c r="A91" t="s">
        <v>14</v>
      </c>
      <c r="B91" s="1">
        <v>43504</v>
      </c>
      <c r="C91" s="1">
        <v>43552</v>
      </c>
      <c r="D91">
        <v>80.650000000000006</v>
      </c>
      <c r="E91">
        <v>84.35</v>
      </c>
      <c r="F91">
        <v>80.650000000000006</v>
      </c>
      <c r="G91">
        <v>81.849999999999994</v>
      </c>
      <c r="H91">
        <v>82</v>
      </c>
      <c r="I91">
        <v>81.849999999999994</v>
      </c>
      <c r="J91">
        <v>76</v>
      </c>
      <c r="K91">
        <v>124.92</v>
      </c>
      <c r="L91">
        <v>220000</v>
      </c>
      <c r="M91">
        <v>56000</v>
      </c>
      <c r="N91">
        <v>81.349999999999994</v>
      </c>
      <c r="O91" s="11">
        <f t="shared" si="6"/>
        <v>-3.0450669914738127E-3</v>
      </c>
      <c r="P91">
        <v>1.7561643835616439E-2</v>
      </c>
      <c r="Q91" s="3">
        <f t="shared" si="5"/>
        <v>1.7561643835616438E-4</v>
      </c>
      <c r="R91" s="11">
        <f t="shared" si="7"/>
        <v>-3.220683429829977E-3</v>
      </c>
      <c r="S91">
        <f t="shared" si="8"/>
        <v>-6.063126571599229E-2</v>
      </c>
      <c r="T91" t="b">
        <f t="shared" si="9"/>
        <v>1</v>
      </c>
    </row>
    <row r="92" spans="1:20" x14ac:dyDescent="0.25">
      <c r="A92" t="s">
        <v>14</v>
      </c>
      <c r="B92" s="1">
        <v>43507</v>
      </c>
      <c r="C92" s="1">
        <v>43552</v>
      </c>
      <c r="D92">
        <v>81.95</v>
      </c>
      <c r="E92">
        <v>81.95</v>
      </c>
      <c r="F92">
        <v>79.349999999999994</v>
      </c>
      <c r="G92">
        <v>80</v>
      </c>
      <c r="H92">
        <v>80.2</v>
      </c>
      <c r="I92">
        <v>80</v>
      </c>
      <c r="J92">
        <v>81</v>
      </c>
      <c r="K92">
        <v>130.12</v>
      </c>
      <c r="L92">
        <v>206000</v>
      </c>
      <c r="M92">
        <v>-14000</v>
      </c>
      <c r="N92">
        <v>79.45</v>
      </c>
      <c r="O92" s="11">
        <f t="shared" si="6"/>
        <v>-2.26023213194868E-2</v>
      </c>
      <c r="P92">
        <v>1.7479452054794519E-2</v>
      </c>
      <c r="Q92" s="3">
        <f t="shared" si="5"/>
        <v>1.747945205479452E-4</v>
      </c>
      <c r="R92" s="11">
        <f t="shared" si="7"/>
        <v>-2.2777115840034744E-2</v>
      </c>
      <c r="S92">
        <f t="shared" si="8"/>
        <v>-0.42879264380665572</v>
      </c>
      <c r="T92" t="b">
        <f t="shared" si="9"/>
        <v>1</v>
      </c>
    </row>
    <row r="93" spans="1:20" x14ac:dyDescent="0.25">
      <c r="A93" t="s">
        <v>14</v>
      </c>
      <c r="B93" s="1">
        <v>43508</v>
      </c>
      <c r="C93" s="1">
        <v>43552</v>
      </c>
      <c r="D93">
        <v>80.150000000000006</v>
      </c>
      <c r="E93">
        <v>81</v>
      </c>
      <c r="F93">
        <v>79.3</v>
      </c>
      <c r="G93">
        <v>80.8</v>
      </c>
      <c r="H93">
        <v>81</v>
      </c>
      <c r="I93">
        <v>80.8</v>
      </c>
      <c r="J93">
        <v>38</v>
      </c>
      <c r="K93">
        <v>61.04</v>
      </c>
      <c r="L93">
        <v>224000</v>
      </c>
      <c r="M93">
        <v>18000</v>
      </c>
      <c r="N93">
        <v>80.2</v>
      </c>
      <c r="O93" s="11">
        <f t="shared" si="6"/>
        <v>9.9999999999999638E-3</v>
      </c>
      <c r="P93">
        <v>1.7534246575342468E-2</v>
      </c>
      <c r="Q93" s="3">
        <f t="shared" si="5"/>
        <v>1.7534246575342467E-4</v>
      </c>
      <c r="R93" s="11">
        <f t="shared" si="7"/>
        <v>9.8246575342465399E-3</v>
      </c>
      <c r="S93">
        <f t="shared" si="8"/>
        <v>0.18495497446607914</v>
      </c>
      <c r="T93" t="b">
        <f t="shared" si="9"/>
        <v>1</v>
      </c>
    </row>
    <row r="94" spans="1:20" x14ac:dyDescent="0.25">
      <c r="A94" t="s">
        <v>14</v>
      </c>
      <c r="B94" s="1">
        <v>43509</v>
      </c>
      <c r="C94" s="1">
        <v>43552</v>
      </c>
      <c r="D94">
        <v>80.900000000000006</v>
      </c>
      <c r="E94">
        <v>81.150000000000006</v>
      </c>
      <c r="F94">
        <v>78.5</v>
      </c>
      <c r="G94">
        <v>78.900000000000006</v>
      </c>
      <c r="H94">
        <v>79</v>
      </c>
      <c r="I94">
        <v>78.900000000000006</v>
      </c>
      <c r="J94">
        <v>57</v>
      </c>
      <c r="K94">
        <v>90.52</v>
      </c>
      <c r="L94">
        <v>218000</v>
      </c>
      <c r="M94">
        <v>-6000</v>
      </c>
      <c r="N94">
        <v>78.3</v>
      </c>
      <c r="O94" s="11">
        <f t="shared" si="6"/>
        <v>-2.3514851485148411E-2</v>
      </c>
      <c r="P94">
        <v>1.7452054794520548E-2</v>
      </c>
      <c r="Q94" s="3">
        <f t="shared" si="5"/>
        <v>1.7452054794520549E-4</v>
      </c>
      <c r="R94" s="11">
        <f t="shared" si="7"/>
        <v>-2.3689372033093615E-2</v>
      </c>
      <c r="S94">
        <f t="shared" si="8"/>
        <v>-0.44596640485690953</v>
      </c>
      <c r="T94" t="b">
        <f t="shared" si="9"/>
        <v>1</v>
      </c>
    </row>
    <row r="95" spans="1:20" x14ac:dyDescent="0.25">
      <c r="A95" t="s">
        <v>14</v>
      </c>
      <c r="B95" s="1">
        <v>43510</v>
      </c>
      <c r="C95" s="1">
        <v>43552</v>
      </c>
      <c r="D95">
        <v>77.849999999999994</v>
      </c>
      <c r="E95">
        <v>82.3</v>
      </c>
      <c r="F95">
        <v>77.849999999999994</v>
      </c>
      <c r="G95">
        <v>81.900000000000006</v>
      </c>
      <c r="H95">
        <v>81.95</v>
      </c>
      <c r="I95">
        <v>81.900000000000006</v>
      </c>
      <c r="J95">
        <v>78</v>
      </c>
      <c r="K95">
        <v>124.27</v>
      </c>
      <c r="L95">
        <v>232000</v>
      </c>
      <c r="M95">
        <v>14000</v>
      </c>
      <c r="N95">
        <v>81.150000000000006</v>
      </c>
      <c r="O95" s="11">
        <f t="shared" si="6"/>
        <v>3.8022813688212927E-2</v>
      </c>
      <c r="P95">
        <v>1.7534246575342468E-2</v>
      </c>
      <c r="Q95" s="3">
        <f t="shared" si="5"/>
        <v>1.7534246575342467E-4</v>
      </c>
      <c r="R95" s="11">
        <f t="shared" si="7"/>
        <v>3.7847471222459503E-2</v>
      </c>
      <c r="S95">
        <f t="shared" si="8"/>
        <v>0.71250097513882493</v>
      </c>
      <c r="T95" t="b">
        <f t="shared" si="9"/>
        <v>1</v>
      </c>
    </row>
    <row r="96" spans="1:20" x14ac:dyDescent="0.25">
      <c r="A96" t="s">
        <v>14</v>
      </c>
      <c r="B96" s="1">
        <v>43511</v>
      </c>
      <c r="C96" s="1">
        <v>43552</v>
      </c>
      <c r="D96">
        <v>81</v>
      </c>
      <c r="E96">
        <v>81</v>
      </c>
      <c r="F96">
        <v>77.400000000000006</v>
      </c>
      <c r="G96">
        <v>78.2</v>
      </c>
      <c r="H96">
        <v>78</v>
      </c>
      <c r="I96">
        <v>78.2</v>
      </c>
      <c r="J96">
        <v>92</v>
      </c>
      <c r="K96">
        <v>144.46</v>
      </c>
      <c r="L96">
        <v>292000</v>
      </c>
      <c r="M96">
        <v>60000</v>
      </c>
      <c r="N96">
        <v>77.650000000000006</v>
      </c>
      <c r="O96" s="11">
        <f t="shared" si="6"/>
        <v>-4.5177045177045211E-2</v>
      </c>
      <c r="P96">
        <v>1.7561643835616439E-2</v>
      </c>
      <c r="Q96" s="3">
        <f t="shared" si="5"/>
        <v>1.7561643835616438E-4</v>
      </c>
      <c r="R96" s="11">
        <f t="shared" si="7"/>
        <v>-4.5352661615401378E-2</v>
      </c>
      <c r="S96">
        <f t="shared" si="8"/>
        <v>-0.85379061222296204</v>
      </c>
      <c r="T96" t="b">
        <f t="shared" si="9"/>
        <v>1</v>
      </c>
    </row>
    <row r="97" spans="1:20" x14ac:dyDescent="0.25">
      <c r="A97" t="s">
        <v>14</v>
      </c>
      <c r="B97" s="1">
        <v>43514</v>
      </c>
      <c r="C97" s="1">
        <v>43552</v>
      </c>
      <c r="D97">
        <v>77.5</v>
      </c>
      <c r="E97">
        <v>77.900000000000006</v>
      </c>
      <c r="F97">
        <v>76.650000000000006</v>
      </c>
      <c r="G97">
        <v>76.900000000000006</v>
      </c>
      <c r="H97">
        <v>77</v>
      </c>
      <c r="I97">
        <v>76.900000000000006</v>
      </c>
      <c r="J97">
        <v>80</v>
      </c>
      <c r="K97">
        <v>123.37</v>
      </c>
      <c r="L97">
        <v>334000</v>
      </c>
      <c r="M97">
        <v>42000</v>
      </c>
      <c r="N97">
        <v>76.349999999999994</v>
      </c>
      <c r="O97" s="11">
        <f t="shared" si="6"/>
        <v>-1.6624040920716076E-2</v>
      </c>
      <c r="P97">
        <v>1.7616438356164384E-2</v>
      </c>
      <c r="Q97" s="3">
        <f t="shared" si="5"/>
        <v>1.7616438356164385E-4</v>
      </c>
      <c r="R97" s="11">
        <f t="shared" si="7"/>
        <v>-1.680020530427772E-2</v>
      </c>
      <c r="S97">
        <f t="shared" si="8"/>
        <v>-0.31627377669361917</v>
      </c>
      <c r="T97" t="b">
        <f t="shared" si="9"/>
        <v>1</v>
      </c>
    </row>
    <row r="98" spans="1:20" x14ac:dyDescent="0.25">
      <c r="A98" t="s">
        <v>14</v>
      </c>
      <c r="B98" s="1">
        <v>43515</v>
      </c>
      <c r="C98" s="1">
        <v>43552</v>
      </c>
      <c r="D98">
        <v>76.900000000000006</v>
      </c>
      <c r="E98">
        <v>77.400000000000006</v>
      </c>
      <c r="F98">
        <v>75.8</v>
      </c>
      <c r="G98">
        <v>76.8</v>
      </c>
      <c r="H98">
        <v>76.900000000000006</v>
      </c>
      <c r="I98">
        <v>76.8</v>
      </c>
      <c r="J98">
        <v>114</v>
      </c>
      <c r="K98">
        <v>174.85</v>
      </c>
      <c r="L98">
        <v>426000</v>
      </c>
      <c r="M98">
        <v>92000</v>
      </c>
      <c r="N98">
        <v>76.2</v>
      </c>
      <c r="O98" s="11">
        <f t="shared" si="6"/>
        <v>-1.3003901170352214E-3</v>
      </c>
      <c r="P98">
        <v>1.7616438356164384E-2</v>
      </c>
      <c r="Q98" s="3">
        <f t="shared" si="5"/>
        <v>1.7616438356164385E-4</v>
      </c>
      <c r="R98" s="11">
        <f t="shared" si="7"/>
        <v>-1.4765545005968653E-3</v>
      </c>
      <c r="S98">
        <f t="shared" si="8"/>
        <v>-2.7797009616235078E-2</v>
      </c>
      <c r="T98" t="b">
        <f t="shared" si="9"/>
        <v>1</v>
      </c>
    </row>
    <row r="99" spans="1:20" x14ac:dyDescent="0.25">
      <c r="A99" t="s">
        <v>14</v>
      </c>
      <c r="B99" s="1">
        <v>43516</v>
      </c>
      <c r="C99" s="1">
        <v>43552</v>
      </c>
      <c r="D99">
        <v>77.099999999999994</v>
      </c>
      <c r="E99">
        <v>77.599999999999994</v>
      </c>
      <c r="F99">
        <v>76.599999999999994</v>
      </c>
      <c r="G99">
        <v>77</v>
      </c>
      <c r="H99">
        <v>76.900000000000006</v>
      </c>
      <c r="I99">
        <v>77</v>
      </c>
      <c r="J99">
        <v>89</v>
      </c>
      <c r="K99">
        <v>137.12</v>
      </c>
      <c r="L99">
        <v>538000</v>
      </c>
      <c r="M99">
        <v>112000</v>
      </c>
      <c r="N99">
        <v>76.650000000000006</v>
      </c>
      <c r="O99" s="11">
        <f t="shared" si="6"/>
        <v>2.6041666666667038E-3</v>
      </c>
      <c r="P99">
        <v>1.7534246575342468E-2</v>
      </c>
      <c r="Q99" s="3">
        <f t="shared" si="5"/>
        <v>1.7534246575342467E-4</v>
      </c>
      <c r="R99" s="11">
        <f t="shared" si="7"/>
        <v>2.4288242009132791E-3</v>
      </c>
      <c r="S99">
        <f t="shared" si="8"/>
        <v>4.5724048547913267E-2</v>
      </c>
      <c r="T99" t="b">
        <f t="shared" si="9"/>
        <v>1</v>
      </c>
    </row>
    <row r="100" spans="1:20" x14ac:dyDescent="0.25">
      <c r="A100" t="s">
        <v>14</v>
      </c>
      <c r="B100" s="1">
        <v>43517</v>
      </c>
      <c r="C100" s="1">
        <v>43552</v>
      </c>
      <c r="D100">
        <v>76.75</v>
      </c>
      <c r="E100">
        <v>78.150000000000006</v>
      </c>
      <c r="F100">
        <v>76.75</v>
      </c>
      <c r="G100">
        <v>77.849999999999994</v>
      </c>
      <c r="H100">
        <v>78</v>
      </c>
      <c r="I100">
        <v>77.849999999999994</v>
      </c>
      <c r="J100">
        <v>182</v>
      </c>
      <c r="K100">
        <v>282.88</v>
      </c>
      <c r="L100">
        <v>650000</v>
      </c>
      <c r="M100">
        <v>112000</v>
      </c>
      <c r="N100">
        <v>77.3</v>
      </c>
      <c r="O100" s="11">
        <f t="shared" si="6"/>
        <v>1.1038961038960965E-2</v>
      </c>
      <c r="P100">
        <v>1.7534246575342468E-2</v>
      </c>
      <c r="Q100" s="3">
        <f t="shared" si="5"/>
        <v>1.7534246575342467E-4</v>
      </c>
      <c r="R100" s="11">
        <f t="shared" si="7"/>
        <v>1.0863618573207541E-2</v>
      </c>
      <c r="S100">
        <f t="shared" si="8"/>
        <v>0.20451402899418386</v>
      </c>
      <c r="T100" t="b">
        <f t="shared" si="9"/>
        <v>1</v>
      </c>
    </row>
    <row r="101" spans="1:20" x14ac:dyDescent="0.25">
      <c r="A101" t="s">
        <v>14</v>
      </c>
      <c r="B101" s="1">
        <v>43518</v>
      </c>
      <c r="C101" s="1">
        <v>43552</v>
      </c>
      <c r="D101">
        <v>78.3</v>
      </c>
      <c r="E101">
        <v>78.3</v>
      </c>
      <c r="F101">
        <v>74.650000000000006</v>
      </c>
      <c r="G101">
        <v>75.599999999999994</v>
      </c>
      <c r="H101">
        <v>75.650000000000006</v>
      </c>
      <c r="I101">
        <v>75.599999999999994</v>
      </c>
      <c r="J101">
        <v>641</v>
      </c>
      <c r="K101">
        <v>968.33</v>
      </c>
      <c r="L101">
        <v>1146000</v>
      </c>
      <c r="M101">
        <v>496000</v>
      </c>
      <c r="N101">
        <v>75</v>
      </c>
      <c r="O101" s="11">
        <f t="shared" si="6"/>
        <v>-2.8901734104046246E-2</v>
      </c>
      <c r="P101">
        <v>1.7506849315068494E-2</v>
      </c>
      <c r="Q101" s="3">
        <f t="shared" si="5"/>
        <v>1.7506849315068493E-4</v>
      </c>
      <c r="R101" s="11">
        <f t="shared" si="7"/>
        <v>-2.907680259719693E-2</v>
      </c>
      <c r="S101">
        <f t="shared" si="8"/>
        <v>-0.54738796372022513</v>
      </c>
      <c r="T101" t="b">
        <f t="shared" si="9"/>
        <v>1</v>
      </c>
    </row>
    <row r="102" spans="1:20" x14ac:dyDescent="0.25">
      <c r="A102" t="s">
        <v>14</v>
      </c>
      <c r="B102" s="1">
        <v>43521</v>
      </c>
      <c r="C102" s="1">
        <v>43552</v>
      </c>
      <c r="D102">
        <v>75.7</v>
      </c>
      <c r="E102">
        <v>76.349999999999994</v>
      </c>
      <c r="F102">
        <v>74.8</v>
      </c>
      <c r="G102">
        <v>75.95</v>
      </c>
      <c r="H102">
        <v>75.900000000000006</v>
      </c>
      <c r="I102">
        <v>75.95</v>
      </c>
      <c r="J102">
        <v>1640</v>
      </c>
      <c r="K102">
        <v>2488.67</v>
      </c>
      <c r="L102">
        <v>2826000</v>
      </c>
      <c r="M102">
        <v>1680000</v>
      </c>
      <c r="N102">
        <v>75.55</v>
      </c>
      <c r="O102" s="11">
        <f t="shared" si="6"/>
        <v>4.629629629629743E-3</v>
      </c>
      <c r="P102">
        <v>1.758904109589041E-2</v>
      </c>
      <c r="Q102" s="3">
        <f t="shared" si="5"/>
        <v>1.7589041095890411E-4</v>
      </c>
      <c r="R102" s="11">
        <f t="shared" si="7"/>
        <v>4.4537392186708392E-3</v>
      </c>
      <c r="S102">
        <f t="shared" si="8"/>
        <v>8.3844268423246743E-2</v>
      </c>
      <c r="T102" t="b">
        <f t="shared" si="9"/>
        <v>1</v>
      </c>
    </row>
    <row r="103" spans="1:20" x14ac:dyDescent="0.25">
      <c r="A103" t="s">
        <v>14</v>
      </c>
      <c r="B103" s="1">
        <v>43522</v>
      </c>
      <c r="C103" s="1">
        <v>43552</v>
      </c>
      <c r="D103">
        <v>75</v>
      </c>
      <c r="E103">
        <v>75.650000000000006</v>
      </c>
      <c r="F103">
        <v>73.150000000000006</v>
      </c>
      <c r="G103">
        <v>74.75</v>
      </c>
      <c r="H103">
        <v>74.8</v>
      </c>
      <c r="I103">
        <v>74.75</v>
      </c>
      <c r="J103">
        <v>1085</v>
      </c>
      <c r="K103">
        <v>1611.03</v>
      </c>
      <c r="L103">
        <v>3260000</v>
      </c>
      <c r="M103">
        <v>434000</v>
      </c>
      <c r="N103">
        <v>74.25</v>
      </c>
      <c r="O103" s="11">
        <f t="shared" si="6"/>
        <v>-1.5799868334430582E-2</v>
      </c>
      <c r="P103">
        <v>1.758904109589041E-2</v>
      </c>
      <c r="Q103" s="3">
        <f t="shared" si="5"/>
        <v>1.7589041095890411E-4</v>
      </c>
      <c r="R103" s="11">
        <f t="shared" si="7"/>
        <v>-1.5975758745389486E-2</v>
      </c>
      <c r="S103">
        <f t="shared" si="8"/>
        <v>-0.30075308381284543</v>
      </c>
      <c r="T103" t="b">
        <f t="shared" si="9"/>
        <v>1</v>
      </c>
    </row>
    <row r="104" spans="1:20" x14ac:dyDescent="0.25">
      <c r="A104" t="s">
        <v>14</v>
      </c>
      <c r="B104" s="1">
        <v>43523</v>
      </c>
      <c r="C104" s="1">
        <v>43552</v>
      </c>
      <c r="D104">
        <v>75.25</v>
      </c>
      <c r="E104">
        <v>78.45</v>
      </c>
      <c r="F104">
        <v>75.25</v>
      </c>
      <c r="G104">
        <v>76.05</v>
      </c>
      <c r="H104">
        <v>75.849999999999994</v>
      </c>
      <c r="I104">
        <v>76.05</v>
      </c>
      <c r="J104">
        <v>2906</v>
      </c>
      <c r="K104">
        <v>4449.8900000000003</v>
      </c>
      <c r="L104">
        <v>4112000</v>
      </c>
      <c r="M104">
        <v>852000</v>
      </c>
      <c r="N104">
        <v>75.849999999999994</v>
      </c>
      <c r="O104" s="11">
        <f t="shared" si="6"/>
        <v>1.7391304347826049E-2</v>
      </c>
      <c r="P104">
        <v>1.7534246575342468E-2</v>
      </c>
      <c r="Q104" s="3">
        <f t="shared" si="5"/>
        <v>1.7534246575342467E-4</v>
      </c>
      <c r="R104" s="11">
        <f t="shared" si="7"/>
        <v>1.7215961882072625E-2</v>
      </c>
      <c r="S104">
        <f t="shared" si="8"/>
        <v>0.32410063956004664</v>
      </c>
      <c r="T104" t="b">
        <f t="shared" si="9"/>
        <v>1</v>
      </c>
    </row>
    <row r="105" spans="1:20" x14ac:dyDescent="0.25">
      <c r="A105" t="s">
        <v>14</v>
      </c>
      <c r="B105" s="1">
        <v>43524</v>
      </c>
      <c r="C105" s="1">
        <v>43552</v>
      </c>
      <c r="D105">
        <v>76.900000000000006</v>
      </c>
      <c r="E105">
        <v>76.900000000000006</v>
      </c>
      <c r="F105">
        <v>75.45</v>
      </c>
      <c r="G105">
        <v>76.05</v>
      </c>
      <c r="H105">
        <v>76.349999999999994</v>
      </c>
      <c r="I105">
        <v>76.05</v>
      </c>
      <c r="J105">
        <v>2548</v>
      </c>
      <c r="K105">
        <v>3870.22</v>
      </c>
      <c r="L105">
        <v>5504000</v>
      </c>
      <c r="M105">
        <v>1392000</v>
      </c>
      <c r="N105">
        <v>75.599999999999994</v>
      </c>
      <c r="O105" s="11">
        <f t="shared" si="6"/>
        <v>0</v>
      </c>
      <c r="P105">
        <v>1.758904109589041E-2</v>
      </c>
      <c r="Q105" s="3">
        <f t="shared" si="5"/>
        <v>1.7589041095890411E-4</v>
      </c>
      <c r="R105" s="11">
        <f t="shared" si="7"/>
        <v>-1.7589041095890411E-4</v>
      </c>
      <c r="S105">
        <f t="shared" si="8"/>
        <v>-3.3112407587067272E-3</v>
      </c>
      <c r="T105" t="b">
        <f t="shared" si="9"/>
        <v>1</v>
      </c>
    </row>
    <row r="106" spans="1:20" x14ac:dyDescent="0.25">
      <c r="A106" t="s">
        <v>14</v>
      </c>
      <c r="B106" s="1">
        <v>43525</v>
      </c>
      <c r="C106" s="1">
        <v>43580</v>
      </c>
      <c r="D106">
        <v>77</v>
      </c>
      <c r="E106">
        <v>84.35</v>
      </c>
      <c r="F106">
        <v>77</v>
      </c>
      <c r="G106">
        <v>84.1</v>
      </c>
      <c r="H106">
        <v>84.1</v>
      </c>
      <c r="I106">
        <v>84.1</v>
      </c>
      <c r="J106">
        <v>104</v>
      </c>
      <c r="K106">
        <v>167.48</v>
      </c>
      <c r="L106">
        <v>130000</v>
      </c>
      <c r="M106">
        <v>22000</v>
      </c>
      <c r="N106">
        <v>83.1</v>
      </c>
      <c r="O106" s="11">
        <f t="shared" si="6"/>
        <v>0.1058514135437212</v>
      </c>
      <c r="P106">
        <v>1.758904109589041E-2</v>
      </c>
      <c r="Q106" s="3">
        <f t="shared" si="5"/>
        <v>1.7589041095890411E-4</v>
      </c>
      <c r="R106" s="11">
        <f t="shared" si="7"/>
        <v>0.10567552313276229</v>
      </c>
      <c r="S106">
        <f t="shared" si="8"/>
        <v>1.9894040697682744</v>
      </c>
      <c r="T106" t="b">
        <f t="shared" si="9"/>
        <v>1</v>
      </c>
    </row>
    <row r="107" spans="1:20" x14ac:dyDescent="0.25">
      <c r="A107" t="s">
        <v>14</v>
      </c>
      <c r="B107" s="1">
        <v>43529</v>
      </c>
      <c r="C107" s="1">
        <v>43580</v>
      </c>
      <c r="D107">
        <v>84.1</v>
      </c>
      <c r="E107">
        <v>86.5</v>
      </c>
      <c r="F107">
        <v>84.1</v>
      </c>
      <c r="G107">
        <v>86.25</v>
      </c>
      <c r="H107">
        <v>86.3</v>
      </c>
      <c r="I107">
        <v>86.25</v>
      </c>
      <c r="J107">
        <v>84</v>
      </c>
      <c r="K107">
        <v>143.75</v>
      </c>
      <c r="L107">
        <v>126000</v>
      </c>
      <c r="M107">
        <v>-4000</v>
      </c>
      <c r="N107">
        <v>85.25</v>
      </c>
      <c r="O107" s="11">
        <f t="shared" si="6"/>
        <v>2.5564803804994124E-2</v>
      </c>
      <c r="P107">
        <v>1.7561643835616439E-2</v>
      </c>
      <c r="Q107" s="3">
        <f t="shared" si="5"/>
        <v>1.7561643835616438E-4</v>
      </c>
      <c r="R107" s="11">
        <f t="shared" si="7"/>
        <v>2.538918736663796E-2</v>
      </c>
      <c r="S107">
        <f t="shared" si="8"/>
        <v>0.47796643137354428</v>
      </c>
      <c r="T107" t="b">
        <f t="shared" si="9"/>
        <v>1</v>
      </c>
    </row>
    <row r="108" spans="1:20" x14ac:dyDescent="0.25">
      <c r="A108" t="s">
        <v>14</v>
      </c>
      <c r="B108" s="1">
        <v>43530</v>
      </c>
      <c r="C108" s="1">
        <v>43580</v>
      </c>
      <c r="D108">
        <v>86.85</v>
      </c>
      <c r="E108">
        <v>87.3</v>
      </c>
      <c r="F108">
        <v>85.6</v>
      </c>
      <c r="G108">
        <v>86.25</v>
      </c>
      <c r="H108">
        <v>85.95</v>
      </c>
      <c r="I108">
        <v>86.25</v>
      </c>
      <c r="J108">
        <v>61</v>
      </c>
      <c r="K108">
        <v>105.31</v>
      </c>
      <c r="L108">
        <v>146000</v>
      </c>
      <c r="M108">
        <v>20000</v>
      </c>
      <c r="N108">
        <v>85.55</v>
      </c>
      <c r="O108" s="11">
        <f t="shared" si="6"/>
        <v>0</v>
      </c>
      <c r="P108">
        <v>1.7561643835616439E-2</v>
      </c>
      <c r="Q108" s="3">
        <f t="shared" si="5"/>
        <v>1.7561643835616438E-4</v>
      </c>
      <c r="R108" s="11">
        <f t="shared" si="7"/>
        <v>-1.7561643835616438E-4</v>
      </c>
      <c r="S108">
        <f t="shared" si="8"/>
        <v>-3.3060830628208913E-3</v>
      </c>
      <c r="T108" t="b">
        <f t="shared" si="9"/>
        <v>1</v>
      </c>
    </row>
    <row r="109" spans="1:20" x14ac:dyDescent="0.25">
      <c r="A109" t="s">
        <v>14</v>
      </c>
      <c r="B109" s="1">
        <v>43531</v>
      </c>
      <c r="C109" s="1">
        <v>43580</v>
      </c>
      <c r="D109">
        <v>87.15</v>
      </c>
      <c r="E109">
        <v>91.1</v>
      </c>
      <c r="F109">
        <v>86.05</v>
      </c>
      <c r="G109">
        <v>89.75</v>
      </c>
      <c r="H109">
        <v>89.95</v>
      </c>
      <c r="I109">
        <v>89.75</v>
      </c>
      <c r="J109">
        <v>369</v>
      </c>
      <c r="K109">
        <v>660.63</v>
      </c>
      <c r="L109">
        <v>646000</v>
      </c>
      <c r="M109">
        <v>500000</v>
      </c>
      <c r="N109">
        <v>89.3</v>
      </c>
      <c r="O109" s="11">
        <f t="shared" si="6"/>
        <v>4.0579710144927533E-2</v>
      </c>
      <c r="P109">
        <v>1.7561643835616439E-2</v>
      </c>
      <c r="Q109" s="3">
        <f t="shared" si="5"/>
        <v>1.7561643835616438E-4</v>
      </c>
      <c r="R109" s="11">
        <f t="shared" si="7"/>
        <v>4.0404093706571366E-2</v>
      </c>
      <c r="S109">
        <f t="shared" si="8"/>
        <v>0.76063090176680459</v>
      </c>
      <c r="T109" t="b">
        <f t="shared" si="9"/>
        <v>1</v>
      </c>
    </row>
    <row r="110" spans="1:20" x14ac:dyDescent="0.25">
      <c r="A110" t="s">
        <v>14</v>
      </c>
      <c r="B110" s="1">
        <v>43532</v>
      </c>
      <c r="C110" s="1">
        <v>43580</v>
      </c>
      <c r="D110">
        <v>89.75</v>
      </c>
      <c r="E110">
        <v>89.75</v>
      </c>
      <c r="F110">
        <v>83.15</v>
      </c>
      <c r="G110">
        <v>84.55</v>
      </c>
      <c r="H110">
        <v>85</v>
      </c>
      <c r="I110">
        <v>84.55</v>
      </c>
      <c r="J110">
        <v>137</v>
      </c>
      <c r="K110">
        <v>233.39</v>
      </c>
      <c r="L110">
        <v>720000</v>
      </c>
      <c r="M110">
        <v>74000</v>
      </c>
      <c r="N110">
        <v>83.95</v>
      </c>
      <c r="O110" s="11">
        <f t="shared" si="6"/>
        <v>-5.7938718662952679E-2</v>
      </c>
      <c r="P110">
        <v>1.7561643835616439E-2</v>
      </c>
      <c r="Q110" s="3">
        <f t="shared" si="5"/>
        <v>1.7561643835616438E-4</v>
      </c>
      <c r="R110" s="11">
        <f t="shared" si="7"/>
        <v>-5.8114335101308846E-2</v>
      </c>
      <c r="S110">
        <f t="shared" si="8"/>
        <v>-1.0940366447694259</v>
      </c>
      <c r="T110" t="b">
        <f t="shared" si="9"/>
        <v>1</v>
      </c>
    </row>
    <row r="111" spans="1:20" x14ac:dyDescent="0.25">
      <c r="A111" t="s">
        <v>14</v>
      </c>
      <c r="B111" s="1">
        <v>43535</v>
      </c>
      <c r="C111" s="1">
        <v>43580</v>
      </c>
      <c r="D111">
        <v>85.55</v>
      </c>
      <c r="E111">
        <v>88.5</v>
      </c>
      <c r="F111">
        <v>85.4</v>
      </c>
      <c r="G111">
        <v>88.25</v>
      </c>
      <c r="H111">
        <v>88.2</v>
      </c>
      <c r="I111">
        <v>88.25</v>
      </c>
      <c r="J111">
        <v>55</v>
      </c>
      <c r="K111">
        <v>96.02</v>
      </c>
      <c r="L111">
        <v>726000</v>
      </c>
      <c r="M111">
        <v>6000</v>
      </c>
      <c r="N111">
        <v>87.4</v>
      </c>
      <c r="O111" s="11">
        <f t="shared" si="6"/>
        <v>4.3761088113542318E-2</v>
      </c>
      <c r="P111">
        <v>1.7369863013698628E-2</v>
      </c>
      <c r="Q111" s="3">
        <f t="shared" si="5"/>
        <v>1.7369863013698628E-4</v>
      </c>
      <c r="R111" s="11">
        <f t="shared" si="7"/>
        <v>4.3587389483405334E-2</v>
      </c>
      <c r="S111">
        <f t="shared" si="8"/>
        <v>0.82055832285705599</v>
      </c>
      <c r="T111" t="b">
        <f t="shared" si="9"/>
        <v>1</v>
      </c>
    </row>
    <row r="112" spans="1:20" x14ac:dyDescent="0.25">
      <c r="A112" t="s">
        <v>14</v>
      </c>
      <c r="B112" s="1">
        <v>43536</v>
      </c>
      <c r="C112" s="1">
        <v>43580</v>
      </c>
      <c r="D112">
        <v>89</v>
      </c>
      <c r="E112">
        <v>95</v>
      </c>
      <c r="F112">
        <v>86.85</v>
      </c>
      <c r="G112">
        <v>94.15</v>
      </c>
      <c r="H112">
        <v>93.9</v>
      </c>
      <c r="I112">
        <v>94.15</v>
      </c>
      <c r="J112">
        <v>180</v>
      </c>
      <c r="K112">
        <v>327.7</v>
      </c>
      <c r="L112">
        <v>746000</v>
      </c>
      <c r="M112">
        <v>20000</v>
      </c>
      <c r="N112">
        <v>93.35</v>
      </c>
      <c r="O112" s="11">
        <f t="shared" si="6"/>
        <v>6.6855524079320175E-2</v>
      </c>
      <c r="P112">
        <v>1.7315068493150686E-2</v>
      </c>
      <c r="Q112" s="3">
        <f t="shared" si="5"/>
        <v>1.7315068493150686E-4</v>
      </c>
      <c r="R112" s="11">
        <f t="shared" si="7"/>
        <v>6.6682373394388664E-2</v>
      </c>
      <c r="S112">
        <f t="shared" si="8"/>
        <v>1.2553350206361729</v>
      </c>
      <c r="T112" t="b">
        <f t="shared" si="9"/>
        <v>1</v>
      </c>
    </row>
    <row r="113" spans="1:20" x14ac:dyDescent="0.25">
      <c r="A113" t="s">
        <v>14</v>
      </c>
      <c r="B113" s="1">
        <v>43537</v>
      </c>
      <c r="C113" s="1">
        <v>43580</v>
      </c>
      <c r="D113">
        <v>94</v>
      </c>
      <c r="E113">
        <v>94.15</v>
      </c>
      <c r="F113">
        <v>91.4</v>
      </c>
      <c r="G113">
        <v>93.1</v>
      </c>
      <c r="H113">
        <v>92.85</v>
      </c>
      <c r="I113">
        <v>93.1</v>
      </c>
      <c r="J113">
        <v>103</v>
      </c>
      <c r="K113">
        <v>190.61</v>
      </c>
      <c r="L113">
        <v>776000</v>
      </c>
      <c r="M113">
        <v>30000</v>
      </c>
      <c r="N113">
        <v>92.2</v>
      </c>
      <c r="O113" s="11">
        <f t="shared" si="6"/>
        <v>-1.1152416356877444E-2</v>
      </c>
      <c r="P113">
        <v>1.7342465753424657E-2</v>
      </c>
      <c r="Q113" s="3">
        <f t="shared" si="5"/>
        <v>1.7342465753424657E-4</v>
      </c>
      <c r="R113" s="11">
        <f t="shared" si="7"/>
        <v>-1.132584101441169E-2</v>
      </c>
      <c r="S113">
        <f t="shared" si="8"/>
        <v>-0.21321563915337388</v>
      </c>
      <c r="T113" t="b">
        <f t="shared" si="9"/>
        <v>1</v>
      </c>
    </row>
    <row r="114" spans="1:20" x14ac:dyDescent="0.25">
      <c r="A114" t="s">
        <v>14</v>
      </c>
      <c r="B114" s="1">
        <v>43538</v>
      </c>
      <c r="C114" s="1">
        <v>43580</v>
      </c>
      <c r="D114">
        <v>93.5</v>
      </c>
      <c r="E114">
        <v>96.9</v>
      </c>
      <c r="F114">
        <v>92.05</v>
      </c>
      <c r="G114">
        <v>95.45</v>
      </c>
      <c r="H114">
        <v>95</v>
      </c>
      <c r="I114">
        <v>95.45</v>
      </c>
      <c r="J114">
        <v>177</v>
      </c>
      <c r="K114">
        <v>337.06</v>
      </c>
      <c r="L114">
        <v>768000</v>
      </c>
      <c r="M114">
        <v>-8000</v>
      </c>
      <c r="N114">
        <v>94.65</v>
      </c>
      <c r="O114" s="11">
        <f t="shared" si="6"/>
        <v>2.5241675617615561E-2</v>
      </c>
      <c r="P114">
        <v>1.7205479452054796E-2</v>
      </c>
      <c r="Q114" s="3">
        <f t="shared" si="5"/>
        <v>1.7205479452054795E-4</v>
      </c>
      <c r="R114" s="11">
        <f t="shared" si="7"/>
        <v>2.5069620823095013E-2</v>
      </c>
      <c r="S114">
        <f t="shared" si="8"/>
        <v>0.47195040265242388</v>
      </c>
      <c r="T114" t="b">
        <f t="shared" si="9"/>
        <v>1</v>
      </c>
    </row>
    <row r="115" spans="1:20" x14ac:dyDescent="0.25">
      <c r="A115" t="s">
        <v>14</v>
      </c>
      <c r="B115" s="1">
        <v>43539</v>
      </c>
      <c r="C115" s="1">
        <v>43580</v>
      </c>
      <c r="D115">
        <v>92.2</v>
      </c>
      <c r="E115">
        <v>96.9</v>
      </c>
      <c r="F115">
        <v>92.2</v>
      </c>
      <c r="G115">
        <v>95.3</v>
      </c>
      <c r="H115">
        <v>94.95</v>
      </c>
      <c r="I115">
        <v>95.3</v>
      </c>
      <c r="J115">
        <v>82</v>
      </c>
      <c r="K115">
        <v>157.37</v>
      </c>
      <c r="L115">
        <v>762000</v>
      </c>
      <c r="M115">
        <v>-6000</v>
      </c>
      <c r="N115">
        <v>95.75</v>
      </c>
      <c r="O115" s="11">
        <f t="shared" si="6"/>
        <v>-1.5715034049241035E-3</v>
      </c>
      <c r="P115">
        <v>1.7287671232876712E-2</v>
      </c>
      <c r="Q115" s="3">
        <f t="shared" si="5"/>
        <v>1.7287671232876713E-4</v>
      </c>
      <c r="R115" s="11">
        <f t="shared" si="7"/>
        <v>-1.7443801172528706E-3</v>
      </c>
      <c r="S115">
        <f t="shared" si="8"/>
        <v>-3.2838984862425917E-2</v>
      </c>
      <c r="T115" t="b">
        <f t="shared" si="9"/>
        <v>1</v>
      </c>
    </row>
    <row r="116" spans="1:20" x14ac:dyDescent="0.25">
      <c r="A116" t="s">
        <v>14</v>
      </c>
      <c r="B116" s="1">
        <v>43542</v>
      </c>
      <c r="C116" s="1">
        <v>43580</v>
      </c>
      <c r="D116">
        <v>95.4</v>
      </c>
      <c r="E116">
        <v>95.75</v>
      </c>
      <c r="F116">
        <v>91.85</v>
      </c>
      <c r="G116">
        <v>92.95</v>
      </c>
      <c r="H116">
        <v>92.9</v>
      </c>
      <c r="I116">
        <v>92.95</v>
      </c>
      <c r="J116">
        <v>60</v>
      </c>
      <c r="K116">
        <v>112.81</v>
      </c>
      <c r="L116">
        <v>788000</v>
      </c>
      <c r="M116">
        <v>26000</v>
      </c>
      <c r="N116">
        <v>92</v>
      </c>
      <c r="O116" s="11">
        <f t="shared" si="6"/>
        <v>-2.4658971668415471E-2</v>
      </c>
      <c r="P116">
        <v>1.7205479452054796E-2</v>
      </c>
      <c r="Q116" s="3">
        <f t="shared" si="5"/>
        <v>1.7205479452054795E-4</v>
      </c>
      <c r="R116" s="11">
        <f t="shared" si="7"/>
        <v>-2.4831026462936018E-2</v>
      </c>
      <c r="S116">
        <f t="shared" si="8"/>
        <v>-0.46745872305574249</v>
      </c>
      <c r="T116" t="b">
        <f t="shared" si="9"/>
        <v>0</v>
      </c>
    </row>
    <row r="117" spans="1:20" x14ac:dyDescent="0.25">
      <c r="A117" t="s">
        <v>14</v>
      </c>
      <c r="B117" s="1">
        <v>43543</v>
      </c>
      <c r="C117" s="1">
        <v>43580</v>
      </c>
      <c r="D117">
        <v>93.25</v>
      </c>
      <c r="E117">
        <v>93.25</v>
      </c>
      <c r="F117">
        <v>91.5</v>
      </c>
      <c r="G117">
        <v>93</v>
      </c>
      <c r="H117">
        <v>93</v>
      </c>
      <c r="I117">
        <v>93</v>
      </c>
      <c r="J117">
        <v>65</v>
      </c>
      <c r="K117">
        <v>120.28</v>
      </c>
      <c r="L117">
        <v>792000</v>
      </c>
      <c r="M117">
        <v>4000</v>
      </c>
      <c r="N117">
        <v>92.15</v>
      </c>
      <c r="O117" s="11">
        <f t="shared" si="6"/>
        <v>5.3792361484666115E-4</v>
      </c>
      <c r="P117">
        <v>1.7178082191780821E-2</v>
      </c>
      <c r="Q117" s="3">
        <f t="shared" si="5"/>
        <v>1.7178082191780821E-4</v>
      </c>
      <c r="R117" s="11">
        <f t="shared" si="7"/>
        <v>3.6614279292885297E-4</v>
      </c>
      <c r="S117">
        <f t="shared" si="8"/>
        <v>6.8928540950194449E-3</v>
      </c>
      <c r="T117" t="b">
        <f t="shared" si="9"/>
        <v>1</v>
      </c>
    </row>
    <row r="118" spans="1:20" x14ac:dyDescent="0.25">
      <c r="A118" t="s">
        <v>14</v>
      </c>
      <c r="B118" s="1">
        <v>43544</v>
      </c>
      <c r="C118" s="1">
        <v>43580</v>
      </c>
      <c r="D118">
        <v>93.2</v>
      </c>
      <c r="E118">
        <v>93.2</v>
      </c>
      <c r="F118">
        <v>90.1</v>
      </c>
      <c r="G118">
        <v>90.8</v>
      </c>
      <c r="H118">
        <v>91.2</v>
      </c>
      <c r="I118">
        <v>90.8</v>
      </c>
      <c r="J118">
        <v>156</v>
      </c>
      <c r="K118">
        <v>285.24</v>
      </c>
      <c r="L118">
        <v>892000</v>
      </c>
      <c r="M118">
        <v>100000</v>
      </c>
      <c r="N118">
        <v>89.9</v>
      </c>
      <c r="O118" s="11">
        <f t="shared" si="6"/>
        <v>-2.3655913978494654E-2</v>
      </c>
      <c r="P118">
        <v>1.7232876712328767E-2</v>
      </c>
      <c r="Q118" s="3">
        <f t="shared" si="5"/>
        <v>1.7232876712328766E-4</v>
      </c>
      <c r="R118" s="11">
        <f t="shared" si="7"/>
        <v>-2.3828242745617942E-2</v>
      </c>
      <c r="S118">
        <f t="shared" si="8"/>
        <v>-0.44858072795158144</v>
      </c>
      <c r="T118" t="b">
        <f t="shared" si="9"/>
        <v>1</v>
      </c>
    </row>
    <row r="119" spans="1:20" x14ac:dyDescent="0.25">
      <c r="A119" t="s">
        <v>14</v>
      </c>
      <c r="B119" s="1">
        <v>43546</v>
      </c>
      <c r="C119" s="1">
        <v>43580</v>
      </c>
      <c r="D119">
        <v>91.05</v>
      </c>
      <c r="E119">
        <v>91.1</v>
      </c>
      <c r="F119">
        <v>87.3</v>
      </c>
      <c r="G119">
        <v>87.6</v>
      </c>
      <c r="H119">
        <v>87.6</v>
      </c>
      <c r="I119">
        <v>87.6</v>
      </c>
      <c r="J119">
        <v>315</v>
      </c>
      <c r="K119">
        <v>558.76</v>
      </c>
      <c r="L119">
        <v>1130000</v>
      </c>
      <c r="M119">
        <v>238000</v>
      </c>
      <c r="N119">
        <v>87.05</v>
      </c>
      <c r="O119" s="11">
        <f t="shared" si="6"/>
        <v>-3.5242290748898709E-2</v>
      </c>
      <c r="P119">
        <v>1.7232876712328767E-2</v>
      </c>
      <c r="Q119" s="3">
        <f t="shared" si="5"/>
        <v>1.7232876712328766E-4</v>
      </c>
      <c r="R119" s="11">
        <f t="shared" si="7"/>
        <v>-3.5414619516021997E-2</v>
      </c>
      <c r="S119">
        <f t="shared" si="8"/>
        <v>-0.66670110642325708</v>
      </c>
      <c r="T119" t="b">
        <f t="shared" si="9"/>
        <v>1</v>
      </c>
    </row>
    <row r="120" spans="1:20" x14ac:dyDescent="0.25">
      <c r="A120" t="s">
        <v>14</v>
      </c>
      <c r="B120" s="1">
        <v>43549</v>
      </c>
      <c r="C120" s="1">
        <v>43580</v>
      </c>
      <c r="D120">
        <v>87.35</v>
      </c>
      <c r="E120">
        <v>87.35</v>
      </c>
      <c r="F120">
        <v>84.95</v>
      </c>
      <c r="G120">
        <v>85.5</v>
      </c>
      <c r="H120">
        <v>85.55</v>
      </c>
      <c r="I120">
        <v>85.5</v>
      </c>
      <c r="J120">
        <v>872</v>
      </c>
      <c r="K120">
        <v>1500.84</v>
      </c>
      <c r="L120">
        <v>1650000</v>
      </c>
      <c r="M120">
        <v>520000</v>
      </c>
      <c r="N120">
        <v>84.9</v>
      </c>
      <c r="O120" s="11">
        <f t="shared" si="6"/>
        <v>-2.3972602739725964E-2</v>
      </c>
      <c r="P120">
        <v>1.7041095890410959E-2</v>
      </c>
      <c r="Q120" s="3">
        <f t="shared" si="5"/>
        <v>1.7041095890410959E-4</v>
      </c>
      <c r="R120" s="11">
        <f t="shared" si="7"/>
        <v>-2.4143013698630072E-2</v>
      </c>
      <c r="S120">
        <f t="shared" si="8"/>
        <v>-0.45450647685164086</v>
      </c>
      <c r="T120" t="b">
        <f t="shared" si="9"/>
        <v>1</v>
      </c>
    </row>
    <row r="121" spans="1:20" x14ac:dyDescent="0.25">
      <c r="A121" t="s">
        <v>14</v>
      </c>
      <c r="B121" s="1">
        <v>43550</v>
      </c>
      <c r="C121" s="1">
        <v>43580</v>
      </c>
      <c r="D121">
        <v>85.9</v>
      </c>
      <c r="E121">
        <v>90.9</v>
      </c>
      <c r="F121">
        <v>85.9</v>
      </c>
      <c r="G121">
        <v>90.3</v>
      </c>
      <c r="H121">
        <v>90.5</v>
      </c>
      <c r="I121">
        <v>90.3</v>
      </c>
      <c r="J121">
        <v>1405</v>
      </c>
      <c r="K121">
        <v>2502.0100000000002</v>
      </c>
      <c r="L121">
        <v>2414000</v>
      </c>
      <c r="M121">
        <v>764000</v>
      </c>
      <c r="N121">
        <v>89.65</v>
      </c>
      <c r="O121" s="11">
        <f t="shared" si="6"/>
        <v>5.6140350877192949E-2</v>
      </c>
      <c r="P121">
        <v>1.6767123287671232E-2</v>
      </c>
      <c r="Q121" s="3">
        <f t="shared" si="5"/>
        <v>1.6767123287671231E-4</v>
      </c>
      <c r="R121" s="11">
        <f t="shared" si="7"/>
        <v>5.5972679644316237E-2</v>
      </c>
      <c r="S121">
        <f t="shared" si="8"/>
        <v>1.0537187172505829</v>
      </c>
      <c r="T121" t="b">
        <f t="shared" si="9"/>
        <v>1</v>
      </c>
    </row>
    <row r="122" spans="1:20" x14ac:dyDescent="0.25">
      <c r="A122" t="s">
        <v>14</v>
      </c>
      <c r="B122" s="1">
        <v>43551</v>
      </c>
      <c r="C122" s="1">
        <v>43580</v>
      </c>
      <c r="D122">
        <v>90.95</v>
      </c>
      <c r="E122">
        <v>91.1</v>
      </c>
      <c r="F122">
        <v>88</v>
      </c>
      <c r="G122">
        <v>88.6</v>
      </c>
      <c r="H122">
        <v>88.85</v>
      </c>
      <c r="I122">
        <v>88.6</v>
      </c>
      <c r="J122">
        <v>1875</v>
      </c>
      <c r="K122">
        <v>3343.12</v>
      </c>
      <c r="L122">
        <v>3268000</v>
      </c>
      <c r="M122">
        <v>854000</v>
      </c>
      <c r="N122">
        <v>87.95</v>
      </c>
      <c r="O122" s="11">
        <f t="shared" si="6"/>
        <v>-1.8826135105204905E-2</v>
      </c>
      <c r="P122">
        <v>1.6931506849315069E-2</v>
      </c>
      <c r="Q122" s="3">
        <f t="shared" si="5"/>
        <v>1.6931506849315067E-4</v>
      </c>
      <c r="R122" s="11">
        <f t="shared" si="7"/>
        <v>-1.8995450173698056E-2</v>
      </c>
      <c r="S122">
        <f t="shared" si="8"/>
        <v>-0.35760055651827261</v>
      </c>
      <c r="T122" t="b">
        <f t="shared" si="9"/>
        <v>1</v>
      </c>
    </row>
    <row r="123" spans="1:20" x14ac:dyDescent="0.25">
      <c r="A123" t="s">
        <v>14</v>
      </c>
      <c r="B123" s="1">
        <v>43552</v>
      </c>
      <c r="C123" s="1">
        <v>43580</v>
      </c>
      <c r="D123">
        <v>87.7</v>
      </c>
      <c r="E123">
        <v>93.2</v>
      </c>
      <c r="F123">
        <v>87.7</v>
      </c>
      <c r="G123">
        <v>92.75</v>
      </c>
      <c r="H123">
        <v>92.7</v>
      </c>
      <c r="I123">
        <v>92.75</v>
      </c>
      <c r="J123">
        <v>2570</v>
      </c>
      <c r="K123">
        <v>4699.42</v>
      </c>
      <c r="L123">
        <v>4470000</v>
      </c>
      <c r="M123">
        <v>1202000</v>
      </c>
      <c r="N123">
        <v>91.85</v>
      </c>
      <c r="O123" s="11">
        <f t="shared" si="6"/>
        <v>4.6839729119638893E-2</v>
      </c>
      <c r="P123">
        <v>1.7041095890410959E-2</v>
      </c>
      <c r="Q123" s="3">
        <f t="shared" si="5"/>
        <v>1.7041095890410959E-4</v>
      </c>
      <c r="R123" s="11">
        <f t="shared" si="7"/>
        <v>4.6669318160734781E-2</v>
      </c>
      <c r="S123">
        <f t="shared" si="8"/>
        <v>0.87857744849423891</v>
      </c>
      <c r="T123" t="b">
        <f t="shared" si="9"/>
        <v>1</v>
      </c>
    </row>
    <row r="124" spans="1:20" x14ac:dyDescent="0.25">
      <c r="A124" t="s">
        <v>14</v>
      </c>
      <c r="B124" s="1">
        <v>43553</v>
      </c>
      <c r="C124" s="1">
        <v>43615</v>
      </c>
      <c r="D124">
        <v>92.45</v>
      </c>
      <c r="E124">
        <v>93.15</v>
      </c>
      <c r="F124">
        <v>91.4</v>
      </c>
      <c r="G124">
        <v>91.9</v>
      </c>
      <c r="H124">
        <v>91.9</v>
      </c>
      <c r="I124">
        <v>92.2</v>
      </c>
      <c r="J124">
        <v>25</v>
      </c>
      <c r="K124">
        <v>46.07</v>
      </c>
      <c r="L124">
        <v>570000</v>
      </c>
      <c r="M124">
        <v>28000</v>
      </c>
      <c r="N124">
        <v>90.95</v>
      </c>
      <c r="O124" s="11">
        <f t="shared" si="6"/>
        <v>-5.9299191374662767E-3</v>
      </c>
      <c r="P124">
        <v>1.7041095890410959E-2</v>
      </c>
      <c r="Q124" s="3">
        <f t="shared" si="5"/>
        <v>1.7041095890410959E-4</v>
      </c>
      <c r="R124" s="11">
        <f t="shared" si="7"/>
        <v>-6.1003300963703867E-3</v>
      </c>
      <c r="S124">
        <f t="shared" si="8"/>
        <v>-0.11484231315706295</v>
      </c>
      <c r="T124" t="b">
        <f t="shared" si="9"/>
        <v>1</v>
      </c>
    </row>
    <row r="125" spans="1:20" x14ac:dyDescent="0.25">
      <c r="A125" t="s">
        <v>14</v>
      </c>
      <c r="B125" s="1">
        <v>43556</v>
      </c>
      <c r="C125" s="1">
        <v>43615</v>
      </c>
      <c r="D125">
        <v>92.45</v>
      </c>
      <c r="E125">
        <v>94.35</v>
      </c>
      <c r="F125">
        <v>91.25</v>
      </c>
      <c r="G125">
        <v>92.4</v>
      </c>
      <c r="H125">
        <v>92.4</v>
      </c>
      <c r="I125">
        <v>92.4</v>
      </c>
      <c r="J125">
        <v>38</v>
      </c>
      <c r="K125">
        <v>70.02</v>
      </c>
      <c r="L125">
        <v>618000</v>
      </c>
      <c r="M125">
        <v>48000</v>
      </c>
      <c r="N125">
        <v>91.85</v>
      </c>
      <c r="O125" s="11">
        <f t="shared" si="6"/>
        <v>2.1691973969631545E-3</v>
      </c>
      <c r="P125">
        <v>1.7013698630136985E-2</v>
      </c>
      <c r="Q125" s="3">
        <f t="shared" si="5"/>
        <v>1.7013698630136985E-4</v>
      </c>
      <c r="R125" s="11">
        <f t="shared" si="7"/>
        <v>1.9990604106617845E-3</v>
      </c>
      <c r="S125">
        <f t="shared" si="8"/>
        <v>3.7633491642969051E-2</v>
      </c>
      <c r="T125" t="b">
        <f t="shared" si="9"/>
        <v>1</v>
      </c>
    </row>
    <row r="126" spans="1:20" x14ac:dyDescent="0.25">
      <c r="A126" t="s">
        <v>14</v>
      </c>
      <c r="B126" s="1">
        <v>43557</v>
      </c>
      <c r="C126" s="1">
        <v>43615</v>
      </c>
      <c r="D126">
        <v>91.9</v>
      </c>
      <c r="E126">
        <v>93.75</v>
      </c>
      <c r="F126">
        <v>91.8</v>
      </c>
      <c r="G126">
        <v>93.45</v>
      </c>
      <c r="H126">
        <v>93.3</v>
      </c>
      <c r="I126">
        <v>93.45</v>
      </c>
      <c r="J126">
        <v>32</v>
      </c>
      <c r="K126">
        <v>59.34</v>
      </c>
      <c r="L126">
        <v>638000</v>
      </c>
      <c r="M126">
        <v>20000</v>
      </c>
      <c r="N126">
        <v>92.55</v>
      </c>
      <c r="O126" s="11">
        <f t="shared" si="6"/>
        <v>1.1363636363636333E-2</v>
      </c>
      <c r="P126">
        <v>1.6986301369863014E-2</v>
      </c>
      <c r="Q126" s="3">
        <f t="shared" si="5"/>
        <v>1.6986301369863014E-4</v>
      </c>
      <c r="R126" s="11">
        <f t="shared" si="7"/>
        <v>1.1193773349937703E-2</v>
      </c>
      <c r="S126">
        <f t="shared" si="8"/>
        <v>0.21072938745193434</v>
      </c>
      <c r="T126" t="b">
        <f t="shared" si="9"/>
        <v>1</v>
      </c>
    </row>
    <row r="127" spans="1:20" x14ac:dyDescent="0.25">
      <c r="A127" t="s">
        <v>14</v>
      </c>
      <c r="B127" s="1">
        <v>43558</v>
      </c>
      <c r="C127" s="1">
        <v>43615</v>
      </c>
      <c r="D127">
        <v>93.25</v>
      </c>
      <c r="E127">
        <v>94</v>
      </c>
      <c r="F127">
        <v>91</v>
      </c>
      <c r="G127">
        <v>91.25</v>
      </c>
      <c r="H127">
        <v>91.15</v>
      </c>
      <c r="I127">
        <v>91.25</v>
      </c>
      <c r="J127">
        <v>25</v>
      </c>
      <c r="K127">
        <v>46.34</v>
      </c>
      <c r="L127">
        <v>630000</v>
      </c>
      <c r="M127">
        <v>-8000</v>
      </c>
      <c r="N127">
        <v>90.1</v>
      </c>
      <c r="O127" s="11">
        <f t="shared" si="6"/>
        <v>-2.3542001070090988E-2</v>
      </c>
      <c r="P127">
        <v>1.6986301369863014E-2</v>
      </c>
      <c r="Q127" s="3">
        <f t="shared" si="5"/>
        <v>1.6986301369863014E-4</v>
      </c>
      <c r="R127" s="11">
        <f t="shared" si="7"/>
        <v>-2.371186408378962E-2</v>
      </c>
      <c r="S127">
        <f t="shared" si="8"/>
        <v>-0.44638983098119617</v>
      </c>
      <c r="T127" t="b">
        <f t="shared" si="9"/>
        <v>1</v>
      </c>
    </row>
    <row r="128" spans="1:20" x14ac:dyDescent="0.25">
      <c r="A128" t="s">
        <v>14</v>
      </c>
      <c r="B128" s="1">
        <v>43559</v>
      </c>
      <c r="C128" s="1">
        <v>43615</v>
      </c>
      <c r="D128">
        <v>90.55</v>
      </c>
      <c r="E128">
        <v>94.2</v>
      </c>
      <c r="F128">
        <v>90.55</v>
      </c>
      <c r="G128">
        <v>92.65</v>
      </c>
      <c r="H128">
        <v>92.6</v>
      </c>
      <c r="I128">
        <v>92.65</v>
      </c>
      <c r="J128">
        <v>29</v>
      </c>
      <c r="K128">
        <v>53.6</v>
      </c>
      <c r="L128">
        <v>632000</v>
      </c>
      <c r="M128">
        <v>2000</v>
      </c>
      <c r="N128">
        <v>91.75</v>
      </c>
      <c r="O128" s="11">
        <f t="shared" si="6"/>
        <v>1.534246575342472E-2</v>
      </c>
      <c r="P128">
        <v>1.7041095890410959E-2</v>
      </c>
      <c r="Q128" s="3">
        <f t="shared" si="5"/>
        <v>1.7041095890410959E-4</v>
      </c>
      <c r="R128" s="11">
        <f t="shared" si="7"/>
        <v>1.517205479452061E-2</v>
      </c>
      <c r="S128">
        <f t="shared" si="8"/>
        <v>0.28562288276582848</v>
      </c>
      <c r="T128" t="b">
        <f t="shared" si="9"/>
        <v>1</v>
      </c>
    </row>
    <row r="129" spans="1:20" x14ac:dyDescent="0.25">
      <c r="A129" t="s">
        <v>14</v>
      </c>
      <c r="B129" s="1">
        <v>43560</v>
      </c>
      <c r="C129" s="1">
        <v>43615</v>
      </c>
      <c r="D129">
        <v>90.6</v>
      </c>
      <c r="E129">
        <v>91.15</v>
      </c>
      <c r="F129">
        <v>90.35</v>
      </c>
      <c r="G129">
        <v>90.55</v>
      </c>
      <c r="H129">
        <v>90.35</v>
      </c>
      <c r="I129">
        <v>90.55</v>
      </c>
      <c r="J129">
        <v>184</v>
      </c>
      <c r="K129">
        <v>335.94</v>
      </c>
      <c r="L129">
        <v>290000</v>
      </c>
      <c r="M129">
        <v>-342000</v>
      </c>
      <c r="N129">
        <v>89.5</v>
      </c>
      <c r="O129" s="11">
        <f t="shared" si="6"/>
        <v>-2.2665947112790161E-2</v>
      </c>
      <c r="P129">
        <v>1.7315068493150686E-2</v>
      </c>
      <c r="Q129" s="3">
        <f t="shared" si="5"/>
        <v>1.7315068493150686E-4</v>
      </c>
      <c r="R129" s="11">
        <f t="shared" si="7"/>
        <v>-2.2839097797721669E-2</v>
      </c>
      <c r="S129">
        <f t="shared" si="8"/>
        <v>-0.42995949072843209</v>
      </c>
      <c r="T129" t="b">
        <f t="shared" si="9"/>
        <v>1</v>
      </c>
    </row>
    <row r="130" spans="1:20" x14ac:dyDescent="0.25">
      <c r="A130" t="s">
        <v>14</v>
      </c>
      <c r="B130" s="1">
        <v>43563</v>
      </c>
      <c r="C130" s="1">
        <v>43615</v>
      </c>
      <c r="D130">
        <v>91.15</v>
      </c>
      <c r="E130">
        <v>91.15</v>
      </c>
      <c r="F130">
        <v>88.9</v>
      </c>
      <c r="G130">
        <v>89</v>
      </c>
      <c r="H130">
        <v>88.9</v>
      </c>
      <c r="I130">
        <v>89</v>
      </c>
      <c r="J130">
        <v>85</v>
      </c>
      <c r="K130">
        <v>151.76</v>
      </c>
      <c r="L130">
        <v>160000</v>
      </c>
      <c r="M130">
        <v>-130000</v>
      </c>
      <c r="N130">
        <v>87.85</v>
      </c>
      <c r="O130" s="11">
        <f t="shared" si="6"/>
        <v>-1.7117614577581416E-2</v>
      </c>
      <c r="P130">
        <v>1.7287671232876712E-2</v>
      </c>
      <c r="Q130" s="3">
        <f t="shared" si="5"/>
        <v>1.7287671232876713E-4</v>
      </c>
      <c r="R130" s="11">
        <f t="shared" si="7"/>
        <v>-1.7290491289910184E-2</v>
      </c>
      <c r="S130">
        <f t="shared" si="8"/>
        <v>-0.3255036996336948</v>
      </c>
      <c r="T130" t="b">
        <f t="shared" si="9"/>
        <v>1</v>
      </c>
    </row>
    <row r="131" spans="1:20" x14ac:dyDescent="0.25">
      <c r="A131" t="s">
        <v>14</v>
      </c>
      <c r="B131" s="1">
        <v>43564</v>
      </c>
      <c r="C131" s="1">
        <v>43615</v>
      </c>
      <c r="D131">
        <v>88.8</v>
      </c>
      <c r="E131">
        <v>89.9</v>
      </c>
      <c r="F131">
        <v>87.8</v>
      </c>
      <c r="G131">
        <v>89.55</v>
      </c>
      <c r="H131">
        <v>89.75</v>
      </c>
      <c r="I131">
        <v>89.55</v>
      </c>
      <c r="J131">
        <v>53</v>
      </c>
      <c r="K131">
        <v>94.15</v>
      </c>
      <c r="L131">
        <v>164000</v>
      </c>
      <c r="M131">
        <v>4000</v>
      </c>
      <c r="N131">
        <v>88.25</v>
      </c>
      <c r="O131" s="11">
        <f t="shared" si="6"/>
        <v>6.1797752808988443E-3</v>
      </c>
      <c r="P131">
        <v>1.7287671232876712E-2</v>
      </c>
      <c r="Q131" s="3">
        <f t="shared" ref="Q131:Q194" si="10">P131/100</f>
        <v>1.7287671232876713E-4</v>
      </c>
      <c r="R131" s="11">
        <f t="shared" si="7"/>
        <v>6.0068985685700774E-3</v>
      </c>
      <c r="S131">
        <f t="shared" si="8"/>
        <v>0.1130834095231809</v>
      </c>
      <c r="T131" t="b">
        <f t="shared" si="9"/>
        <v>1</v>
      </c>
    </row>
    <row r="132" spans="1:20" x14ac:dyDescent="0.25">
      <c r="A132" t="s">
        <v>14</v>
      </c>
      <c r="B132" s="1">
        <v>43565</v>
      </c>
      <c r="C132" s="1">
        <v>43615</v>
      </c>
      <c r="D132">
        <v>90.05</v>
      </c>
      <c r="E132">
        <v>91.4</v>
      </c>
      <c r="F132">
        <v>89</v>
      </c>
      <c r="G132">
        <v>89.15</v>
      </c>
      <c r="H132">
        <v>89</v>
      </c>
      <c r="I132">
        <v>89.15</v>
      </c>
      <c r="J132">
        <v>39</v>
      </c>
      <c r="K132">
        <v>70.2</v>
      </c>
      <c r="L132">
        <v>144000</v>
      </c>
      <c r="M132">
        <v>-20000</v>
      </c>
      <c r="N132">
        <v>88.15</v>
      </c>
      <c r="O132" s="11">
        <f t="shared" ref="O132:O195" si="11">(I132-I131)/I131</f>
        <v>-4.4667783361249744E-3</v>
      </c>
      <c r="P132">
        <v>1.7369863013698628E-2</v>
      </c>
      <c r="Q132" s="3">
        <f t="shared" si="10"/>
        <v>1.7369863013698628E-4</v>
      </c>
      <c r="R132" s="11">
        <f t="shared" ref="R132:R195" si="12">O132-Q132</f>
        <v>-4.6404769662619604E-3</v>
      </c>
      <c r="S132">
        <f t="shared" ref="S132:S195" si="13">R132/(_xlfn.STDEV.S($O$3:$O$226))</f>
        <v>-8.7359716693802436E-2</v>
      </c>
      <c r="T132" t="b">
        <f t="shared" ref="T132:T195" si="14">N131&lt;I131</f>
        <v>1</v>
      </c>
    </row>
    <row r="133" spans="1:20" x14ac:dyDescent="0.25">
      <c r="A133" t="s">
        <v>14</v>
      </c>
      <c r="B133" s="1">
        <v>43566</v>
      </c>
      <c r="C133" s="1">
        <v>43615</v>
      </c>
      <c r="D133">
        <v>89</v>
      </c>
      <c r="E133">
        <v>89.2</v>
      </c>
      <c r="F133">
        <v>87.65</v>
      </c>
      <c r="G133">
        <v>88.9</v>
      </c>
      <c r="H133">
        <v>89.2</v>
      </c>
      <c r="I133">
        <v>88.9</v>
      </c>
      <c r="J133">
        <v>45</v>
      </c>
      <c r="K133">
        <v>79.45</v>
      </c>
      <c r="L133">
        <v>140000</v>
      </c>
      <c r="M133">
        <v>-4000</v>
      </c>
      <c r="N133">
        <v>87.8</v>
      </c>
      <c r="O133" s="11">
        <f t="shared" si="11"/>
        <v>-2.8042624789680311E-3</v>
      </c>
      <c r="P133">
        <v>1.7369863013698628E-2</v>
      </c>
      <c r="Q133" s="3">
        <f t="shared" si="10"/>
        <v>1.7369863013698628E-4</v>
      </c>
      <c r="R133" s="11">
        <f t="shared" si="12"/>
        <v>-2.9779611091050174E-3</v>
      </c>
      <c r="S133">
        <f t="shared" si="13"/>
        <v>-5.6061874826228805E-2</v>
      </c>
      <c r="T133" t="b">
        <f t="shared" si="14"/>
        <v>1</v>
      </c>
    </row>
    <row r="134" spans="1:20" x14ac:dyDescent="0.25">
      <c r="A134" t="s">
        <v>14</v>
      </c>
      <c r="B134" s="1">
        <v>43567</v>
      </c>
      <c r="C134" s="1">
        <v>43615</v>
      </c>
      <c r="D134">
        <v>89</v>
      </c>
      <c r="E134">
        <v>90.9</v>
      </c>
      <c r="F134">
        <v>89</v>
      </c>
      <c r="G134">
        <v>90.5</v>
      </c>
      <c r="H134">
        <v>90.5</v>
      </c>
      <c r="I134">
        <v>90.5</v>
      </c>
      <c r="J134">
        <v>29</v>
      </c>
      <c r="K134">
        <v>52.19</v>
      </c>
      <c r="L134">
        <v>154000</v>
      </c>
      <c r="M134">
        <v>14000</v>
      </c>
      <c r="N134">
        <v>89.55</v>
      </c>
      <c r="O134" s="11">
        <f t="shared" si="11"/>
        <v>1.7997750281214784E-2</v>
      </c>
      <c r="P134">
        <v>1.7397260273972603E-2</v>
      </c>
      <c r="Q134" s="3">
        <f t="shared" si="10"/>
        <v>1.7397260273972602E-4</v>
      </c>
      <c r="R134" s="11">
        <f t="shared" si="12"/>
        <v>1.7823777678475056E-2</v>
      </c>
      <c r="S134">
        <f t="shared" si="13"/>
        <v>0.33554313052849266</v>
      </c>
      <c r="T134" t="b">
        <f t="shared" si="14"/>
        <v>1</v>
      </c>
    </row>
    <row r="135" spans="1:20" x14ac:dyDescent="0.25">
      <c r="A135" t="s">
        <v>14</v>
      </c>
      <c r="B135" s="1">
        <v>43570</v>
      </c>
      <c r="C135" s="1">
        <v>43615</v>
      </c>
      <c r="D135">
        <v>90.4</v>
      </c>
      <c r="E135">
        <v>90.6</v>
      </c>
      <c r="F135">
        <v>88.8</v>
      </c>
      <c r="G135">
        <v>89</v>
      </c>
      <c r="H135">
        <v>89.05</v>
      </c>
      <c r="I135">
        <v>89</v>
      </c>
      <c r="J135">
        <v>60</v>
      </c>
      <c r="K135">
        <v>107.33</v>
      </c>
      <c r="L135">
        <v>192000</v>
      </c>
      <c r="M135">
        <v>38000</v>
      </c>
      <c r="N135">
        <v>88</v>
      </c>
      <c r="O135" s="11">
        <f t="shared" si="11"/>
        <v>-1.6574585635359115E-2</v>
      </c>
      <c r="P135">
        <v>1.7397260273972603E-2</v>
      </c>
      <c r="Q135" s="3">
        <f t="shared" si="10"/>
        <v>1.7397260273972602E-4</v>
      </c>
      <c r="R135" s="11">
        <f t="shared" si="12"/>
        <v>-1.6748558238098843E-2</v>
      </c>
      <c r="S135">
        <f t="shared" si="13"/>
        <v>-0.31530149020189518</v>
      </c>
      <c r="T135" t="b">
        <f t="shared" si="14"/>
        <v>1</v>
      </c>
    </row>
    <row r="136" spans="1:20" x14ac:dyDescent="0.25">
      <c r="A136" t="s">
        <v>14</v>
      </c>
      <c r="B136" s="1">
        <v>43571</v>
      </c>
      <c r="C136" s="1">
        <v>43615</v>
      </c>
      <c r="D136">
        <v>89.3</v>
      </c>
      <c r="E136">
        <v>92.05</v>
      </c>
      <c r="F136">
        <v>89.3</v>
      </c>
      <c r="G136">
        <v>91.35</v>
      </c>
      <c r="H136">
        <v>91.2</v>
      </c>
      <c r="I136">
        <v>91.35</v>
      </c>
      <c r="J136">
        <v>88</v>
      </c>
      <c r="K136">
        <v>159.18</v>
      </c>
      <c r="L136">
        <v>220000</v>
      </c>
      <c r="M136">
        <v>28000</v>
      </c>
      <c r="N136">
        <v>90.45</v>
      </c>
      <c r="O136" s="11">
        <f t="shared" si="11"/>
        <v>2.6404494382022407E-2</v>
      </c>
      <c r="P136">
        <v>1.7424657534246577E-2</v>
      </c>
      <c r="Q136" s="3">
        <f t="shared" si="10"/>
        <v>1.7424657534246578E-4</v>
      </c>
      <c r="R136" s="11">
        <f t="shared" si="12"/>
        <v>2.6230247806679943E-2</v>
      </c>
      <c r="S136">
        <f t="shared" si="13"/>
        <v>0.49379989036894972</v>
      </c>
      <c r="T136" t="b">
        <f t="shared" si="14"/>
        <v>1</v>
      </c>
    </row>
    <row r="137" spans="1:20" x14ac:dyDescent="0.25">
      <c r="A137" t="s">
        <v>14</v>
      </c>
      <c r="B137" s="1">
        <v>43573</v>
      </c>
      <c r="C137" s="1">
        <v>43615</v>
      </c>
      <c r="D137">
        <v>91.35</v>
      </c>
      <c r="E137">
        <v>91.5</v>
      </c>
      <c r="F137">
        <v>88.1</v>
      </c>
      <c r="G137">
        <v>88.4</v>
      </c>
      <c r="H137">
        <v>88.15</v>
      </c>
      <c r="I137">
        <v>88.4</v>
      </c>
      <c r="J137">
        <v>230</v>
      </c>
      <c r="K137">
        <v>410.46</v>
      </c>
      <c r="L137">
        <v>374000</v>
      </c>
      <c r="M137">
        <v>154000</v>
      </c>
      <c r="N137">
        <v>87.7</v>
      </c>
      <c r="O137" s="11">
        <f t="shared" si="11"/>
        <v>-3.2293377120963203E-2</v>
      </c>
      <c r="P137">
        <v>1.7506849315068494E-2</v>
      </c>
      <c r="Q137" s="3">
        <f t="shared" si="10"/>
        <v>1.7506849315068493E-4</v>
      </c>
      <c r="R137" s="11">
        <f t="shared" si="12"/>
        <v>-3.246844561411389E-2</v>
      </c>
      <c r="S137">
        <f t="shared" si="13"/>
        <v>-0.61123764452643159</v>
      </c>
      <c r="T137" t="b">
        <f t="shared" si="14"/>
        <v>1</v>
      </c>
    </row>
    <row r="138" spans="1:20" x14ac:dyDescent="0.25">
      <c r="A138" t="s">
        <v>14</v>
      </c>
      <c r="B138" s="1">
        <v>43577</v>
      </c>
      <c r="C138" s="1">
        <v>43615</v>
      </c>
      <c r="D138">
        <v>88.4</v>
      </c>
      <c r="E138">
        <v>88.4</v>
      </c>
      <c r="F138">
        <v>85.5</v>
      </c>
      <c r="G138">
        <v>85.9</v>
      </c>
      <c r="H138">
        <v>86.05</v>
      </c>
      <c r="I138">
        <v>85.9</v>
      </c>
      <c r="J138">
        <v>1063</v>
      </c>
      <c r="K138">
        <v>1837.91</v>
      </c>
      <c r="L138">
        <v>1314000</v>
      </c>
      <c r="M138">
        <v>940000</v>
      </c>
      <c r="N138">
        <v>85.2</v>
      </c>
      <c r="O138" s="11">
        <f t="shared" si="11"/>
        <v>-2.8280542986425336E-2</v>
      </c>
      <c r="P138">
        <v>1.7506849315068494E-2</v>
      </c>
      <c r="Q138" s="3">
        <f t="shared" si="10"/>
        <v>1.7506849315068493E-4</v>
      </c>
      <c r="R138" s="11">
        <f t="shared" si="12"/>
        <v>-2.845561147957602E-2</v>
      </c>
      <c r="S138">
        <f t="shared" si="13"/>
        <v>-0.53569367443862514</v>
      </c>
      <c r="T138" t="b">
        <f t="shared" si="14"/>
        <v>1</v>
      </c>
    </row>
    <row r="139" spans="1:20" x14ac:dyDescent="0.25">
      <c r="A139" t="s">
        <v>14</v>
      </c>
      <c r="B139" s="1">
        <v>43578</v>
      </c>
      <c r="C139" s="1">
        <v>43615</v>
      </c>
      <c r="D139">
        <v>85.4</v>
      </c>
      <c r="E139">
        <v>88.3</v>
      </c>
      <c r="F139">
        <v>85.15</v>
      </c>
      <c r="G139">
        <v>86.95</v>
      </c>
      <c r="H139">
        <v>87.25</v>
      </c>
      <c r="I139">
        <v>86.95</v>
      </c>
      <c r="J139">
        <v>927</v>
      </c>
      <c r="K139">
        <v>1608.8</v>
      </c>
      <c r="L139">
        <v>1708000</v>
      </c>
      <c r="M139">
        <v>394000</v>
      </c>
      <c r="N139">
        <v>86.25</v>
      </c>
      <c r="O139" s="11">
        <f t="shared" si="11"/>
        <v>1.2223515715948744E-2</v>
      </c>
      <c r="P139">
        <v>1.7534246575342468E-2</v>
      </c>
      <c r="Q139" s="3">
        <f t="shared" si="10"/>
        <v>1.7534246575342467E-4</v>
      </c>
      <c r="R139" s="11">
        <f t="shared" si="12"/>
        <v>1.204817325019532E-2</v>
      </c>
      <c r="S139">
        <f t="shared" si="13"/>
        <v>0.22681396965595793</v>
      </c>
      <c r="T139" t="b">
        <f t="shared" si="14"/>
        <v>1</v>
      </c>
    </row>
    <row r="140" spans="1:20" x14ac:dyDescent="0.25">
      <c r="A140" t="s">
        <v>14</v>
      </c>
      <c r="B140" s="1">
        <v>43579</v>
      </c>
      <c r="C140" s="1">
        <v>43615</v>
      </c>
      <c r="D140">
        <v>87</v>
      </c>
      <c r="E140">
        <v>89.5</v>
      </c>
      <c r="F140">
        <v>86</v>
      </c>
      <c r="G140">
        <v>89.1</v>
      </c>
      <c r="H140">
        <v>89.2</v>
      </c>
      <c r="I140">
        <v>89.1</v>
      </c>
      <c r="J140">
        <v>1403</v>
      </c>
      <c r="K140">
        <v>2456.08</v>
      </c>
      <c r="L140">
        <v>2602000</v>
      </c>
      <c r="M140">
        <v>894000</v>
      </c>
      <c r="N140">
        <v>88.3</v>
      </c>
      <c r="O140" s="11">
        <f t="shared" si="11"/>
        <v>2.4726854514088459E-2</v>
      </c>
      <c r="P140">
        <v>1.7780821917808221E-2</v>
      </c>
      <c r="Q140" s="3">
        <f t="shared" si="10"/>
        <v>1.7780821917808221E-4</v>
      </c>
      <c r="R140" s="11">
        <f t="shared" si="12"/>
        <v>2.4549046294910375E-2</v>
      </c>
      <c r="S140">
        <f t="shared" si="13"/>
        <v>0.46215028002906927</v>
      </c>
      <c r="T140" t="b">
        <f t="shared" si="14"/>
        <v>1</v>
      </c>
    </row>
    <row r="141" spans="1:20" x14ac:dyDescent="0.25">
      <c r="A141" t="s">
        <v>14</v>
      </c>
      <c r="B141" s="1">
        <v>43580</v>
      </c>
      <c r="C141" s="1">
        <v>43615</v>
      </c>
      <c r="D141">
        <v>88.4</v>
      </c>
      <c r="E141">
        <v>90</v>
      </c>
      <c r="F141">
        <v>87.55</v>
      </c>
      <c r="G141">
        <v>88.5</v>
      </c>
      <c r="H141">
        <v>88.8</v>
      </c>
      <c r="I141">
        <v>88.5</v>
      </c>
      <c r="J141">
        <v>1879</v>
      </c>
      <c r="K141">
        <v>3327.11</v>
      </c>
      <c r="L141">
        <v>3598000</v>
      </c>
      <c r="M141">
        <v>996000</v>
      </c>
      <c r="N141">
        <v>87.65</v>
      </c>
      <c r="O141" s="11">
        <f t="shared" si="11"/>
        <v>-6.7340067340066704E-3</v>
      </c>
      <c r="P141">
        <v>1.7726027397260272E-2</v>
      </c>
      <c r="Q141" s="3">
        <f t="shared" si="10"/>
        <v>1.7726027397260271E-4</v>
      </c>
      <c r="R141" s="11">
        <f t="shared" si="12"/>
        <v>-6.9112670079792731E-3</v>
      </c>
      <c r="S141">
        <f t="shared" si="13"/>
        <v>-0.13010867895733663</v>
      </c>
      <c r="T141" t="b">
        <f t="shared" si="14"/>
        <v>1</v>
      </c>
    </row>
    <row r="142" spans="1:20" x14ac:dyDescent="0.25">
      <c r="A142" t="s">
        <v>14</v>
      </c>
      <c r="B142" s="1">
        <v>43581</v>
      </c>
      <c r="C142" s="1">
        <v>43643</v>
      </c>
      <c r="D142">
        <v>88.3</v>
      </c>
      <c r="E142">
        <v>88.3</v>
      </c>
      <c r="F142">
        <v>86.25</v>
      </c>
      <c r="G142">
        <v>87.15</v>
      </c>
      <c r="H142">
        <v>86.7</v>
      </c>
      <c r="I142">
        <v>87.15</v>
      </c>
      <c r="J142">
        <v>17</v>
      </c>
      <c r="K142">
        <v>29.63</v>
      </c>
      <c r="L142">
        <v>54000</v>
      </c>
      <c r="M142">
        <v>14000</v>
      </c>
      <c r="N142">
        <v>86.05</v>
      </c>
      <c r="O142" s="11">
        <f t="shared" si="11"/>
        <v>-1.525423728813553E-2</v>
      </c>
      <c r="P142">
        <v>1.7698630136986301E-2</v>
      </c>
      <c r="Q142" s="3">
        <f t="shared" si="10"/>
        <v>1.76986301369863E-4</v>
      </c>
      <c r="R142" s="11">
        <f t="shared" si="12"/>
        <v>-1.5431223589505393E-2</v>
      </c>
      <c r="S142">
        <f t="shared" si="13"/>
        <v>-0.29050188823667833</v>
      </c>
      <c r="T142" t="b">
        <f t="shared" si="14"/>
        <v>1</v>
      </c>
    </row>
    <row r="143" spans="1:20" x14ac:dyDescent="0.25">
      <c r="A143" t="s">
        <v>14</v>
      </c>
      <c r="B143" s="1">
        <v>43585</v>
      </c>
      <c r="C143" s="1">
        <v>43643</v>
      </c>
      <c r="D143">
        <v>86.15</v>
      </c>
      <c r="E143">
        <v>86.5</v>
      </c>
      <c r="F143">
        <v>84.4</v>
      </c>
      <c r="G143">
        <v>84.55</v>
      </c>
      <c r="H143">
        <v>84.6</v>
      </c>
      <c r="I143">
        <v>84.55</v>
      </c>
      <c r="J143">
        <v>32</v>
      </c>
      <c r="K143">
        <v>54.52</v>
      </c>
      <c r="L143">
        <v>76000</v>
      </c>
      <c r="M143">
        <v>22000</v>
      </c>
      <c r="N143">
        <v>83.35</v>
      </c>
      <c r="O143" s="11">
        <f t="shared" si="11"/>
        <v>-2.9833620195066073E-2</v>
      </c>
      <c r="P143">
        <v>1.767123287671233E-2</v>
      </c>
      <c r="Q143" s="3">
        <f t="shared" si="10"/>
        <v>1.7671232876712329E-4</v>
      </c>
      <c r="R143" s="11">
        <f t="shared" si="12"/>
        <v>-3.0010332523833196E-2</v>
      </c>
      <c r="S143">
        <f t="shared" si="13"/>
        <v>-0.56496221535622104</v>
      </c>
      <c r="T143" t="b">
        <f t="shared" si="14"/>
        <v>1</v>
      </c>
    </row>
    <row r="144" spans="1:20" x14ac:dyDescent="0.25">
      <c r="A144" t="s">
        <v>14</v>
      </c>
      <c r="B144" s="1">
        <v>43587</v>
      </c>
      <c r="C144" s="1">
        <v>43643</v>
      </c>
      <c r="D144">
        <v>82.55</v>
      </c>
      <c r="E144">
        <v>84.9</v>
      </c>
      <c r="F144">
        <v>82.55</v>
      </c>
      <c r="G144">
        <v>83.6</v>
      </c>
      <c r="H144">
        <v>83.3</v>
      </c>
      <c r="I144">
        <v>83.6</v>
      </c>
      <c r="J144">
        <v>19</v>
      </c>
      <c r="K144">
        <v>31.94</v>
      </c>
      <c r="L144">
        <v>82000</v>
      </c>
      <c r="M144">
        <v>6000</v>
      </c>
      <c r="N144">
        <v>82.6</v>
      </c>
      <c r="O144" s="11">
        <f t="shared" si="11"/>
        <v>-1.123595505617981E-2</v>
      </c>
      <c r="P144">
        <v>1.7698630136986301E-2</v>
      </c>
      <c r="Q144" s="3">
        <f t="shared" si="10"/>
        <v>1.76986301369863E-4</v>
      </c>
      <c r="R144" s="11">
        <f t="shared" si="12"/>
        <v>-1.1412941357549673E-2</v>
      </c>
      <c r="S144">
        <f t="shared" si="13"/>
        <v>-0.2148553545006944</v>
      </c>
      <c r="T144" t="b">
        <f t="shared" si="14"/>
        <v>1</v>
      </c>
    </row>
    <row r="145" spans="1:20" x14ac:dyDescent="0.25">
      <c r="A145" t="s">
        <v>14</v>
      </c>
      <c r="B145" s="1">
        <v>43588</v>
      </c>
      <c r="C145" s="1">
        <v>43643</v>
      </c>
      <c r="D145">
        <v>83.55</v>
      </c>
      <c r="E145">
        <v>83.95</v>
      </c>
      <c r="F145">
        <v>83.25</v>
      </c>
      <c r="G145">
        <v>83.55</v>
      </c>
      <c r="H145">
        <v>83.25</v>
      </c>
      <c r="I145">
        <v>83.55</v>
      </c>
      <c r="J145">
        <v>12</v>
      </c>
      <c r="K145">
        <v>20.07</v>
      </c>
      <c r="L145">
        <v>88000</v>
      </c>
      <c r="M145">
        <v>6000</v>
      </c>
      <c r="N145">
        <v>82.2</v>
      </c>
      <c r="O145" s="11">
        <f t="shared" si="11"/>
        <v>-5.9808612440187992E-4</v>
      </c>
      <c r="P145">
        <v>1.767123287671233E-2</v>
      </c>
      <c r="Q145" s="3">
        <f t="shared" si="10"/>
        <v>1.7671232876712329E-4</v>
      </c>
      <c r="R145" s="11">
        <f t="shared" si="12"/>
        <v>-7.7479845316900324E-4</v>
      </c>
      <c r="S145">
        <f t="shared" si="13"/>
        <v>-1.4586037999055874E-2</v>
      </c>
      <c r="T145" t="b">
        <f t="shared" si="14"/>
        <v>1</v>
      </c>
    </row>
    <row r="146" spans="1:20" x14ac:dyDescent="0.25">
      <c r="A146" t="s">
        <v>14</v>
      </c>
      <c r="B146" s="1">
        <v>43591</v>
      </c>
      <c r="C146" s="1">
        <v>43643</v>
      </c>
      <c r="D146">
        <v>82.9</v>
      </c>
      <c r="E146">
        <v>85</v>
      </c>
      <c r="F146">
        <v>82.75</v>
      </c>
      <c r="G146">
        <v>82.75</v>
      </c>
      <c r="H146">
        <v>82.75</v>
      </c>
      <c r="I146">
        <v>82.75</v>
      </c>
      <c r="J146">
        <v>12</v>
      </c>
      <c r="K146">
        <v>20.100000000000001</v>
      </c>
      <c r="L146">
        <v>92000</v>
      </c>
      <c r="M146">
        <v>4000</v>
      </c>
      <c r="N146">
        <v>81.3</v>
      </c>
      <c r="O146" s="11">
        <f t="shared" si="11"/>
        <v>-9.5751047277079261E-3</v>
      </c>
      <c r="P146">
        <v>1.767123287671233E-2</v>
      </c>
      <c r="Q146" s="3">
        <f t="shared" si="10"/>
        <v>1.7671232876712329E-4</v>
      </c>
      <c r="R146" s="11">
        <f t="shared" si="12"/>
        <v>-9.7518170564750498E-3</v>
      </c>
      <c r="S146">
        <f t="shared" si="13"/>
        <v>-0.1835837094973653</v>
      </c>
      <c r="T146" t="b">
        <f t="shared" si="14"/>
        <v>1</v>
      </c>
    </row>
    <row r="147" spans="1:20" x14ac:dyDescent="0.25">
      <c r="A147" t="s">
        <v>14</v>
      </c>
      <c r="B147" s="1">
        <v>43592</v>
      </c>
      <c r="C147" s="1">
        <v>43643</v>
      </c>
      <c r="D147">
        <v>82.8</v>
      </c>
      <c r="E147">
        <v>82.8</v>
      </c>
      <c r="F147">
        <v>80</v>
      </c>
      <c r="G147">
        <v>80.05</v>
      </c>
      <c r="H147">
        <v>80.05</v>
      </c>
      <c r="I147">
        <v>80.05</v>
      </c>
      <c r="J147">
        <v>25</v>
      </c>
      <c r="K147">
        <v>40.69</v>
      </c>
      <c r="L147">
        <v>104000</v>
      </c>
      <c r="M147">
        <v>12000</v>
      </c>
      <c r="N147">
        <v>78.900000000000006</v>
      </c>
      <c r="O147" s="11">
        <f t="shared" si="11"/>
        <v>-3.2628398791540822E-2</v>
      </c>
      <c r="P147">
        <v>1.767123287671233E-2</v>
      </c>
      <c r="Q147" s="3">
        <f t="shared" si="10"/>
        <v>1.7671232876712329E-4</v>
      </c>
      <c r="R147" s="11">
        <f t="shared" si="12"/>
        <v>-3.2805111120307942E-2</v>
      </c>
      <c r="S147">
        <f t="shared" si="13"/>
        <v>-0.61757557130756147</v>
      </c>
      <c r="T147" t="b">
        <f t="shared" si="14"/>
        <v>1</v>
      </c>
    </row>
    <row r="148" spans="1:20" x14ac:dyDescent="0.25">
      <c r="A148" t="s">
        <v>14</v>
      </c>
      <c r="B148" s="1">
        <v>43593</v>
      </c>
      <c r="C148" s="1">
        <v>43643</v>
      </c>
      <c r="D148">
        <v>79.650000000000006</v>
      </c>
      <c r="E148">
        <v>80</v>
      </c>
      <c r="F148">
        <v>79</v>
      </c>
      <c r="G148">
        <v>79.5</v>
      </c>
      <c r="H148">
        <v>79.5</v>
      </c>
      <c r="I148">
        <v>79.5</v>
      </c>
      <c r="J148">
        <v>22</v>
      </c>
      <c r="K148">
        <v>35</v>
      </c>
      <c r="L148">
        <v>114000</v>
      </c>
      <c r="M148">
        <v>10000</v>
      </c>
      <c r="N148">
        <v>78.2</v>
      </c>
      <c r="O148" s="11">
        <f t="shared" si="11"/>
        <v>-6.8707058088694215E-3</v>
      </c>
      <c r="P148">
        <v>1.7479452054794519E-2</v>
      </c>
      <c r="Q148" s="3">
        <f t="shared" si="10"/>
        <v>1.747945205479452E-4</v>
      </c>
      <c r="R148" s="11">
        <f t="shared" si="12"/>
        <v>-7.0455003294173663E-3</v>
      </c>
      <c r="S148">
        <f t="shared" si="13"/>
        <v>-0.13263570042882691</v>
      </c>
      <c r="T148" t="b">
        <f t="shared" si="14"/>
        <v>1</v>
      </c>
    </row>
    <row r="149" spans="1:20" x14ac:dyDescent="0.25">
      <c r="A149" t="s">
        <v>14</v>
      </c>
      <c r="B149" s="1">
        <v>43594</v>
      </c>
      <c r="C149" s="1">
        <v>43643</v>
      </c>
      <c r="D149">
        <v>79.2</v>
      </c>
      <c r="E149">
        <v>79.2</v>
      </c>
      <c r="F149">
        <v>77.900000000000006</v>
      </c>
      <c r="G149">
        <v>78</v>
      </c>
      <c r="H149">
        <v>78</v>
      </c>
      <c r="I149">
        <v>78</v>
      </c>
      <c r="J149">
        <v>13</v>
      </c>
      <c r="K149">
        <v>20.350000000000001</v>
      </c>
      <c r="L149">
        <v>116000</v>
      </c>
      <c r="M149">
        <v>2000</v>
      </c>
      <c r="N149">
        <v>76.900000000000006</v>
      </c>
      <c r="O149" s="11">
        <f t="shared" si="11"/>
        <v>-1.8867924528301886E-2</v>
      </c>
      <c r="P149">
        <v>1.7506849315068494E-2</v>
      </c>
      <c r="Q149" s="3">
        <f t="shared" si="10"/>
        <v>1.7506849315068493E-4</v>
      </c>
      <c r="R149" s="11">
        <f t="shared" si="12"/>
        <v>-1.904299302145257E-2</v>
      </c>
      <c r="S149">
        <f t="shared" si="13"/>
        <v>-0.35849557867673765</v>
      </c>
      <c r="T149" t="b">
        <f t="shared" si="14"/>
        <v>1</v>
      </c>
    </row>
    <row r="150" spans="1:20" x14ac:dyDescent="0.25">
      <c r="A150" t="s">
        <v>14</v>
      </c>
      <c r="B150" s="1">
        <v>43595</v>
      </c>
      <c r="C150" s="1">
        <v>43643</v>
      </c>
      <c r="D150">
        <v>79</v>
      </c>
      <c r="E150">
        <v>79.05</v>
      </c>
      <c r="F150">
        <v>77.5</v>
      </c>
      <c r="G150">
        <v>78.25</v>
      </c>
      <c r="H150">
        <v>78.25</v>
      </c>
      <c r="I150">
        <v>78.25</v>
      </c>
      <c r="J150">
        <v>23</v>
      </c>
      <c r="K150">
        <v>36</v>
      </c>
      <c r="L150">
        <v>120000</v>
      </c>
      <c r="M150">
        <v>4000</v>
      </c>
      <c r="N150">
        <v>77.150000000000006</v>
      </c>
      <c r="O150" s="11">
        <f t="shared" si="11"/>
        <v>3.205128205128205E-3</v>
      </c>
      <c r="P150">
        <v>1.7479452054794519E-2</v>
      </c>
      <c r="Q150" s="3">
        <f t="shared" si="10"/>
        <v>1.747945205479452E-4</v>
      </c>
      <c r="R150" s="11">
        <f t="shared" si="12"/>
        <v>3.0303336845802597E-3</v>
      </c>
      <c r="S150">
        <f t="shared" si="13"/>
        <v>5.7047819458495228E-2</v>
      </c>
      <c r="T150" t="b">
        <f t="shared" si="14"/>
        <v>1</v>
      </c>
    </row>
    <row r="151" spans="1:20" x14ac:dyDescent="0.25">
      <c r="A151" t="s">
        <v>14</v>
      </c>
      <c r="B151" s="1">
        <v>43598</v>
      </c>
      <c r="C151" s="1">
        <v>43643</v>
      </c>
      <c r="D151">
        <v>77.8</v>
      </c>
      <c r="E151">
        <v>77.8</v>
      </c>
      <c r="F151">
        <v>74.3</v>
      </c>
      <c r="G151">
        <v>74.599999999999994</v>
      </c>
      <c r="H151">
        <v>74.8</v>
      </c>
      <c r="I151">
        <v>74.599999999999994</v>
      </c>
      <c r="J151">
        <v>26</v>
      </c>
      <c r="K151">
        <v>39.299999999999997</v>
      </c>
      <c r="L151">
        <v>140000</v>
      </c>
      <c r="M151">
        <v>20000</v>
      </c>
      <c r="N151">
        <v>73.599999999999994</v>
      </c>
      <c r="O151" s="11">
        <f t="shared" si="11"/>
        <v>-4.6645367412140648E-2</v>
      </c>
      <c r="P151">
        <v>1.7397260273972603E-2</v>
      </c>
      <c r="Q151" s="3">
        <f t="shared" si="10"/>
        <v>1.7397260273972602E-4</v>
      </c>
      <c r="R151" s="11">
        <f t="shared" si="12"/>
        <v>-4.6819340014880376E-2</v>
      </c>
      <c r="S151">
        <f t="shared" si="13"/>
        <v>-0.88140169840891847</v>
      </c>
      <c r="T151" t="b">
        <f t="shared" si="14"/>
        <v>1</v>
      </c>
    </row>
    <row r="152" spans="1:20" x14ac:dyDescent="0.25">
      <c r="A152" t="s">
        <v>14</v>
      </c>
      <c r="B152" s="1">
        <v>43599</v>
      </c>
      <c r="C152" s="1">
        <v>43643</v>
      </c>
      <c r="D152">
        <v>75.150000000000006</v>
      </c>
      <c r="E152">
        <v>76.05</v>
      </c>
      <c r="F152">
        <v>73.5</v>
      </c>
      <c r="G152">
        <v>74.95</v>
      </c>
      <c r="H152">
        <v>75.05</v>
      </c>
      <c r="I152">
        <v>74.95</v>
      </c>
      <c r="J152">
        <v>67</v>
      </c>
      <c r="K152">
        <v>100.34</v>
      </c>
      <c r="L152">
        <v>164000</v>
      </c>
      <c r="M152">
        <v>24000</v>
      </c>
      <c r="N152">
        <v>74</v>
      </c>
      <c r="O152" s="11">
        <f t="shared" si="11"/>
        <v>4.6916890080430105E-3</v>
      </c>
      <c r="P152">
        <v>1.7178082191780821E-2</v>
      </c>
      <c r="Q152" s="3">
        <f t="shared" si="10"/>
        <v>1.7178082191780821E-4</v>
      </c>
      <c r="R152" s="11">
        <f t="shared" si="12"/>
        <v>4.5199081861252025E-3</v>
      </c>
      <c r="S152">
        <f t="shared" si="13"/>
        <v>8.5089938274161003E-2</v>
      </c>
      <c r="T152" t="b">
        <f t="shared" si="14"/>
        <v>1</v>
      </c>
    </row>
    <row r="153" spans="1:20" x14ac:dyDescent="0.25">
      <c r="A153" t="s">
        <v>14</v>
      </c>
      <c r="B153" s="1">
        <v>43600</v>
      </c>
      <c r="C153" s="1">
        <v>43643</v>
      </c>
      <c r="D153">
        <v>74.8</v>
      </c>
      <c r="E153">
        <v>75.7</v>
      </c>
      <c r="F153">
        <v>71.7</v>
      </c>
      <c r="G153">
        <v>72.400000000000006</v>
      </c>
      <c r="H153">
        <v>72.599999999999994</v>
      </c>
      <c r="I153">
        <v>72.400000000000006</v>
      </c>
      <c r="J153">
        <v>212</v>
      </c>
      <c r="K153">
        <v>311.89</v>
      </c>
      <c r="L153">
        <v>304000</v>
      </c>
      <c r="M153">
        <v>140000</v>
      </c>
      <c r="N153">
        <v>71.55</v>
      </c>
      <c r="O153" s="11">
        <f t="shared" si="11"/>
        <v>-3.4022681787858534E-2</v>
      </c>
      <c r="P153">
        <v>1.7260273972602738E-2</v>
      </c>
      <c r="Q153" s="3">
        <f t="shared" si="10"/>
        <v>1.7260273972602737E-4</v>
      </c>
      <c r="R153" s="11">
        <f t="shared" si="12"/>
        <v>-3.4195284527584559E-2</v>
      </c>
      <c r="S153">
        <f t="shared" si="13"/>
        <v>-0.64374640587864018</v>
      </c>
      <c r="T153" t="b">
        <f t="shared" si="14"/>
        <v>1</v>
      </c>
    </row>
    <row r="154" spans="1:20" x14ac:dyDescent="0.25">
      <c r="A154" t="s">
        <v>14</v>
      </c>
      <c r="B154" s="1">
        <v>43601</v>
      </c>
      <c r="C154" s="1">
        <v>43643</v>
      </c>
      <c r="D154">
        <v>72.7</v>
      </c>
      <c r="E154">
        <v>74</v>
      </c>
      <c r="F154">
        <v>71</v>
      </c>
      <c r="G154">
        <v>73.3</v>
      </c>
      <c r="H154">
        <v>72.75</v>
      </c>
      <c r="I154">
        <v>73.3</v>
      </c>
      <c r="J154">
        <v>116</v>
      </c>
      <c r="K154">
        <v>167.15</v>
      </c>
      <c r="L154">
        <v>368000</v>
      </c>
      <c r="M154">
        <v>64000</v>
      </c>
      <c r="N154">
        <v>72.150000000000006</v>
      </c>
      <c r="O154" s="11">
        <f t="shared" si="11"/>
        <v>1.2430939226519219E-2</v>
      </c>
      <c r="P154">
        <v>1.7397260273972603E-2</v>
      </c>
      <c r="Q154" s="3">
        <f t="shared" si="10"/>
        <v>1.7397260273972602E-4</v>
      </c>
      <c r="R154" s="11">
        <f t="shared" si="12"/>
        <v>1.2256966623779493E-2</v>
      </c>
      <c r="S154">
        <f t="shared" si="13"/>
        <v>0.23074462809828386</v>
      </c>
      <c r="T154" t="b">
        <f t="shared" si="14"/>
        <v>1</v>
      </c>
    </row>
    <row r="155" spans="1:20" x14ac:dyDescent="0.25">
      <c r="A155" t="s">
        <v>14</v>
      </c>
      <c r="B155" s="1">
        <v>43602</v>
      </c>
      <c r="C155" s="1">
        <v>43643</v>
      </c>
      <c r="D155">
        <v>73.3</v>
      </c>
      <c r="E155">
        <v>76</v>
      </c>
      <c r="F155">
        <v>72.400000000000006</v>
      </c>
      <c r="G155">
        <v>74.75</v>
      </c>
      <c r="H155">
        <v>75</v>
      </c>
      <c r="I155">
        <v>74.75</v>
      </c>
      <c r="J155">
        <v>136</v>
      </c>
      <c r="K155">
        <v>202.78</v>
      </c>
      <c r="L155">
        <v>392000</v>
      </c>
      <c r="M155">
        <v>24000</v>
      </c>
      <c r="N155">
        <v>74.2</v>
      </c>
      <c r="O155" s="11">
        <f t="shared" si="11"/>
        <v>1.9781718963165114E-2</v>
      </c>
      <c r="P155">
        <v>1.7205479452054796E-2</v>
      </c>
      <c r="Q155" s="3">
        <f t="shared" si="10"/>
        <v>1.7205479452054795E-4</v>
      </c>
      <c r="R155" s="11">
        <f t="shared" si="12"/>
        <v>1.9609664168644566E-2</v>
      </c>
      <c r="S155">
        <f t="shared" si="13"/>
        <v>0.36916349734914122</v>
      </c>
      <c r="T155" t="b">
        <f t="shared" si="14"/>
        <v>1</v>
      </c>
    </row>
    <row r="156" spans="1:20" x14ac:dyDescent="0.25">
      <c r="A156" t="s">
        <v>14</v>
      </c>
      <c r="B156" s="1">
        <v>43605</v>
      </c>
      <c r="C156" s="1">
        <v>43643</v>
      </c>
      <c r="D156">
        <v>77.3</v>
      </c>
      <c r="E156">
        <v>83.3</v>
      </c>
      <c r="F156">
        <v>75.7</v>
      </c>
      <c r="G156">
        <v>80.900000000000006</v>
      </c>
      <c r="H156">
        <v>80.849999999999994</v>
      </c>
      <c r="I156">
        <v>80.900000000000006</v>
      </c>
      <c r="J156">
        <v>148</v>
      </c>
      <c r="K156">
        <v>239</v>
      </c>
      <c r="L156">
        <v>402000</v>
      </c>
      <c r="M156">
        <v>10000</v>
      </c>
      <c r="N156">
        <v>80.2</v>
      </c>
      <c r="O156" s="11">
        <f t="shared" si="11"/>
        <v>8.2274247491638877E-2</v>
      </c>
      <c r="P156">
        <v>1.7123287671232876E-2</v>
      </c>
      <c r="Q156" s="3">
        <f t="shared" si="10"/>
        <v>1.7123287671232877E-4</v>
      </c>
      <c r="R156" s="11">
        <f t="shared" si="12"/>
        <v>8.2103014614926542E-2</v>
      </c>
      <c r="S156">
        <f t="shared" si="13"/>
        <v>1.5456376895336168</v>
      </c>
      <c r="T156" t="b">
        <f t="shared" si="14"/>
        <v>1</v>
      </c>
    </row>
    <row r="157" spans="1:20" x14ac:dyDescent="0.25">
      <c r="A157" t="s">
        <v>14</v>
      </c>
      <c r="B157" s="1">
        <v>43606</v>
      </c>
      <c r="C157" s="1">
        <v>43643</v>
      </c>
      <c r="D157">
        <v>81.7</v>
      </c>
      <c r="E157">
        <v>81.7</v>
      </c>
      <c r="F157">
        <v>77.400000000000006</v>
      </c>
      <c r="G157">
        <v>77.900000000000006</v>
      </c>
      <c r="H157">
        <v>78.05</v>
      </c>
      <c r="I157">
        <v>77.900000000000006</v>
      </c>
      <c r="J157">
        <v>160</v>
      </c>
      <c r="K157">
        <v>252.01</v>
      </c>
      <c r="L157">
        <v>416000</v>
      </c>
      <c r="M157">
        <v>14000</v>
      </c>
      <c r="N157">
        <v>77.25</v>
      </c>
      <c r="O157" s="11">
        <f t="shared" si="11"/>
        <v>-3.7082818294190356E-2</v>
      </c>
      <c r="P157">
        <v>1.6986301369863014E-2</v>
      </c>
      <c r="Q157" s="3">
        <f t="shared" si="10"/>
        <v>1.6986301369863014E-4</v>
      </c>
      <c r="R157" s="11">
        <f t="shared" si="12"/>
        <v>-3.7252681307888988E-2</v>
      </c>
      <c r="S157">
        <f t="shared" si="13"/>
        <v>-0.70130370408091747</v>
      </c>
      <c r="T157" t="b">
        <f t="shared" si="14"/>
        <v>1</v>
      </c>
    </row>
    <row r="158" spans="1:20" x14ac:dyDescent="0.25">
      <c r="A158" t="s">
        <v>14</v>
      </c>
      <c r="B158" s="1">
        <v>43607</v>
      </c>
      <c r="C158" s="1">
        <v>43643</v>
      </c>
      <c r="D158">
        <v>77.599999999999994</v>
      </c>
      <c r="E158">
        <v>78.55</v>
      </c>
      <c r="F158">
        <v>76.7</v>
      </c>
      <c r="G158">
        <v>78.400000000000006</v>
      </c>
      <c r="H158">
        <v>78.5</v>
      </c>
      <c r="I158">
        <v>78.400000000000006</v>
      </c>
      <c r="J158">
        <v>122</v>
      </c>
      <c r="K158">
        <v>189.5</v>
      </c>
      <c r="L158">
        <v>458000</v>
      </c>
      <c r="M158">
        <v>42000</v>
      </c>
      <c r="N158">
        <v>77.7</v>
      </c>
      <c r="O158" s="11">
        <f t="shared" si="11"/>
        <v>6.4184852374839533E-3</v>
      </c>
      <c r="P158">
        <v>1.7041095890410959E-2</v>
      </c>
      <c r="Q158" s="3">
        <f t="shared" si="10"/>
        <v>1.7041095890410959E-4</v>
      </c>
      <c r="R158" s="11">
        <f t="shared" si="12"/>
        <v>6.2480742785798434E-3</v>
      </c>
      <c r="S158">
        <f t="shared" si="13"/>
        <v>0.11762368455375637</v>
      </c>
      <c r="T158" t="b">
        <f t="shared" si="14"/>
        <v>1</v>
      </c>
    </row>
    <row r="159" spans="1:20" x14ac:dyDescent="0.25">
      <c r="A159" t="s">
        <v>14</v>
      </c>
      <c r="B159" s="1">
        <v>43608</v>
      </c>
      <c r="C159" s="1">
        <v>43643</v>
      </c>
      <c r="D159">
        <v>79.650000000000006</v>
      </c>
      <c r="E159">
        <v>79.650000000000006</v>
      </c>
      <c r="F159">
        <v>75.2</v>
      </c>
      <c r="G159">
        <v>75.650000000000006</v>
      </c>
      <c r="H159">
        <v>75.400000000000006</v>
      </c>
      <c r="I159">
        <v>75.650000000000006</v>
      </c>
      <c r="J159">
        <v>313</v>
      </c>
      <c r="K159">
        <v>484.29</v>
      </c>
      <c r="L159">
        <v>684000</v>
      </c>
      <c r="M159">
        <v>226000</v>
      </c>
      <c r="N159">
        <v>74.900000000000006</v>
      </c>
      <c r="O159" s="11">
        <f t="shared" si="11"/>
        <v>-3.5076530612244895E-2</v>
      </c>
      <c r="P159">
        <v>1.7013698630136985E-2</v>
      </c>
      <c r="Q159" s="3">
        <f t="shared" si="10"/>
        <v>1.7013698630136985E-4</v>
      </c>
      <c r="R159" s="11">
        <f t="shared" si="12"/>
        <v>-3.5246667598546264E-2</v>
      </c>
      <c r="S159">
        <f t="shared" si="13"/>
        <v>-0.66353931248794962</v>
      </c>
      <c r="T159" t="b">
        <f t="shared" si="14"/>
        <v>1</v>
      </c>
    </row>
    <row r="160" spans="1:20" x14ac:dyDescent="0.25">
      <c r="A160" t="s">
        <v>14</v>
      </c>
      <c r="B160" s="1">
        <v>43609</v>
      </c>
      <c r="C160" s="1">
        <v>43643</v>
      </c>
      <c r="D160">
        <v>75.900000000000006</v>
      </c>
      <c r="E160">
        <v>79.25</v>
      </c>
      <c r="F160">
        <v>75.05</v>
      </c>
      <c r="G160">
        <v>78.599999999999994</v>
      </c>
      <c r="H160">
        <v>78.8</v>
      </c>
      <c r="I160">
        <v>78.599999999999994</v>
      </c>
      <c r="J160">
        <v>402</v>
      </c>
      <c r="K160">
        <v>621.30999999999995</v>
      </c>
      <c r="L160">
        <v>824000</v>
      </c>
      <c r="M160">
        <v>140000</v>
      </c>
      <c r="N160">
        <v>77.95</v>
      </c>
      <c r="O160" s="11">
        <f t="shared" si="11"/>
        <v>3.8995373430270833E-2</v>
      </c>
      <c r="P160">
        <v>1.7041095890410959E-2</v>
      </c>
      <c r="Q160" s="3">
        <f t="shared" si="10"/>
        <v>1.7041095890410959E-4</v>
      </c>
      <c r="R160" s="11">
        <f t="shared" si="12"/>
        <v>3.8824962471366721E-2</v>
      </c>
      <c r="S160">
        <f t="shared" si="13"/>
        <v>0.73090282460301748</v>
      </c>
      <c r="T160" t="b">
        <f t="shared" si="14"/>
        <v>1</v>
      </c>
    </row>
    <row r="161" spans="1:20" x14ac:dyDescent="0.25">
      <c r="A161" t="s">
        <v>14</v>
      </c>
      <c r="B161" s="1">
        <v>43612</v>
      </c>
      <c r="C161" s="1">
        <v>43643</v>
      </c>
      <c r="D161">
        <v>79</v>
      </c>
      <c r="E161">
        <v>79.8</v>
      </c>
      <c r="F161">
        <v>77.099999999999994</v>
      </c>
      <c r="G161">
        <v>79.150000000000006</v>
      </c>
      <c r="H161">
        <v>78.900000000000006</v>
      </c>
      <c r="I161">
        <v>79.150000000000006</v>
      </c>
      <c r="J161">
        <v>1255</v>
      </c>
      <c r="K161">
        <v>1963.2</v>
      </c>
      <c r="L161">
        <v>2358000</v>
      </c>
      <c r="M161">
        <v>1534000</v>
      </c>
      <c r="N161">
        <v>78.5</v>
      </c>
      <c r="O161" s="11">
        <f t="shared" si="11"/>
        <v>6.9974554707380584E-3</v>
      </c>
      <c r="P161">
        <v>1.6767123287671232E-2</v>
      </c>
      <c r="Q161" s="3">
        <f t="shared" si="10"/>
        <v>1.6767123287671231E-4</v>
      </c>
      <c r="R161" s="11">
        <f t="shared" si="12"/>
        <v>6.8297842378613463E-3</v>
      </c>
      <c r="S161">
        <f t="shared" si="13"/>
        <v>0.12857471773639295</v>
      </c>
      <c r="T161" t="b">
        <f t="shared" si="14"/>
        <v>1</v>
      </c>
    </row>
    <row r="162" spans="1:20" x14ac:dyDescent="0.25">
      <c r="A162" t="s">
        <v>14</v>
      </c>
      <c r="B162" s="1">
        <v>43613</v>
      </c>
      <c r="C162" s="1">
        <v>43643</v>
      </c>
      <c r="D162">
        <v>79.349999999999994</v>
      </c>
      <c r="E162">
        <v>80.2</v>
      </c>
      <c r="F162">
        <v>77.2</v>
      </c>
      <c r="G162">
        <v>78.400000000000006</v>
      </c>
      <c r="H162">
        <v>78.400000000000006</v>
      </c>
      <c r="I162">
        <v>78.400000000000006</v>
      </c>
      <c r="J162">
        <v>1597</v>
      </c>
      <c r="K162">
        <v>2502.94</v>
      </c>
      <c r="L162">
        <v>4284000</v>
      </c>
      <c r="M162">
        <v>1926000</v>
      </c>
      <c r="N162">
        <v>77.75</v>
      </c>
      <c r="O162" s="11">
        <f t="shared" si="11"/>
        <v>-9.4756790903348063E-3</v>
      </c>
      <c r="P162">
        <v>1.6575342465753425E-2</v>
      </c>
      <c r="Q162" s="3">
        <f t="shared" si="10"/>
        <v>1.6575342465753425E-4</v>
      </c>
      <c r="R162" s="11">
        <f t="shared" si="12"/>
        <v>-9.6414325149923406E-3</v>
      </c>
      <c r="S162">
        <f t="shared" si="13"/>
        <v>-0.18150565537891708</v>
      </c>
      <c r="T162" t="b">
        <f t="shared" si="14"/>
        <v>1</v>
      </c>
    </row>
    <row r="163" spans="1:20" x14ac:dyDescent="0.25">
      <c r="A163" t="s">
        <v>14</v>
      </c>
      <c r="B163" s="1">
        <v>43614</v>
      </c>
      <c r="C163" s="1">
        <v>43643</v>
      </c>
      <c r="D163">
        <v>78</v>
      </c>
      <c r="E163">
        <v>78.150000000000006</v>
      </c>
      <c r="F163">
        <v>76.150000000000006</v>
      </c>
      <c r="G163">
        <v>76.7</v>
      </c>
      <c r="H163">
        <v>77.099999999999994</v>
      </c>
      <c r="I163">
        <v>76.7</v>
      </c>
      <c r="J163">
        <v>1563</v>
      </c>
      <c r="K163">
        <v>2415.1799999999998</v>
      </c>
      <c r="L163">
        <v>5214000</v>
      </c>
      <c r="M163">
        <v>930000</v>
      </c>
      <c r="N163">
        <v>76.2</v>
      </c>
      <c r="O163" s="11">
        <f t="shared" si="11"/>
        <v>-2.168367346938779E-2</v>
      </c>
      <c r="P163">
        <v>1.6630136986301371E-2</v>
      </c>
      <c r="Q163" s="3">
        <f t="shared" si="10"/>
        <v>1.6630136986301372E-4</v>
      </c>
      <c r="R163" s="11">
        <f t="shared" si="12"/>
        <v>-2.1849974839250802E-2</v>
      </c>
      <c r="S163">
        <f t="shared" si="13"/>
        <v>-0.4113386674691894</v>
      </c>
      <c r="T163" t="b">
        <f t="shared" si="14"/>
        <v>1</v>
      </c>
    </row>
    <row r="164" spans="1:20" x14ac:dyDescent="0.25">
      <c r="A164" t="s">
        <v>14</v>
      </c>
      <c r="B164" s="1">
        <v>43615</v>
      </c>
      <c r="C164" s="1">
        <v>43643</v>
      </c>
      <c r="D164">
        <v>77</v>
      </c>
      <c r="E164">
        <v>79.400000000000006</v>
      </c>
      <c r="F164">
        <v>76.150000000000006</v>
      </c>
      <c r="G164">
        <v>78.45</v>
      </c>
      <c r="H164">
        <v>79</v>
      </c>
      <c r="I164">
        <v>78.45</v>
      </c>
      <c r="J164">
        <v>2964</v>
      </c>
      <c r="K164">
        <v>4621.92</v>
      </c>
      <c r="L164">
        <v>6440000</v>
      </c>
      <c r="M164">
        <v>1226000</v>
      </c>
      <c r="N164">
        <v>77.849999999999994</v>
      </c>
      <c r="O164" s="11">
        <f t="shared" si="11"/>
        <v>2.2816166883963495E-2</v>
      </c>
      <c r="P164">
        <v>1.6109589041095891E-2</v>
      </c>
      <c r="Q164" s="3">
        <f t="shared" si="10"/>
        <v>1.610958904109589E-4</v>
      </c>
      <c r="R164" s="11">
        <f t="shared" si="12"/>
        <v>2.2655070993552535E-2</v>
      </c>
      <c r="S164">
        <f t="shared" si="13"/>
        <v>0.42649507756720667</v>
      </c>
      <c r="T164" t="b">
        <f t="shared" si="14"/>
        <v>1</v>
      </c>
    </row>
    <row r="165" spans="1:20" x14ac:dyDescent="0.25">
      <c r="A165" t="s">
        <v>14</v>
      </c>
      <c r="B165" s="1">
        <v>43616</v>
      </c>
      <c r="C165" s="1">
        <v>43671</v>
      </c>
      <c r="D165">
        <v>77.5</v>
      </c>
      <c r="E165">
        <v>77.5</v>
      </c>
      <c r="F165">
        <v>73.8</v>
      </c>
      <c r="G165">
        <v>74.599999999999994</v>
      </c>
      <c r="H165">
        <v>74.599999999999994</v>
      </c>
      <c r="I165">
        <v>75.349999999999994</v>
      </c>
      <c r="J165">
        <v>19</v>
      </c>
      <c r="K165">
        <v>85.59</v>
      </c>
      <c r="L165">
        <v>258000</v>
      </c>
      <c r="M165">
        <v>72000</v>
      </c>
      <c r="N165">
        <v>74.55</v>
      </c>
      <c r="O165" s="11">
        <f t="shared" si="11"/>
        <v>-3.9515615041427768E-2</v>
      </c>
      <c r="P165">
        <v>1.6219178082191782E-2</v>
      </c>
      <c r="Q165" s="3">
        <f t="shared" si="10"/>
        <v>1.6219178082191782E-4</v>
      </c>
      <c r="R165" s="11">
        <f t="shared" si="12"/>
        <v>-3.9677806822249688E-2</v>
      </c>
      <c r="S165">
        <f t="shared" si="13"/>
        <v>-0.74695812267231509</v>
      </c>
      <c r="T165" t="b">
        <f t="shared" si="14"/>
        <v>1</v>
      </c>
    </row>
    <row r="166" spans="1:20" x14ac:dyDescent="0.25">
      <c r="A166" t="s">
        <v>14</v>
      </c>
      <c r="B166" s="1">
        <v>43619</v>
      </c>
      <c r="C166" s="1">
        <v>43671</v>
      </c>
      <c r="D166">
        <v>75.2</v>
      </c>
      <c r="E166">
        <v>75.650000000000006</v>
      </c>
      <c r="F166">
        <v>75.2</v>
      </c>
      <c r="G166">
        <v>75.650000000000006</v>
      </c>
      <c r="H166">
        <v>75.650000000000006</v>
      </c>
      <c r="I166">
        <v>75.650000000000006</v>
      </c>
      <c r="J166">
        <v>4</v>
      </c>
      <c r="K166">
        <v>18.079999999999998</v>
      </c>
      <c r="L166">
        <v>246000</v>
      </c>
      <c r="M166">
        <v>-12000</v>
      </c>
      <c r="N166">
        <v>75.7</v>
      </c>
      <c r="O166" s="11">
        <f t="shared" si="11"/>
        <v>3.9814200398143517E-3</v>
      </c>
      <c r="P166">
        <v>1.6273972602739727E-2</v>
      </c>
      <c r="Q166" s="3">
        <f t="shared" si="10"/>
        <v>1.6273972602739726E-4</v>
      </c>
      <c r="R166" s="11">
        <f t="shared" si="12"/>
        <v>3.8186803137869544E-3</v>
      </c>
      <c r="S166">
        <f t="shared" si="13"/>
        <v>7.1888909864658262E-2</v>
      </c>
      <c r="T166" t="b">
        <f t="shared" si="14"/>
        <v>1</v>
      </c>
    </row>
    <row r="167" spans="1:20" x14ac:dyDescent="0.25">
      <c r="A167" t="s">
        <v>14</v>
      </c>
      <c r="B167" s="1">
        <v>43620</v>
      </c>
      <c r="C167" s="1">
        <v>43671</v>
      </c>
      <c r="D167">
        <v>76.3</v>
      </c>
      <c r="E167">
        <v>77.2</v>
      </c>
      <c r="F167">
        <v>75.7</v>
      </c>
      <c r="G167">
        <v>77.05</v>
      </c>
      <c r="H167">
        <v>77.2</v>
      </c>
      <c r="I167">
        <v>77.05</v>
      </c>
      <c r="J167">
        <v>13</v>
      </c>
      <c r="K167">
        <v>59.59</v>
      </c>
      <c r="L167">
        <v>300000</v>
      </c>
      <c r="M167">
        <v>54000</v>
      </c>
      <c r="N167">
        <v>76.5</v>
      </c>
      <c r="O167" s="11">
        <f t="shared" si="11"/>
        <v>1.8506278916060694E-2</v>
      </c>
      <c r="P167">
        <v>1.6356164383561644E-2</v>
      </c>
      <c r="Q167" s="3">
        <f t="shared" si="10"/>
        <v>1.6356164383561644E-4</v>
      </c>
      <c r="R167" s="11">
        <f t="shared" si="12"/>
        <v>1.8342717272225077E-2</v>
      </c>
      <c r="S167">
        <f t="shared" si="13"/>
        <v>0.34531247454653158</v>
      </c>
      <c r="T167" t="b">
        <f t="shared" si="14"/>
        <v>0</v>
      </c>
    </row>
    <row r="168" spans="1:20" x14ac:dyDescent="0.25">
      <c r="A168" t="s">
        <v>14</v>
      </c>
      <c r="B168" s="1">
        <v>43622</v>
      </c>
      <c r="C168" s="1">
        <v>43671</v>
      </c>
      <c r="D168">
        <v>76.3</v>
      </c>
      <c r="E168">
        <v>76.5</v>
      </c>
      <c r="F168">
        <v>72.900000000000006</v>
      </c>
      <c r="G168">
        <v>73.75</v>
      </c>
      <c r="H168">
        <v>73.849999999999994</v>
      </c>
      <c r="I168">
        <v>73.75</v>
      </c>
      <c r="J168">
        <v>29</v>
      </c>
      <c r="K168">
        <v>129.05000000000001</v>
      </c>
      <c r="L168">
        <v>372000</v>
      </c>
      <c r="M168">
        <v>72000</v>
      </c>
      <c r="N168">
        <v>73.5</v>
      </c>
      <c r="O168" s="11">
        <f t="shared" si="11"/>
        <v>-4.282933160285525E-2</v>
      </c>
      <c r="P168">
        <v>1.6356164383561644E-2</v>
      </c>
      <c r="Q168" s="3">
        <f t="shared" si="10"/>
        <v>1.6356164383561644E-4</v>
      </c>
      <c r="R168" s="11">
        <f t="shared" si="12"/>
        <v>-4.2992893246690866E-2</v>
      </c>
      <c r="S168">
        <f t="shared" si="13"/>
        <v>-0.80936658045805376</v>
      </c>
      <c r="T168" t="b">
        <f t="shared" si="14"/>
        <v>1</v>
      </c>
    </row>
    <row r="169" spans="1:20" x14ac:dyDescent="0.25">
      <c r="A169" t="s">
        <v>14</v>
      </c>
      <c r="B169" s="1">
        <v>43623</v>
      </c>
      <c r="C169" s="1">
        <v>43671</v>
      </c>
      <c r="D169">
        <v>71.849999999999994</v>
      </c>
      <c r="E169">
        <v>74.05</v>
      </c>
      <c r="F169">
        <v>71.849999999999994</v>
      </c>
      <c r="G169">
        <v>72.5</v>
      </c>
      <c r="H169">
        <v>72.5</v>
      </c>
      <c r="I169">
        <v>72.5</v>
      </c>
      <c r="J169">
        <v>15</v>
      </c>
      <c r="K169">
        <v>65.73</v>
      </c>
      <c r="L169">
        <v>414000</v>
      </c>
      <c r="M169">
        <v>42000</v>
      </c>
      <c r="N169">
        <v>72.349999999999994</v>
      </c>
      <c r="O169" s="11">
        <f t="shared" si="11"/>
        <v>-1.6949152542372881E-2</v>
      </c>
      <c r="P169">
        <v>1.6301369863013698E-2</v>
      </c>
      <c r="Q169" s="3">
        <f t="shared" si="10"/>
        <v>1.6301369863013697E-4</v>
      </c>
      <c r="R169" s="11">
        <f t="shared" si="12"/>
        <v>-1.7112166241003018E-2</v>
      </c>
      <c r="S169">
        <f t="shared" si="13"/>
        <v>-0.32214662537921629</v>
      </c>
      <c r="T169" t="b">
        <f t="shared" si="14"/>
        <v>1</v>
      </c>
    </row>
    <row r="170" spans="1:20" x14ac:dyDescent="0.25">
      <c r="A170" t="s">
        <v>14</v>
      </c>
      <c r="B170" s="1">
        <v>43626</v>
      </c>
      <c r="C170" s="1">
        <v>43671</v>
      </c>
      <c r="D170">
        <v>72.25</v>
      </c>
      <c r="E170">
        <v>73.099999999999994</v>
      </c>
      <c r="F170">
        <v>71.55</v>
      </c>
      <c r="G170">
        <v>72.5</v>
      </c>
      <c r="H170">
        <v>73.099999999999994</v>
      </c>
      <c r="I170">
        <v>72.5</v>
      </c>
      <c r="J170">
        <v>7</v>
      </c>
      <c r="K170">
        <v>30.34</v>
      </c>
      <c r="L170">
        <v>402000</v>
      </c>
      <c r="M170">
        <v>-12000</v>
      </c>
      <c r="N170">
        <v>72.45</v>
      </c>
      <c r="O170" s="11">
        <f t="shared" si="11"/>
        <v>0</v>
      </c>
      <c r="P170">
        <v>1.6383561643835618E-2</v>
      </c>
      <c r="Q170" s="3">
        <f t="shared" si="10"/>
        <v>1.6383561643835618E-4</v>
      </c>
      <c r="R170" s="11">
        <f t="shared" si="12"/>
        <v>-1.6383561643835618E-4</v>
      </c>
      <c r="S170">
        <f t="shared" si="13"/>
        <v>-3.0843021397299426E-3</v>
      </c>
      <c r="T170" t="b">
        <f t="shared" si="14"/>
        <v>1</v>
      </c>
    </row>
    <row r="171" spans="1:20" x14ac:dyDescent="0.25">
      <c r="A171" t="s">
        <v>14</v>
      </c>
      <c r="B171" s="1">
        <v>43627</v>
      </c>
      <c r="C171" s="1">
        <v>43671</v>
      </c>
      <c r="D171">
        <v>73.8</v>
      </c>
      <c r="E171">
        <v>75.900000000000006</v>
      </c>
      <c r="F171">
        <v>73.8</v>
      </c>
      <c r="G171">
        <v>75.5</v>
      </c>
      <c r="H171">
        <v>75.25</v>
      </c>
      <c r="I171">
        <v>75.5</v>
      </c>
      <c r="J171">
        <v>13</v>
      </c>
      <c r="K171">
        <v>58.52</v>
      </c>
      <c r="L171">
        <v>366000</v>
      </c>
      <c r="M171">
        <v>-36000</v>
      </c>
      <c r="N171">
        <v>75.2</v>
      </c>
      <c r="O171" s="11">
        <f t="shared" si="11"/>
        <v>4.1379310344827586E-2</v>
      </c>
      <c r="P171">
        <v>1.6383561643835618E-2</v>
      </c>
      <c r="Q171" s="3">
        <f t="shared" si="10"/>
        <v>1.6383561643835618E-4</v>
      </c>
      <c r="R171" s="11">
        <f t="shared" si="12"/>
        <v>4.1215474728389233E-2</v>
      </c>
      <c r="S171">
        <f t="shared" si="13"/>
        <v>0.77590562820377995</v>
      </c>
      <c r="T171" t="b">
        <f t="shared" si="14"/>
        <v>1</v>
      </c>
    </row>
    <row r="172" spans="1:20" x14ac:dyDescent="0.25">
      <c r="A172" t="s">
        <v>14</v>
      </c>
      <c r="B172" s="1">
        <v>43628</v>
      </c>
      <c r="C172" s="1">
        <v>43671</v>
      </c>
      <c r="D172">
        <v>74.7</v>
      </c>
      <c r="E172">
        <v>75.5</v>
      </c>
      <c r="F172">
        <v>74.7</v>
      </c>
      <c r="G172">
        <v>75.25</v>
      </c>
      <c r="H172">
        <v>75.25</v>
      </c>
      <c r="I172">
        <v>75.8</v>
      </c>
      <c r="J172">
        <v>14</v>
      </c>
      <c r="K172">
        <v>63.1</v>
      </c>
      <c r="L172">
        <v>384000</v>
      </c>
      <c r="M172">
        <v>18000</v>
      </c>
      <c r="N172">
        <v>75.2</v>
      </c>
      <c r="O172" s="11">
        <f t="shared" si="11"/>
        <v>3.9735099337747971E-3</v>
      </c>
      <c r="P172">
        <v>1.6383561643835618E-2</v>
      </c>
      <c r="Q172" s="3">
        <f t="shared" si="10"/>
        <v>1.6383561643835618E-4</v>
      </c>
      <c r="R172" s="11">
        <f t="shared" si="12"/>
        <v>3.8096743173364409E-3</v>
      </c>
      <c r="S172">
        <f t="shared" si="13"/>
        <v>7.1719366668089826E-2</v>
      </c>
      <c r="T172" t="b">
        <f t="shared" si="14"/>
        <v>1</v>
      </c>
    </row>
    <row r="173" spans="1:20" x14ac:dyDescent="0.25">
      <c r="A173" t="s">
        <v>14</v>
      </c>
      <c r="B173" s="1">
        <v>43629</v>
      </c>
      <c r="C173" s="1">
        <v>43671</v>
      </c>
      <c r="D173">
        <v>74.900000000000006</v>
      </c>
      <c r="E173">
        <v>75.099999999999994</v>
      </c>
      <c r="F173">
        <v>72</v>
      </c>
      <c r="G173">
        <v>74.5</v>
      </c>
      <c r="H173">
        <v>74.7</v>
      </c>
      <c r="I173">
        <v>74.5</v>
      </c>
      <c r="J173">
        <v>32</v>
      </c>
      <c r="K173">
        <v>140.75</v>
      </c>
      <c r="L173">
        <v>420000</v>
      </c>
      <c r="M173">
        <v>36000</v>
      </c>
      <c r="N173">
        <v>74.150000000000006</v>
      </c>
      <c r="O173" s="11">
        <f t="shared" si="11"/>
        <v>-1.715039577836408E-2</v>
      </c>
      <c r="P173">
        <v>1.6383561643835618E-2</v>
      </c>
      <c r="Q173" s="3">
        <f t="shared" si="10"/>
        <v>1.6383561643835618E-4</v>
      </c>
      <c r="R173" s="11">
        <f t="shared" si="12"/>
        <v>-1.7314231394802437E-2</v>
      </c>
      <c r="S173">
        <f t="shared" si="13"/>
        <v>-0.32595062111455692</v>
      </c>
      <c r="T173" t="b">
        <f t="shared" si="14"/>
        <v>1</v>
      </c>
    </row>
    <row r="174" spans="1:20" x14ac:dyDescent="0.25">
      <c r="A174" t="s">
        <v>14</v>
      </c>
      <c r="B174" s="1">
        <v>43630</v>
      </c>
      <c r="C174" s="1">
        <v>43671</v>
      </c>
      <c r="D174">
        <v>74.5</v>
      </c>
      <c r="E174">
        <v>74.5</v>
      </c>
      <c r="F174">
        <v>72.849999999999994</v>
      </c>
      <c r="G174">
        <v>73.150000000000006</v>
      </c>
      <c r="H174">
        <v>73.150000000000006</v>
      </c>
      <c r="I174">
        <v>73.150000000000006</v>
      </c>
      <c r="J174">
        <v>24</v>
      </c>
      <c r="K174">
        <v>106.19</v>
      </c>
      <c r="L174">
        <v>462000</v>
      </c>
      <c r="M174">
        <v>42000</v>
      </c>
      <c r="N174">
        <v>72.849999999999994</v>
      </c>
      <c r="O174" s="11">
        <f t="shared" si="11"/>
        <v>-1.8120805369127441E-2</v>
      </c>
      <c r="P174">
        <v>1.6301369863013698E-2</v>
      </c>
      <c r="Q174" s="3">
        <f t="shared" si="10"/>
        <v>1.6301369863013697E-4</v>
      </c>
      <c r="R174" s="11">
        <f t="shared" si="12"/>
        <v>-1.8283819067757577E-2</v>
      </c>
      <c r="S174">
        <f t="shared" si="13"/>
        <v>-0.34420368109847377</v>
      </c>
      <c r="T174" t="b">
        <f t="shared" si="14"/>
        <v>1</v>
      </c>
    </row>
    <row r="175" spans="1:20" x14ac:dyDescent="0.25">
      <c r="A175" t="s">
        <v>14</v>
      </c>
      <c r="B175" s="1">
        <v>43633</v>
      </c>
      <c r="C175" s="1">
        <v>43671</v>
      </c>
      <c r="D175">
        <v>72.7</v>
      </c>
      <c r="E175">
        <v>72.75</v>
      </c>
      <c r="F175">
        <v>71.7</v>
      </c>
      <c r="G175">
        <v>72.400000000000006</v>
      </c>
      <c r="H175">
        <v>72.349999999999994</v>
      </c>
      <c r="I175">
        <v>72.400000000000006</v>
      </c>
      <c r="J175">
        <v>22</v>
      </c>
      <c r="K175">
        <v>95.46</v>
      </c>
      <c r="L175">
        <v>510000</v>
      </c>
      <c r="M175">
        <v>48000</v>
      </c>
      <c r="N175">
        <v>71.95</v>
      </c>
      <c r="O175" s="11">
        <f t="shared" si="11"/>
        <v>-1.0252904989747093E-2</v>
      </c>
      <c r="P175">
        <v>1.6356164383561644E-2</v>
      </c>
      <c r="Q175" s="3">
        <f t="shared" si="10"/>
        <v>1.6356164383561644E-4</v>
      </c>
      <c r="R175" s="11">
        <f t="shared" si="12"/>
        <v>-1.041646663358271E-2</v>
      </c>
      <c r="S175">
        <f t="shared" si="13"/>
        <v>-0.19609612991856881</v>
      </c>
      <c r="T175" t="b">
        <f t="shared" si="14"/>
        <v>1</v>
      </c>
    </row>
    <row r="176" spans="1:20" x14ac:dyDescent="0.25">
      <c r="A176" t="s">
        <v>14</v>
      </c>
      <c r="B176" s="1">
        <v>43634</v>
      </c>
      <c r="C176" s="1">
        <v>43671</v>
      </c>
      <c r="D176">
        <v>71.650000000000006</v>
      </c>
      <c r="E176">
        <v>72.05</v>
      </c>
      <c r="F176">
        <v>67.45</v>
      </c>
      <c r="G176">
        <v>69</v>
      </c>
      <c r="H176">
        <v>69.75</v>
      </c>
      <c r="I176">
        <v>69</v>
      </c>
      <c r="J176">
        <v>84</v>
      </c>
      <c r="K176">
        <v>352.08</v>
      </c>
      <c r="L176">
        <v>702000</v>
      </c>
      <c r="M176">
        <v>192000</v>
      </c>
      <c r="N176">
        <v>69.05</v>
      </c>
      <c r="O176" s="11">
        <f t="shared" si="11"/>
        <v>-4.6961325966850903E-2</v>
      </c>
      <c r="P176">
        <v>1.6301369863013698E-2</v>
      </c>
      <c r="Q176" s="3">
        <f t="shared" si="10"/>
        <v>1.6301369863013697E-4</v>
      </c>
      <c r="R176" s="11">
        <f t="shared" si="12"/>
        <v>-4.712433966548104E-2</v>
      </c>
      <c r="S176">
        <f t="shared" si="13"/>
        <v>-0.88714349677617677</v>
      </c>
      <c r="T176" t="b">
        <f t="shared" si="14"/>
        <v>1</v>
      </c>
    </row>
    <row r="177" spans="1:20" x14ac:dyDescent="0.25">
      <c r="A177" t="s">
        <v>14</v>
      </c>
      <c r="B177" s="1">
        <v>43635</v>
      </c>
      <c r="C177" s="1">
        <v>43671</v>
      </c>
      <c r="D177">
        <v>70.150000000000006</v>
      </c>
      <c r="E177">
        <v>70.150000000000006</v>
      </c>
      <c r="F177">
        <v>57.4</v>
      </c>
      <c r="G177">
        <v>59.45</v>
      </c>
      <c r="H177">
        <v>58.05</v>
      </c>
      <c r="I177">
        <v>59.45</v>
      </c>
      <c r="J177">
        <v>336</v>
      </c>
      <c r="K177">
        <v>1249.45</v>
      </c>
      <c r="L177">
        <v>1170000</v>
      </c>
      <c r="M177">
        <v>468000</v>
      </c>
      <c r="N177">
        <v>59.4</v>
      </c>
      <c r="O177" s="11">
        <f t="shared" si="11"/>
        <v>-0.13840579710144923</v>
      </c>
      <c r="P177">
        <v>1.6328767123287673E-2</v>
      </c>
      <c r="Q177" s="3">
        <f t="shared" si="10"/>
        <v>1.6328767123287673E-4</v>
      </c>
      <c r="R177" s="11">
        <f t="shared" si="12"/>
        <v>-0.13856908477268212</v>
      </c>
      <c r="S177">
        <f t="shared" si="13"/>
        <v>-2.608644774291859</v>
      </c>
      <c r="T177" t="b">
        <f t="shared" si="14"/>
        <v>0</v>
      </c>
    </row>
    <row r="178" spans="1:20" x14ac:dyDescent="0.25">
      <c r="A178" t="s">
        <v>14</v>
      </c>
      <c r="B178" s="1">
        <v>43636</v>
      </c>
      <c r="C178" s="1">
        <v>43671</v>
      </c>
      <c r="D178">
        <v>57.4</v>
      </c>
      <c r="E178">
        <v>63.65</v>
      </c>
      <c r="F178">
        <v>57</v>
      </c>
      <c r="G178">
        <v>63.4</v>
      </c>
      <c r="H178">
        <v>63.35</v>
      </c>
      <c r="I178">
        <v>63.4</v>
      </c>
      <c r="J178">
        <v>368</v>
      </c>
      <c r="K178">
        <v>1345.79</v>
      </c>
      <c r="L178">
        <v>1110000</v>
      </c>
      <c r="M178">
        <v>-60000</v>
      </c>
      <c r="N178">
        <v>63</v>
      </c>
      <c r="O178" s="11">
        <f t="shared" si="11"/>
        <v>6.6442388561816584E-2</v>
      </c>
      <c r="P178">
        <v>1.6383561643835618E-2</v>
      </c>
      <c r="Q178" s="3">
        <f t="shared" si="10"/>
        <v>1.6383561643835618E-4</v>
      </c>
      <c r="R178" s="11">
        <f t="shared" si="12"/>
        <v>6.6278552945378225E-2</v>
      </c>
      <c r="S178">
        <f t="shared" si="13"/>
        <v>1.2477328624362296</v>
      </c>
      <c r="T178" t="b">
        <f t="shared" si="14"/>
        <v>1</v>
      </c>
    </row>
    <row r="179" spans="1:20" x14ac:dyDescent="0.25">
      <c r="A179" t="s">
        <v>14</v>
      </c>
      <c r="B179" s="1">
        <v>43637</v>
      </c>
      <c r="C179" s="1">
        <v>43671</v>
      </c>
      <c r="D179">
        <v>62.75</v>
      </c>
      <c r="E179">
        <v>64.3</v>
      </c>
      <c r="F179">
        <v>62.3</v>
      </c>
      <c r="G179">
        <v>63.9</v>
      </c>
      <c r="H179">
        <v>64.05</v>
      </c>
      <c r="I179">
        <v>63.9</v>
      </c>
      <c r="J179">
        <v>187</v>
      </c>
      <c r="K179">
        <v>710.71</v>
      </c>
      <c r="L179">
        <v>1296000</v>
      </c>
      <c r="M179">
        <v>186000</v>
      </c>
      <c r="N179">
        <v>63.55</v>
      </c>
      <c r="O179" s="11">
        <f t="shared" si="11"/>
        <v>7.8864353312302835E-3</v>
      </c>
      <c r="P179">
        <v>1.6410958904109589E-2</v>
      </c>
      <c r="Q179" s="3">
        <f t="shared" si="10"/>
        <v>1.6410958904109589E-4</v>
      </c>
      <c r="R179" s="11">
        <f t="shared" si="12"/>
        <v>7.7223257421891872E-3</v>
      </c>
      <c r="S179">
        <f t="shared" si="13"/>
        <v>0.14537733813994799</v>
      </c>
      <c r="T179" t="b">
        <f t="shared" si="14"/>
        <v>1</v>
      </c>
    </row>
    <row r="180" spans="1:20" x14ac:dyDescent="0.25">
      <c r="A180" t="s">
        <v>14</v>
      </c>
      <c r="B180" s="1">
        <v>43640</v>
      </c>
      <c r="C180" s="1">
        <v>43671</v>
      </c>
      <c r="D180">
        <v>64.75</v>
      </c>
      <c r="E180">
        <v>64.75</v>
      </c>
      <c r="F180">
        <v>60.85</v>
      </c>
      <c r="G180">
        <v>62.8</v>
      </c>
      <c r="H180">
        <v>62.5</v>
      </c>
      <c r="I180">
        <v>62.8</v>
      </c>
      <c r="J180">
        <v>429</v>
      </c>
      <c r="K180">
        <v>1616.04</v>
      </c>
      <c r="L180">
        <v>2166000</v>
      </c>
      <c r="M180">
        <v>870000</v>
      </c>
      <c r="N180">
        <v>62.5</v>
      </c>
      <c r="O180" s="11">
        <f t="shared" si="11"/>
        <v>-1.721439749608766E-2</v>
      </c>
      <c r="P180">
        <v>1.6465753424657534E-2</v>
      </c>
      <c r="Q180" s="3">
        <f t="shared" si="10"/>
        <v>1.6465753424657536E-4</v>
      </c>
      <c r="R180" s="11">
        <f t="shared" si="12"/>
        <v>-1.7379055030334236E-2</v>
      </c>
      <c r="S180">
        <f t="shared" si="13"/>
        <v>-0.3271709642983055</v>
      </c>
      <c r="T180" t="b">
        <f t="shared" si="14"/>
        <v>1</v>
      </c>
    </row>
    <row r="181" spans="1:20" x14ac:dyDescent="0.25">
      <c r="A181" t="s">
        <v>14</v>
      </c>
      <c r="B181" s="1">
        <v>43641</v>
      </c>
      <c r="C181" s="1">
        <v>43671</v>
      </c>
      <c r="D181">
        <v>62</v>
      </c>
      <c r="E181">
        <v>66.349999999999994</v>
      </c>
      <c r="F181">
        <v>61.05</v>
      </c>
      <c r="G181">
        <v>65.05</v>
      </c>
      <c r="H181">
        <v>65</v>
      </c>
      <c r="I181">
        <v>65.05</v>
      </c>
      <c r="J181">
        <v>822</v>
      </c>
      <c r="K181">
        <v>3160.01</v>
      </c>
      <c r="L181">
        <v>4278000</v>
      </c>
      <c r="M181">
        <v>2112000</v>
      </c>
      <c r="N181">
        <v>64.650000000000006</v>
      </c>
      <c r="O181" s="11">
        <f t="shared" si="11"/>
        <v>3.5828025477707005E-2</v>
      </c>
      <c r="P181">
        <v>1.6383561643835618E-2</v>
      </c>
      <c r="Q181" s="3">
        <f t="shared" si="10"/>
        <v>1.6383561643835618E-4</v>
      </c>
      <c r="R181" s="11">
        <f t="shared" si="12"/>
        <v>3.5664189861268653E-2</v>
      </c>
      <c r="S181">
        <f t="shared" si="13"/>
        <v>0.67139941541486159</v>
      </c>
      <c r="T181" t="b">
        <f t="shared" si="14"/>
        <v>1</v>
      </c>
    </row>
    <row r="182" spans="1:20" x14ac:dyDescent="0.25">
      <c r="A182" t="s">
        <v>14</v>
      </c>
      <c r="B182" s="1">
        <v>43642</v>
      </c>
      <c r="C182" s="1">
        <v>43671</v>
      </c>
      <c r="D182">
        <v>64.400000000000006</v>
      </c>
      <c r="E182">
        <v>66.150000000000006</v>
      </c>
      <c r="F182">
        <v>64</v>
      </c>
      <c r="G182">
        <v>65.7</v>
      </c>
      <c r="H182">
        <v>65.599999999999994</v>
      </c>
      <c r="I182">
        <v>65.7</v>
      </c>
      <c r="J182">
        <v>724</v>
      </c>
      <c r="K182">
        <v>2820.01</v>
      </c>
      <c r="L182">
        <v>5442000</v>
      </c>
      <c r="M182">
        <v>1164000</v>
      </c>
      <c r="N182">
        <v>65.25</v>
      </c>
      <c r="O182" s="11">
        <f t="shared" si="11"/>
        <v>9.9923136049193811E-3</v>
      </c>
      <c r="P182">
        <v>1.6328767123287673E-2</v>
      </c>
      <c r="Q182" s="3">
        <f t="shared" si="10"/>
        <v>1.6328767123287673E-4</v>
      </c>
      <c r="R182" s="11">
        <f t="shared" si="12"/>
        <v>9.8290259336865048E-3</v>
      </c>
      <c r="S182">
        <f t="shared" si="13"/>
        <v>0.18503721216281921</v>
      </c>
      <c r="T182" t="b">
        <f t="shared" si="14"/>
        <v>1</v>
      </c>
    </row>
    <row r="183" spans="1:20" x14ac:dyDescent="0.25">
      <c r="A183" t="s">
        <v>14</v>
      </c>
      <c r="B183" s="1">
        <v>43643</v>
      </c>
      <c r="C183" s="1">
        <v>43671</v>
      </c>
      <c r="D183">
        <v>66.349999999999994</v>
      </c>
      <c r="E183">
        <v>69.05</v>
      </c>
      <c r="F183">
        <v>66.150000000000006</v>
      </c>
      <c r="G183">
        <v>66.400000000000006</v>
      </c>
      <c r="H183">
        <v>66.3</v>
      </c>
      <c r="I183">
        <v>66.400000000000006</v>
      </c>
      <c r="J183">
        <v>1077</v>
      </c>
      <c r="K183">
        <v>4367.66</v>
      </c>
      <c r="L183">
        <v>5670000</v>
      </c>
      <c r="M183">
        <v>228000</v>
      </c>
      <c r="N183">
        <v>66.099999999999994</v>
      </c>
      <c r="O183" s="11">
        <f t="shared" si="11"/>
        <v>1.0654490106544944E-2</v>
      </c>
      <c r="P183">
        <v>1.6328767123287673E-2</v>
      </c>
      <c r="Q183" s="3">
        <f t="shared" si="10"/>
        <v>1.6328767123287673E-4</v>
      </c>
      <c r="R183" s="11">
        <f t="shared" si="12"/>
        <v>1.0491202435312067E-2</v>
      </c>
      <c r="S183">
        <f t="shared" si="13"/>
        <v>0.19750307547899904</v>
      </c>
      <c r="T183" t="b">
        <f t="shared" si="14"/>
        <v>1</v>
      </c>
    </row>
    <row r="184" spans="1:20" x14ac:dyDescent="0.25">
      <c r="A184" t="s">
        <v>14</v>
      </c>
      <c r="B184" s="1">
        <v>43644</v>
      </c>
      <c r="C184" s="1">
        <v>43706</v>
      </c>
      <c r="D184">
        <v>64.7</v>
      </c>
      <c r="E184">
        <v>64.7</v>
      </c>
      <c r="F184">
        <v>62</v>
      </c>
      <c r="G184">
        <v>62.25</v>
      </c>
      <c r="H184">
        <v>62.4</v>
      </c>
      <c r="I184">
        <v>62.25</v>
      </c>
      <c r="J184">
        <v>13</v>
      </c>
      <c r="K184">
        <v>49.31</v>
      </c>
      <c r="L184">
        <v>240000</v>
      </c>
      <c r="M184">
        <v>48000</v>
      </c>
      <c r="N184">
        <v>63.3</v>
      </c>
      <c r="O184" s="11">
        <f t="shared" si="11"/>
        <v>-6.2500000000000083E-2</v>
      </c>
      <c r="P184">
        <v>1.6383561643835618E-2</v>
      </c>
      <c r="Q184" s="3">
        <f t="shared" si="10"/>
        <v>1.6383561643835618E-4</v>
      </c>
      <c r="R184" s="11">
        <f t="shared" si="12"/>
        <v>-6.2663835616438443E-2</v>
      </c>
      <c r="S184">
        <f t="shared" si="13"/>
        <v>-1.1796836760960745</v>
      </c>
      <c r="T184" t="b">
        <f t="shared" si="14"/>
        <v>1</v>
      </c>
    </row>
    <row r="185" spans="1:20" x14ac:dyDescent="0.25">
      <c r="A185" t="s">
        <v>14</v>
      </c>
      <c r="B185" s="1">
        <v>43647</v>
      </c>
      <c r="C185" s="1">
        <v>43706</v>
      </c>
      <c r="D185">
        <v>63</v>
      </c>
      <c r="E185">
        <v>64.150000000000006</v>
      </c>
      <c r="F185">
        <v>61.6</v>
      </c>
      <c r="G185">
        <v>64.150000000000006</v>
      </c>
      <c r="H185">
        <v>64.099999999999994</v>
      </c>
      <c r="I185">
        <v>64.150000000000006</v>
      </c>
      <c r="J185">
        <v>9</v>
      </c>
      <c r="K185">
        <v>34.14</v>
      </c>
      <c r="L185">
        <v>258000</v>
      </c>
      <c r="M185">
        <v>18000</v>
      </c>
      <c r="N185">
        <v>65.3</v>
      </c>
      <c r="O185" s="11">
        <f t="shared" si="11"/>
        <v>3.0522088353413745E-2</v>
      </c>
      <c r="P185">
        <v>1.6136986301369862E-2</v>
      </c>
      <c r="Q185" s="3">
        <f t="shared" si="10"/>
        <v>1.6136986301369861E-4</v>
      </c>
      <c r="R185" s="11">
        <f t="shared" si="12"/>
        <v>3.0360718490400045E-2</v>
      </c>
      <c r="S185">
        <f t="shared" si="13"/>
        <v>0.5715584378987113</v>
      </c>
      <c r="T185" t="b">
        <f t="shared" si="14"/>
        <v>0</v>
      </c>
    </row>
    <row r="186" spans="1:20" x14ac:dyDescent="0.25">
      <c r="A186" t="s">
        <v>14</v>
      </c>
      <c r="B186" s="1">
        <v>43648</v>
      </c>
      <c r="C186" s="1">
        <v>43706</v>
      </c>
      <c r="D186">
        <v>63.1</v>
      </c>
      <c r="E186">
        <v>64.25</v>
      </c>
      <c r="F186">
        <v>63.05</v>
      </c>
      <c r="G186">
        <v>64.25</v>
      </c>
      <c r="H186">
        <v>64.25</v>
      </c>
      <c r="I186">
        <v>64.25</v>
      </c>
      <c r="J186">
        <v>18</v>
      </c>
      <c r="K186">
        <v>68.5</v>
      </c>
      <c r="L186">
        <v>318000</v>
      </c>
      <c r="M186">
        <v>60000</v>
      </c>
      <c r="N186">
        <v>65.25</v>
      </c>
      <c r="O186" s="11">
        <f t="shared" si="11"/>
        <v>1.5588464536242293E-3</v>
      </c>
      <c r="P186">
        <v>1.6109589041095891E-2</v>
      </c>
      <c r="Q186" s="3">
        <f t="shared" si="10"/>
        <v>1.610958904109589E-4</v>
      </c>
      <c r="R186" s="11">
        <f t="shared" si="12"/>
        <v>1.3977505632132704E-3</v>
      </c>
      <c r="S186">
        <f t="shared" si="13"/>
        <v>2.6313479001981756E-2</v>
      </c>
      <c r="T186" t="b">
        <f t="shared" si="14"/>
        <v>0</v>
      </c>
    </row>
    <row r="187" spans="1:20" x14ac:dyDescent="0.25">
      <c r="A187" t="s">
        <v>14</v>
      </c>
      <c r="B187" s="1">
        <v>43649</v>
      </c>
      <c r="C187" s="1">
        <v>43706</v>
      </c>
      <c r="D187">
        <v>64.45</v>
      </c>
      <c r="E187">
        <v>69.75</v>
      </c>
      <c r="F187">
        <v>64.45</v>
      </c>
      <c r="G187">
        <v>66.05</v>
      </c>
      <c r="H187">
        <v>66</v>
      </c>
      <c r="I187">
        <v>66.05</v>
      </c>
      <c r="J187">
        <v>44</v>
      </c>
      <c r="K187">
        <v>176.63</v>
      </c>
      <c r="L187">
        <v>342000</v>
      </c>
      <c r="M187">
        <v>24000</v>
      </c>
      <c r="N187">
        <v>67.150000000000006</v>
      </c>
      <c r="O187" s="11">
        <f t="shared" si="11"/>
        <v>2.8015564202334586E-2</v>
      </c>
      <c r="P187">
        <v>1.6164383561643837E-2</v>
      </c>
      <c r="Q187" s="3">
        <f t="shared" si="10"/>
        <v>1.6164383561643837E-4</v>
      </c>
      <c r="R187" s="11">
        <f t="shared" si="12"/>
        <v>2.785392036671815E-2</v>
      </c>
      <c r="S187">
        <f t="shared" si="13"/>
        <v>0.52436648425136645</v>
      </c>
      <c r="T187" t="b">
        <f t="shared" si="14"/>
        <v>0</v>
      </c>
    </row>
    <row r="188" spans="1:20" x14ac:dyDescent="0.25">
      <c r="A188" t="s">
        <v>14</v>
      </c>
      <c r="B188" s="1">
        <v>43650</v>
      </c>
      <c r="C188" s="1">
        <v>43706</v>
      </c>
      <c r="D188">
        <v>67.25</v>
      </c>
      <c r="E188">
        <v>69</v>
      </c>
      <c r="F188">
        <v>66.5</v>
      </c>
      <c r="G188">
        <v>69</v>
      </c>
      <c r="H188">
        <v>69</v>
      </c>
      <c r="I188">
        <v>69.599999999999994</v>
      </c>
      <c r="J188">
        <v>10</v>
      </c>
      <c r="K188">
        <v>40.49</v>
      </c>
      <c r="L188">
        <v>342000</v>
      </c>
      <c r="M188">
        <v>0</v>
      </c>
      <c r="N188">
        <v>68.849999999999994</v>
      </c>
      <c r="O188" s="11">
        <f t="shared" si="11"/>
        <v>5.3747161241483682E-2</v>
      </c>
      <c r="P188">
        <v>1.6109589041095891E-2</v>
      </c>
      <c r="Q188" s="3">
        <f t="shared" si="10"/>
        <v>1.610958904109589E-4</v>
      </c>
      <c r="R188" s="11">
        <f t="shared" si="12"/>
        <v>5.3586065351072722E-2</v>
      </c>
      <c r="S188">
        <f t="shared" si="13"/>
        <v>1.0087892951176936</v>
      </c>
      <c r="T188" t="b">
        <f t="shared" si="14"/>
        <v>0</v>
      </c>
    </row>
    <row r="189" spans="1:20" x14ac:dyDescent="0.25">
      <c r="A189" t="s">
        <v>14</v>
      </c>
      <c r="B189" s="1">
        <v>43651</v>
      </c>
      <c r="C189" s="1">
        <v>43706</v>
      </c>
      <c r="D189">
        <v>67.7</v>
      </c>
      <c r="E189">
        <v>68</v>
      </c>
      <c r="F189">
        <v>64.650000000000006</v>
      </c>
      <c r="G189">
        <v>65</v>
      </c>
      <c r="H189">
        <v>65.099999999999994</v>
      </c>
      <c r="I189">
        <v>65</v>
      </c>
      <c r="J189">
        <v>35</v>
      </c>
      <c r="K189">
        <v>140.34</v>
      </c>
      <c r="L189">
        <v>432000</v>
      </c>
      <c r="M189">
        <v>90000</v>
      </c>
      <c r="N189">
        <v>66.3</v>
      </c>
      <c r="O189" s="11">
        <f t="shared" si="11"/>
        <v>-6.6091954022988425E-2</v>
      </c>
      <c r="P189">
        <v>1.6027397260273971E-2</v>
      </c>
      <c r="Q189" s="3">
        <f t="shared" si="10"/>
        <v>1.6027397260273972E-4</v>
      </c>
      <c r="R189" s="11">
        <f t="shared" si="12"/>
        <v>-6.6252227995591162E-2</v>
      </c>
      <c r="S189">
        <f t="shared" si="13"/>
        <v>-1.2472372797252074</v>
      </c>
      <c r="T189" t="b">
        <f t="shared" si="14"/>
        <v>1</v>
      </c>
    </row>
    <row r="190" spans="1:20" x14ac:dyDescent="0.25">
      <c r="A190" t="s">
        <v>14</v>
      </c>
      <c r="B190" s="1">
        <v>43654</v>
      </c>
      <c r="C190" s="1">
        <v>43706</v>
      </c>
      <c r="D190">
        <v>65.05</v>
      </c>
      <c r="E190">
        <v>65.05</v>
      </c>
      <c r="F190">
        <v>60.8</v>
      </c>
      <c r="G190">
        <v>61.35</v>
      </c>
      <c r="H190">
        <v>61.3</v>
      </c>
      <c r="I190">
        <v>61.35</v>
      </c>
      <c r="J190">
        <v>13</v>
      </c>
      <c r="K190">
        <v>48.49</v>
      </c>
      <c r="L190">
        <v>462000</v>
      </c>
      <c r="M190">
        <v>30000</v>
      </c>
      <c r="N190">
        <v>62.75</v>
      </c>
      <c r="O190" s="11">
        <f t="shared" si="11"/>
        <v>-5.6153846153846131E-2</v>
      </c>
      <c r="P190">
        <v>1.6027397260273971E-2</v>
      </c>
      <c r="Q190" s="3">
        <f t="shared" si="10"/>
        <v>1.6027397260273972E-4</v>
      </c>
      <c r="R190" s="11">
        <f t="shared" si="12"/>
        <v>-5.6314120126448867E-2</v>
      </c>
      <c r="S190">
        <f t="shared" si="13"/>
        <v>-1.0601465357709126</v>
      </c>
      <c r="T190" t="b">
        <f t="shared" si="14"/>
        <v>0</v>
      </c>
    </row>
    <row r="191" spans="1:20" x14ac:dyDescent="0.25">
      <c r="A191" t="s">
        <v>14</v>
      </c>
      <c r="B191" s="1">
        <v>43655</v>
      </c>
      <c r="C191" s="1">
        <v>43706</v>
      </c>
      <c r="D191">
        <v>61.6</v>
      </c>
      <c r="E191">
        <v>62.25</v>
      </c>
      <c r="F191">
        <v>61.5</v>
      </c>
      <c r="G191">
        <v>62</v>
      </c>
      <c r="H191">
        <v>62</v>
      </c>
      <c r="I191">
        <v>62</v>
      </c>
      <c r="J191">
        <v>17</v>
      </c>
      <c r="K191">
        <v>63.09</v>
      </c>
      <c r="L191">
        <v>480000</v>
      </c>
      <c r="M191">
        <v>18000</v>
      </c>
      <c r="N191">
        <v>63.2</v>
      </c>
      <c r="O191" s="11">
        <f t="shared" si="11"/>
        <v>1.059494702526485E-2</v>
      </c>
      <c r="P191">
        <v>1.5945205479452055E-2</v>
      </c>
      <c r="Q191" s="3">
        <f t="shared" si="10"/>
        <v>1.5945205479452054E-4</v>
      </c>
      <c r="R191" s="11">
        <f t="shared" si="12"/>
        <v>1.0435494970470329E-2</v>
      </c>
      <c r="S191">
        <f t="shared" si="13"/>
        <v>0.19645434958687927</v>
      </c>
      <c r="T191" t="b">
        <f t="shared" si="14"/>
        <v>0</v>
      </c>
    </row>
    <row r="192" spans="1:20" x14ac:dyDescent="0.25">
      <c r="A192" t="s">
        <v>14</v>
      </c>
      <c r="B192" s="1">
        <v>43656</v>
      </c>
      <c r="C192" s="1">
        <v>43706</v>
      </c>
      <c r="D192">
        <v>62</v>
      </c>
      <c r="E192">
        <v>62</v>
      </c>
      <c r="F192">
        <v>56.6</v>
      </c>
      <c r="G192">
        <v>57.8</v>
      </c>
      <c r="H192">
        <v>57.7</v>
      </c>
      <c r="I192">
        <v>57.8</v>
      </c>
      <c r="J192">
        <v>137</v>
      </c>
      <c r="K192">
        <v>476.96</v>
      </c>
      <c r="L192">
        <v>618000</v>
      </c>
      <c r="M192">
        <v>138000</v>
      </c>
      <c r="N192">
        <v>59.4</v>
      </c>
      <c r="O192" s="11">
        <f t="shared" si="11"/>
        <v>-6.7741935483871016E-2</v>
      </c>
      <c r="P192">
        <v>1.6E-2</v>
      </c>
      <c r="Q192" s="3">
        <f t="shared" si="10"/>
        <v>1.6000000000000001E-4</v>
      </c>
      <c r="R192" s="11">
        <f t="shared" si="12"/>
        <v>-6.7901935483871009E-2</v>
      </c>
      <c r="S192">
        <f t="shared" si="13"/>
        <v>-1.278293996491946</v>
      </c>
      <c r="T192" t="b">
        <f t="shared" si="14"/>
        <v>0</v>
      </c>
    </row>
    <row r="193" spans="1:20" x14ac:dyDescent="0.25">
      <c r="A193" t="s">
        <v>14</v>
      </c>
      <c r="B193" s="1">
        <v>43657</v>
      </c>
      <c r="C193" s="1">
        <v>43706</v>
      </c>
      <c r="D193">
        <v>58.6</v>
      </c>
      <c r="E193">
        <v>61.1</v>
      </c>
      <c r="F193">
        <v>57.9</v>
      </c>
      <c r="G193">
        <v>61.05</v>
      </c>
      <c r="H193">
        <v>61</v>
      </c>
      <c r="I193">
        <v>61.05</v>
      </c>
      <c r="J193">
        <v>61</v>
      </c>
      <c r="K193">
        <v>215.65</v>
      </c>
      <c r="L193">
        <v>558000</v>
      </c>
      <c r="M193">
        <v>-60000</v>
      </c>
      <c r="N193">
        <v>62.35</v>
      </c>
      <c r="O193" s="11">
        <f t="shared" si="11"/>
        <v>5.6228373702422146E-2</v>
      </c>
      <c r="P193">
        <v>1.589041095890411E-2</v>
      </c>
      <c r="Q193" s="3">
        <f t="shared" si="10"/>
        <v>1.589041095890411E-4</v>
      </c>
      <c r="R193" s="11">
        <f t="shared" si="12"/>
        <v>5.6069469592833106E-2</v>
      </c>
      <c r="S193">
        <f t="shared" si="13"/>
        <v>1.0555408451358663</v>
      </c>
      <c r="T193" t="b">
        <f t="shared" si="14"/>
        <v>0</v>
      </c>
    </row>
    <row r="194" spans="1:20" x14ac:dyDescent="0.25">
      <c r="A194" t="s">
        <v>14</v>
      </c>
      <c r="B194" s="1">
        <v>43658</v>
      </c>
      <c r="C194" s="1">
        <v>43706</v>
      </c>
      <c r="D194">
        <v>60.9</v>
      </c>
      <c r="E194">
        <v>63.8</v>
      </c>
      <c r="F194">
        <v>60.9</v>
      </c>
      <c r="G194">
        <v>62.5</v>
      </c>
      <c r="H194">
        <v>62.4</v>
      </c>
      <c r="I194">
        <v>62.5</v>
      </c>
      <c r="J194">
        <v>27</v>
      </c>
      <c r="K194">
        <v>101.49</v>
      </c>
      <c r="L194">
        <v>534000</v>
      </c>
      <c r="M194">
        <v>-24000</v>
      </c>
      <c r="N194">
        <v>63.9</v>
      </c>
      <c r="O194" s="11">
        <f t="shared" si="11"/>
        <v>2.3751023751023798E-2</v>
      </c>
      <c r="P194">
        <v>1.5616438356164384E-2</v>
      </c>
      <c r="Q194" s="3">
        <f t="shared" si="10"/>
        <v>1.5616438356164385E-4</v>
      </c>
      <c r="R194" s="11">
        <f t="shared" si="12"/>
        <v>2.3594859367462154E-2</v>
      </c>
      <c r="S194">
        <f t="shared" si="13"/>
        <v>0.44418714816550281</v>
      </c>
      <c r="T194" t="b">
        <f t="shared" si="14"/>
        <v>0</v>
      </c>
    </row>
    <row r="195" spans="1:20" x14ac:dyDescent="0.25">
      <c r="A195" t="s">
        <v>14</v>
      </c>
      <c r="B195" s="1">
        <v>43661</v>
      </c>
      <c r="C195" s="1">
        <v>43706</v>
      </c>
      <c r="D195">
        <v>62.4</v>
      </c>
      <c r="E195">
        <v>62.4</v>
      </c>
      <c r="F195">
        <v>59.85</v>
      </c>
      <c r="G195">
        <v>60.2</v>
      </c>
      <c r="H195">
        <v>60</v>
      </c>
      <c r="I195">
        <v>60.2</v>
      </c>
      <c r="J195">
        <v>60</v>
      </c>
      <c r="K195">
        <v>218.27</v>
      </c>
      <c r="L195">
        <v>666000</v>
      </c>
      <c r="M195">
        <v>132000</v>
      </c>
      <c r="N195">
        <v>61.8</v>
      </c>
      <c r="O195" s="11">
        <f t="shared" si="11"/>
        <v>-3.6799999999999958E-2</v>
      </c>
      <c r="P195">
        <v>1.5698630136986302E-2</v>
      </c>
      <c r="Q195" s="3">
        <f t="shared" ref="Q195:Q226" si="15">P195/100</f>
        <v>1.5698630136986303E-4</v>
      </c>
      <c r="R195" s="11">
        <f t="shared" si="12"/>
        <v>-3.6956986301369822E-2</v>
      </c>
      <c r="S195">
        <f t="shared" si="13"/>
        <v>-0.69573707112807803</v>
      </c>
      <c r="T195" t="b">
        <f t="shared" si="14"/>
        <v>0</v>
      </c>
    </row>
    <row r="196" spans="1:20" x14ac:dyDescent="0.25">
      <c r="A196" t="s">
        <v>14</v>
      </c>
      <c r="B196" s="1">
        <v>43662</v>
      </c>
      <c r="C196" s="1">
        <v>43706</v>
      </c>
      <c r="D196">
        <v>60.8</v>
      </c>
      <c r="E196">
        <v>61.25</v>
      </c>
      <c r="F196">
        <v>59.25</v>
      </c>
      <c r="G196">
        <v>60.95</v>
      </c>
      <c r="H196">
        <v>60.7</v>
      </c>
      <c r="I196">
        <v>60.95</v>
      </c>
      <c r="J196">
        <v>85</v>
      </c>
      <c r="K196">
        <v>307.26</v>
      </c>
      <c r="L196">
        <v>786000</v>
      </c>
      <c r="M196">
        <v>120000</v>
      </c>
      <c r="N196">
        <v>62.3</v>
      </c>
      <c r="O196" s="11">
        <f t="shared" ref="O196:O226" si="16">(I196-I195)/I195</f>
        <v>1.2458471760797342E-2</v>
      </c>
      <c r="P196">
        <v>1.580821917808219E-2</v>
      </c>
      <c r="Q196" s="3">
        <f t="shared" si="15"/>
        <v>1.5808219178082189E-4</v>
      </c>
      <c r="R196" s="11">
        <f t="shared" ref="R196:R226" si="17">O196-Q196</f>
        <v>1.230038956901652E-2</v>
      </c>
      <c r="S196">
        <f t="shared" ref="S196:S226" si="18">R196/(_xlfn.STDEV.S($O$3:$O$226))</f>
        <v>0.2315620906611835</v>
      </c>
      <c r="T196" t="b">
        <f t="shared" ref="T196:T226" si="19">N195&lt;I195</f>
        <v>0</v>
      </c>
    </row>
    <row r="197" spans="1:20" x14ac:dyDescent="0.25">
      <c r="A197" t="s">
        <v>14</v>
      </c>
      <c r="B197" s="1">
        <v>43663</v>
      </c>
      <c r="C197" s="1">
        <v>43706</v>
      </c>
      <c r="D197">
        <v>60.4</v>
      </c>
      <c r="E197">
        <v>61.1</v>
      </c>
      <c r="F197">
        <v>58.35</v>
      </c>
      <c r="G197">
        <v>59.4</v>
      </c>
      <c r="H197">
        <v>59.2</v>
      </c>
      <c r="I197">
        <v>59.4</v>
      </c>
      <c r="J197">
        <v>110</v>
      </c>
      <c r="K197">
        <v>394.15</v>
      </c>
      <c r="L197">
        <v>1014000</v>
      </c>
      <c r="M197">
        <v>228000</v>
      </c>
      <c r="N197">
        <v>60.95</v>
      </c>
      <c r="O197" s="11">
        <f t="shared" si="16"/>
        <v>-2.5430680885972178E-2</v>
      </c>
      <c r="P197">
        <v>1.5780821917808219E-2</v>
      </c>
      <c r="Q197" s="3">
        <f t="shared" si="15"/>
        <v>1.5780821917808218E-4</v>
      </c>
      <c r="R197" s="11">
        <f t="shared" si="17"/>
        <v>-2.5588489105150259E-2</v>
      </c>
      <c r="S197">
        <f t="shared" si="18"/>
        <v>-0.48171840418573597</v>
      </c>
      <c r="T197" t="b">
        <f t="shared" si="19"/>
        <v>0</v>
      </c>
    </row>
    <row r="198" spans="1:20" x14ac:dyDescent="0.25">
      <c r="A198" t="s">
        <v>14</v>
      </c>
      <c r="B198" s="1">
        <v>43664</v>
      </c>
      <c r="C198" s="1">
        <v>43706</v>
      </c>
      <c r="D198">
        <v>59.4</v>
      </c>
      <c r="E198">
        <v>59.9</v>
      </c>
      <c r="F198">
        <v>58</v>
      </c>
      <c r="G198">
        <v>58.25</v>
      </c>
      <c r="H198">
        <v>58.15</v>
      </c>
      <c r="I198">
        <v>58.25</v>
      </c>
      <c r="J198">
        <v>88</v>
      </c>
      <c r="K198">
        <v>310.61</v>
      </c>
      <c r="L198">
        <v>1326000</v>
      </c>
      <c r="M198">
        <v>312000</v>
      </c>
      <c r="N198">
        <v>59.7</v>
      </c>
      <c r="O198" s="11">
        <f t="shared" si="16"/>
        <v>-1.9360269360269338E-2</v>
      </c>
      <c r="P198">
        <v>1.580821917808219E-2</v>
      </c>
      <c r="Q198" s="3">
        <f t="shared" si="15"/>
        <v>1.5808219178082189E-4</v>
      </c>
      <c r="R198" s="11">
        <f t="shared" si="17"/>
        <v>-1.9518351552050159E-2</v>
      </c>
      <c r="S198">
        <f t="shared" si="18"/>
        <v>-0.36744448346883252</v>
      </c>
      <c r="T198" t="b">
        <f t="shared" si="19"/>
        <v>0</v>
      </c>
    </row>
    <row r="199" spans="1:20" x14ac:dyDescent="0.25">
      <c r="A199" t="s">
        <v>14</v>
      </c>
      <c r="B199" s="1">
        <v>43665</v>
      </c>
      <c r="C199" s="1">
        <v>43706</v>
      </c>
      <c r="D199">
        <v>59</v>
      </c>
      <c r="E199">
        <v>59.1</v>
      </c>
      <c r="F199">
        <v>54.7</v>
      </c>
      <c r="G199">
        <v>55.9</v>
      </c>
      <c r="H199">
        <v>55.75</v>
      </c>
      <c r="I199">
        <v>55.9</v>
      </c>
      <c r="J199">
        <v>314</v>
      </c>
      <c r="K199">
        <v>1063.71</v>
      </c>
      <c r="L199">
        <v>2088000</v>
      </c>
      <c r="M199">
        <v>762000</v>
      </c>
      <c r="N199">
        <v>57.4</v>
      </c>
      <c r="O199" s="11">
        <f t="shared" si="16"/>
        <v>-4.0343347639485001E-2</v>
      </c>
      <c r="P199">
        <v>1.5726027397260273E-2</v>
      </c>
      <c r="Q199" s="3">
        <f t="shared" si="15"/>
        <v>1.5726027397260274E-4</v>
      </c>
      <c r="R199" s="11">
        <f t="shared" si="17"/>
        <v>-4.0500607913457602E-2</v>
      </c>
      <c r="S199">
        <f t="shared" si="18"/>
        <v>-0.76244783865320842</v>
      </c>
      <c r="T199" t="b">
        <f t="shared" si="19"/>
        <v>0</v>
      </c>
    </row>
    <row r="200" spans="1:20" x14ac:dyDescent="0.25">
      <c r="A200" t="s">
        <v>14</v>
      </c>
      <c r="B200" s="1">
        <v>43668</v>
      </c>
      <c r="C200" s="1">
        <v>43706</v>
      </c>
      <c r="D200">
        <v>56</v>
      </c>
      <c r="E200">
        <v>58.65</v>
      </c>
      <c r="F200">
        <v>54.1</v>
      </c>
      <c r="G200">
        <v>57.9</v>
      </c>
      <c r="H200">
        <v>58.2</v>
      </c>
      <c r="I200">
        <v>57.9</v>
      </c>
      <c r="J200">
        <v>1025</v>
      </c>
      <c r="K200">
        <v>3498.2</v>
      </c>
      <c r="L200">
        <v>4008000</v>
      </c>
      <c r="M200">
        <v>1920000</v>
      </c>
      <c r="N200">
        <v>59.3</v>
      </c>
      <c r="O200" s="11">
        <f t="shared" si="16"/>
        <v>3.5778175313059032E-2</v>
      </c>
      <c r="P200">
        <v>1.5726027397260273E-2</v>
      </c>
      <c r="Q200" s="3">
        <f t="shared" si="15"/>
        <v>1.5726027397260274E-4</v>
      </c>
      <c r="R200" s="11">
        <f t="shared" si="17"/>
        <v>3.5620915039086432E-2</v>
      </c>
      <c r="S200">
        <f t="shared" si="18"/>
        <v>0.67058474135585888</v>
      </c>
      <c r="T200" t="b">
        <f t="shared" si="19"/>
        <v>0</v>
      </c>
    </row>
    <row r="201" spans="1:20" x14ac:dyDescent="0.25">
      <c r="A201" t="s">
        <v>14</v>
      </c>
      <c r="B201" s="1">
        <v>43669</v>
      </c>
      <c r="C201" s="1">
        <v>43706</v>
      </c>
      <c r="D201">
        <v>58</v>
      </c>
      <c r="E201">
        <v>60.1</v>
      </c>
      <c r="F201">
        <v>57.35</v>
      </c>
      <c r="G201">
        <v>58.55</v>
      </c>
      <c r="H201">
        <v>58.5</v>
      </c>
      <c r="I201">
        <v>58.55</v>
      </c>
      <c r="J201">
        <v>833</v>
      </c>
      <c r="K201">
        <v>2940.95</v>
      </c>
      <c r="L201">
        <v>6192000</v>
      </c>
      <c r="M201">
        <v>2184000</v>
      </c>
      <c r="N201">
        <v>60.15</v>
      </c>
      <c r="O201" s="11">
        <f t="shared" si="16"/>
        <v>1.1226252158894622E-2</v>
      </c>
      <c r="P201">
        <v>1.5753424657534248E-2</v>
      </c>
      <c r="Q201" s="3">
        <f t="shared" si="15"/>
        <v>1.5753424657534247E-4</v>
      </c>
      <c r="R201" s="11">
        <f t="shared" si="17"/>
        <v>1.106871791231928E-2</v>
      </c>
      <c r="S201">
        <f t="shared" si="18"/>
        <v>0.20837514505814758</v>
      </c>
      <c r="T201" t="b">
        <f t="shared" si="19"/>
        <v>0</v>
      </c>
    </row>
    <row r="202" spans="1:20" x14ac:dyDescent="0.25">
      <c r="A202" t="s">
        <v>14</v>
      </c>
      <c r="B202" s="1">
        <v>43670</v>
      </c>
      <c r="C202" s="1">
        <v>43706</v>
      </c>
      <c r="D202">
        <v>59.2</v>
      </c>
      <c r="E202">
        <v>59.2</v>
      </c>
      <c r="F202">
        <v>55.1</v>
      </c>
      <c r="G202">
        <v>56.8</v>
      </c>
      <c r="H202">
        <v>57.25</v>
      </c>
      <c r="I202">
        <v>56.8</v>
      </c>
      <c r="J202">
        <v>754</v>
      </c>
      <c r="K202">
        <v>2555.96</v>
      </c>
      <c r="L202">
        <v>7254000</v>
      </c>
      <c r="M202">
        <v>1062000</v>
      </c>
      <c r="N202">
        <v>58.3</v>
      </c>
      <c r="O202" s="11">
        <f t="shared" si="16"/>
        <v>-2.9888983774551667E-2</v>
      </c>
      <c r="P202">
        <v>1.5726027397260273E-2</v>
      </c>
      <c r="Q202" s="3">
        <f t="shared" si="15"/>
        <v>1.5726027397260274E-4</v>
      </c>
      <c r="R202" s="11">
        <f t="shared" si="17"/>
        <v>-3.0046244048524271E-2</v>
      </c>
      <c r="S202">
        <f t="shared" si="18"/>
        <v>-0.5656382709957305</v>
      </c>
      <c r="T202" t="b">
        <f t="shared" si="19"/>
        <v>0</v>
      </c>
    </row>
    <row r="203" spans="1:20" x14ac:dyDescent="0.25">
      <c r="A203" t="s">
        <v>14</v>
      </c>
      <c r="B203" s="1">
        <v>43671</v>
      </c>
      <c r="C203" s="1">
        <v>43706</v>
      </c>
      <c r="D203">
        <v>57.75</v>
      </c>
      <c r="E203">
        <v>58.7</v>
      </c>
      <c r="F203">
        <v>56.05</v>
      </c>
      <c r="G203">
        <v>56.7</v>
      </c>
      <c r="H203">
        <v>56.95</v>
      </c>
      <c r="I203">
        <v>56.7</v>
      </c>
      <c r="J203">
        <v>942</v>
      </c>
      <c r="K203">
        <v>3234.19</v>
      </c>
      <c r="L203">
        <v>7884000</v>
      </c>
      <c r="M203">
        <v>630000</v>
      </c>
      <c r="N203">
        <v>58.5</v>
      </c>
      <c r="O203" s="11">
        <f t="shared" si="16"/>
        <v>-1.7605633802815902E-3</v>
      </c>
      <c r="P203">
        <v>1.5698630136986302E-2</v>
      </c>
      <c r="Q203" s="3">
        <f t="shared" si="15"/>
        <v>1.5698630136986303E-4</v>
      </c>
      <c r="R203" s="11">
        <f t="shared" si="17"/>
        <v>-1.9175496816514533E-3</v>
      </c>
      <c r="S203">
        <f t="shared" si="18"/>
        <v>-3.6099004079380555E-2</v>
      </c>
      <c r="T203" t="b">
        <f t="shared" si="19"/>
        <v>0</v>
      </c>
    </row>
    <row r="204" spans="1:20" x14ac:dyDescent="0.25">
      <c r="A204" t="s">
        <v>14</v>
      </c>
      <c r="B204" s="1">
        <v>43672</v>
      </c>
      <c r="C204" s="1">
        <v>43734</v>
      </c>
      <c r="D204">
        <v>58.7</v>
      </c>
      <c r="E204">
        <v>58.7</v>
      </c>
      <c r="F204">
        <v>58.55</v>
      </c>
      <c r="G204">
        <v>58.55</v>
      </c>
      <c r="H204">
        <v>58.55</v>
      </c>
      <c r="I204">
        <v>61.6</v>
      </c>
      <c r="J204">
        <v>2</v>
      </c>
      <c r="K204">
        <v>7.04</v>
      </c>
      <c r="L204">
        <v>72000</v>
      </c>
      <c r="M204">
        <v>0</v>
      </c>
      <c r="N204">
        <v>60.9</v>
      </c>
      <c r="O204" s="11">
        <f t="shared" si="16"/>
        <v>8.6419753086419721E-2</v>
      </c>
      <c r="P204">
        <v>1.5506849315068493E-2</v>
      </c>
      <c r="Q204" s="3">
        <f t="shared" si="15"/>
        <v>1.5506849315068493E-4</v>
      </c>
      <c r="R204" s="11">
        <f t="shared" si="17"/>
        <v>8.6264684593269039E-2</v>
      </c>
      <c r="S204">
        <f t="shared" si="18"/>
        <v>1.6239835821917077</v>
      </c>
      <c r="T204" t="b">
        <f t="shared" si="19"/>
        <v>0</v>
      </c>
    </row>
    <row r="205" spans="1:20" x14ac:dyDescent="0.25">
      <c r="A205" t="s">
        <v>14</v>
      </c>
      <c r="B205" s="1">
        <v>43675</v>
      </c>
      <c r="C205" s="1">
        <v>43734</v>
      </c>
      <c r="D205">
        <v>57.7</v>
      </c>
      <c r="E205">
        <v>57.7</v>
      </c>
      <c r="F205">
        <v>55.75</v>
      </c>
      <c r="G205">
        <v>55.8</v>
      </c>
      <c r="H205">
        <v>55.8</v>
      </c>
      <c r="I205">
        <v>54.3</v>
      </c>
      <c r="J205">
        <v>4</v>
      </c>
      <c r="K205">
        <v>13.58</v>
      </c>
      <c r="L205">
        <v>78000</v>
      </c>
      <c r="M205">
        <v>6000</v>
      </c>
      <c r="N205">
        <v>53.7</v>
      </c>
      <c r="O205" s="11">
        <f t="shared" si="16"/>
        <v>-0.11850649350649357</v>
      </c>
      <c r="P205">
        <v>1.5479452054794521E-2</v>
      </c>
      <c r="Q205" s="3">
        <f t="shared" si="15"/>
        <v>1.547945205479452E-4</v>
      </c>
      <c r="R205" s="11">
        <f t="shared" si="17"/>
        <v>-0.11866128802704153</v>
      </c>
      <c r="S205">
        <f t="shared" si="18"/>
        <v>-2.2338687552875256</v>
      </c>
      <c r="T205" t="b">
        <f t="shared" si="19"/>
        <v>1</v>
      </c>
    </row>
    <row r="206" spans="1:20" x14ac:dyDescent="0.25">
      <c r="A206" t="s">
        <v>14</v>
      </c>
      <c r="B206" s="1">
        <v>43676</v>
      </c>
      <c r="C206" s="1">
        <v>43734</v>
      </c>
      <c r="D206">
        <v>55.3</v>
      </c>
      <c r="E206">
        <v>56.7</v>
      </c>
      <c r="F206">
        <v>54.1</v>
      </c>
      <c r="G206">
        <v>54.35</v>
      </c>
      <c r="H206">
        <v>54.4</v>
      </c>
      <c r="I206">
        <v>54.35</v>
      </c>
      <c r="J206">
        <v>33</v>
      </c>
      <c r="K206">
        <v>109.79</v>
      </c>
      <c r="L206">
        <v>222000</v>
      </c>
      <c r="M206">
        <v>144000</v>
      </c>
      <c r="N206">
        <v>54.1</v>
      </c>
      <c r="O206" s="11">
        <f t="shared" si="16"/>
        <v>9.2081031307558498E-4</v>
      </c>
      <c r="P206">
        <v>1.5287671232876712E-2</v>
      </c>
      <c r="Q206" s="3">
        <f t="shared" si="15"/>
        <v>1.5287671232876713E-4</v>
      </c>
      <c r="R206" s="11">
        <f t="shared" si="17"/>
        <v>7.679336007468179E-4</v>
      </c>
      <c r="S206">
        <f t="shared" si="18"/>
        <v>1.4456803102059939E-2</v>
      </c>
      <c r="T206" t="b">
        <f t="shared" si="19"/>
        <v>1</v>
      </c>
    </row>
    <row r="207" spans="1:20" x14ac:dyDescent="0.25">
      <c r="A207" t="s">
        <v>14</v>
      </c>
      <c r="B207" s="1">
        <v>43677</v>
      </c>
      <c r="C207" s="1">
        <v>43734</v>
      </c>
      <c r="D207">
        <v>54.6</v>
      </c>
      <c r="E207">
        <v>55.8</v>
      </c>
      <c r="F207">
        <v>54.6</v>
      </c>
      <c r="G207">
        <v>55.8</v>
      </c>
      <c r="H207">
        <v>55.8</v>
      </c>
      <c r="I207">
        <v>55.55</v>
      </c>
      <c r="J207">
        <v>3</v>
      </c>
      <c r="K207">
        <v>9.9700000000000006</v>
      </c>
      <c r="L207">
        <v>228000</v>
      </c>
      <c r="M207">
        <v>6000</v>
      </c>
      <c r="N207">
        <v>54.95</v>
      </c>
      <c r="O207" s="11">
        <f t="shared" si="16"/>
        <v>2.2079116835326509E-2</v>
      </c>
      <c r="P207">
        <v>1.5424657534246575E-2</v>
      </c>
      <c r="Q207" s="3">
        <f t="shared" si="15"/>
        <v>1.5424657534246575E-4</v>
      </c>
      <c r="R207" s="11">
        <f t="shared" si="17"/>
        <v>2.1924870259984044E-2</v>
      </c>
      <c r="S207">
        <f t="shared" si="18"/>
        <v>0.41274861795154028</v>
      </c>
      <c r="T207" t="b">
        <f t="shared" si="19"/>
        <v>1</v>
      </c>
    </row>
    <row r="208" spans="1:20" x14ac:dyDescent="0.25">
      <c r="A208" t="s">
        <v>14</v>
      </c>
      <c r="B208" s="1">
        <v>43678</v>
      </c>
      <c r="C208" s="1">
        <v>43734</v>
      </c>
      <c r="D208">
        <v>55.2</v>
      </c>
      <c r="E208">
        <v>56.75</v>
      </c>
      <c r="F208">
        <v>55.2</v>
      </c>
      <c r="G208">
        <v>56.75</v>
      </c>
      <c r="H208">
        <v>56.75</v>
      </c>
      <c r="I208">
        <v>56.75</v>
      </c>
      <c r="J208">
        <v>10</v>
      </c>
      <c r="K208">
        <v>33.68</v>
      </c>
      <c r="L208">
        <v>258000</v>
      </c>
      <c r="M208">
        <v>30000</v>
      </c>
      <c r="N208">
        <v>56.5</v>
      </c>
      <c r="O208" s="11">
        <f t="shared" si="16"/>
        <v>2.1602160216021654E-2</v>
      </c>
      <c r="P208">
        <v>1.5205479452054794E-2</v>
      </c>
      <c r="Q208" s="3">
        <f t="shared" si="15"/>
        <v>1.5205479452054795E-4</v>
      </c>
      <c r="R208" s="11">
        <f t="shared" si="17"/>
        <v>2.1450105421501105E-2</v>
      </c>
      <c r="S208">
        <f t="shared" si="18"/>
        <v>0.40381088976377216</v>
      </c>
      <c r="T208" t="b">
        <f t="shared" si="19"/>
        <v>1</v>
      </c>
    </row>
    <row r="209" spans="1:20" x14ac:dyDescent="0.25">
      <c r="A209" t="s">
        <v>14</v>
      </c>
      <c r="B209" s="1">
        <v>43679</v>
      </c>
      <c r="C209" s="1">
        <v>43734</v>
      </c>
      <c r="D209">
        <v>54.45</v>
      </c>
      <c r="E209">
        <v>56.9</v>
      </c>
      <c r="F209">
        <v>54.45</v>
      </c>
      <c r="G209">
        <v>56.9</v>
      </c>
      <c r="H209">
        <v>56.9</v>
      </c>
      <c r="I209">
        <v>56.8</v>
      </c>
      <c r="J209">
        <v>7</v>
      </c>
      <c r="K209">
        <v>23.37</v>
      </c>
      <c r="L209">
        <v>264000</v>
      </c>
      <c r="M209">
        <v>6000</v>
      </c>
      <c r="N209">
        <v>56.2</v>
      </c>
      <c r="O209" s="11">
        <f t="shared" si="16"/>
        <v>8.8105726872241691E-4</v>
      </c>
      <c r="P209">
        <v>1.4876712328767123E-2</v>
      </c>
      <c r="Q209" s="3">
        <f t="shared" si="15"/>
        <v>1.4876712328767123E-4</v>
      </c>
      <c r="R209" s="11">
        <f t="shared" si="17"/>
        <v>7.3229014543474565E-4</v>
      </c>
      <c r="S209">
        <f t="shared" si="18"/>
        <v>1.3785794026766737E-2</v>
      </c>
      <c r="T209" t="b">
        <f t="shared" si="19"/>
        <v>1</v>
      </c>
    </row>
    <row r="210" spans="1:20" x14ac:dyDescent="0.25">
      <c r="A210" t="s">
        <v>14</v>
      </c>
      <c r="B210" s="1">
        <v>43682</v>
      </c>
      <c r="C210" s="1">
        <v>43734</v>
      </c>
      <c r="D210">
        <v>55</v>
      </c>
      <c r="E210">
        <v>56.9</v>
      </c>
      <c r="F210">
        <v>55</v>
      </c>
      <c r="G210">
        <v>55.5</v>
      </c>
      <c r="H210">
        <v>55.5</v>
      </c>
      <c r="I210">
        <v>56.4</v>
      </c>
      <c r="J210">
        <v>9</v>
      </c>
      <c r="K210">
        <v>30.21</v>
      </c>
      <c r="L210">
        <v>252000</v>
      </c>
      <c r="M210">
        <v>-12000</v>
      </c>
      <c r="N210">
        <v>55.85</v>
      </c>
      <c r="O210" s="11">
        <f t="shared" si="16"/>
        <v>-7.0422535211267356E-3</v>
      </c>
      <c r="P210">
        <v>1.484931506849315E-2</v>
      </c>
      <c r="Q210" s="3">
        <f t="shared" si="15"/>
        <v>1.4849315068493149E-4</v>
      </c>
      <c r="R210" s="11">
        <f t="shared" si="17"/>
        <v>-7.1907466718116667E-3</v>
      </c>
      <c r="S210">
        <f t="shared" si="18"/>
        <v>-0.13537004851731621</v>
      </c>
      <c r="T210" t="b">
        <f t="shared" si="19"/>
        <v>1</v>
      </c>
    </row>
    <row r="211" spans="1:20" x14ac:dyDescent="0.25">
      <c r="A211" t="s">
        <v>14</v>
      </c>
      <c r="B211" s="1">
        <v>43683</v>
      </c>
      <c r="C211" s="1">
        <v>43734</v>
      </c>
      <c r="D211">
        <v>55.1</v>
      </c>
      <c r="E211">
        <v>55.1</v>
      </c>
      <c r="F211">
        <v>52.85</v>
      </c>
      <c r="G211">
        <v>54.9</v>
      </c>
      <c r="H211">
        <v>54.9</v>
      </c>
      <c r="I211">
        <v>54.3</v>
      </c>
      <c r="J211">
        <v>19</v>
      </c>
      <c r="K211">
        <v>61.24</v>
      </c>
      <c r="L211">
        <v>258000</v>
      </c>
      <c r="M211">
        <v>6000</v>
      </c>
      <c r="N211">
        <v>53.8</v>
      </c>
      <c r="O211" s="11">
        <f t="shared" si="16"/>
        <v>-3.7234042553191515E-2</v>
      </c>
      <c r="P211">
        <v>1.4876712328767123E-2</v>
      </c>
      <c r="Q211" s="3">
        <f t="shared" si="15"/>
        <v>1.4876712328767123E-4</v>
      </c>
      <c r="R211" s="11">
        <f t="shared" si="17"/>
        <v>-3.7382809676479188E-2</v>
      </c>
      <c r="S211">
        <f t="shared" si="18"/>
        <v>-0.70375344739319257</v>
      </c>
      <c r="T211" t="b">
        <f t="shared" si="19"/>
        <v>1</v>
      </c>
    </row>
    <row r="212" spans="1:20" x14ac:dyDescent="0.25">
      <c r="A212" t="s">
        <v>14</v>
      </c>
      <c r="B212" s="1">
        <v>43684</v>
      </c>
      <c r="C212" s="1">
        <v>43734</v>
      </c>
      <c r="D212">
        <v>56.3</v>
      </c>
      <c r="E212">
        <v>60.35</v>
      </c>
      <c r="F212">
        <v>56.3</v>
      </c>
      <c r="G212">
        <v>57.35</v>
      </c>
      <c r="H212">
        <v>57.2</v>
      </c>
      <c r="I212">
        <v>57.35</v>
      </c>
      <c r="J212">
        <v>40</v>
      </c>
      <c r="K212">
        <v>142.07</v>
      </c>
      <c r="L212">
        <v>246000</v>
      </c>
      <c r="M212">
        <v>-12000</v>
      </c>
      <c r="N212">
        <v>56.15</v>
      </c>
      <c r="O212" s="11">
        <f t="shared" si="16"/>
        <v>5.6169429097605972E-2</v>
      </c>
      <c r="P212">
        <v>1.5013698630136987E-2</v>
      </c>
      <c r="Q212" s="3">
        <f t="shared" si="15"/>
        <v>1.5013698630136985E-4</v>
      </c>
      <c r="R212" s="11">
        <f t="shared" si="17"/>
        <v>5.6019292111304603E-2</v>
      </c>
      <c r="S212">
        <f t="shared" si="18"/>
        <v>1.054596224442216</v>
      </c>
      <c r="T212" t="b">
        <f t="shared" si="19"/>
        <v>1</v>
      </c>
    </row>
    <row r="213" spans="1:20" x14ac:dyDescent="0.25">
      <c r="A213" t="s">
        <v>14</v>
      </c>
      <c r="B213" s="1">
        <v>43685</v>
      </c>
      <c r="C213" s="1">
        <v>43734</v>
      </c>
      <c r="D213">
        <v>55</v>
      </c>
      <c r="E213">
        <v>55.3</v>
      </c>
      <c r="F213">
        <v>52.75</v>
      </c>
      <c r="G213">
        <v>54.25</v>
      </c>
      <c r="H213">
        <v>54.25</v>
      </c>
      <c r="I213">
        <v>55.3</v>
      </c>
      <c r="J213">
        <v>22</v>
      </c>
      <c r="K213">
        <v>71.569999999999993</v>
      </c>
      <c r="L213">
        <v>282000</v>
      </c>
      <c r="M213">
        <v>36000</v>
      </c>
      <c r="N213">
        <v>54.8</v>
      </c>
      <c r="O213" s="11">
        <f t="shared" si="16"/>
        <v>-3.574542284219711E-2</v>
      </c>
      <c r="P213">
        <v>1.5013698630136987E-2</v>
      </c>
      <c r="Q213" s="3">
        <f t="shared" si="15"/>
        <v>1.5013698630136985E-4</v>
      </c>
      <c r="R213" s="11">
        <f t="shared" si="17"/>
        <v>-3.5895559828498479E-2</v>
      </c>
      <c r="S213">
        <f t="shared" si="18"/>
        <v>-0.67575509155238023</v>
      </c>
      <c r="T213" t="b">
        <f t="shared" si="19"/>
        <v>1</v>
      </c>
    </row>
    <row r="214" spans="1:20" x14ac:dyDescent="0.25">
      <c r="A214" t="s">
        <v>14</v>
      </c>
      <c r="B214" s="1">
        <v>43686</v>
      </c>
      <c r="C214" s="1">
        <v>43734</v>
      </c>
      <c r="D214">
        <v>55.3</v>
      </c>
      <c r="E214">
        <v>56.2</v>
      </c>
      <c r="F214">
        <v>54.2</v>
      </c>
      <c r="G214">
        <v>54.4</v>
      </c>
      <c r="H214">
        <v>54.4</v>
      </c>
      <c r="I214">
        <v>54.4</v>
      </c>
      <c r="J214">
        <v>8</v>
      </c>
      <c r="K214">
        <v>26.48</v>
      </c>
      <c r="L214">
        <v>270000</v>
      </c>
      <c r="M214">
        <v>-12000</v>
      </c>
      <c r="N214">
        <v>54.15</v>
      </c>
      <c r="O214" s="11">
        <f t="shared" si="16"/>
        <v>-1.6274864376130176E-2</v>
      </c>
      <c r="P214">
        <v>1.4986301369863012E-2</v>
      </c>
      <c r="Q214" s="3">
        <f t="shared" si="15"/>
        <v>1.4986301369863012E-4</v>
      </c>
      <c r="R214" s="11">
        <f t="shared" si="17"/>
        <v>-1.6424727389828805E-2</v>
      </c>
      <c r="S214">
        <f t="shared" si="18"/>
        <v>-0.30920518342841874</v>
      </c>
      <c r="T214" t="b">
        <f t="shared" si="19"/>
        <v>1</v>
      </c>
    </row>
    <row r="215" spans="1:20" x14ac:dyDescent="0.25">
      <c r="A215" t="s">
        <v>14</v>
      </c>
      <c r="B215" s="1">
        <v>43690</v>
      </c>
      <c r="C215" s="1">
        <v>43734</v>
      </c>
      <c r="D215">
        <v>55.3</v>
      </c>
      <c r="E215">
        <v>55.3</v>
      </c>
      <c r="F215">
        <v>49.9</v>
      </c>
      <c r="G215">
        <v>50.8</v>
      </c>
      <c r="H215">
        <v>50.85</v>
      </c>
      <c r="I215">
        <v>50.8</v>
      </c>
      <c r="J215">
        <v>33</v>
      </c>
      <c r="K215">
        <v>102.25</v>
      </c>
      <c r="L215">
        <v>234000</v>
      </c>
      <c r="M215">
        <v>-36000</v>
      </c>
      <c r="N215">
        <v>50.55</v>
      </c>
      <c r="O215" s="11">
        <f t="shared" si="16"/>
        <v>-6.6176470588235323E-2</v>
      </c>
      <c r="P215">
        <v>1.4931506849315069E-2</v>
      </c>
      <c r="Q215" s="3">
        <f t="shared" si="15"/>
        <v>1.4931506849315067E-4</v>
      </c>
      <c r="R215" s="11">
        <f t="shared" si="17"/>
        <v>-6.6325785656728475E-2</v>
      </c>
      <c r="S215">
        <f t="shared" si="18"/>
        <v>-1.248622046093909</v>
      </c>
      <c r="T215" t="b">
        <f t="shared" si="19"/>
        <v>1</v>
      </c>
    </row>
    <row r="216" spans="1:20" x14ac:dyDescent="0.25">
      <c r="A216" t="s">
        <v>14</v>
      </c>
      <c r="B216" s="1">
        <v>43691</v>
      </c>
      <c r="C216" s="1">
        <v>43734</v>
      </c>
      <c r="D216">
        <v>51.2</v>
      </c>
      <c r="E216">
        <v>52.25</v>
      </c>
      <c r="F216">
        <v>50.2</v>
      </c>
      <c r="G216">
        <v>52.25</v>
      </c>
      <c r="H216">
        <v>52.25</v>
      </c>
      <c r="I216">
        <v>51.7</v>
      </c>
      <c r="J216">
        <v>15</v>
      </c>
      <c r="K216">
        <v>46.45</v>
      </c>
      <c r="L216">
        <v>252000</v>
      </c>
      <c r="M216">
        <v>18000</v>
      </c>
      <c r="N216">
        <v>51.3</v>
      </c>
      <c r="O216" s="11">
        <f t="shared" si="16"/>
        <v>1.771653543307098E-2</v>
      </c>
      <c r="P216">
        <v>1.4931506849315069E-2</v>
      </c>
      <c r="Q216" s="3">
        <f t="shared" si="15"/>
        <v>1.4931506849315067E-4</v>
      </c>
      <c r="R216" s="11">
        <f t="shared" si="17"/>
        <v>1.7567220364577831E-2</v>
      </c>
      <c r="S216">
        <f t="shared" si="18"/>
        <v>0.33071328772984632</v>
      </c>
      <c r="T216" t="b">
        <f t="shared" si="19"/>
        <v>1</v>
      </c>
    </row>
    <row r="217" spans="1:20" x14ac:dyDescent="0.25">
      <c r="A217" t="s">
        <v>14</v>
      </c>
      <c r="B217" s="1">
        <v>43693</v>
      </c>
      <c r="C217" s="1">
        <v>43734</v>
      </c>
      <c r="D217">
        <v>50.1</v>
      </c>
      <c r="E217">
        <v>51.2</v>
      </c>
      <c r="F217">
        <v>50</v>
      </c>
      <c r="G217">
        <v>51.2</v>
      </c>
      <c r="H217">
        <v>51.2</v>
      </c>
      <c r="I217">
        <v>51.2</v>
      </c>
      <c r="J217">
        <v>9</v>
      </c>
      <c r="K217">
        <v>27.21</v>
      </c>
      <c r="L217">
        <v>246000</v>
      </c>
      <c r="M217">
        <v>-6000</v>
      </c>
      <c r="N217">
        <v>50.9</v>
      </c>
      <c r="O217" s="11">
        <f t="shared" si="16"/>
        <v>-9.6711798839458404E-3</v>
      </c>
      <c r="P217">
        <v>1.484931506849315E-2</v>
      </c>
      <c r="Q217" s="3">
        <f t="shared" si="15"/>
        <v>1.4849315068493149E-4</v>
      </c>
      <c r="R217" s="11">
        <f t="shared" si="17"/>
        <v>-9.8196730346307715E-3</v>
      </c>
      <c r="S217">
        <f t="shared" si="18"/>
        <v>-0.18486113832004078</v>
      </c>
      <c r="T217" t="b">
        <f t="shared" si="19"/>
        <v>1</v>
      </c>
    </row>
    <row r="218" spans="1:20" x14ac:dyDescent="0.25">
      <c r="A218" t="s">
        <v>14</v>
      </c>
      <c r="B218" s="1">
        <v>43696</v>
      </c>
      <c r="C218" s="1">
        <v>43734</v>
      </c>
      <c r="D218">
        <v>51.8</v>
      </c>
      <c r="E218">
        <v>52.35</v>
      </c>
      <c r="F218">
        <v>50</v>
      </c>
      <c r="G218">
        <v>50.4</v>
      </c>
      <c r="H218">
        <v>50.45</v>
      </c>
      <c r="I218">
        <v>50.4</v>
      </c>
      <c r="J218">
        <v>36</v>
      </c>
      <c r="K218">
        <v>109.93</v>
      </c>
      <c r="L218">
        <v>246000</v>
      </c>
      <c r="M218">
        <v>0</v>
      </c>
      <c r="N218">
        <v>50.25</v>
      </c>
      <c r="O218" s="11">
        <f t="shared" si="16"/>
        <v>-1.5625000000000083E-2</v>
      </c>
      <c r="P218">
        <v>1.4821917808219178E-2</v>
      </c>
      <c r="Q218" s="3">
        <f t="shared" si="15"/>
        <v>1.4821917808219179E-4</v>
      </c>
      <c r="R218" s="11">
        <f t="shared" si="17"/>
        <v>-1.5773219178082276E-2</v>
      </c>
      <c r="S218">
        <f t="shared" si="18"/>
        <v>-0.2969401569633246</v>
      </c>
      <c r="T218" t="b">
        <f t="shared" si="19"/>
        <v>1</v>
      </c>
    </row>
    <row r="219" spans="1:20" x14ac:dyDescent="0.25">
      <c r="A219" t="s">
        <v>14</v>
      </c>
      <c r="B219" s="1">
        <v>43697</v>
      </c>
      <c r="C219" s="1">
        <v>43734</v>
      </c>
      <c r="D219">
        <v>50.15</v>
      </c>
      <c r="E219">
        <v>50.35</v>
      </c>
      <c r="F219">
        <v>49.1</v>
      </c>
      <c r="G219">
        <v>50.35</v>
      </c>
      <c r="H219">
        <v>50.35</v>
      </c>
      <c r="I219">
        <v>50.35</v>
      </c>
      <c r="J219">
        <v>13</v>
      </c>
      <c r="K219">
        <v>38.729999999999997</v>
      </c>
      <c r="L219">
        <v>264000</v>
      </c>
      <c r="M219">
        <v>18000</v>
      </c>
      <c r="N219">
        <v>50.3</v>
      </c>
      <c r="O219" s="11">
        <f t="shared" si="16"/>
        <v>-9.9206349206343563E-4</v>
      </c>
      <c r="P219">
        <v>1.4958904109589041E-2</v>
      </c>
      <c r="Q219" s="3">
        <f t="shared" si="15"/>
        <v>1.4958904109589041E-4</v>
      </c>
      <c r="R219" s="11">
        <f t="shared" si="17"/>
        <v>-1.1416525331593261E-3</v>
      </c>
      <c r="S219">
        <f t="shared" si="18"/>
        <v>-2.1492282492654977E-2</v>
      </c>
      <c r="T219" t="b">
        <f t="shared" si="19"/>
        <v>1</v>
      </c>
    </row>
    <row r="220" spans="1:20" x14ac:dyDescent="0.25">
      <c r="A220" t="s">
        <v>14</v>
      </c>
      <c r="B220" s="1">
        <v>43698</v>
      </c>
      <c r="C220" s="1">
        <v>43734</v>
      </c>
      <c r="D220">
        <v>49.8</v>
      </c>
      <c r="E220">
        <v>49.8</v>
      </c>
      <c r="F220">
        <v>47.55</v>
      </c>
      <c r="G220">
        <v>48.55</v>
      </c>
      <c r="H220">
        <v>48.7</v>
      </c>
      <c r="I220">
        <v>48.55</v>
      </c>
      <c r="J220">
        <v>91</v>
      </c>
      <c r="K220">
        <v>264.62</v>
      </c>
      <c r="L220">
        <v>468000</v>
      </c>
      <c r="M220">
        <v>204000</v>
      </c>
      <c r="N220">
        <v>48.35</v>
      </c>
      <c r="O220" s="11">
        <f t="shared" si="16"/>
        <v>-3.5749751737835241E-2</v>
      </c>
      <c r="P220">
        <v>1.4876712328767123E-2</v>
      </c>
      <c r="Q220" s="3">
        <f t="shared" si="15"/>
        <v>1.4876712328767123E-4</v>
      </c>
      <c r="R220" s="11">
        <f t="shared" si="17"/>
        <v>-3.5898518861122913E-2</v>
      </c>
      <c r="S220">
        <f t="shared" si="18"/>
        <v>-0.67581079708731506</v>
      </c>
      <c r="T220" t="b">
        <f t="shared" si="19"/>
        <v>1</v>
      </c>
    </row>
    <row r="221" spans="1:20" x14ac:dyDescent="0.25">
      <c r="A221" t="s">
        <v>14</v>
      </c>
      <c r="B221" s="1">
        <v>43699</v>
      </c>
      <c r="C221" s="1">
        <v>43734</v>
      </c>
      <c r="D221">
        <v>48.6</v>
      </c>
      <c r="E221">
        <v>48.6</v>
      </c>
      <c r="F221">
        <v>45.4</v>
      </c>
      <c r="G221">
        <v>45.7</v>
      </c>
      <c r="H221">
        <v>45.95</v>
      </c>
      <c r="I221">
        <v>45.7</v>
      </c>
      <c r="J221">
        <v>96</v>
      </c>
      <c r="K221">
        <v>268.54000000000002</v>
      </c>
      <c r="L221">
        <v>528000</v>
      </c>
      <c r="M221">
        <v>60000</v>
      </c>
      <c r="N221">
        <v>45.75</v>
      </c>
      <c r="O221" s="11">
        <f t="shared" si="16"/>
        <v>-5.870236869206992E-2</v>
      </c>
      <c r="P221">
        <v>1.4876712328767123E-2</v>
      </c>
      <c r="Q221" s="3">
        <f t="shared" si="15"/>
        <v>1.4876712328767123E-4</v>
      </c>
      <c r="R221" s="11">
        <f t="shared" si="17"/>
        <v>-5.8851135815357593E-2</v>
      </c>
      <c r="S221">
        <f t="shared" si="18"/>
        <v>-1.1079073529115113</v>
      </c>
      <c r="T221" t="b">
        <f t="shared" si="19"/>
        <v>1</v>
      </c>
    </row>
    <row r="222" spans="1:20" x14ac:dyDescent="0.25">
      <c r="A222" t="s">
        <v>14</v>
      </c>
      <c r="B222" s="1">
        <v>43700</v>
      </c>
      <c r="C222" s="1">
        <v>43734</v>
      </c>
      <c r="D222">
        <v>45.35</v>
      </c>
      <c r="E222">
        <v>48.5</v>
      </c>
      <c r="F222">
        <v>44.75</v>
      </c>
      <c r="G222">
        <v>48.2</v>
      </c>
      <c r="H222">
        <v>48</v>
      </c>
      <c r="I222">
        <v>48.2</v>
      </c>
      <c r="J222">
        <v>206</v>
      </c>
      <c r="K222">
        <v>579.85</v>
      </c>
      <c r="L222">
        <v>840000</v>
      </c>
      <c r="M222">
        <v>312000</v>
      </c>
      <c r="N222">
        <v>47.85</v>
      </c>
      <c r="O222" s="11">
        <f t="shared" si="16"/>
        <v>5.4704595185995623E-2</v>
      </c>
      <c r="P222">
        <v>1.4821917808219178E-2</v>
      </c>
      <c r="Q222" s="3">
        <f t="shared" si="15"/>
        <v>1.4821917808219179E-4</v>
      </c>
      <c r="R222" s="11">
        <f t="shared" si="17"/>
        <v>5.4556376007913431E-2</v>
      </c>
      <c r="S222">
        <f t="shared" si="18"/>
        <v>1.0270559656998046</v>
      </c>
      <c r="T222" t="b">
        <f t="shared" si="19"/>
        <v>0</v>
      </c>
    </row>
    <row r="223" spans="1:20" x14ac:dyDescent="0.25">
      <c r="A223" t="s">
        <v>14</v>
      </c>
      <c r="B223" s="1">
        <v>43703</v>
      </c>
      <c r="C223" s="1">
        <v>43734</v>
      </c>
      <c r="D223">
        <v>49.1</v>
      </c>
      <c r="E223">
        <v>49.75</v>
      </c>
      <c r="F223">
        <v>46.75</v>
      </c>
      <c r="G223">
        <v>49.3</v>
      </c>
      <c r="H223">
        <v>49.4</v>
      </c>
      <c r="I223">
        <v>49.3</v>
      </c>
      <c r="J223">
        <v>522</v>
      </c>
      <c r="K223">
        <v>1507</v>
      </c>
      <c r="L223">
        <v>2484000</v>
      </c>
      <c r="M223">
        <v>1644000</v>
      </c>
      <c r="N223">
        <v>48.8</v>
      </c>
      <c r="O223" s="11">
        <f t="shared" si="16"/>
        <v>2.2821576763485358E-2</v>
      </c>
      <c r="P223">
        <v>1.484931506849315E-2</v>
      </c>
      <c r="Q223" s="3">
        <f t="shared" si="15"/>
        <v>1.4849315068493149E-4</v>
      </c>
      <c r="R223" s="11">
        <f t="shared" si="17"/>
        <v>2.2673083612800425E-2</v>
      </c>
      <c r="S223">
        <f t="shared" si="18"/>
        <v>0.4268341757516928</v>
      </c>
      <c r="T223" t="b">
        <f t="shared" si="19"/>
        <v>1</v>
      </c>
    </row>
    <row r="224" spans="1:20" x14ac:dyDescent="0.25">
      <c r="A224" t="s">
        <v>14</v>
      </c>
      <c r="B224" s="1">
        <v>43704</v>
      </c>
      <c r="C224" s="1">
        <v>43734</v>
      </c>
      <c r="D224">
        <v>49.5</v>
      </c>
      <c r="E224">
        <v>50.3</v>
      </c>
      <c r="F224">
        <v>47.85</v>
      </c>
      <c r="G224">
        <v>48.95</v>
      </c>
      <c r="H224">
        <v>49.05</v>
      </c>
      <c r="I224">
        <v>48.95</v>
      </c>
      <c r="J224">
        <v>636</v>
      </c>
      <c r="K224">
        <v>1860.56</v>
      </c>
      <c r="L224">
        <v>3630000</v>
      </c>
      <c r="M224">
        <v>1146000</v>
      </c>
      <c r="N224" t="s">
        <v>15</v>
      </c>
      <c r="O224" s="11">
        <f t="shared" si="16"/>
        <v>-7.0993914807301085E-3</v>
      </c>
      <c r="P224">
        <v>1.484931506849315E-2</v>
      </c>
      <c r="Q224" s="3">
        <f t="shared" si="15"/>
        <v>1.4849315068493149E-4</v>
      </c>
      <c r="R224" s="11">
        <f t="shared" si="17"/>
        <v>-7.2478846314150396E-3</v>
      </c>
      <c r="S224">
        <f t="shared" si="18"/>
        <v>-0.13644570431729175</v>
      </c>
      <c r="T224" t="b">
        <f t="shared" si="19"/>
        <v>1</v>
      </c>
    </row>
    <row r="225" spans="1:20" x14ac:dyDescent="0.25">
      <c r="A225" t="s">
        <v>14</v>
      </c>
      <c r="B225" s="1">
        <v>43705</v>
      </c>
      <c r="C225" s="1">
        <v>43734</v>
      </c>
      <c r="D225">
        <v>48.75</v>
      </c>
      <c r="E225">
        <v>49.3</v>
      </c>
      <c r="F225">
        <v>46</v>
      </c>
      <c r="G225">
        <v>46.65</v>
      </c>
      <c r="H225">
        <v>46.6</v>
      </c>
      <c r="I225">
        <v>46.65</v>
      </c>
      <c r="J225">
        <v>852</v>
      </c>
      <c r="K225">
        <v>2430.0700000000002</v>
      </c>
      <c r="L225">
        <v>4734000</v>
      </c>
      <c r="M225">
        <v>1104000</v>
      </c>
      <c r="N225">
        <v>46.55</v>
      </c>
      <c r="O225" s="11">
        <f t="shared" si="16"/>
        <v>-4.69867211440246E-2</v>
      </c>
      <c r="P225">
        <v>1.4821917808219178E-2</v>
      </c>
      <c r="Q225" s="3">
        <f t="shared" si="15"/>
        <v>1.4821917808219179E-4</v>
      </c>
      <c r="R225" s="11">
        <f t="shared" si="17"/>
        <v>-4.7134940322106793E-2</v>
      </c>
      <c r="S225">
        <f t="shared" si="18"/>
        <v>-0.88734306039136701</v>
      </c>
      <c r="T225" t="b">
        <f t="shared" si="19"/>
        <v>0</v>
      </c>
    </row>
    <row r="226" spans="1:20" x14ac:dyDescent="0.25">
      <c r="A226" t="s">
        <v>14</v>
      </c>
      <c r="B226" s="1">
        <v>43706</v>
      </c>
      <c r="C226" s="1">
        <v>43734</v>
      </c>
      <c r="D226">
        <v>46.15</v>
      </c>
      <c r="E226">
        <v>48.85</v>
      </c>
      <c r="F226">
        <v>46</v>
      </c>
      <c r="G226">
        <v>48.35</v>
      </c>
      <c r="H226">
        <v>48.35</v>
      </c>
      <c r="I226">
        <v>48.35</v>
      </c>
      <c r="J226">
        <v>1396</v>
      </c>
      <c r="K226">
        <v>3966.74</v>
      </c>
      <c r="L226">
        <v>5538000</v>
      </c>
      <c r="M226">
        <v>804000</v>
      </c>
      <c r="N226">
        <v>48.35</v>
      </c>
      <c r="O226" s="11">
        <f t="shared" si="16"/>
        <v>3.644158628081464E-2</v>
      </c>
      <c r="P226">
        <v>1.473972602739726E-2</v>
      </c>
      <c r="Q226" s="3">
        <f t="shared" si="15"/>
        <v>1.4739726027397261E-4</v>
      </c>
      <c r="R226" s="11">
        <f t="shared" si="17"/>
        <v>3.6294189020540671E-2</v>
      </c>
      <c r="S226">
        <f t="shared" si="18"/>
        <v>0.68325952127714129</v>
      </c>
      <c r="T226" t="b">
        <f t="shared" si="19"/>
        <v>1</v>
      </c>
    </row>
    <row r="228" spans="1:20" x14ac:dyDescent="0.25">
      <c r="N228" t="s">
        <v>18</v>
      </c>
      <c r="O228" s="11">
        <f>AVERAGE(O3:O226)</f>
        <v>-6.3006679192881337E-3</v>
      </c>
      <c r="R228" s="11">
        <f>AVERAGE(R3:R226)</f>
        <v>-6.4739824985444979E-3</v>
      </c>
      <c r="S228">
        <f>AVERAGE(S3:S226)</f>
        <v>-0.1218765400766684</v>
      </c>
    </row>
    <row r="229" spans="1:20" x14ac:dyDescent="0.25">
      <c r="N229" t="s">
        <v>19</v>
      </c>
      <c r="O229" s="11">
        <f>MAX(O3:O226)</f>
        <v>0.1058514135437212</v>
      </c>
      <c r="R229" s="11">
        <f>MAX(R3:R226)</f>
        <v>0.10567552313276229</v>
      </c>
      <c r="S229">
        <f>MAX(S3:S226)</f>
        <v>1.9894040697682744</v>
      </c>
    </row>
    <row r="230" spans="1:20" x14ac:dyDescent="0.25">
      <c r="N230" t="s">
        <v>20</v>
      </c>
      <c r="O230" s="11">
        <f>MIN(O3:O226)</f>
        <v>-0.65037775277286614</v>
      </c>
      <c r="R230" s="11">
        <f>MIN(R3:R226)</f>
        <v>-0.65056268427971542</v>
      </c>
      <c r="S230">
        <f>MIN(S3:S226)</f>
        <v>-12.247226352685939</v>
      </c>
    </row>
    <row r="231" spans="1:20" x14ac:dyDescent="0.25">
      <c r="N231" t="s">
        <v>25</v>
      </c>
      <c r="O231" s="11">
        <f>_xlfn.STDEV.S(O3:O226)</f>
        <v>5.3119185156322399E-2</v>
      </c>
      <c r="R231" s="11">
        <f>_xlfn.STDEV.S(R3:R226)</f>
        <v>5.3119538668152527E-2</v>
      </c>
      <c r="S231">
        <f>_xlfn.STDEV.S(S3:S226)</f>
        <v>1.0000066550687678</v>
      </c>
    </row>
    <row r="232" spans="1:20" x14ac:dyDescent="0.25">
      <c r="T232">
        <f>COUNTIF(T3:T226,T3)</f>
        <v>197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4"/>
  <sheetViews>
    <sheetView topLeftCell="A10" zoomScale="70" zoomScaleNormal="70" workbookViewId="0">
      <selection activeCell="W52" sqref="W52"/>
    </sheetView>
  </sheetViews>
  <sheetFormatPr defaultRowHeight="15" x14ac:dyDescent="0.25"/>
  <cols>
    <col min="2" max="2" width="10.140625" bestFit="1" customWidth="1"/>
    <col min="3" max="3" width="10" bestFit="1" customWidth="1"/>
    <col min="9" max="9" width="11.42578125" customWidth="1"/>
    <col min="15" max="15" width="21.28515625" style="11" customWidth="1"/>
    <col min="16" max="16" width="15.42578125" customWidth="1"/>
    <col min="17" max="17" width="17.140625" customWidth="1"/>
    <col min="18" max="18" width="18.5703125" style="11" customWidth="1"/>
    <col min="19" max="19" width="12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1" t="s">
        <v>34</v>
      </c>
      <c r="P1" s="2" t="s">
        <v>24</v>
      </c>
      <c r="Q1" s="2" t="s">
        <v>24</v>
      </c>
      <c r="R1" s="11" t="s">
        <v>17</v>
      </c>
      <c r="S1" t="s">
        <v>22</v>
      </c>
    </row>
    <row r="2" spans="1:19" x14ac:dyDescent="0.25">
      <c r="A2" t="s">
        <v>14</v>
      </c>
      <c r="B2" s="1">
        <v>43374</v>
      </c>
      <c r="C2" s="1">
        <v>43433</v>
      </c>
      <c r="D2">
        <v>312.85000000000002</v>
      </c>
      <c r="E2">
        <v>331.5</v>
      </c>
      <c r="F2">
        <v>311.2</v>
      </c>
      <c r="G2">
        <v>330</v>
      </c>
      <c r="H2">
        <v>328.4</v>
      </c>
      <c r="I2">
        <v>330</v>
      </c>
      <c r="J2">
        <v>19</v>
      </c>
      <c r="K2">
        <v>122.38</v>
      </c>
      <c r="L2">
        <v>160000</v>
      </c>
      <c r="M2">
        <v>16000</v>
      </c>
      <c r="N2">
        <v>325.2</v>
      </c>
      <c r="P2" s="6">
        <v>0.13250000000000001</v>
      </c>
      <c r="Q2" s="3">
        <f>P2/100</f>
        <v>1.325E-3</v>
      </c>
    </row>
    <row r="3" spans="1:19" x14ac:dyDescent="0.25">
      <c r="A3" t="s">
        <v>14</v>
      </c>
      <c r="B3" s="1">
        <v>43381</v>
      </c>
      <c r="C3" s="1">
        <v>43433</v>
      </c>
      <c r="D3">
        <v>313</v>
      </c>
      <c r="E3">
        <v>313</v>
      </c>
      <c r="F3">
        <v>303.85000000000002</v>
      </c>
      <c r="G3">
        <v>304.39999999999998</v>
      </c>
      <c r="H3">
        <v>304.39999999999998</v>
      </c>
      <c r="I3">
        <v>304.39999999999998</v>
      </c>
      <c r="J3">
        <v>13</v>
      </c>
      <c r="K3">
        <v>79.89</v>
      </c>
      <c r="L3">
        <v>258000</v>
      </c>
      <c r="M3">
        <v>4000</v>
      </c>
      <c r="N3">
        <v>300.75</v>
      </c>
      <c r="O3" s="11">
        <f>(I3-I2)/I2</f>
        <v>-7.7575757575757645E-2</v>
      </c>
      <c r="P3" s="6">
        <v>0.13365384615384615</v>
      </c>
      <c r="Q3" s="3">
        <f t="shared" ref="Q3:Q49" si="0">P3/100</f>
        <v>1.3365384615384615E-3</v>
      </c>
      <c r="R3" s="11">
        <f>O3-Q3</f>
        <v>-7.8912296037296104E-2</v>
      </c>
      <c r="S3">
        <f>R3/(_xlfn.STDEV.S($O$3:$O$49))</f>
        <v>-0.72957274398136607</v>
      </c>
    </row>
    <row r="4" spans="1:19" x14ac:dyDescent="0.25">
      <c r="A4" t="s">
        <v>14</v>
      </c>
      <c r="B4" s="1">
        <v>43388</v>
      </c>
      <c r="C4" s="1">
        <v>43433</v>
      </c>
      <c r="D4">
        <v>326.8</v>
      </c>
      <c r="E4">
        <v>336.35</v>
      </c>
      <c r="F4">
        <v>324.2</v>
      </c>
      <c r="G4">
        <v>334.95</v>
      </c>
      <c r="H4">
        <v>336.35</v>
      </c>
      <c r="I4">
        <v>334.95</v>
      </c>
      <c r="J4">
        <v>44</v>
      </c>
      <c r="K4">
        <v>290.06</v>
      </c>
      <c r="L4">
        <v>326000</v>
      </c>
      <c r="M4">
        <v>24000</v>
      </c>
      <c r="N4">
        <v>332.1</v>
      </c>
      <c r="O4" s="11">
        <f t="shared" ref="O4:O49" si="1">(I4-I3)/I3</f>
        <v>0.1003613666228647</v>
      </c>
      <c r="P4" s="6">
        <v>0.13365384615384615</v>
      </c>
      <c r="Q4" s="3">
        <f t="shared" si="0"/>
        <v>1.3365384615384615E-3</v>
      </c>
      <c r="R4" s="11">
        <f t="shared" ref="R4:R49" si="2">O4-Q4</f>
        <v>9.9024828161326239E-2</v>
      </c>
      <c r="S4">
        <f t="shared" ref="S4:S49" si="3">R4/(_xlfn.STDEV.S($O$3:$O$49))</f>
        <v>0.91552038442521932</v>
      </c>
    </row>
    <row r="5" spans="1:19" x14ac:dyDescent="0.25">
      <c r="A5" t="s">
        <v>14</v>
      </c>
      <c r="B5" s="1">
        <v>43395</v>
      </c>
      <c r="C5" s="1">
        <v>43433</v>
      </c>
      <c r="D5">
        <v>325.05</v>
      </c>
      <c r="E5">
        <v>325.45</v>
      </c>
      <c r="F5">
        <v>318</v>
      </c>
      <c r="G5">
        <v>320.39999999999998</v>
      </c>
      <c r="H5">
        <v>321.89999999999998</v>
      </c>
      <c r="I5">
        <v>320.39999999999998</v>
      </c>
      <c r="J5">
        <v>569</v>
      </c>
      <c r="K5">
        <v>3651.44</v>
      </c>
      <c r="L5">
        <v>1340000</v>
      </c>
      <c r="M5">
        <v>614000</v>
      </c>
      <c r="N5">
        <v>319.3</v>
      </c>
      <c r="O5" s="11">
        <f t="shared" si="1"/>
        <v>-4.34393193013883E-2</v>
      </c>
      <c r="P5" s="6">
        <v>0.13384615384615384</v>
      </c>
      <c r="Q5" s="3">
        <f t="shared" si="0"/>
        <v>1.3384615384615384E-3</v>
      </c>
      <c r="R5" s="11">
        <f t="shared" si="2"/>
        <v>-4.4777780839849839E-2</v>
      </c>
      <c r="S5">
        <f t="shared" si="3"/>
        <v>-0.41398679391213494</v>
      </c>
    </row>
    <row r="6" spans="1:19" x14ac:dyDescent="0.25">
      <c r="A6" t="s">
        <v>14</v>
      </c>
      <c r="B6" s="1">
        <v>43402</v>
      </c>
      <c r="C6" s="1">
        <v>43461</v>
      </c>
      <c r="D6">
        <v>329.25</v>
      </c>
      <c r="E6">
        <v>337.25</v>
      </c>
      <c r="F6">
        <v>327</v>
      </c>
      <c r="G6">
        <v>336.6</v>
      </c>
      <c r="H6">
        <v>335.5</v>
      </c>
      <c r="I6">
        <v>336.6</v>
      </c>
      <c r="J6">
        <v>32</v>
      </c>
      <c r="K6">
        <v>213.28</v>
      </c>
      <c r="L6">
        <v>124000</v>
      </c>
      <c r="M6">
        <v>0</v>
      </c>
      <c r="N6">
        <v>334.2</v>
      </c>
      <c r="O6" s="11">
        <f t="shared" si="1"/>
        <v>5.0561797752809133E-2</v>
      </c>
      <c r="P6" s="6">
        <v>0.13365384615384615</v>
      </c>
      <c r="Q6" s="3">
        <f t="shared" si="0"/>
        <v>1.3365384615384615E-3</v>
      </c>
      <c r="R6" s="11">
        <f t="shared" si="2"/>
        <v>4.9225259291270675E-2</v>
      </c>
      <c r="S6">
        <f t="shared" si="3"/>
        <v>0.45510534223149363</v>
      </c>
    </row>
    <row r="7" spans="1:19" x14ac:dyDescent="0.25">
      <c r="A7" t="s">
        <v>14</v>
      </c>
      <c r="B7" s="1">
        <v>43409</v>
      </c>
      <c r="C7" s="1">
        <v>43461</v>
      </c>
      <c r="D7">
        <v>331.25</v>
      </c>
      <c r="E7">
        <v>331.25</v>
      </c>
      <c r="F7">
        <v>319</v>
      </c>
      <c r="G7">
        <v>323.14999999999998</v>
      </c>
      <c r="H7">
        <v>324</v>
      </c>
      <c r="I7">
        <v>323.14999999999998</v>
      </c>
      <c r="J7">
        <v>35</v>
      </c>
      <c r="K7">
        <v>226.16</v>
      </c>
      <c r="L7">
        <v>154000</v>
      </c>
      <c r="M7">
        <v>10000</v>
      </c>
      <c r="N7">
        <v>320.35000000000002</v>
      </c>
      <c r="O7" s="11">
        <f t="shared" si="1"/>
        <v>-3.995840760546656E-2</v>
      </c>
      <c r="P7" s="6">
        <v>0.13115384615384615</v>
      </c>
      <c r="Q7" s="3">
        <f t="shared" si="0"/>
        <v>1.3115384615384614E-3</v>
      </c>
      <c r="R7" s="11">
        <f t="shared" si="2"/>
        <v>-4.1269946067005021E-2</v>
      </c>
      <c r="S7">
        <f t="shared" si="3"/>
        <v>-0.38155559156252788</v>
      </c>
    </row>
    <row r="8" spans="1:19" x14ac:dyDescent="0.25">
      <c r="A8" t="s">
        <v>14</v>
      </c>
      <c r="B8" s="1">
        <v>43416</v>
      </c>
      <c r="C8" s="1">
        <v>43461</v>
      </c>
      <c r="D8">
        <v>323.5</v>
      </c>
      <c r="E8">
        <v>323.5</v>
      </c>
      <c r="F8">
        <v>312.55</v>
      </c>
      <c r="G8">
        <v>313.39999999999998</v>
      </c>
      <c r="H8">
        <v>312.55</v>
      </c>
      <c r="I8">
        <v>313.39999999999998</v>
      </c>
      <c r="J8">
        <v>58</v>
      </c>
      <c r="K8">
        <v>365.95</v>
      </c>
      <c r="L8">
        <v>224000</v>
      </c>
      <c r="M8">
        <v>42000</v>
      </c>
      <c r="N8">
        <v>312.64999999999998</v>
      </c>
      <c r="O8" s="11">
        <f t="shared" si="1"/>
        <v>-3.0171746866780137E-2</v>
      </c>
      <c r="P8" s="6">
        <v>0.13038461538461538</v>
      </c>
      <c r="Q8" s="3">
        <f t="shared" si="0"/>
        <v>1.3038461538461537E-3</v>
      </c>
      <c r="R8" s="11">
        <f t="shared" si="2"/>
        <v>-3.1475593020626288E-2</v>
      </c>
      <c r="S8">
        <f t="shared" si="3"/>
        <v>-0.29100325198554317</v>
      </c>
    </row>
    <row r="9" spans="1:19" x14ac:dyDescent="0.25">
      <c r="A9" t="s">
        <v>14</v>
      </c>
      <c r="B9" s="1">
        <v>43423</v>
      </c>
      <c r="C9" s="1">
        <v>43461</v>
      </c>
      <c r="D9">
        <v>319.7</v>
      </c>
      <c r="E9">
        <v>324.10000000000002</v>
      </c>
      <c r="F9">
        <v>316.05</v>
      </c>
      <c r="G9">
        <v>318.95</v>
      </c>
      <c r="H9">
        <v>318.35000000000002</v>
      </c>
      <c r="I9">
        <v>318.95</v>
      </c>
      <c r="J9">
        <v>166</v>
      </c>
      <c r="K9">
        <v>1062.06</v>
      </c>
      <c r="L9">
        <v>716000</v>
      </c>
      <c r="M9">
        <v>76000</v>
      </c>
      <c r="N9">
        <v>317.75</v>
      </c>
      <c r="O9" s="11">
        <f t="shared" si="1"/>
        <v>1.7708998085513759E-2</v>
      </c>
      <c r="P9" s="6">
        <v>0.12980769230769232</v>
      </c>
      <c r="Q9" s="3">
        <f t="shared" si="0"/>
        <v>1.2980769230769233E-3</v>
      </c>
      <c r="R9" s="11">
        <f t="shared" si="2"/>
        <v>1.6410921162436837E-2</v>
      </c>
      <c r="S9">
        <f t="shared" si="3"/>
        <v>0.15172490708016106</v>
      </c>
    </row>
    <row r="10" spans="1:19" x14ac:dyDescent="0.25">
      <c r="A10" t="s">
        <v>14</v>
      </c>
      <c r="B10" s="1">
        <v>43430</v>
      </c>
      <c r="C10" s="1">
        <v>43461</v>
      </c>
      <c r="D10">
        <v>322.7</v>
      </c>
      <c r="E10">
        <v>324</v>
      </c>
      <c r="F10">
        <v>307.25</v>
      </c>
      <c r="G10">
        <v>308.3</v>
      </c>
      <c r="H10">
        <v>307.75</v>
      </c>
      <c r="I10">
        <v>308.3</v>
      </c>
      <c r="J10">
        <v>1190</v>
      </c>
      <c r="K10">
        <v>7438.81</v>
      </c>
      <c r="L10">
        <v>1656000</v>
      </c>
      <c r="M10">
        <v>850000</v>
      </c>
      <c r="N10">
        <v>307.8</v>
      </c>
      <c r="O10" s="11">
        <f t="shared" si="1"/>
        <v>-3.3390813607148385E-2</v>
      </c>
      <c r="P10" s="6">
        <v>0.12865384615384617</v>
      </c>
      <c r="Q10" s="3">
        <f t="shared" si="0"/>
        <v>1.2865384615384618E-3</v>
      </c>
      <c r="R10" s="11">
        <f t="shared" si="2"/>
        <v>-3.4677352068686849E-2</v>
      </c>
      <c r="S10">
        <f t="shared" si="3"/>
        <v>-0.32060467345675076</v>
      </c>
    </row>
    <row r="11" spans="1:19" x14ac:dyDescent="0.25">
      <c r="A11" t="s">
        <v>14</v>
      </c>
      <c r="B11" s="1">
        <v>43437</v>
      </c>
      <c r="C11" s="1">
        <v>43496</v>
      </c>
      <c r="D11">
        <v>103.85</v>
      </c>
      <c r="E11">
        <v>105.4</v>
      </c>
      <c r="F11">
        <v>102.8</v>
      </c>
      <c r="G11">
        <v>103</v>
      </c>
      <c r="H11">
        <v>103.15</v>
      </c>
      <c r="I11">
        <v>103</v>
      </c>
      <c r="J11">
        <v>38</v>
      </c>
      <c r="K11">
        <v>79.069999999999993</v>
      </c>
      <c r="L11">
        <v>140000</v>
      </c>
      <c r="M11">
        <v>12000</v>
      </c>
      <c r="N11">
        <v>102.1</v>
      </c>
      <c r="O11" s="11">
        <f t="shared" si="1"/>
        <v>-0.66590982808952326</v>
      </c>
      <c r="P11" s="6">
        <v>0.12846153846153846</v>
      </c>
      <c r="Q11" s="3">
        <f t="shared" si="0"/>
        <v>1.2846153846153847E-3</v>
      </c>
      <c r="R11" s="11">
        <f t="shared" si="2"/>
        <v>-0.6671944434741387</v>
      </c>
      <c r="S11">
        <f t="shared" si="3"/>
        <v>-6.1684541616237922</v>
      </c>
    </row>
    <row r="12" spans="1:19" x14ac:dyDescent="0.25">
      <c r="A12" t="s">
        <v>14</v>
      </c>
      <c r="B12" s="1">
        <v>43444</v>
      </c>
      <c r="C12" s="1">
        <v>43496</v>
      </c>
      <c r="D12">
        <v>98.8</v>
      </c>
      <c r="E12">
        <v>101.55</v>
      </c>
      <c r="F12">
        <v>98.8</v>
      </c>
      <c r="G12">
        <v>99.9</v>
      </c>
      <c r="H12">
        <v>99.45</v>
      </c>
      <c r="I12">
        <v>99.9</v>
      </c>
      <c r="J12">
        <v>60</v>
      </c>
      <c r="K12">
        <v>120.18</v>
      </c>
      <c r="L12">
        <v>232000</v>
      </c>
      <c r="M12">
        <v>0</v>
      </c>
      <c r="N12">
        <v>100.05</v>
      </c>
      <c r="O12" s="11">
        <f t="shared" si="1"/>
        <v>-3.0097087378640721E-2</v>
      </c>
      <c r="P12" s="6">
        <v>0.1275</v>
      </c>
      <c r="Q12" s="3">
        <f t="shared" si="0"/>
        <v>1.2750000000000001E-3</v>
      </c>
      <c r="R12" s="11">
        <f t="shared" si="2"/>
        <v>-3.1372087378640723E-2</v>
      </c>
      <c r="S12">
        <f t="shared" si="3"/>
        <v>-0.2900463048552091</v>
      </c>
    </row>
    <row r="13" spans="1:19" x14ac:dyDescent="0.25">
      <c r="A13" t="s">
        <v>14</v>
      </c>
      <c r="B13" s="1">
        <v>43451</v>
      </c>
      <c r="C13" s="1">
        <v>43496</v>
      </c>
      <c r="D13">
        <v>101.05</v>
      </c>
      <c r="E13">
        <v>101.05</v>
      </c>
      <c r="F13">
        <v>99.35</v>
      </c>
      <c r="G13">
        <v>99.65</v>
      </c>
      <c r="H13">
        <v>99.8</v>
      </c>
      <c r="I13">
        <v>99.65</v>
      </c>
      <c r="J13">
        <v>105</v>
      </c>
      <c r="K13">
        <v>209.96</v>
      </c>
      <c r="L13">
        <v>392000</v>
      </c>
      <c r="M13">
        <v>66000</v>
      </c>
      <c r="N13">
        <v>98.95</v>
      </c>
      <c r="O13" s="11">
        <f t="shared" si="1"/>
        <v>-2.5025025025025025E-3</v>
      </c>
      <c r="P13" s="6">
        <v>0.12826923076923077</v>
      </c>
      <c r="Q13" s="3">
        <f t="shared" si="0"/>
        <v>1.2826923076923078E-3</v>
      </c>
      <c r="R13" s="11">
        <f t="shared" si="2"/>
        <v>-3.7851948101948101E-3</v>
      </c>
      <c r="S13">
        <f t="shared" si="3"/>
        <v>-3.4995496302282957E-2</v>
      </c>
    </row>
    <row r="14" spans="1:19" x14ac:dyDescent="0.25">
      <c r="A14" t="s">
        <v>14</v>
      </c>
      <c r="B14" s="1">
        <v>43458</v>
      </c>
      <c r="C14" s="1">
        <v>43496</v>
      </c>
      <c r="D14">
        <v>99.3</v>
      </c>
      <c r="E14">
        <v>99.75</v>
      </c>
      <c r="F14">
        <v>98.05</v>
      </c>
      <c r="G14">
        <v>98.9</v>
      </c>
      <c r="H14">
        <v>99.05</v>
      </c>
      <c r="I14">
        <v>98.9</v>
      </c>
      <c r="J14">
        <v>1062</v>
      </c>
      <c r="K14">
        <v>2095.46</v>
      </c>
      <c r="L14">
        <v>2328000</v>
      </c>
      <c r="M14">
        <v>962000</v>
      </c>
      <c r="N14">
        <v>98.55</v>
      </c>
      <c r="O14" s="11">
        <f t="shared" si="1"/>
        <v>-7.5263421976919211E-3</v>
      </c>
      <c r="P14" s="6">
        <v>0.12711538461538463</v>
      </c>
      <c r="Q14" s="3">
        <f t="shared" si="0"/>
        <v>1.2711538461538463E-3</v>
      </c>
      <c r="R14" s="11">
        <f t="shared" si="2"/>
        <v>-8.7974960438457674E-3</v>
      </c>
      <c r="S14">
        <f t="shared" si="3"/>
        <v>-8.1336035715400448E-2</v>
      </c>
    </row>
    <row r="15" spans="1:19" x14ac:dyDescent="0.25">
      <c r="A15" t="s">
        <v>14</v>
      </c>
      <c r="B15" s="1">
        <v>43465</v>
      </c>
      <c r="C15" s="1">
        <v>43524</v>
      </c>
      <c r="D15">
        <v>99.25</v>
      </c>
      <c r="E15">
        <v>99.25</v>
      </c>
      <c r="F15">
        <v>98.4</v>
      </c>
      <c r="G15">
        <v>98.45</v>
      </c>
      <c r="H15">
        <v>98.45</v>
      </c>
      <c r="I15">
        <v>98.45</v>
      </c>
      <c r="J15">
        <v>6</v>
      </c>
      <c r="K15">
        <v>11.84</v>
      </c>
      <c r="L15">
        <v>80000</v>
      </c>
      <c r="M15">
        <v>-2000</v>
      </c>
      <c r="N15">
        <v>97.8</v>
      </c>
      <c r="O15" s="11">
        <f t="shared" si="1"/>
        <v>-4.5500505561173188E-3</v>
      </c>
      <c r="P15" s="6">
        <v>0.1275</v>
      </c>
      <c r="Q15" s="3">
        <f t="shared" si="0"/>
        <v>1.2750000000000001E-3</v>
      </c>
      <c r="R15" s="11">
        <f t="shared" si="2"/>
        <v>-5.8250505561173189E-3</v>
      </c>
      <c r="S15">
        <f t="shared" si="3"/>
        <v>-5.3854701123486816E-2</v>
      </c>
    </row>
    <row r="16" spans="1:19" x14ac:dyDescent="0.25">
      <c r="A16" t="s">
        <v>14</v>
      </c>
      <c r="B16" s="1">
        <v>43472</v>
      </c>
      <c r="C16" s="1">
        <v>43524</v>
      </c>
      <c r="D16">
        <v>98.15</v>
      </c>
      <c r="E16">
        <v>98.15</v>
      </c>
      <c r="F16">
        <v>96.35</v>
      </c>
      <c r="G16">
        <v>96.8</v>
      </c>
      <c r="H16">
        <v>96.8</v>
      </c>
      <c r="I16">
        <v>96.8</v>
      </c>
      <c r="J16">
        <v>19</v>
      </c>
      <c r="K16">
        <v>36.94</v>
      </c>
      <c r="L16">
        <v>146000</v>
      </c>
      <c r="M16">
        <v>4000</v>
      </c>
      <c r="N16">
        <v>96.1</v>
      </c>
      <c r="O16" s="11">
        <f t="shared" si="1"/>
        <v>-1.6759776536312908E-2</v>
      </c>
      <c r="P16" s="6">
        <v>0.12692307692307692</v>
      </c>
      <c r="Q16" s="3">
        <f t="shared" si="0"/>
        <v>1.2692307692307692E-3</v>
      </c>
      <c r="R16" s="11">
        <f t="shared" si="2"/>
        <v>-1.8029007305543677E-2</v>
      </c>
      <c r="S16">
        <f t="shared" si="3"/>
        <v>-0.16668469923811247</v>
      </c>
    </row>
    <row r="17" spans="1:19" x14ac:dyDescent="0.25">
      <c r="A17" t="s">
        <v>14</v>
      </c>
      <c r="B17" s="1">
        <v>43479</v>
      </c>
      <c r="C17" s="1">
        <v>43524</v>
      </c>
      <c r="D17">
        <v>97.05</v>
      </c>
      <c r="E17">
        <v>97.25</v>
      </c>
      <c r="F17">
        <v>93.75</v>
      </c>
      <c r="G17">
        <v>95.65</v>
      </c>
      <c r="H17">
        <v>95.9</v>
      </c>
      <c r="I17">
        <v>95.65</v>
      </c>
      <c r="J17">
        <v>111</v>
      </c>
      <c r="K17">
        <v>211.79</v>
      </c>
      <c r="L17">
        <v>220000</v>
      </c>
      <c r="M17">
        <v>28000</v>
      </c>
      <c r="N17">
        <v>95.05</v>
      </c>
      <c r="O17" s="11">
        <f t="shared" si="1"/>
        <v>-1.188016528925611E-2</v>
      </c>
      <c r="P17" s="6">
        <v>0.12653846153846154</v>
      </c>
      <c r="Q17" s="3">
        <f t="shared" si="0"/>
        <v>1.2653846153846155E-3</v>
      </c>
      <c r="R17" s="11">
        <f t="shared" si="2"/>
        <v>-1.3145549904640726E-2</v>
      </c>
      <c r="S17">
        <f t="shared" si="3"/>
        <v>-0.12153536770163073</v>
      </c>
    </row>
    <row r="18" spans="1:19" x14ac:dyDescent="0.25">
      <c r="A18" t="s">
        <v>14</v>
      </c>
      <c r="B18" s="1">
        <v>43486</v>
      </c>
      <c r="C18" s="1">
        <v>43524</v>
      </c>
      <c r="D18">
        <v>94.25</v>
      </c>
      <c r="E18">
        <v>94.3</v>
      </c>
      <c r="F18">
        <v>92.4</v>
      </c>
      <c r="G18">
        <v>92.75</v>
      </c>
      <c r="H18">
        <v>92.85</v>
      </c>
      <c r="I18">
        <v>92.75</v>
      </c>
      <c r="J18">
        <v>120</v>
      </c>
      <c r="K18">
        <v>223.13</v>
      </c>
      <c r="L18">
        <v>372000</v>
      </c>
      <c r="M18">
        <v>-4000</v>
      </c>
      <c r="N18">
        <v>92.35</v>
      </c>
      <c r="O18" s="11">
        <f t="shared" si="1"/>
        <v>-3.0318870883429227E-2</v>
      </c>
      <c r="P18" s="6">
        <v>0.12596153846153846</v>
      </c>
      <c r="Q18" s="3">
        <f t="shared" si="0"/>
        <v>1.2596153846153846E-3</v>
      </c>
      <c r="R18" s="11">
        <f t="shared" si="2"/>
        <v>-3.157848626804461E-2</v>
      </c>
      <c r="S18">
        <f t="shared" si="3"/>
        <v>-0.29195453730640947</v>
      </c>
    </row>
    <row r="19" spans="1:19" x14ac:dyDescent="0.25">
      <c r="A19" t="s">
        <v>14</v>
      </c>
      <c r="B19" s="1">
        <v>43493</v>
      </c>
      <c r="C19" s="1">
        <v>43524</v>
      </c>
      <c r="D19">
        <v>86.35</v>
      </c>
      <c r="E19">
        <v>89.05</v>
      </c>
      <c r="F19">
        <v>85.15</v>
      </c>
      <c r="G19">
        <v>88.45</v>
      </c>
      <c r="H19">
        <v>88.3</v>
      </c>
      <c r="I19">
        <v>88.45</v>
      </c>
      <c r="J19">
        <v>699</v>
      </c>
      <c r="K19">
        <v>1212.8699999999999</v>
      </c>
      <c r="L19">
        <v>1622000</v>
      </c>
      <c r="M19">
        <v>570000</v>
      </c>
      <c r="N19">
        <v>88.15</v>
      </c>
      <c r="O19" s="11">
        <f t="shared" si="1"/>
        <v>-4.6361185983827463E-2</v>
      </c>
      <c r="P19" s="6">
        <v>0.12269230769230768</v>
      </c>
      <c r="Q19" s="3">
        <f t="shared" si="0"/>
        <v>1.2269230769230768E-3</v>
      </c>
      <c r="R19" s="11">
        <f t="shared" si="2"/>
        <v>-4.758810906075054E-2</v>
      </c>
      <c r="S19">
        <f t="shared" si="3"/>
        <v>-0.43996929568399756</v>
      </c>
    </row>
    <row r="20" spans="1:19" x14ac:dyDescent="0.25">
      <c r="A20" t="s">
        <v>14</v>
      </c>
      <c r="B20" s="1">
        <v>43500</v>
      </c>
      <c r="C20" s="1">
        <v>43552</v>
      </c>
      <c r="D20">
        <v>87.75</v>
      </c>
      <c r="E20">
        <v>88.5</v>
      </c>
      <c r="F20">
        <v>87.7</v>
      </c>
      <c r="G20">
        <v>88.15</v>
      </c>
      <c r="H20">
        <v>88.15</v>
      </c>
      <c r="I20">
        <v>88.6</v>
      </c>
      <c r="J20">
        <v>12</v>
      </c>
      <c r="K20">
        <v>21.2</v>
      </c>
      <c r="L20">
        <v>72000</v>
      </c>
      <c r="M20">
        <v>-2000</v>
      </c>
      <c r="N20">
        <v>87.65</v>
      </c>
      <c r="O20" s="11">
        <f t="shared" si="1"/>
        <v>1.6958733747879193E-3</v>
      </c>
      <c r="P20" s="6">
        <v>0.1225</v>
      </c>
      <c r="Q20" s="3">
        <f t="shared" si="0"/>
        <v>1.225E-3</v>
      </c>
      <c r="R20" s="11">
        <f t="shared" si="2"/>
        <v>4.7087337478791936E-4</v>
      </c>
      <c r="S20">
        <f t="shared" si="3"/>
        <v>4.3533948112398583E-3</v>
      </c>
    </row>
    <row r="21" spans="1:19" x14ac:dyDescent="0.25">
      <c r="A21" t="s">
        <v>14</v>
      </c>
      <c r="B21" s="1">
        <v>43507</v>
      </c>
      <c r="C21" s="1">
        <v>43552</v>
      </c>
      <c r="D21">
        <v>81.95</v>
      </c>
      <c r="E21">
        <v>81.95</v>
      </c>
      <c r="F21">
        <v>79.349999999999994</v>
      </c>
      <c r="G21">
        <v>80</v>
      </c>
      <c r="H21">
        <v>80.2</v>
      </c>
      <c r="I21">
        <v>80</v>
      </c>
      <c r="J21">
        <v>81</v>
      </c>
      <c r="K21">
        <v>130.12</v>
      </c>
      <c r="L21">
        <v>206000</v>
      </c>
      <c r="M21">
        <v>-14000</v>
      </c>
      <c r="N21">
        <v>79.45</v>
      </c>
      <c r="O21" s="11">
        <f t="shared" si="1"/>
        <v>-9.7065462753950282E-2</v>
      </c>
      <c r="P21" s="6">
        <v>0.12365384615384614</v>
      </c>
      <c r="Q21" s="3">
        <f t="shared" si="0"/>
        <v>1.2365384615384614E-3</v>
      </c>
      <c r="R21" s="11">
        <f t="shared" si="2"/>
        <v>-9.8302001215488738E-2</v>
      </c>
      <c r="S21">
        <f t="shared" si="3"/>
        <v>-0.90883758763967026</v>
      </c>
    </row>
    <row r="22" spans="1:19" x14ac:dyDescent="0.25">
      <c r="A22" t="s">
        <v>14</v>
      </c>
      <c r="B22" s="1">
        <v>43514</v>
      </c>
      <c r="C22" s="1">
        <v>43552</v>
      </c>
      <c r="D22">
        <v>77.5</v>
      </c>
      <c r="E22">
        <v>77.900000000000006</v>
      </c>
      <c r="F22">
        <v>76.650000000000006</v>
      </c>
      <c r="G22">
        <v>76.900000000000006</v>
      </c>
      <c r="H22">
        <v>77</v>
      </c>
      <c r="I22">
        <v>76.900000000000006</v>
      </c>
      <c r="J22">
        <v>80</v>
      </c>
      <c r="K22">
        <v>123.37</v>
      </c>
      <c r="L22">
        <v>334000</v>
      </c>
      <c r="M22">
        <v>42000</v>
      </c>
      <c r="N22">
        <v>76.349999999999994</v>
      </c>
      <c r="O22" s="11">
        <f t="shared" si="1"/>
        <v>-3.874999999999993E-2</v>
      </c>
      <c r="P22" s="6">
        <v>0.12346153846153846</v>
      </c>
      <c r="Q22" s="3">
        <f t="shared" si="0"/>
        <v>1.2346153846153846E-3</v>
      </c>
      <c r="R22" s="11">
        <f t="shared" si="2"/>
        <v>-3.9984615384615313E-2</v>
      </c>
      <c r="S22">
        <f t="shared" si="3"/>
        <v>-0.3696722441000323</v>
      </c>
    </row>
    <row r="23" spans="1:19" x14ac:dyDescent="0.25">
      <c r="A23" t="s">
        <v>14</v>
      </c>
      <c r="B23" s="1">
        <v>43521</v>
      </c>
      <c r="C23" s="1">
        <v>43552</v>
      </c>
      <c r="D23">
        <v>75.7</v>
      </c>
      <c r="E23">
        <v>76.349999999999994</v>
      </c>
      <c r="F23">
        <v>74.8</v>
      </c>
      <c r="G23">
        <v>75.95</v>
      </c>
      <c r="H23">
        <v>75.900000000000006</v>
      </c>
      <c r="I23">
        <v>75.95</v>
      </c>
      <c r="J23">
        <v>1640</v>
      </c>
      <c r="K23">
        <v>2488.67</v>
      </c>
      <c r="L23">
        <v>2826000</v>
      </c>
      <c r="M23">
        <v>1680000</v>
      </c>
      <c r="N23">
        <v>75.55</v>
      </c>
      <c r="O23" s="11">
        <f t="shared" si="1"/>
        <v>-1.2353706111833587E-2</v>
      </c>
      <c r="P23" s="6">
        <v>0.12326923076923077</v>
      </c>
      <c r="Q23" s="3">
        <f t="shared" si="0"/>
        <v>1.2326923076923077E-3</v>
      </c>
      <c r="R23" s="11">
        <f t="shared" si="2"/>
        <v>-1.3586398419525894E-2</v>
      </c>
      <c r="S23">
        <f t="shared" si="3"/>
        <v>-0.1256111718137411</v>
      </c>
    </row>
    <row r="24" spans="1:19" x14ac:dyDescent="0.25">
      <c r="A24" t="s">
        <v>14</v>
      </c>
      <c r="B24" s="1">
        <v>43529</v>
      </c>
      <c r="C24" s="1">
        <v>43580</v>
      </c>
      <c r="D24">
        <v>84.1</v>
      </c>
      <c r="E24">
        <v>86.5</v>
      </c>
      <c r="F24">
        <v>84.1</v>
      </c>
      <c r="G24">
        <v>86.25</v>
      </c>
      <c r="H24">
        <v>86.3</v>
      </c>
      <c r="I24">
        <v>86.25</v>
      </c>
      <c r="J24">
        <v>84</v>
      </c>
      <c r="K24">
        <v>143.75</v>
      </c>
      <c r="L24">
        <v>126000</v>
      </c>
      <c r="M24">
        <v>-4000</v>
      </c>
      <c r="N24">
        <v>85.25</v>
      </c>
      <c r="O24" s="11">
        <f t="shared" si="1"/>
        <v>0.13561553653719549</v>
      </c>
      <c r="P24" s="6">
        <v>0.12153846153846154</v>
      </c>
      <c r="Q24" s="3">
        <f t="shared" si="0"/>
        <v>1.2153846153846154E-3</v>
      </c>
      <c r="R24" s="11">
        <f t="shared" si="2"/>
        <v>0.13440015192181087</v>
      </c>
      <c r="S24">
        <f t="shared" si="3"/>
        <v>1.2425780588460473</v>
      </c>
    </row>
    <row r="25" spans="1:19" x14ac:dyDescent="0.25">
      <c r="A25" t="s">
        <v>14</v>
      </c>
      <c r="B25" s="1">
        <v>43535</v>
      </c>
      <c r="C25" s="1">
        <v>43580</v>
      </c>
      <c r="D25">
        <v>85.55</v>
      </c>
      <c r="E25">
        <v>88.5</v>
      </c>
      <c r="F25">
        <v>85.4</v>
      </c>
      <c r="G25">
        <v>88.25</v>
      </c>
      <c r="H25">
        <v>88.2</v>
      </c>
      <c r="I25">
        <v>88.25</v>
      </c>
      <c r="J25">
        <v>55</v>
      </c>
      <c r="K25">
        <v>96.02</v>
      </c>
      <c r="L25">
        <v>726000</v>
      </c>
      <c r="M25">
        <v>6000</v>
      </c>
      <c r="N25">
        <v>87.4</v>
      </c>
      <c r="O25" s="11">
        <f t="shared" si="1"/>
        <v>2.318840579710145E-2</v>
      </c>
      <c r="P25" s="6">
        <v>0.12076923076923077</v>
      </c>
      <c r="Q25" s="3">
        <f t="shared" si="0"/>
        <v>1.2076923076923076E-3</v>
      </c>
      <c r="R25" s="11">
        <f t="shared" si="2"/>
        <v>2.1980713489409141E-2</v>
      </c>
      <c r="S25">
        <f t="shared" si="3"/>
        <v>0.20321965346892396</v>
      </c>
    </row>
    <row r="26" spans="1:19" x14ac:dyDescent="0.25">
      <c r="A26" t="s">
        <v>14</v>
      </c>
      <c r="B26" s="1">
        <v>43542</v>
      </c>
      <c r="C26" s="1">
        <v>43580</v>
      </c>
      <c r="D26">
        <v>95.4</v>
      </c>
      <c r="E26">
        <v>95.75</v>
      </c>
      <c r="F26">
        <v>91.85</v>
      </c>
      <c r="G26">
        <v>92.95</v>
      </c>
      <c r="H26">
        <v>92.9</v>
      </c>
      <c r="I26">
        <v>92.95</v>
      </c>
      <c r="J26">
        <v>60</v>
      </c>
      <c r="K26">
        <v>112.81</v>
      </c>
      <c r="L26">
        <v>788000</v>
      </c>
      <c r="M26">
        <v>26000</v>
      </c>
      <c r="N26">
        <v>92</v>
      </c>
      <c r="O26" s="11">
        <f t="shared" si="1"/>
        <v>5.3257790368271989E-2</v>
      </c>
      <c r="P26" s="6">
        <v>0.11769230769230769</v>
      </c>
      <c r="Q26" s="3">
        <f t="shared" si="0"/>
        <v>1.1769230769230769E-3</v>
      </c>
      <c r="R26" s="11">
        <f t="shared" si="2"/>
        <v>5.2080867291348913E-2</v>
      </c>
      <c r="S26">
        <f t="shared" si="3"/>
        <v>0.48150647195362922</v>
      </c>
    </row>
    <row r="27" spans="1:19" x14ac:dyDescent="0.25">
      <c r="A27" t="s">
        <v>14</v>
      </c>
      <c r="B27" s="1">
        <v>43549</v>
      </c>
      <c r="C27" s="1">
        <v>43580</v>
      </c>
      <c r="D27">
        <v>87.35</v>
      </c>
      <c r="E27">
        <v>87.35</v>
      </c>
      <c r="F27">
        <v>84.95</v>
      </c>
      <c r="G27">
        <v>85.5</v>
      </c>
      <c r="H27">
        <v>85.55</v>
      </c>
      <c r="I27">
        <v>85.5</v>
      </c>
      <c r="J27">
        <v>872</v>
      </c>
      <c r="K27">
        <v>1500.84</v>
      </c>
      <c r="L27">
        <v>1650000</v>
      </c>
      <c r="M27">
        <v>520000</v>
      </c>
      <c r="N27">
        <v>84.9</v>
      </c>
      <c r="O27" s="11">
        <f t="shared" si="1"/>
        <v>-8.0150618612157096E-2</v>
      </c>
      <c r="P27" s="6">
        <v>0.11942307692307692</v>
      </c>
      <c r="Q27" s="3">
        <f t="shared" si="0"/>
        <v>1.1942307692307693E-3</v>
      </c>
      <c r="R27" s="11">
        <f t="shared" si="2"/>
        <v>-8.1344849381387863E-2</v>
      </c>
      <c r="S27">
        <f t="shared" si="3"/>
        <v>-0.75206258025848172</v>
      </c>
    </row>
    <row r="28" spans="1:19" x14ac:dyDescent="0.25">
      <c r="A28" t="s">
        <v>14</v>
      </c>
      <c r="B28" s="1">
        <v>43556</v>
      </c>
      <c r="C28" s="1">
        <v>43615</v>
      </c>
      <c r="D28">
        <v>92.45</v>
      </c>
      <c r="E28">
        <v>94.35</v>
      </c>
      <c r="F28">
        <v>91.25</v>
      </c>
      <c r="G28">
        <v>92.4</v>
      </c>
      <c r="H28">
        <v>92.4</v>
      </c>
      <c r="I28">
        <v>92.4</v>
      </c>
      <c r="J28">
        <v>38</v>
      </c>
      <c r="K28">
        <v>70.02</v>
      </c>
      <c r="L28">
        <v>618000</v>
      </c>
      <c r="M28">
        <v>48000</v>
      </c>
      <c r="N28">
        <v>91.85</v>
      </c>
      <c r="O28" s="11">
        <f t="shared" si="1"/>
        <v>8.0701754385964983E-2</v>
      </c>
      <c r="P28" s="6">
        <v>0.12134615384615384</v>
      </c>
      <c r="Q28" s="3">
        <f t="shared" si="0"/>
        <v>1.2134615384615385E-3</v>
      </c>
      <c r="R28" s="11">
        <f t="shared" si="2"/>
        <v>7.9488292847503444E-2</v>
      </c>
      <c r="S28">
        <f t="shared" si="3"/>
        <v>0.73489804300889494</v>
      </c>
    </row>
    <row r="29" spans="1:19" x14ac:dyDescent="0.25">
      <c r="A29" t="s">
        <v>14</v>
      </c>
      <c r="B29" s="1">
        <v>43563</v>
      </c>
      <c r="C29" s="1">
        <v>43615</v>
      </c>
      <c r="D29">
        <v>91.15</v>
      </c>
      <c r="E29">
        <v>91.15</v>
      </c>
      <c r="F29">
        <v>88.9</v>
      </c>
      <c r="G29">
        <v>89</v>
      </c>
      <c r="H29">
        <v>88.9</v>
      </c>
      <c r="I29">
        <v>89</v>
      </c>
      <c r="J29">
        <v>85</v>
      </c>
      <c r="K29">
        <v>151.76</v>
      </c>
      <c r="L29">
        <v>160000</v>
      </c>
      <c r="M29">
        <v>-130000</v>
      </c>
      <c r="N29">
        <v>87.85</v>
      </c>
      <c r="O29" s="11">
        <f t="shared" si="1"/>
        <v>-3.6796536796536855E-2</v>
      </c>
      <c r="P29" s="6">
        <v>0.12192307692307693</v>
      </c>
      <c r="Q29" s="3">
        <f t="shared" si="0"/>
        <v>1.2192307692307693E-3</v>
      </c>
      <c r="R29" s="11">
        <f t="shared" si="2"/>
        <v>-3.8015767565767626E-2</v>
      </c>
      <c r="S29">
        <f t="shared" si="3"/>
        <v>-0.35146953327028352</v>
      </c>
    </row>
    <row r="30" spans="1:19" x14ac:dyDescent="0.25">
      <c r="A30" t="s">
        <v>14</v>
      </c>
      <c r="B30" s="1">
        <v>43570</v>
      </c>
      <c r="C30" s="1">
        <v>43615</v>
      </c>
      <c r="D30">
        <v>90.4</v>
      </c>
      <c r="E30">
        <v>90.6</v>
      </c>
      <c r="F30">
        <v>88.8</v>
      </c>
      <c r="G30">
        <v>89</v>
      </c>
      <c r="H30">
        <v>89.05</v>
      </c>
      <c r="I30">
        <v>89</v>
      </c>
      <c r="J30">
        <v>60</v>
      </c>
      <c r="K30">
        <v>107.33</v>
      </c>
      <c r="L30">
        <v>192000</v>
      </c>
      <c r="M30">
        <v>38000</v>
      </c>
      <c r="N30">
        <v>88</v>
      </c>
      <c r="O30" s="11">
        <f t="shared" si="1"/>
        <v>0</v>
      </c>
      <c r="P30" s="6">
        <v>0.12288461538461538</v>
      </c>
      <c r="Q30" s="3">
        <f t="shared" si="0"/>
        <v>1.2288461538461539E-3</v>
      </c>
      <c r="R30" s="11">
        <f t="shared" si="2"/>
        <v>-1.2288461538461539E-3</v>
      </c>
      <c r="S30">
        <f t="shared" si="3"/>
        <v>-1.1361127548091626E-2</v>
      </c>
    </row>
    <row r="31" spans="1:19" x14ac:dyDescent="0.25">
      <c r="A31" t="s">
        <v>14</v>
      </c>
      <c r="B31" s="1">
        <v>43577</v>
      </c>
      <c r="C31" s="1">
        <v>43615</v>
      </c>
      <c r="D31">
        <v>88.4</v>
      </c>
      <c r="E31">
        <v>88.4</v>
      </c>
      <c r="F31">
        <v>85.5</v>
      </c>
      <c r="G31">
        <v>85.9</v>
      </c>
      <c r="H31">
        <v>86.05</v>
      </c>
      <c r="I31">
        <v>85.9</v>
      </c>
      <c r="J31">
        <v>1063</v>
      </c>
      <c r="K31">
        <v>1837.91</v>
      </c>
      <c r="L31">
        <v>1314000</v>
      </c>
      <c r="M31">
        <v>940000</v>
      </c>
      <c r="N31">
        <v>85.2</v>
      </c>
      <c r="O31" s="11">
        <f t="shared" si="1"/>
        <v>-3.4831460674157239E-2</v>
      </c>
      <c r="P31" s="6">
        <v>0.12442307692307691</v>
      </c>
      <c r="Q31" s="3">
        <f t="shared" si="0"/>
        <v>1.2442307692307692E-3</v>
      </c>
      <c r="R31" s="11">
        <f t="shared" si="2"/>
        <v>-3.6075691443388007E-2</v>
      </c>
      <c r="S31">
        <f t="shared" si="3"/>
        <v>-0.33353282719005162</v>
      </c>
    </row>
    <row r="32" spans="1:19" x14ac:dyDescent="0.25">
      <c r="A32" t="s">
        <v>14</v>
      </c>
      <c r="B32" s="1">
        <v>43585</v>
      </c>
      <c r="C32" s="1">
        <v>43643</v>
      </c>
      <c r="D32">
        <v>86.15</v>
      </c>
      <c r="E32">
        <v>86.5</v>
      </c>
      <c r="F32">
        <v>84.4</v>
      </c>
      <c r="G32">
        <v>84.55</v>
      </c>
      <c r="H32">
        <v>84.6</v>
      </c>
      <c r="I32">
        <v>84.55</v>
      </c>
      <c r="J32">
        <v>32</v>
      </c>
      <c r="K32">
        <v>54.52</v>
      </c>
      <c r="L32">
        <v>76000</v>
      </c>
      <c r="M32">
        <v>22000</v>
      </c>
      <c r="N32">
        <v>83.35</v>
      </c>
      <c r="O32" s="11">
        <f t="shared" si="1"/>
        <v>-1.5715948777648526E-2</v>
      </c>
      <c r="P32" s="6">
        <v>0.12384615384615386</v>
      </c>
      <c r="Q32" s="3">
        <f t="shared" si="0"/>
        <v>1.2384615384615385E-3</v>
      </c>
      <c r="R32" s="11">
        <f t="shared" si="2"/>
        <v>-1.6954410316110065E-2</v>
      </c>
      <c r="S32">
        <f t="shared" si="3"/>
        <v>-0.1567496610549039</v>
      </c>
    </row>
    <row r="33" spans="1:19" x14ac:dyDescent="0.25">
      <c r="A33" t="s">
        <v>14</v>
      </c>
      <c r="B33" s="1">
        <v>43591</v>
      </c>
      <c r="C33" s="1">
        <v>43643</v>
      </c>
      <c r="D33">
        <v>82.9</v>
      </c>
      <c r="E33">
        <v>85</v>
      </c>
      <c r="F33">
        <v>82.75</v>
      </c>
      <c r="G33">
        <v>82.75</v>
      </c>
      <c r="H33">
        <v>82.75</v>
      </c>
      <c r="I33">
        <v>82.75</v>
      </c>
      <c r="J33">
        <v>12</v>
      </c>
      <c r="K33">
        <v>20.100000000000001</v>
      </c>
      <c r="L33">
        <v>92000</v>
      </c>
      <c r="M33">
        <v>4000</v>
      </c>
      <c r="N33">
        <v>81.3</v>
      </c>
      <c r="O33" s="11">
        <f t="shared" si="1"/>
        <v>-2.1289178001182699E-2</v>
      </c>
      <c r="P33" s="6">
        <v>0.12211538461538461</v>
      </c>
      <c r="Q33" s="3">
        <f t="shared" si="0"/>
        <v>1.2211538461538462E-3</v>
      </c>
      <c r="R33" s="11">
        <f t="shared" si="2"/>
        <v>-2.2510331847336546E-2</v>
      </c>
      <c r="S33">
        <f t="shared" si="3"/>
        <v>-0.20811616691561649</v>
      </c>
    </row>
    <row r="34" spans="1:19" x14ac:dyDescent="0.25">
      <c r="A34" t="s">
        <v>14</v>
      </c>
      <c r="B34" s="1">
        <v>43598</v>
      </c>
      <c r="C34" s="1">
        <v>43643</v>
      </c>
      <c r="D34">
        <v>77.8</v>
      </c>
      <c r="E34">
        <v>77.8</v>
      </c>
      <c r="F34">
        <v>74.3</v>
      </c>
      <c r="G34">
        <v>74.599999999999994</v>
      </c>
      <c r="H34">
        <v>74.8</v>
      </c>
      <c r="I34">
        <v>74.599999999999994</v>
      </c>
      <c r="J34">
        <v>26</v>
      </c>
      <c r="K34">
        <v>39.299999999999997</v>
      </c>
      <c r="L34">
        <v>140000</v>
      </c>
      <c r="M34">
        <v>20000</v>
      </c>
      <c r="N34">
        <v>73.599999999999994</v>
      </c>
      <c r="O34" s="11">
        <f t="shared" si="1"/>
        <v>-9.8489425981873185E-2</v>
      </c>
      <c r="P34" s="6">
        <v>0.1201923076923077</v>
      </c>
      <c r="Q34" s="3">
        <f t="shared" si="0"/>
        <v>1.201923076923077E-3</v>
      </c>
      <c r="R34" s="11">
        <f t="shared" si="2"/>
        <v>-9.9691349058796258E-2</v>
      </c>
      <c r="S34">
        <f t="shared" si="3"/>
        <v>-0.92168261141020391</v>
      </c>
    </row>
    <row r="35" spans="1:19" x14ac:dyDescent="0.25">
      <c r="A35" t="s">
        <v>14</v>
      </c>
      <c r="B35" s="1">
        <v>43605</v>
      </c>
      <c r="C35" s="1">
        <v>43643</v>
      </c>
      <c r="D35">
        <v>77.3</v>
      </c>
      <c r="E35">
        <v>83.3</v>
      </c>
      <c r="F35">
        <v>75.7</v>
      </c>
      <c r="G35">
        <v>80.900000000000006</v>
      </c>
      <c r="H35">
        <v>80.849999999999994</v>
      </c>
      <c r="I35">
        <v>80.900000000000006</v>
      </c>
      <c r="J35">
        <v>148</v>
      </c>
      <c r="K35">
        <v>239</v>
      </c>
      <c r="L35">
        <v>402000</v>
      </c>
      <c r="M35">
        <v>10000</v>
      </c>
      <c r="N35">
        <v>80.2</v>
      </c>
      <c r="O35" s="11">
        <f t="shared" si="1"/>
        <v>8.4450402144772271E-2</v>
      </c>
      <c r="P35" s="6">
        <v>0.11769230769230769</v>
      </c>
      <c r="Q35" s="3">
        <f t="shared" si="0"/>
        <v>1.1769230769230769E-3</v>
      </c>
      <c r="R35" s="11">
        <f t="shared" si="2"/>
        <v>8.3273479067849196E-2</v>
      </c>
      <c r="S35">
        <f t="shared" si="3"/>
        <v>0.76989345989491376</v>
      </c>
    </row>
    <row r="36" spans="1:19" x14ac:dyDescent="0.25">
      <c r="A36" t="s">
        <v>14</v>
      </c>
      <c r="B36" s="1">
        <v>43612</v>
      </c>
      <c r="C36" s="1">
        <v>43643</v>
      </c>
      <c r="D36">
        <v>79</v>
      </c>
      <c r="E36">
        <v>79.8</v>
      </c>
      <c r="F36">
        <v>77.099999999999994</v>
      </c>
      <c r="G36">
        <v>79.150000000000006</v>
      </c>
      <c r="H36">
        <v>78.900000000000006</v>
      </c>
      <c r="I36">
        <v>79.150000000000006</v>
      </c>
      <c r="J36">
        <v>1255</v>
      </c>
      <c r="K36">
        <v>1963.2</v>
      </c>
      <c r="L36">
        <v>2358000</v>
      </c>
      <c r="M36">
        <v>1534000</v>
      </c>
      <c r="N36">
        <v>78.5</v>
      </c>
      <c r="O36" s="11">
        <f t="shared" si="1"/>
        <v>-2.1631644004944373E-2</v>
      </c>
      <c r="P36" s="6">
        <v>0.11384615384615385</v>
      </c>
      <c r="Q36" s="3">
        <f t="shared" si="0"/>
        <v>1.1384615384615385E-3</v>
      </c>
      <c r="R36" s="11">
        <f t="shared" si="2"/>
        <v>-2.2770105543405913E-2</v>
      </c>
      <c r="S36">
        <f t="shared" si="3"/>
        <v>-0.21051786877670459</v>
      </c>
    </row>
    <row r="37" spans="1:19" x14ac:dyDescent="0.25">
      <c r="A37" t="s">
        <v>14</v>
      </c>
      <c r="B37" s="1">
        <v>43619</v>
      </c>
      <c r="C37" s="1">
        <v>43671</v>
      </c>
      <c r="D37">
        <v>75.2</v>
      </c>
      <c r="E37">
        <v>75.650000000000006</v>
      </c>
      <c r="F37">
        <v>75.2</v>
      </c>
      <c r="G37">
        <v>75.650000000000006</v>
      </c>
      <c r="H37">
        <v>75.650000000000006</v>
      </c>
      <c r="I37">
        <v>75.650000000000006</v>
      </c>
      <c r="J37">
        <v>4</v>
      </c>
      <c r="K37">
        <v>18.079999999999998</v>
      </c>
      <c r="L37">
        <v>246000</v>
      </c>
      <c r="M37">
        <v>-12000</v>
      </c>
      <c r="N37">
        <v>75.7</v>
      </c>
      <c r="O37" s="11">
        <f t="shared" si="1"/>
        <v>-4.4219835754895763E-2</v>
      </c>
      <c r="P37" s="6">
        <v>0.115</v>
      </c>
      <c r="Q37" s="3">
        <f t="shared" si="0"/>
        <v>1.15E-3</v>
      </c>
      <c r="R37" s="11">
        <f t="shared" si="2"/>
        <v>-4.5369835754895761E-2</v>
      </c>
      <c r="S37">
        <f t="shared" si="3"/>
        <v>-0.41946055593210657</v>
      </c>
    </row>
    <row r="38" spans="1:19" x14ac:dyDescent="0.25">
      <c r="A38" t="s">
        <v>14</v>
      </c>
      <c r="B38" s="1">
        <v>43626</v>
      </c>
      <c r="C38" s="1">
        <v>43671</v>
      </c>
      <c r="D38">
        <v>72.25</v>
      </c>
      <c r="E38">
        <v>73.099999999999994</v>
      </c>
      <c r="F38">
        <v>71.55</v>
      </c>
      <c r="G38">
        <v>72.5</v>
      </c>
      <c r="H38">
        <v>73.099999999999994</v>
      </c>
      <c r="I38">
        <v>72.5</v>
      </c>
      <c r="J38">
        <v>7</v>
      </c>
      <c r="K38">
        <v>30.34</v>
      </c>
      <c r="L38">
        <v>402000</v>
      </c>
      <c r="M38">
        <v>-12000</v>
      </c>
      <c r="N38">
        <v>72.45</v>
      </c>
      <c r="O38" s="11">
        <f t="shared" si="1"/>
        <v>-4.1639127561136885E-2</v>
      </c>
      <c r="P38" s="6">
        <v>0.11480769230769231</v>
      </c>
      <c r="Q38" s="3">
        <f t="shared" si="0"/>
        <v>1.1480769230769231E-3</v>
      </c>
      <c r="R38" s="11">
        <f t="shared" si="2"/>
        <v>-4.278720448421381E-2</v>
      </c>
      <c r="S38">
        <f t="shared" si="3"/>
        <v>-0.39558319489380933</v>
      </c>
    </row>
    <row r="39" spans="1:19" x14ac:dyDescent="0.25">
      <c r="A39" t="s">
        <v>14</v>
      </c>
      <c r="B39" s="1">
        <v>43633</v>
      </c>
      <c r="C39" s="1">
        <v>43671</v>
      </c>
      <c r="D39">
        <v>72.7</v>
      </c>
      <c r="E39">
        <v>72.75</v>
      </c>
      <c r="F39">
        <v>71.7</v>
      </c>
      <c r="G39">
        <v>72.400000000000006</v>
      </c>
      <c r="H39">
        <v>72.349999999999994</v>
      </c>
      <c r="I39">
        <v>72.400000000000006</v>
      </c>
      <c r="J39">
        <v>22</v>
      </c>
      <c r="K39">
        <v>95.46</v>
      </c>
      <c r="L39">
        <v>510000</v>
      </c>
      <c r="M39">
        <v>48000</v>
      </c>
      <c r="N39">
        <v>71.95</v>
      </c>
      <c r="O39" s="11">
        <f t="shared" si="1"/>
        <v>-1.3793103448275078E-3</v>
      </c>
      <c r="P39" s="6">
        <v>0.11557692307692308</v>
      </c>
      <c r="Q39" s="3">
        <f t="shared" si="0"/>
        <v>1.1557692307692308E-3</v>
      </c>
      <c r="R39" s="11">
        <f t="shared" si="2"/>
        <v>-2.5350795755967387E-3</v>
      </c>
      <c r="S39">
        <f t="shared" si="3"/>
        <v>-2.3437728402999371E-2</v>
      </c>
    </row>
    <row r="40" spans="1:19" x14ac:dyDescent="0.25">
      <c r="A40" t="s">
        <v>14</v>
      </c>
      <c r="B40" s="1">
        <v>43640</v>
      </c>
      <c r="C40" s="1">
        <v>43671</v>
      </c>
      <c r="D40">
        <v>64.75</v>
      </c>
      <c r="E40">
        <v>64.75</v>
      </c>
      <c r="F40">
        <v>60.85</v>
      </c>
      <c r="G40">
        <v>62.8</v>
      </c>
      <c r="H40">
        <v>62.5</v>
      </c>
      <c r="I40">
        <v>62.8</v>
      </c>
      <c r="J40">
        <v>429</v>
      </c>
      <c r="K40">
        <v>1616.04</v>
      </c>
      <c r="L40">
        <v>2166000</v>
      </c>
      <c r="M40">
        <v>870000</v>
      </c>
      <c r="N40">
        <v>62.5</v>
      </c>
      <c r="O40" s="11">
        <f t="shared" si="1"/>
        <v>-0.13259668508287303</v>
      </c>
      <c r="P40" s="6">
        <v>0.11326923076923076</v>
      </c>
      <c r="Q40" s="3">
        <f t="shared" si="0"/>
        <v>1.1326923076923076E-3</v>
      </c>
      <c r="R40" s="11">
        <f t="shared" si="2"/>
        <v>-0.13372937739056534</v>
      </c>
      <c r="S40">
        <f t="shared" si="3"/>
        <v>-1.236376505476946</v>
      </c>
    </row>
    <row r="41" spans="1:19" x14ac:dyDescent="0.25">
      <c r="A41" t="s">
        <v>14</v>
      </c>
      <c r="B41" s="1">
        <v>43647</v>
      </c>
      <c r="C41" s="1">
        <v>43706</v>
      </c>
      <c r="D41">
        <v>63</v>
      </c>
      <c r="E41">
        <v>64.150000000000006</v>
      </c>
      <c r="F41">
        <v>61.6</v>
      </c>
      <c r="G41">
        <v>64.150000000000006</v>
      </c>
      <c r="H41">
        <v>64.099999999999994</v>
      </c>
      <c r="I41">
        <v>64.150000000000006</v>
      </c>
      <c r="J41">
        <v>9</v>
      </c>
      <c r="K41">
        <v>34.14</v>
      </c>
      <c r="L41">
        <v>258000</v>
      </c>
      <c r="M41">
        <v>18000</v>
      </c>
      <c r="N41">
        <v>65.3</v>
      </c>
      <c r="O41" s="11">
        <f t="shared" si="1"/>
        <v>2.1496815286624341E-2</v>
      </c>
      <c r="P41" s="6">
        <v>0.11249999999999999</v>
      </c>
      <c r="Q41" s="3">
        <f t="shared" si="0"/>
        <v>1.1249999999999999E-3</v>
      </c>
      <c r="R41" s="11">
        <f t="shared" si="2"/>
        <v>2.037181528662434E-2</v>
      </c>
      <c r="S41">
        <f t="shared" si="3"/>
        <v>0.18834480714538496</v>
      </c>
    </row>
    <row r="42" spans="1:19" x14ac:dyDescent="0.25">
      <c r="A42" t="s">
        <v>14</v>
      </c>
      <c r="B42" s="1">
        <v>43654</v>
      </c>
      <c r="C42" s="1">
        <v>43706</v>
      </c>
      <c r="D42">
        <v>65.05</v>
      </c>
      <c r="E42">
        <v>65.05</v>
      </c>
      <c r="F42">
        <v>60.8</v>
      </c>
      <c r="G42">
        <v>61.35</v>
      </c>
      <c r="H42">
        <v>61.3</v>
      </c>
      <c r="I42">
        <v>61.35</v>
      </c>
      <c r="J42">
        <v>13</v>
      </c>
      <c r="K42">
        <v>48.49</v>
      </c>
      <c r="L42">
        <v>462000</v>
      </c>
      <c r="M42">
        <v>30000</v>
      </c>
      <c r="N42">
        <v>62.75</v>
      </c>
      <c r="O42" s="11">
        <f t="shared" si="1"/>
        <v>-4.3647700701480968E-2</v>
      </c>
      <c r="P42" s="6">
        <v>0.1101923076923077</v>
      </c>
      <c r="Q42" s="3">
        <f t="shared" si="0"/>
        <v>1.1019230769230769E-3</v>
      </c>
      <c r="R42" s="11">
        <f t="shared" si="2"/>
        <v>-4.4749623778404045E-2</v>
      </c>
      <c r="S42">
        <f t="shared" si="3"/>
        <v>-0.41372647168590354</v>
      </c>
    </row>
    <row r="43" spans="1:19" x14ac:dyDescent="0.25">
      <c r="A43" t="s">
        <v>14</v>
      </c>
      <c r="B43" s="1">
        <v>43661</v>
      </c>
      <c r="C43" s="1">
        <v>43706</v>
      </c>
      <c r="D43">
        <v>62.4</v>
      </c>
      <c r="E43">
        <v>62.4</v>
      </c>
      <c r="F43">
        <v>59.85</v>
      </c>
      <c r="G43">
        <v>60.2</v>
      </c>
      <c r="H43">
        <v>60</v>
      </c>
      <c r="I43">
        <v>60.2</v>
      </c>
      <c r="J43">
        <v>60</v>
      </c>
      <c r="K43">
        <v>218.27</v>
      </c>
      <c r="L43">
        <v>666000</v>
      </c>
      <c r="M43">
        <v>132000</v>
      </c>
      <c r="N43">
        <v>61.8</v>
      </c>
      <c r="O43" s="11">
        <f t="shared" si="1"/>
        <v>-1.8744906275468598E-2</v>
      </c>
      <c r="P43" s="6">
        <v>0.11038461538461539</v>
      </c>
      <c r="Q43" s="3">
        <f t="shared" si="0"/>
        <v>1.1038461538461538E-3</v>
      </c>
      <c r="R43" s="11">
        <f t="shared" si="2"/>
        <v>-1.9848752429314751E-2</v>
      </c>
      <c r="S43">
        <f t="shared" si="3"/>
        <v>-0.18350890167506723</v>
      </c>
    </row>
    <row r="44" spans="1:19" x14ac:dyDescent="0.25">
      <c r="A44" t="s">
        <v>14</v>
      </c>
      <c r="B44" s="1">
        <v>43668</v>
      </c>
      <c r="C44" s="1">
        <v>43706</v>
      </c>
      <c r="D44">
        <v>56</v>
      </c>
      <c r="E44">
        <v>58.65</v>
      </c>
      <c r="F44">
        <v>54.1</v>
      </c>
      <c r="G44">
        <v>57.9</v>
      </c>
      <c r="H44">
        <v>58.2</v>
      </c>
      <c r="I44">
        <v>57.9</v>
      </c>
      <c r="J44">
        <v>1025</v>
      </c>
      <c r="K44">
        <v>3498.2</v>
      </c>
      <c r="L44">
        <v>4008000</v>
      </c>
      <c r="M44">
        <v>1920000</v>
      </c>
      <c r="N44">
        <v>59.3</v>
      </c>
      <c r="O44" s="11">
        <f t="shared" si="1"/>
        <v>-3.8205980066445253E-2</v>
      </c>
      <c r="P44" s="6">
        <v>0.10865384615384616</v>
      </c>
      <c r="Q44" s="3">
        <f t="shared" si="0"/>
        <v>1.0865384615384615E-3</v>
      </c>
      <c r="R44" s="11">
        <f t="shared" si="2"/>
        <v>-3.9292518527983711E-2</v>
      </c>
      <c r="S44">
        <f t="shared" si="3"/>
        <v>-0.36327355811382112</v>
      </c>
    </row>
    <row r="45" spans="1:19" x14ac:dyDescent="0.25">
      <c r="A45" t="s">
        <v>14</v>
      </c>
      <c r="B45" s="1">
        <v>43675</v>
      </c>
      <c r="C45" s="1">
        <v>43734</v>
      </c>
      <c r="D45">
        <v>57.7</v>
      </c>
      <c r="E45">
        <v>57.7</v>
      </c>
      <c r="F45">
        <v>55.75</v>
      </c>
      <c r="G45">
        <v>55.8</v>
      </c>
      <c r="H45">
        <v>55.8</v>
      </c>
      <c r="I45">
        <v>54.3</v>
      </c>
      <c r="J45">
        <v>4</v>
      </c>
      <c r="K45">
        <v>13.58</v>
      </c>
      <c r="L45">
        <v>78000</v>
      </c>
      <c r="M45">
        <v>6000</v>
      </c>
      <c r="N45">
        <v>53.7</v>
      </c>
      <c r="O45" s="11">
        <f t="shared" si="1"/>
        <v>-6.2176165803108835E-2</v>
      </c>
      <c r="P45" s="6">
        <v>0.10423076923076922</v>
      </c>
      <c r="Q45" s="3">
        <f t="shared" si="0"/>
        <v>1.0423076923076922E-3</v>
      </c>
      <c r="R45" s="11">
        <f t="shared" si="2"/>
        <v>-6.3218473495416524E-2</v>
      </c>
      <c r="S45">
        <f t="shared" si="3"/>
        <v>-0.58447767324582167</v>
      </c>
    </row>
    <row r="46" spans="1:19" x14ac:dyDescent="0.25">
      <c r="A46" t="s">
        <v>14</v>
      </c>
      <c r="B46" s="1">
        <v>43682</v>
      </c>
      <c r="C46" s="1">
        <v>43734</v>
      </c>
      <c r="D46">
        <v>55</v>
      </c>
      <c r="E46">
        <v>56.9</v>
      </c>
      <c r="F46">
        <v>55</v>
      </c>
      <c r="G46">
        <v>55.5</v>
      </c>
      <c r="H46">
        <v>55.5</v>
      </c>
      <c r="I46">
        <v>56.4</v>
      </c>
      <c r="J46">
        <v>9</v>
      </c>
      <c r="K46">
        <v>30.21</v>
      </c>
      <c r="L46">
        <v>252000</v>
      </c>
      <c r="M46">
        <v>-12000</v>
      </c>
      <c r="N46">
        <v>55.85</v>
      </c>
      <c r="O46" s="11">
        <f t="shared" si="1"/>
        <v>3.8674033149171297E-2</v>
      </c>
      <c r="P46" s="6">
        <v>0.1053846153846154</v>
      </c>
      <c r="Q46" s="3">
        <f t="shared" si="0"/>
        <v>1.0538461538461539E-3</v>
      </c>
      <c r="R46" s="11">
        <f t="shared" si="2"/>
        <v>3.7620186995325142E-2</v>
      </c>
      <c r="S46">
        <f t="shared" si="3"/>
        <v>0.34781224769203806</v>
      </c>
    </row>
    <row r="47" spans="1:19" x14ac:dyDescent="0.25">
      <c r="A47" t="s">
        <v>14</v>
      </c>
      <c r="B47" s="1">
        <v>43690</v>
      </c>
      <c r="C47" s="1">
        <v>43734</v>
      </c>
      <c r="D47">
        <v>55.3</v>
      </c>
      <c r="E47">
        <v>55.3</v>
      </c>
      <c r="F47">
        <v>49.9</v>
      </c>
      <c r="G47">
        <v>50.8</v>
      </c>
      <c r="H47">
        <v>50.85</v>
      </c>
      <c r="I47">
        <v>50.8</v>
      </c>
      <c r="J47">
        <v>33</v>
      </c>
      <c r="K47">
        <v>102.25</v>
      </c>
      <c r="L47">
        <v>234000</v>
      </c>
      <c r="M47">
        <v>-36000</v>
      </c>
      <c r="N47">
        <v>50.55</v>
      </c>
      <c r="O47" s="11">
        <f t="shared" si="1"/>
        <v>-9.9290780141844004E-2</v>
      </c>
      <c r="P47" s="6">
        <v>0.10403846153846154</v>
      </c>
      <c r="Q47" s="3">
        <f t="shared" si="0"/>
        <v>1.0403846153846153E-3</v>
      </c>
      <c r="R47" s="11">
        <f t="shared" si="2"/>
        <v>-0.10033116475722861</v>
      </c>
      <c r="S47">
        <f t="shared" si="3"/>
        <v>-0.92759793916251054</v>
      </c>
    </row>
    <row r="48" spans="1:19" x14ac:dyDescent="0.25">
      <c r="A48" t="s">
        <v>14</v>
      </c>
      <c r="B48" s="1">
        <v>43696</v>
      </c>
      <c r="C48" s="1">
        <v>43734</v>
      </c>
      <c r="D48">
        <v>51.8</v>
      </c>
      <c r="E48">
        <v>52.35</v>
      </c>
      <c r="F48">
        <v>50</v>
      </c>
      <c r="G48">
        <v>50.4</v>
      </c>
      <c r="H48">
        <v>50.45</v>
      </c>
      <c r="I48">
        <v>50.4</v>
      </c>
      <c r="J48">
        <v>36</v>
      </c>
      <c r="K48">
        <v>109.93</v>
      </c>
      <c r="L48">
        <v>246000</v>
      </c>
      <c r="M48">
        <v>0</v>
      </c>
      <c r="N48">
        <v>50.25</v>
      </c>
      <c r="O48" s="11">
        <f t="shared" si="1"/>
        <v>-7.8740157480314682E-3</v>
      </c>
      <c r="P48" s="6">
        <v>0.10423076923076922</v>
      </c>
      <c r="Q48" s="3">
        <f t="shared" si="0"/>
        <v>1.0423076923076922E-3</v>
      </c>
      <c r="R48" s="11">
        <f t="shared" si="2"/>
        <v>-8.9163234403391613E-3</v>
      </c>
      <c r="S48">
        <f t="shared" si="3"/>
        <v>-8.2434638012802527E-2</v>
      </c>
    </row>
    <row r="49" spans="1:19" x14ac:dyDescent="0.25">
      <c r="A49" t="s">
        <v>14</v>
      </c>
      <c r="B49" s="1">
        <v>43703</v>
      </c>
      <c r="C49" s="1">
        <v>43734</v>
      </c>
      <c r="D49">
        <v>49.1</v>
      </c>
      <c r="E49">
        <v>49.75</v>
      </c>
      <c r="F49">
        <v>46.75</v>
      </c>
      <c r="G49">
        <v>49.3</v>
      </c>
      <c r="H49">
        <v>49.4</v>
      </c>
      <c r="I49">
        <v>49.3</v>
      </c>
      <c r="J49">
        <v>522</v>
      </c>
      <c r="K49">
        <v>1507</v>
      </c>
      <c r="L49">
        <v>2484000</v>
      </c>
      <c r="M49">
        <v>1644000</v>
      </c>
      <c r="N49">
        <v>48.8</v>
      </c>
      <c r="O49" s="11">
        <f t="shared" si="1"/>
        <v>-2.1825396825396855E-2</v>
      </c>
      <c r="P49" s="6">
        <v>0.10230769230769231</v>
      </c>
      <c r="Q49" s="3">
        <f t="shared" si="0"/>
        <v>1.023076923076923E-3</v>
      </c>
      <c r="R49" s="11">
        <f t="shared" si="2"/>
        <v>-2.2848473748473777E-2</v>
      </c>
      <c r="S49">
        <f t="shared" si="3"/>
        <v>-0.21124241120270665</v>
      </c>
    </row>
    <row r="51" spans="1:19" x14ac:dyDescent="0.25">
      <c r="N51" t="s">
        <v>28</v>
      </c>
      <c r="O51" s="11">
        <f>AVERAGE(O3:O49)</f>
        <v>-2.9817084401884197E-2</v>
      </c>
      <c r="R51" s="11">
        <f>AVERAGE(R3:R49)</f>
        <v>-3.1024940375697627E-2</v>
      </c>
      <c r="S51">
        <f>AVERAGE(S3:S49)</f>
        <v>-0.28683680514197818</v>
      </c>
    </row>
    <row r="52" spans="1:19" x14ac:dyDescent="0.25">
      <c r="N52" t="s">
        <v>29</v>
      </c>
      <c r="O52" s="11">
        <f>MAX(O3:O49)</f>
        <v>0.13561553653719549</v>
      </c>
      <c r="R52" s="11">
        <f>MAX(R3:R49)</f>
        <v>0.13440015192181087</v>
      </c>
      <c r="S52">
        <f>MAX(S3:S49)</f>
        <v>1.2425780588460473</v>
      </c>
    </row>
    <row r="53" spans="1:19" x14ac:dyDescent="0.25">
      <c r="N53" t="s">
        <v>30</v>
      </c>
      <c r="O53" s="11">
        <f>MIN(O3:O49)</f>
        <v>-0.66590982808952326</v>
      </c>
      <c r="R53" s="11">
        <f>MIN(R3:R49)</f>
        <v>-0.6671944434741387</v>
      </c>
      <c r="S53">
        <f>MIN(S3:S49)</f>
        <v>-6.1684541616237922</v>
      </c>
    </row>
    <row r="54" spans="1:19" x14ac:dyDescent="0.25">
      <c r="N54" t="s">
        <v>31</v>
      </c>
      <c r="O54" s="11">
        <f>_xlfn.STDEV.S(O3:O49)</f>
        <v>0.10816234116239352</v>
      </c>
      <c r="R54" s="11">
        <f>_xlfn.STDEV.S(R3:R49)</f>
        <v>0.1081659777168428</v>
      </c>
      <c r="S54">
        <f>_xlfn.STDEV.S(S3:S49)</f>
        <v>1.000033621262356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zoomScale="55" zoomScaleNormal="55" workbookViewId="0">
      <selection activeCell="R14" sqref="R14:R17"/>
    </sheetView>
  </sheetViews>
  <sheetFormatPr defaultRowHeight="15" x14ac:dyDescent="0.25"/>
  <cols>
    <col min="2" max="2" width="9.85546875" bestFit="1" customWidth="1"/>
    <col min="3" max="3" width="10.140625" bestFit="1" customWidth="1"/>
    <col min="15" max="15" width="24.42578125" style="11" customWidth="1"/>
    <col min="16" max="16" width="13.85546875" customWidth="1"/>
    <col min="17" max="17" width="13.28515625" customWidth="1"/>
    <col min="18" max="18" width="17.5703125" style="11" customWidth="1"/>
    <col min="19" max="19" width="11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1" t="s">
        <v>35</v>
      </c>
      <c r="P1" s="2" t="s">
        <v>23</v>
      </c>
      <c r="Q1" s="2" t="s">
        <v>23</v>
      </c>
      <c r="R1" s="11" t="s">
        <v>17</v>
      </c>
      <c r="S1" t="s">
        <v>22</v>
      </c>
    </row>
    <row r="2" spans="1:19" x14ac:dyDescent="0.25">
      <c r="A2" t="s">
        <v>14</v>
      </c>
      <c r="B2" s="1">
        <v>43374</v>
      </c>
      <c r="C2" s="1">
        <v>43433</v>
      </c>
      <c r="D2">
        <v>312.85000000000002</v>
      </c>
      <c r="E2">
        <v>331.5</v>
      </c>
      <c r="F2">
        <v>311.2</v>
      </c>
      <c r="G2">
        <v>330</v>
      </c>
      <c r="H2">
        <v>328.4</v>
      </c>
      <c r="I2">
        <v>330</v>
      </c>
      <c r="J2">
        <v>19</v>
      </c>
      <c r="K2">
        <v>122.38</v>
      </c>
      <c r="L2">
        <v>160000</v>
      </c>
      <c r="M2">
        <v>16000</v>
      </c>
      <c r="N2">
        <v>325.2</v>
      </c>
      <c r="P2" s="7">
        <v>0.57916666666666672</v>
      </c>
      <c r="Q2" s="3">
        <f>P2/100</f>
        <v>5.7916666666666672E-3</v>
      </c>
    </row>
    <row r="3" spans="1:19" x14ac:dyDescent="0.25">
      <c r="A3" t="s">
        <v>14</v>
      </c>
      <c r="B3" s="1">
        <v>43405</v>
      </c>
      <c r="C3" s="1">
        <v>43461</v>
      </c>
      <c r="D3">
        <v>347.2</v>
      </c>
      <c r="E3">
        <v>355.55</v>
      </c>
      <c r="F3">
        <v>338</v>
      </c>
      <c r="G3">
        <v>346.95</v>
      </c>
      <c r="H3">
        <v>346</v>
      </c>
      <c r="I3">
        <v>346.95</v>
      </c>
      <c r="J3">
        <v>157</v>
      </c>
      <c r="K3">
        <v>1093.92</v>
      </c>
      <c r="L3">
        <v>152000</v>
      </c>
      <c r="M3">
        <v>34000</v>
      </c>
      <c r="N3">
        <v>345.4</v>
      </c>
      <c r="O3" s="11">
        <f>(I3-I2)/I2</f>
        <v>5.1363636363636327E-2</v>
      </c>
      <c r="P3" s="7">
        <v>0.5625</v>
      </c>
      <c r="Q3" s="3">
        <f t="shared" ref="Q3:Q12" si="0">P3/100</f>
        <v>5.6249999999999998E-3</v>
      </c>
      <c r="R3" s="11">
        <f>O3-Q3</f>
        <v>4.5738636363636329E-2</v>
      </c>
      <c r="S3">
        <f>R3/(_xlfn.STDEV.S($O$3:$O$12))</f>
        <v>0.20901155852465836</v>
      </c>
    </row>
    <row r="4" spans="1:19" x14ac:dyDescent="0.25">
      <c r="A4" t="s">
        <v>14</v>
      </c>
      <c r="B4" s="1">
        <v>43437</v>
      </c>
      <c r="C4" s="1">
        <v>43496</v>
      </c>
      <c r="D4">
        <v>103.85</v>
      </c>
      <c r="E4">
        <v>105.4</v>
      </c>
      <c r="F4">
        <v>102.8</v>
      </c>
      <c r="G4">
        <v>103</v>
      </c>
      <c r="H4">
        <v>103.15</v>
      </c>
      <c r="I4">
        <v>103</v>
      </c>
      <c r="J4">
        <v>38</v>
      </c>
      <c r="K4">
        <v>79.069999999999993</v>
      </c>
      <c r="L4">
        <v>140000</v>
      </c>
      <c r="M4">
        <v>12000</v>
      </c>
      <c r="N4">
        <v>102.1</v>
      </c>
      <c r="O4" s="11">
        <f t="shared" ref="O4:O12" si="1">(I4-I3)/I3</f>
        <v>-0.70312725176538404</v>
      </c>
      <c r="P4" s="7">
        <v>0.55583333333333329</v>
      </c>
      <c r="Q4" s="3">
        <f t="shared" si="0"/>
        <v>5.5583333333333327E-3</v>
      </c>
      <c r="R4" s="11">
        <f t="shared" ref="R4:R12" si="2">O4-Q4</f>
        <v>-0.70868558509871737</v>
      </c>
      <c r="S4">
        <f t="shared" ref="S4:S12" si="3">R4/(_xlfn.STDEV.S($O$3:$O$12))</f>
        <v>-3.2384760548568781</v>
      </c>
    </row>
    <row r="5" spans="1:19" x14ac:dyDescent="0.25">
      <c r="A5" t="s">
        <v>14</v>
      </c>
      <c r="B5" s="1">
        <v>43466</v>
      </c>
      <c r="C5" s="1">
        <v>43524</v>
      </c>
      <c r="D5">
        <v>98</v>
      </c>
      <c r="E5">
        <v>99.8</v>
      </c>
      <c r="F5">
        <v>98</v>
      </c>
      <c r="G5">
        <v>99.25</v>
      </c>
      <c r="H5">
        <v>99.25</v>
      </c>
      <c r="I5">
        <v>99.25</v>
      </c>
      <c r="J5">
        <v>15</v>
      </c>
      <c r="K5">
        <v>29.7</v>
      </c>
      <c r="L5">
        <v>90000</v>
      </c>
      <c r="M5">
        <v>10000</v>
      </c>
      <c r="N5">
        <v>98.4</v>
      </c>
      <c r="O5" s="11">
        <f t="shared" si="1"/>
        <v>-3.640776699029126E-2</v>
      </c>
      <c r="P5" s="7">
        <v>0.54833333333333334</v>
      </c>
      <c r="Q5" s="3">
        <f t="shared" si="0"/>
        <v>5.4833333333333331E-3</v>
      </c>
      <c r="R5" s="11">
        <f t="shared" si="2"/>
        <v>-4.1891100323624593E-2</v>
      </c>
      <c r="S5">
        <f t="shared" si="3"/>
        <v>-0.191429497314762</v>
      </c>
    </row>
    <row r="6" spans="1:19" x14ac:dyDescent="0.25">
      <c r="A6" t="s">
        <v>14</v>
      </c>
      <c r="B6" s="1">
        <v>43497</v>
      </c>
      <c r="C6" s="1">
        <v>43552</v>
      </c>
      <c r="D6">
        <v>89.1</v>
      </c>
      <c r="E6">
        <v>89.1</v>
      </c>
      <c r="F6">
        <v>88.6</v>
      </c>
      <c r="G6">
        <v>89</v>
      </c>
      <c r="H6">
        <v>89</v>
      </c>
      <c r="I6">
        <v>89</v>
      </c>
      <c r="J6">
        <v>7</v>
      </c>
      <c r="K6">
        <v>12.43</v>
      </c>
      <c r="L6">
        <v>74000</v>
      </c>
      <c r="M6">
        <v>4000</v>
      </c>
      <c r="N6">
        <v>88.45</v>
      </c>
      <c r="O6" s="11">
        <f t="shared" si="1"/>
        <v>-0.10327455919395466</v>
      </c>
      <c r="P6" s="7">
        <v>0.53500000000000003</v>
      </c>
      <c r="Q6" s="3">
        <f t="shared" si="0"/>
        <v>5.3500000000000006E-3</v>
      </c>
      <c r="R6" s="11">
        <f t="shared" si="2"/>
        <v>-0.10862455919395467</v>
      </c>
      <c r="S6">
        <f t="shared" si="3"/>
        <v>-0.49638096402088422</v>
      </c>
    </row>
    <row r="7" spans="1:19" x14ac:dyDescent="0.25">
      <c r="A7" t="s">
        <v>14</v>
      </c>
      <c r="B7" s="1">
        <v>43525</v>
      </c>
      <c r="C7" s="1">
        <v>43580</v>
      </c>
      <c r="D7">
        <v>77</v>
      </c>
      <c r="E7">
        <v>84.35</v>
      </c>
      <c r="F7">
        <v>77</v>
      </c>
      <c r="G7">
        <v>84.1</v>
      </c>
      <c r="H7">
        <v>84.1</v>
      </c>
      <c r="I7">
        <v>84.1</v>
      </c>
      <c r="J7">
        <v>104</v>
      </c>
      <c r="K7">
        <v>167.48</v>
      </c>
      <c r="L7">
        <v>130000</v>
      </c>
      <c r="M7">
        <v>22000</v>
      </c>
      <c r="N7">
        <v>83.1</v>
      </c>
      <c r="O7" s="11">
        <f t="shared" si="1"/>
        <v>-5.5056179775280961E-2</v>
      </c>
      <c r="P7" s="7">
        <v>0.51</v>
      </c>
      <c r="Q7" s="3">
        <f t="shared" si="0"/>
        <v>5.1000000000000004E-3</v>
      </c>
      <c r="R7" s="11">
        <f t="shared" si="2"/>
        <v>-6.0156179775280962E-2</v>
      </c>
      <c r="S7">
        <f t="shared" si="3"/>
        <v>-0.27489531584980109</v>
      </c>
    </row>
    <row r="8" spans="1:19" x14ac:dyDescent="0.25">
      <c r="A8" t="s">
        <v>14</v>
      </c>
      <c r="B8" s="1">
        <v>43556</v>
      </c>
      <c r="C8" s="1">
        <v>43615</v>
      </c>
      <c r="D8">
        <v>92.45</v>
      </c>
      <c r="E8">
        <v>94.35</v>
      </c>
      <c r="F8">
        <v>91.25</v>
      </c>
      <c r="G8">
        <v>92.4</v>
      </c>
      <c r="H8">
        <v>92.4</v>
      </c>
      <c r="I8">
        <v>92.4</v>
      </c>
      <c r="J8">
        <v>38</v>
      </c>
      <c r="K8">
        <v>70.02</v>
      </c>
      <c r="L8">
        <v>618000</v>
      </c>
      <c r="M8">
        <v>48000</v>
      </c>
      <c r="N8">
        <v>91.85</v>
      </c>
      <c r="O8" s="11">
        <f t="shared" si="1"/>
        <v>9.869203329369812E-2</v>
      </c>
      <c r="P8" s="7">
        <v>0.53333333333333333</v>
      </c>
      <c r="Q8" s="3">
        <f t="shared" si="0"/>
        <v>5.3333333333333332E-3</v>
      </c>
      <c r="R8" s="11">
        <f t="shared" si="2"/>
        <v>9.3358699960364791E-2</v>
      </c>
      <c r="S8">
        <f t="shared" si="3"/>
        <v>0.42662066322697145</v>
      </c>
    </row>
    <row r="9" spans="1:19" x14ac:dyDescent="0.25">
      <c r="A9" t="s">
        <v>14</v>
      </c>
      <c r="B9" s="1">
        <v>43587</v>
      </c>
      <c r="C9" s="1">
        <v>43643</v>
      </c>
      <c r="D9">
        <v>82.55</v>
      </c>
      <c r="E9">
        <v>84.9</v>
      </c>
      <c r="F9">
        <v>82.55</v>
      </c>
      <c r="G9">
        <v>83.6</v>
      </c>
      <c r="H9">
        <v>83.3</v>
      </c>
      <c r="I9">
        <v>83.6</v>
      </c>
      <c r="J9">
        <v>19</v>
      </c>
      <c r="K9">
        <v>31.94</v>
      </c>
      <c r="L9">
        <v>82000</v>
      </c>
      <c r="M9">
        <v>6000</v>
      </c>
      <c r="N9">
        <v>82.6</v>
      </c>
      <c r="O9" s="11">
        <f t="shared" si="1"/>
        <v>-9.5238095238095358E-2</v>
      </c>
      <c r="P9" s="7">
        <v>0.51</v>
      </c>
      <c r="Q9" s="3">
        <f t="shared" si="0"/>
        <v>5.1000000000000004E-3</v>
      </c>
      <c r="R9" s="11">
        <f t="shared" si="2"/>
        <v>-0.10033809523809537</v>
      </c>
      <c r="S9">
        <f t="shared" si="3"/>
        <v>-0.45851436187072642</v>
      </c>
    </row>
    <row r="10" spans="1:19" x14ac:dyDescent="0.25">
      <c r="A10" t="s">
        <v>14</v>
      </c>
      <c r="B10" s="1">
        <v>43619</v>
      </c>
      <c r="C10" s="1">
        <v>43671</v>
      </c>
      <c r="D10">
        <v>75.2</v>
      </c>
      <c r="E10">
        <v>75.650000000000006</v>
      </c>
      <c r="F10">
        <v>75.2</v>
      </c>
      <c r="G10">
        <v>75.650000000000006</v>
      </c>
      <c r="H10">
        <v>75.650000000000006</v>
      </c>
      <c r="I10">
        <v>75.650000000000006</v>
      </c>
      <c r="J10">
        <v>4</v>
      </c>
      <c r="K10">
        <v>18.079999999999998</v>
      </c>
      <c r="L10">
        <v>246000</v>
      </c>
      <c r="M10">
        <v>-12000</v>
      </c>
      <c r="N10">
        <v>75.7</v>
      </c>
      <c r="O10" s="11">
        <f t="shared" si="1"/>
        <v>-9.5095693779904178E-2</v>
      </c>
      <c r="P10" s="7">
        <v>0.50083333333333335</v>
      </c>
      <c r="Q10" s="3">
        <f t="shared" si="0"/>
        <v>5.0083333333333334E-3</v>
      </c>
      <c r="R10" s="11">
        <f t="shared" si="2"/>
        <v>-0.10010402711323751</v>
      </c>
      <c r="S10">
        <f t="shared" si="3"/>
        <v>-0.45744474223474663</v>
      </c>
    </row>
    <row r="11" spans="1:19" x14ac:dyDescent="0.25">
      <c r="A11" t="s">
        <v>14</v>
      </c>
      <c r="B11" s="1">
        <v>43647</v>
      </c>
      <c r="C11" s="1">
        <v>43706</v>
      </c>
      <c r="D11">
        <v>63</v>
      </c>
      <c r="E11">
        <v>64.150000000000006</v>
      </c>
      <c r="F11">
        <v>61.6</v>
      </c>
      <c r="G11">
        <v>64.150000000000006</v>
      </c>
      <c r="H11">
        <v>64.099999999999994</v>
      </c>
      <c r="I11">
        <v>64.150000000000006</v>
      </c>
      <c r="J11">
        <v>9</v>
      </c>
      <c r="K11">
        <v>34.14</v>
      </c>
      <c r="L11">
        <v>258000</v>
      </c>
      <c r="M11">
        <v>18000</v>
      </c>
      <c r="N11">
        <v>65.3</v>
      </c>
      <c r="O11" s="11">
        <f t="shared" si="1"/>
        <v>-0.15201586252478519</v>
      </c>
      <c r="P11" s="7">
        <v>0.47750000000000004</v>
      </c>
      <c r="Q11" s="3">
        <f t="shared" si="0"/>
        <v>4.7750000000000006E-3</v>
      </c>
      <c r="R11" s="11">
        <f t="shared" si="2"/>
        <v>-0.15679086252478519</v>
      </c>
      <c r="S11">
        <f t="shared" si="3"/>
        <v>-0.71648621699585413</v>
      </c>
    </row>
    <row r="12" spans="1:19" x14ac:dyDescent="0.25">
      <c r="A12" t="s">
        <v>14</v>
      </c>
      <c r="B12" s="1">
        <v>43678</v>
      </c>
      <c r="C12" s="1">
        <v>43734</v>
      </c>
      <c r="D12">
        <v>55.2</v>
      </c>
      <c r="E12">
        <v>56.75</v>
      </c>
      <c r="F12">
        <v>55.2</v>
      </c>
      <c r="G12">
        <v>56.75</v>
      </c>
      <c r="H12">
        <v>56.75</v>
      </c>
      <c r="I12">
        <v>56.75</v>
      </c>
      <c r="J12">
        <v>10</v>
      </c>
      <c r="K12">
        <v>33.68</v>
      </c>
      <c r="L12">
        <v>258000</v>
      </c>
      <c r="M12">
        <v>30000</v>
      </c>
      <c r="N12">
        <v>56.5</v>
      </c>
      <c r="O12" s="11">
        <f t="shared" si="1"/>
        <v>-0.11535463756819961</v>
      </c>
      <c r="P12" s="7">
        <v>0.45166666666666666</v>
      </c>
      <c r="Q12" s="3">
        <f t="shared" si="0"/>
        <v>4.5166666666666662E-3</v>
      </c>
      <c r="R12" s="11">
        <f t="shared" si="2"/>
        <v>-0.11987130423486628</v>
      </c>
      <c r="S12">
        <f t="shared" si="3"/>
        <v>-0.5477751440012758</v>
      </c>
    </row>
    <row r="13" spans="1:19" x14ac:dyDescent="0.25">
      <c r="P13" s="7"/>
    </row>
    <row r="14" spans="1:19" x14ac:dyDescent="0.25">
      <c r="N14" t="s">
        <v>28</v>
      </c>
      <c r="O14" s="11">
        <f>AVERAGE(O3:O12)</f>
        <v>-0.12055143771785608</v>
      </c>
      <c r="R14" s="11">
        <f>AVERAGE(R3:R12)</f>
        <v>-0.12573643771785609</v>
      </c>
      <c r="S14">
        <f>AVERAGE(S3:S12)</f>
        <v>-0.57457700753932983</v>
      </c>
    </row>
    <row r="15" spans="1:19" x14ac:dyDescent="0.25">
      <c r="N15" t="s">
        <v>29</v>
      </c>
      <c r="O15" s="11">
        <f>MAX(O3:O12)</f>
        <v>9.869203329369812E-2</v>
      </c>
      <c r="R15" s="11">
        <f>MAX(R3:R12)</f>
        <v>9.3358699960364791E-2</v>
      </c>
      <c r="S15">
        <f>MAX(S3:S12)</f>
        <v>0.42662066322697145</v>
      </c>
    </row>
    <row r="16" spans="1:19" x14ac:dyDescent="0.25">
      <c r="N16" t="s">
        <v>30</v>
      </c>
      <c r="O16" s="11">
        <f>MIN(O3:O12)</f>
        <v>-0.70312725176538404</v>
      </c>
      <c r="R16" s="11">
        <f>MIN(R3:R12)</f>
        <v>-0.70868558509871737</v>
      </c>
      <c r="S16">
        <f>MIN(S3:S12)</f>
        <v>-3.2384760548568781</v>
      </c>
    </row>
    <row r="17" spans="14:19" x14ac:dyDescent="0.25">
      <c r="N17" t="s">
        <v>31</v>
      </c>
      <c r="O17" s="11">
        <f>_xlfn.STDEV.S(O3:O12)</f>
        <v>0.21883304773424894</v>
      </c>
      <c r="R17" s="11">
        <f>_xlfn.STDEV.S(R3:R12)</f>
        <v>0.21887606574491072</v>
      </c>
      <c r="S17">
        <f>_xlfn.STDEV.S(S3:S12)</f>
        <v>1.0001965791323899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21"/>
  <sheetViews>
    <sheetView topLeftCell="H4" zoomScale="82" zoomScaleNormal="82" workbookViewId="0">
      <selection activeCell="R205" sqref="R205:R208"/>
    </sheetView>
  </sheetViews>
  <sheetFormatPr defaultRowHeight="15" x14ac:dyDescent="0.25"/>
  <cols>
    <col min="2" max="2" width="10" bestFit="1" customWidth="1"/>
    <col min="3" max="3" width="9.7109375" bestFit="1" customWidth="1"/>
    <col min="9" max="9" width="10.28515625" customWidth="1"/>
    <col min="12" max="12" width="13.42578125" customWidth="1"/>
    <col min="13" max="13" width="15.140625" customWidth="1"/>
    <col min="14" max="14" width="16.140625" customWidth="1"/>
    <col min="15" max="15" width="28.7109375" style="11" customWidth="1"/>
    <col min="16" max="17" width="14.5703125" customWidth="1"/>
    <col min="18" max="18" width="18.28515625" style="11" customWidth="1"/>
    <col min="19" max="19" width="11.5703125" customWidth="1"/>
    <col min="20" max="20" width="11.28515625" style="4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34</v>
      </c>
      <c r="P1" s="2" t="s">
        <v>16</v>
      </c>
      <c r="Q1" s="2" t="s">
        <v>16</v>
      </c>
      <c r="R1" s="11" t="s">
        <v>17</v>
      </c>
      <c r="S1" t="s">
        <v>22</v>
      </c>
      <c r="T1" s="4" t="s">
        <v>36</v>
      </c>
    </row>
    <row r="2" spans="1:20" x14ac:dyDescent="0.25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332</v>
      </c>
      <c r="H2">
        <v>332</v>
      </c>
      <c r="I2">
        <v>331.1</v>
      </c>
      <c r="J2">
        <v>0</v>
      </c>
      <c r="K2">
        <v>0</v>
      </c>
      <c r="L2">
        <v>2000</v>
      </c>
      <c r="M2">
        <v>0</v>
      </c>
      <c r="N2">
        <v>325.2</v>
      </c>
      <c r="P2">
        <v>1.9260273972602739E-2</v>
      </c>
      <c r="Q2" s="3">
        <f>P2/100</f>
        <v>1.9260273972602739E-4</v>
      </c>
    </row>
    <row r="3" spans="1:20" x14ac:dyDescent="0.25">
      <c r="A3" t="s">
        <v>14</v>
      </c>
      <c r="B3" s="1">
        <v>43376</v>
      </c>
      <c r="C3" s="1">
        <v>43461</v>
      </c>
      <c r="D3">
        <v>0</v>
      </c>
      <c r="E3">
        <v>0</v>
      </c>
      <c r="F3">
        <v>0</v>
      </c>
      <c r="G3">
        <v>332</v>
      </c>
      <c r="H3">
        <v>332</v>
      </c>
      <c r="I3">
        <v>322.35000000000002</v>
      </c>
      <c r="J3">
        <v>0</v>
      </c>
      <c r="K3">
        <v>0</v>
      </c>
      <c r="L3">
        <v>2000</v>
      </c>
      <c r="M3">
        <v>0</v>
      </c>
      <c r="N3">
        <v>316.7</v>
      </c>
      <c r="O3" s="11">
        <f>(I3-I2)/I2</f>
        <v>-2.6427061310782238E-2</v>
      </c>
      <c r="P3">
        <v>1.9232876712328765E-2</v>
      </c>
      <c r="Q3" s="3">
        <f t="shared" ref="Q3:Q66" si="0">P3/100</f>
        <v>1.9232876712328766E-4</v>
      </c>
      <c r="R3" s="11">
        <f>O3-Q3</f>
        <v>-2.6619390077905525E-2</v>
      </c>
      <c r="S3">
        <f>R3/(_xlfn.STDEV.S($O$3:$O$203))</f>
        <v>-0.49654510837614674</v>
      </c>
      <c r="T3" s="4" t="b">
        <f>N2&lt;I2</f>
        <v>1</v>
      </c>
    </row>
    <row r="4" spans="1:20" x14ac:dyDescent="0.25">
      <c r="A4" t="s">
        <v>14</v>
      </c>
      <c r="B4" s="1">
        <v>43377</v>
      </c>
      <c r="C4" s="1">
        <v>43461</v>
      </c>
      <c r="D4">
        <v>0</v>
      </c>
      <c r="E4">
        <v>0</v>
      </c>
      <c r="F4">
        <v>0</v>
      </c>
      <c r="G4">
        <v>332</v>
      </c>
      <c r="H4">
        <v>332</v>
      </c>
      <c r="I4">
        <v>322.60000000000002</v>
      </c>
      <c r="J4">
        <v>0</v>
      </c>
      <c r="K4">
        <v>0</v>
      </c>
      <c r="L4">
        <v>2000</v>
      </c>
      <c r="M4">
        <v>0</v>
      </c>
      <c r="N4">
        <v>317</v>
      </c>
      <c r="O4" s="11">
        <f t="shared" ref="O4:O67" si="1">(I4-I3)/I3</f>
        <v>7.7555452148286017E-4</v>
      </c>
      <c r="P4">
        <v>1.9506849315068492E-2</v>
      </c>
      <c r="Q4" s="3">
        <f t="shared" si="0"/>
        <v>1.9506849315068493E-4</v>
      </c>
      <c r="R4" s="11">
        <f t="shared" ref="R4:R67" si="2">O4-Q4</f>
        <v>5.8048602833217521E-4</v>
      </c>
      <c r="S4">
        <f t="shared" ref="S4:S67" si="3">R4/(_xlfn.STDEV.S($O$3:$O$203))</f>
        <v>1.0828103010830446E-2</v>
      </c>
      <c r="T4" s="4" t="b">
        <f t="shared" ref="T4:T67" si="4">N3&lt;I3</f>
        <v>1</v>
      </c>
    </row>
    <row r="5" spans="1:20" x14ac:dyDescent="0.25">
      <c r="A5" t="s">
        <v>14</v>
      </c>
      <c r="B5" s="1">
        <v>43378</v>
      </c>
      <c r="C5" s="1">
        <v>43461</v>
      </c>
      <c r="D5">
        <v>0</v>
      </c>
      <c r="E5">
        <v>0</v>
      </c>
      <c r="F5">
        <v>0</v>
      </c>
      <c r="G5">
        <v>332</v>
      </c>
      <c r="H5">
        <v>332</v>
      </c>
      <c r="I5">
        <v>319.25</v>
      </c>
      <c r="J5">
        <v>0</v>
      </c>
      <c r="K5">
        <v>0</v>
      </c>
      <c r="L5">
        <v>2000</v>
      </c>
      <c r="M5">
        <v>0</v>
      </c>
      <c r="N5">
        <v>313.8</v>
      </c>
      <c r="O5" s="11">
        <f t="shared" si="1"/>
        <v>-1.0384376937383828E-2</v>
      </c>
      <c r="P5">
        <v>1.8986301369863012E-2</v>
      </c>
      <c r="Q5" s="3">
        <f t="shared" si="0"/>
        <v>1.8986301369863012E-4</v>
      </c>
      <c r="R5" s="11">
        <f t="shared" si="2"/>
        <v>-1.0574239951082458E-2</v>
      </c>
      <c r="S5">
        <f t="shared" si="3"/>
        <v>-0.19724671027919916</v>
      </c>
      <c r="T5" s="4" t="b">
        <f t="shared" si="4"/>
        <v>1</v>
      </c>
    </row>
    <row r="6" spans="1:20" x14ac:dyDescent="0.25">
      <c r="A6" t="s">
        <v>14</v>
      </c>
      <c r="B6" s="1">
        <v>43381</v>
      </c>
      <c r="C6" s="1">
        <v>43461</v>
      </c>
      <c r="D6">
        <v>0</v>
      </c>
      <c r="E6">
        <v>0</v>
      </c>
      <c r="F6">
        <v>0</v>
      </c>
      <c r="G6">
        <v>332</v>
      </c>
      <c r="H6">
        <v>332</v>
      </c>
      <c r="I6">
        <v>305.75</v>
      </c>
      <c r="J6">
        <v>0</v>
      </c>
      <c r="K6">
        <v>0</v>
      </c>
      <c r="L6">
        <v>2000</v>
      </c>
      <c r="M6">
        <v>0</v>
      </c>
      <c r="N6">
        <v>300.75</v>
      </c>
      <c r="O6" s="11">
        <f t="shared" si="1"/>
        <v>-4.2286609240407204E-2</v>
      </c>
      <c r="P6">
        <v>1.893150684931507E-2</v>
      </c>
      <c r="Q6" s="3">
        <f t="shared" si="0"/>
        <v>1.893150684931507E-4</v>
      </c>
      <c r="R6" s="11">
        <f t="shared" si="2"/>
        <v>-4.2475924308900355E-2</v>
      </c>
      <c r="S6">
        <f t="shared" si="3"/>
        <v>-0.79232515762432665</v>
      </c>
      <c r="T6" s="4" t="b">
        <f t="shared" si="4"/>
        <v>1</v>
      </c>
    </row>
    <row r="7" spans="1:20" x14ac:dyDescent="0.25">
      <c r="A7" t="s">
        <v>14</v>
      </c>
      <c r="B7" s="1">
        <v>43382</v>
      </c>
      <c r="C7" s="1">
        <v>43461</v>
      </c>
      <c r="D7">
        <v>0</v>
      </c>
      <c r="E7">
        <v>0</v>
      </c>
      <c r="F7">
        <v>0</v>
      </c>
      <c r="G7">
        <v>332</v>
      </c>
      <c r="H7">
        <v>332</v>
      </c>
      <c r="I7">
        <v>304.95</v>
      </c>
      <c r="J7">
        <v>0</v>
      </c>
      <c r="K7">
        <v>0</v>
      </c>
      <c r="L7">
        <v>2000</v>
      </c>
      <c r="M7">
        <v>0</v>
      </c>
      <c r="N7">
        <v>300.05</v>
      </c>
      <c r="O7" s="11">
        <f t="shared" si="1"/>
        <v>-2.6165167620605442E-3</v>
      </c>
      <c r="P7">
        <v>1.882191780821918E-2</v>
      </c>
      <c r="Q7" s="3">
        <f t="shared" si="0"/>
        <v>1.8821917808219178E-4</v>
      </c>
      <c r="R7" s="11">
        <f t="shared" si="2"/>
        <v>-2.8047359401427358E-3</v>
      </c>
      <c r="S7">
        <f t="shared" si="3"/>
        <v>-5.2318175108023654E-2</v>
      </c>
      <c r="T7" s="4" t="b">
        <f t="shared" si="4"/>
        <v>1</v>
      </c>
    </row>
    <row r="8" spans="1:20" x14ac:dyDescent="0.25">
      <c r="A8" t="s">
        <v>14</v>
      </c>
      <c r="B8" s="1">
        <v>43383</v>
      </c>
      <c r="C8" s="1">
        <v>43461</v>
      </c>
      <c r="D8">
        <v>0</v>
      </c>
      <c r="E8">
        <v>0</v>
      </c>
      <c r="F8">
        <v>0</v>
      </c>
      <c r="G8">
        <v>332</v>
      </c>
      <c r="H8">
        <v>332</v>
      </c>
      <c r="I8">
        <v>334.7</v>
      </c>
      <c r="J8">
        <v>0</v>
      </c>
      <c r="K8">
        <v>0</v>
      </c>
      <c r="L8">
        <v>2000</v>
      </c>
      <c r="M8">
        <v>0</v>
      </c>
      <c r="N8">
        <v>329.4</v>
      </c>
      <c r="O8" s="11">
        <f t="shared" si="1"/>
        <v>9.7556976553533375E-2</v>
      </c>
      <c r="P8">
        <v>1.8958904109589041E-2</v>
      </c>
      <c r="Q8" s="3">
        <f t="shared" si="0"/>
        <v>1.8958904109589041E-4</v>
      </c>
      <c r="R8" s="11">
        <f t="shared" si="2"/>
        <v>9.7367387512437481E-2</v>
      </c>
      <c r="S8">
        <f t="shared" si="3"/>
        <v>1.8162437171990089</v>
      </c>
      <c r="T8" s="4" t="b">
        <f t="shared" si="4"/>
        <v>1</v>
      </c>
    </row>
    <row r="9" spans="1:20" x14ac:dyDescent="0.25">
      <c r="A9" t="s">
        <v>14</v>
      </c>
      <c r="B9" s="1">
        <v>43384</v>
      </c>
      <c r="C9" s="1">
        <v>43461</v>
      </c>
      <c r="D9">
        <v>326.35000000000002</v>
      </c>
      <c r="E9">
        <v>326.35000000000002</v>
      </c>
      <c r="F9">
        <v>326.35000000000002</v>
      </c>
      <c r="G9">
        <v>326.35000000000002</v>
      </c>
      <c r="H9">
        <v>326.35000000000002</v>
      </c>
      <c r="I9">
        <v>326.60000000000002</v>
      </c>
      <c r="J9">
        <v>1</v>
      </c>
      <c r="K9">
        <v>6.53</v>
      </c>
      <c r="L9">
        <v>4000</v>
      </c>
      <c r="M9">
        <v>2000</v>
      </c>
      <c r="N9">
        <v>321.5</v>
      </c>
      <c r="O9" s="11">
        <f t="shared" si="1"/>
        <v>-2.420077681505816E-2</v>
      </c>
      <c r="P9">
        <v>1.9013698630136987E-2</v>
      </c>
      <c r="Q9" s="3">
        <f t="shared" si="0"/>
        <v>1.9013698630136988E-4</v>
      </c>
      <c r="R9" s="11">
        <f t="shared" si="2"/>
        <v>-2.4390913801359531E-2</v>
      </c>
      <c r="S9">
        <f t="shared" si="3"/>
        <v>-0.45497619973425996</v>
      </c>
      <c r="T9" s="4" t="b">
        <f t="shared" si="4"/>
        <v>1</v>
      </c>
    </row>
    <row r="10" spans="1:20" x14ac:dyDescent="0.25">
      <c r="A10" t="s">
        <v>14</v>
      </c>
      <c r="B10" s="1">
        <v>43385</v>
      </c>
      <c r="C10" s="1">
        <v>43461</v>
      </c>
      <c r="D10">
        <v>0</v>
      </c>
      <c r="E10">
        <v>0</v>
      </c>
      <c r="F10">
        <v>0</v>
      </c>
      <c r="G10">
        <v>326.35000000000002</v>
      </c>
      <c r="H10">
        <v>326.35000000000002</v>
      </c>
      <c r="I10">
        <v>334.95</v>
      </c>
      <c r="J10">
        <v>0</v>
      </c>
      <c r="K10">
        <v>0</v>
      </c>
      <c r="L10">
        <v>4000</v>
      </c>
      <c r="M10">
        <v>0</v>
      </c>
      <c r="N10">
        <v>329.8</v>
      </c>
      <c r="O10" s="11">
        <f t="shared" si="1"/>
        <v>2.5566442131047046E-2</v>
      </c>
      <c r="P10">
        <v>1.8876712328767122E-2</v>
      </c>
      <c r="Q10" s="3">
        <f t="shared" si="0"/>
        <v>1.8876712328767123E-4</v>
      </c>
      <c r="R10" s="11">
        <f t="shared" si="2"/>
        <v>2.5377675007759375E-2</v>
      </c>
      <c r="S10">
        <f t="shared" si="3"/>
        <v>0.47338276159533998</v>
      </c>
      <c r="T10" s="4" t="b">
        <f t="shared" si="4"/>
        <v>1</v>
      </c>
    </row>
    <row r="11" spans="1:20" x14ac:dyDescent="0.25">
      <c r="A11" t="s">
        <v>14</v>
      </c>
      <c r="B11" s="1">
        <v>43388</v>
      </c>
      <c r="C11" s="1">
        <v>43461</v>
      </c>
      <c r="D11">
        <v>337</v>
      </c>
      <c r="E11">
        <v>337</v>
      </c>
      <c r="F11">
        <v>337</v>
      </c>
      <c r="G11">
        <v>337</v>
      </c>
      <c r="H11">
        <v>337</v>
      </c>
      <c r="I11">
        <v>337</v>
      </c>
      <c r="J11">
        <v>1</v>
      </c>
      <c r="K11">
        <v>6.74</v>
      </c>
      <c r="L11">
        <v>4000</v>
      </c>
      <c r="M11">
        <v>0</v>
      </c>
      <c r="N11">
        <v>332.1</v>
      </c>
      <c r="O11" s="11">
        <f t="shared" si="1"/>
        <v>6.1203164651440854E-3</v>
      </c>
      <c r="P11">
        <v>1.893150684931507E-2</v>
      </c>
      <c r="Q11" s="3">
        <f t="shared" si="0"/>
        <v>1.893150684931507E-4</v>
      </c>
      <c r="R11" s="11">
        <f t="shared" si="2"/>
        <v>5.9310013966509343E-3</v>
      </c>
      <c r="S11">
        <f t="shared" si="3"/>
        <v>0.1106340048611225</v>
      </c>
      <c r="T11" s="4" t="b">
        <f t="shared" si="4"/>
        <v>1</v>
      </c>
    </row>
    <row r="12" spans="1:20" x14ac:dyDescent="0.25">
      <c r="A12" t="s">
        <v>14</v>
      </c>
      <c r="B12" s="1">
        <v>43389</v>
      </c>
      <c r="C12" s="1">
        <v>43461</v>
      </c>
      <c r="D12">
        <v>338.15</v>
      </c>
      <c r="E12">
        <v>338.15</v>
      </c>
      <c r="F12">
        <v>338.15</v>
      </c>
      <c r="G12">
        <v>332.7</v>
      </c>
      <c r="H12">
        <v>338.15</v>
      </c>
      <c r="I12">
        <v>332.7</v>
      </c>
      <c r="J12">
        <v>3</v>
      </c>
      <c r="K12">
        <v>20.18</v>
      </c>
      <c r="L12">
        <v>8000</v>
      </c>
      <c r="M12">
        <v>4000</v>
      </c>
      <c r="N12">
        <v>332.3</v>
      </c>
      <c r="O12" s="11">
        <f t="shared" si="1"/>
        <v>-1.275964391691398E-2</v>
      </c>
      <c r="P12">
        <v>1.8986301369863012E-2</v>
      </c>
      <c r="Q12" s="3">
        <f t="shared" si="0"/>
        <v>1.8986301369863012E-4</v>
      </c>
      <c r="R12" s="11">
        <f t="shared" si="2"/>
        <v>-1.2949506930612611E-2</v>
      </c>
      <c r="S12">
        <f t="shared" si="3"/>
        <v>-0.2415537810393224</v>
      </c>
      <c r="T12" s="4" t="b">
        <f t="shared" si="4"/>
        <v>1</v>
      </c>
    </row>
    <row r="13" spans="1:20" x14ac:dyDescent="0.25">
      <c r="A13" t="s">
        <v>14</v>
      </c>
      <c r="B13" s="1">
        <v>43390</v>
      </c>
      <c r="C13" s="1">
        <v>43461</v>
      </c>
      <c r="D13">
        <v>317.45</v>
      </c>
      <c r="E13">
        <v>317.45</v>
      </c>
      <c r="F13">
        <v>317.45</v>
      </c>
      <c r="G13">
        <v>317.45</v>
      </c>
      <c r="H13">
        <v>317.45</v>
      </c>
      <c r="I13">
        <v>319.75</v>
      </c>
      <c r="J13">
        <v>2</v>
      </c>
      <c r="K13">
        <v>12.7</v>
      </c>
      <c r="L13">
        <v>10000</v>
      </c>
      <c r="M13">
        <v>2000</v>
      </c>
      <c r="N13">
        <v>315.10000000000002</v>
      </c>
      <c r="O13" s="11">
        <f t="shared" si="1"/>
        <v>-3.8923955515479378E-2</v>
      </c>
      <c r="P13">
        <v>1.8958904109589041E-2</v>
      </c>
      <c r="Q13" s="3">
        <f t="shared" si="0"/>
        <v>1.8958904109589041E-4</v>
      </c>
      <c r="R13" s="11">
        <f t="shared" si="2"/>
        <v>-3.9113544556575265E-2</v>
      </c>
      <c r="S13">
        <f t="shared" si="3"/>
        <v>-0.72960496705520494</v>
      </c>
      <c r="T13" s="4" t="b">
        <f t="shared" si="4"/>
        <v>1</v>
      </c>
    </row>
    <row r="14" spans="1:20" x14ac:dyDescent="0.25">
      <c r="A14" t="s">
        <v>14</v>
      </c>
      <c r="B14" s="1">
        <v>43392</v>
      </c>
      <c r="C14" s="1">
        <v>43461</v>
      </c>
      <c r="D14">
        <v>0</v>
      </c>
      <c r="E14">
        <v>0</v>
      </c>
      <c r="F14">
        <v>0</v>
      </c>
      <c r="G14">
        <v>317.45</v>
      </c>
      <c r="H14">
        <v>317.45</v>
      </c>
      <c r="I14">
        <v>327.8</v>
      </c>
      <c r="J14">
        <v>0</v>
      </c>
      <c r="K14">
        <v>0</v>
      </c>
      <c r="L14">
        <v>10000</v>
      </c>
      <c r="M14">
        <v>0</v>
      </c>
      <c r="N14">
        <v>323.2</v>
      </c>
      <c r="O14" s="11">
        <f t="shared" si="1"/>
        <v>2.5175918686473842E-2</v>
      </c>
      <c r="P14">
        <v>1.9041095890410958E-2</v>
      </c>
      <c r="Q14" s="3">
        <f t="shared" si="0"/>
        <v>1.9041095890410959E-4</v>
      </c>
      <c r="R14" s="11">
        <f t="shared" si="2"/>
        <v>2.4985507727569731E-2</v>
      </c>
      <c r="S14">
        <f t="shared" si="3"/>
        <v>0.46606746458539933</v>
      </c>
      <c r="T14" s="4" t="b">
        <f t="shared" si="4"/>
        <v>1</v>
      </c>
    </row>
    <row r="15" spans="1:20" x14ac:dyDescent="0.25">
      <c r="A15" t="s">
        <v>14</v>
      </c>
      <c r="B15" s="1">
        <v>43395</v>
      </c>
      <c r="C15" s="1">
        <v>43461</v>
      </c>
      <c r="D15">
        <v>0</v>
      </c>
      <c r="E15">
        <v>0</v>
      </c>
      <c r="F15">
        <v>0</v>
      </c>
      <c r="G15">
        <v>317.45</v>
      </c>
      <c r="H15">
        <v>317.45</v>
      </c>
      <c r="I15">
        <v>323.64999999999998</v>
      </c>
      <c r="J15">
        <v>0</v>
      </c>
      <c r="K15">
        <v>0</v>
      </c>
      <c r="L15">
        <v>10000</v>
      </c>
      <c r="M15">
        <v>0</v>
      </c>
      <c r="N15">
        <v>319.3</v>
      </c>
      <c r="O15" s="11">
        <f t="shared" si="1"/>
        <v>-1.2660158633313099E-2</v>
      </c>
      <c r="P15">
        <v>1.9041095890410958E-2</v>
      </c>
      <c r="Q15" s="3">
        <f t="shared" si="0"/>
        <v>1.9041095890410959E-4</v>
      </c>
      <c r="R15" s="11">
        <f t="shared" si="2"/>
        <v>-1.2850569592217208E-2</v>
      </c>
      <c r="S15">
        <f t="shared" si="3"/>
        <v>-0.23970825222471712</v>
      </c>
      <c r="T15" s="4" t="b">
        <f t="shared" si="4"/>
        <v>1</v>
      </c>
    </row>
    <row r="16" spans="1:20" x14ac:dyDescent="0.25">
      <c r="A16" t="s">
        <v>14</v>
      </c>
      <c r="B16" s="1">
        <v>43396</v>
      </c>
      <c r="C16" s="1">
        <v>43461</v>
      </c>
      <c r="D16">
        <v>0</v>
      </c>
      <c r="E16">
        <v>0</v>
      </c>
      <c r="F16">
        <v>0</v>
      </c>
      <c r="G16">
        <v>317.45</v>
      </c>
      <c r="H16">
        <v>317.45</v>
      </c>
      <c r="I16">
        <v>319.3</v>
      </c>
      <c r="J16">
        <v>0</v>
      </c>
      <c r="K16">
        <v>0</v>
      </c>
      <c r="L16">
        <v>10000</v>
      </c>
      <c r="M16">
        <v>0</v>
      </c>
      <c r="N16">
        <v>315.05</v>
      </c>
      <c r="O16" s="11">
        <f t="shared" si="1"/>
        <v>-1.3440444925073278E-2</v>
      </c>
      <c r="P16">
        <v>1.9068493150684932E-2</v>
      </c>
      <c r="Q16" s="3">
        <f t="shared" si="0"/>
        <v>1.9068493150684932E-4</v>
      </c>
      <c r="R16" s="11">
        <f t="shared" si="2"/>
        <v>-1.3631129856580127E-2</v>
      </c>
      <c r="S16">
        <f t="shared" si="3"/>
        <v>-0.25426844236911483</v>
      </c>
      <c r="T16" s="4" t="b">
        <f t="shared" si="4"/>
        <v>1</v>
      </c>
    </row>
    <row r="17" spans="1:20" x14ac:dyDescent="0.25">
      <c r="A17" t="s">
        <v>14</v>
      </c>
      <c r="B17" s="1">
        <v>43397</v>
      </c>
      <c r="C17" s="1">
        <v>43461</v>
      </c>
      <c r="D17">
        <v>325.5</v>
      </c>
      <c r="E17">
        <v>325.55</v>
      </c>
      <c r="F17">
        <v>320.25</v>
      </c>
      <c r="G17">
        <v>324.55</v>
      </c>
      <c r="H17">
        <v>324.3</v>
      </c>
      <c r="I17">
        <v>324.55</v>
      </c>
      <c r="J17">
        <v>21</v>
      </c>
      <c r="K17">
        <v>135.36000000000001</v>
      </c>
      <c r="L17">
        <v>32000</v>
      </c>
      <c r="M17">
        <v>22000</v>
      </c>
      <c r="N17">
        <v>322.10000000000002</v>
      </c>
      <c r="O17" s="11">
        <f t="shared" si="1"/>
        <v>1.6442217350454119E-2</v>
      </c>
      <c r="P17">
        <v>1.9041095890410958E-2</v>
      </c>
      <c r="Q17" s="3">
        <f t="shared" si="0"/>
        <v>1.9041095890410959E-4</v>
      </c>
      <c r="R17" s="11">
        <f t="shared" si="2"/>
        <v>1.6251806391550008E-2</v>
      </c>
      <c r="S17">
        <f t="shared" si="3"/>
        <v>0.30315326318082569</v>
      </c>
      <c r="T17" s="4" t="b">
        <f t="shared" si="4"/>
        <v>1</v>
      </c>
    </row>
    <row r="18" spans="1:20" x14ac:dyDescent="0.25">
      <c r="A18" t="s">
        <v>14</v>
      </c>
      <c r="B18" s="1">
        <v>43398</v>
      </c>
      <c r="C18" s="1">
        <v>43461</v>
      </c>
      <c r="D18">
        <v>322</v>
      </c>
      <c r="E18">
        <v>324.2</v>
      </c>
      <c r="F18">
        <v>321.3</v>
      </c>
      <c r="G18">
        <v>322.05</v>
      </c>
      <c r="H18">
        <v>324.2</v>
      </c>
      <c r="I18">
        <v>322.05</v>
      </c>
      <c r="J18">
        <v>14</v>
      </c>
      <c r="K18">
        <v>90.26</v>
      </c>
      <c r="L18">
        <v>40000</v>
      </c>
      <c r="M18">
        <v>8000</v>
      </c>
      <c r="N18">
        <v>319.25</v>
      </c>
      <c r="O18" s="11">
        <f t="shared" si="1"/>
        <v>-7.7029733477122168E-3</v>
      </c>
      <c r="P18">
        <v>1.9068493150684932E-2</v>
      </c>
      <c r="Q18" s="3">
        <f t="shared" si="0"/>
        <v>1.9068493150684932E-4</v>
      </c>
      <c r="R18" s="11">
        <f t="shared" si="2"/>
        <v>-7.8936582792190658E-3</v>
      </c>
      <c r="S18">
        <f t="shared" si="3"/>
        <v>-0.14724444828630345</v>
      </c>
      <c r="T18" s="4" t="b">
        <f t="shared" si="4"/>
        <v>1</v>
      </c>
    </row>
    <row r="19" spans="1:20" x14ac:dyDescent="0.25">
      <c r="A19" t="s">
        <v>14</v>
      </c>
      <c r="B19" s="1">
        <v>43399</v>
      </c>
      <c r="C19" s="1">
        <v>43496</v>
      </c>
      <c r="D19">
        <v>0</v>
      </c>
      <c r="E19">
        <v>0</v>
      </c>
      <c r="F19">
        <v>0</v>
      </c>
      <c r="G19">
        <v>325.75</v>
      </c>
      <c r="H19">
        <v>0</v>
      </c>
      <c r="I19">
        <v>327.8</v>
      </c>
      <c r="J19">
        <v>0</v>
      </c>
      <c r="K19">
        <v>0</v>
      </c>
      <c r="L19">
        <v>0</v>
      </c>
      <c r="M19">
        <v>0</v>
      </c>
      <c r="N19">
        <v>321.3</v>
      </c>
      <c r="O19" s="11">
        <f t="shared" si="1"/>
        <v>1.7854370439372769E-2</v>
      </c>
      <c r="P19">
        <v>1.9041095890410958E-2</v>
      </c>
      <c r="Q19" s="3">
        <f t="shared" si="0"/>
        <v>1.9041095890410959E-4</v>
      </c>
      <c r="R19" s="11">
        <f t="shared" si="2"/>
        <v>1.7663959480468658E-2</v>
      </c>
      <c r="S19">
        <f t="shared" si="3"/>
        <v>0.32949487756525236</v>
      </c>
      <c r="T19" s="4" t="b">
        <f t="shared" si="4"/>
        <v>1</v>
      </c>
    </row>
    <row r="20" spans="1:20" x14ac:dyDescent="0.25">
      <c r="A20" t="s">
        <v>14</v>
      </c>
      <c r="B20" s="1">
        <v>43402</v>
      </c>
      <c r="C20" s="1">
        <v>43496</v>
      </c>
      <c r="D20">
        <v>0</v>
      </c>
      <c r="E20">
        <v>0</v>
      </c>
      <c r="F20">
        <v>0</v>
      </c>
      <c r="G20">
        <v>325.75</v>
      </c>
      <c r="H20">
        <v>0</v>
      </c>
      <c r="I20">
        <v>340.75</v>
      </c>
      <c r="J20">
        <v>0</v>
      </c>
      <c r="K20">
        <v>0</v>
      </c>
      <c r="L20">
        <v>0</v>
      </c>
      <c r="M20">
        <v>0</v>
      </c>
      <c r="N20">
        <v>334.2</v>
      </c>
      <c r="O20" s="11">
        <f t="shared" si="1"/>
        <v>3.9505796217205576E-2</v>
      </c>
      <c r="P20">
        <v>1.9041095890410958E-2</v>
      </c>
      <c r="Q20" s="3">
        <f t="shared" si="0"/>
        <v>1.9041095890410959E-4</v>
      </c>
      <c r="R20" s="11">
        <f t="shared" si="2"/>
        <v>3.9315385258301465E-2</v>
      </c>
      <c r="S20">
        <f t="shared" si="3"/>
        <v>0.73337000497756288</v>
      </c>
      <c r="T20" s="4" t="b">
        <f t="shared" si="4"/>
        <v>1</v>
      </c>
    </row>
    <row r="21" spans="1:20" x14ac:dyDescent="0.25">
      <c r="A21" t="s">
        <v>14</v>
      </c>
      <c r="B21" s="1">
        <v>43403</v>
      </c>
      <c r="C21" s="1">
        <v>43496</v>
      </c>
      <c r="D21">
        <v>0</v>
      </c>
      <c r="E21">
        <v>0</v>
      </c>
      <c r="F21">
        <v>0</v>
      </c>
      <c r="G21">
        <v>325.75</v>
      </c>
      <c r="H21">
        <v>0</v>
      </c>
      <c r="I21">
        <v>352.55</v>
      </c>
      <c r="J21">
        <v>0</v>
      </c>
      <c r="K21">
        <v>0</v>
      </c>
      <c r="L21">
        <v>0</v>
      </c>
      <c r="M21">
        <v>0</v>
      </c>
      <c r="N21">
        <v>345.85</v>
      </c>
      <c r="O21" s="11">
        <f t="shared" si="1"/>
        <v>3.4629493763756451E-2</v>
      </c>
      <c r="P21">
        <v>1.9068493150684932E-2</v>
      </c>
      <c r="Q21" s="3">
        <f t="shared" si="0"/>
        <v>1.9068493150684932E-4</v>
      </c>
      <c r="R21" s="11">
        <f t="shared" si="2"/>
        <v>3.4438808832249604E-2</v>
      </c>
      <c r="S21">
        <f t="shared" si="3"/>
        <v>0.64240472880512667</v>
      </c>
      <c r="T21" s="4" t="b">
        <f t="shared" si="4"/>
        <v>1</v>
      </c>
    </row>
    <row r="22" spans="1:20" x14ac:dyDescent="0.25">
      <c r="A22" t="s">
        <v>14</v>
      </c>
      <c r="B22" s="1">
        <v>43404</v>
      </c>
      <c r="C22" s="1">
        <v>43496</v>
      </c>
      <c r="D22">
        <v>0</v>
      </c>
      <c r="E22">
        <v>0</v>
      </c>
      <c r="F22">
        <v>0</v>
      </c>
      <c r="G22">
        <v>325.75</v>
      </c>
      <c r="H22">
        <v>0</v>
      </c>
      <c r="I22">
        <v>349.55</v>
      </c>
      <c r="J22">
        <v>0</v>
      </c>
      <c r="K22">
        <v>0</v>
      </c>
      <c r="L22">
        <v>0</v>
      </c>
      <c r="M22">
        <v>0</v>
      </c>
      <c r="N22">
        <v>342.95</v>
      </c>
      <c r="O22" s="11">
        <f t="shared" si="1"/>
        <v>-8.5094312863423626E-3</v>
      </c>
      <c r="P22">
        <v>1.9041095890410958E-2</v>
      </c>
      <c r="Q22" s="3">
        <f t="shared" si="0"/>
        <v>1.9041095890410959E-4</v>
      </c>
      <c r="R22" s="11">
        <f t="shared" si="2"/>
        <v>-8.6998422452464717E-3</v>
      </c>
      <c r="S22">
        <f t="shared" si="3"/>
        <v>-0.16228261045345432</v>
      </c>
      <c r="T22" s="4" t="b">
        <f t="shared" si="4"/>
        <v>1</v>
      </c>
    </row>
    <row r="23" spans="1:20" x14ac:dyDescent="0.25">
      <c r="A23" t="s">
        <v>14</v>
      </c>
      <c r="B23" s="1">
        <v>43405</v>
      </c>
      <c r="C23" s="1">
        <v>43496</v>
      </c>
      <c r="D23">
        <v>344.05</v>
      </c>
      <c r="E23">
        <v>344.05</v>
      </c>
      <c r="F23">
        <v>344.05</v>
      </c>
      <c r="G23">
        <v>344.05</v>
      </c>
      <c r="H23">
        <v>344.05</v>
      </c>
      <c r="I23">
        <v>352</v>
      </c>
      <c r="J23">
        <v>1</v>
      </c>
      <c r="K23">
        <v>6.88</v>
      </c>
      <c r="L23">
        <v>2000</v>
      </c>
      <c r="M23">
        <v>2000</v>
      </c>
      <c r="N23">
        <v>345.4</v>
      </c>
      <c r="O23" s="11">
        <f t="shared" si="1"/>
        <v>7.0090115863252426E-3</v>
      </c>
      <c r="P23">
        <v>1.8986301369863012E-2</v>
      </c>
      <c r="Q23" s="3">
        <f t="shared" si="0"/>
        <v>1.8986301369863012E-4</v>
      </c>
      <c r="R23" s="11">
        <f t="shared" si="2"/>
        <v>6.8191485726266125E-3</v>
      </c>
      <c r="S23">
        <f t="shared" si="3"/>
        <v>0.12720106873667134</v>
      </c>
      <c r="T23" s="4" t="b">
        <f t="shared" si="4"/>
        <v>1</v>
      </c>
    </row>
    <row r="24" spans="1:20" x14ac:dyDescent="0.25">
      <c r="A24" t="s">
        <v>14</v>
      </c>
      <c r="B24" s="1">
        <v>43406</v>
      </c>
      <c r="C24" s="1">
        <v>43496</v>
      </c>
      <c r="D24">
        <v>344</v>
      </c>
      <c r="E24">
        <v>344</v>
      </c>
      <c r="F24">
        <v>330</v>
      </c>
      <c r="G24">
        <v>327.55</v>
      </c>
      <c r="H24">
        <v>330</v>
      </c>
      <c r="I24">
        <v>327.55</v>
      </c>
      <c r="J24">
        <v>7</v>
      </c>
      <c r="K24">
        <v>46.99</v>
      </c>
      <c r="L24">
        <v>10000</v>
      </c>
      <c r="M24">
        <v>8000</v>
      </c>
      <c r="N24">
        <v>326.85000000000002</v>
      </c>
      <c r="O24" s="11">
        <f t="shared" si="1"/>
        <v>-6.9460227272727243E-2</v>
      </c>
      <c r="P24">
        <v>1.9068493150684932E-2</v>
      </c>
      <c r="Q24" s="3">
        <f t="shared" si="0"/>
        <v>1.9068493150684932E-4</v>
      </c>
      <c r="R24" s="11">
        <f t="shared" si="2"/>
        <v>-6.9650912204234097E-2</v>
      </c>
      <c r="S24">
        <f t="shared" si="3"/>
        <v>-1.2992341164741712</v>
      </c>
      <c r="T24" s="4" t="b">
        <f t="shared" si="4"/>
        <v>1</v>
      </c>
    </row>
    <row r="25" spans="1:20" x14ac:dyDescent="0.25">
      <c r="A25" t="s">
        <v>14</v>
      </c>
      <c r="B25" s="1">
        <v>43409</v>
      </c>
      <c r="C25" s="1">
        <v>43496</v>
      </c>
      <c r="D25">
        <v>0</v>
      </c>
      <c r="E25">
        <v>0</v>
      </c>
      <c r="F25">
        <v>0</v>
      </c>
      <c r="G25">
        <v>327.55</v>
      </c>
      <c r="H25">
        <v>330</v>
      </c>
      <c r="I25">
        <v>326.2</v>
      </c>
      <c r="J25">
        <v>0</v>
      </c>
      <c r="K25">
        <v>0</v>
      </c>
      <c r="L25">
        <v>10000</v>
      </c>
      <c r="M25">
        <v>0</v>
      </c>
      <c r="N25">
        <v>320.35000000000002</v>
      </c>
      <c r="O25" s="11">
        <f t="shared" si="1"/>
        <v>-4.1215081666921777E-3</v>
      </c>
      <c r="P25">
        <v>1.8958904109589041E-2</v>
      </c>
      <c r="Q25" s="3">
        <f t="shared" si="0"/>
        <v>1.8958904109589041E-4</v>
      </c>
      <c r="R25" s="11">
        <f t="shared" si="2"/>
        <v>-4.3110972077880678E-3</v>
      </c>
      <c r="S25">
        <f t="shared" si="3"/>
        <v>-8.0417102871113616E-2</v>
      </c>
      <c r="T25" s="4" t="b">
        <f t="shared" si="4"/>
        <v>1</v>
      </c>
    </row>
    <row r="26" spans="1:20" x14ac:dyDescent="0.25">
      <c r="A26" t="s">
        <v>14</v>
      </c>
      <c r="B26" s="1">
        <v>43410</v>
      </c>
      <c r="C26" s="1">
        <v>43496</v>
      </c>
      <c r="D26">
        <v>0</v>
      </c>
      <c r="E26">
        <v>0</v>
      </c>
      <c r="F26">
        <v>0</v>
      </c>
      <c r="G26">
        <v>327.55</v>
      </c>
      <c r="H26">
        <v>330</v>
      </c>
      <c r="I26">
        <v>322.5</v>
      </c>
      <c r="J26">
        <v>0</v>
      </c>
      <c r="K26">
        <v>0</v>
      </c>
      <c r="L26">
        <v>10000</v>
      </c>
      <c r="M26">
        <v>0</v>
      </c>
      <c r="N26">
        <v>316.8</v>
      </c>
      <c r="O26" s="11">
        <f t="shared" si="1"/>
        <v>-1.1342734518700149E-2</v>
      </c>
      <c r="P26">
        <v>1.9013698630136987E-2</v>
      </c>
      <c r="Q26" s="3">
        <f t="shared" si="0"/>
        <v>1.9013698630136988E-4</v>
      </c>
      <c r="R26" s="11">
        <f t="shared" si="2"/>
        <v>-1.1532871505001518E-2</v>
      </c>
      <c r="S26">
        <f t="shared" si="3"/>
        <v>-0.21512855533426764</v>
      </c>
      <c r="T26" s="4" t="b">
        <f t="shared" si="4"/>
        <v>1</v>
      </c>
    </row>
    <row r="27" spans="1:20" x14ac:dyDescent="0.25">
      <c r="A27" t="s">
        <v>14</v>
      </c>
      <c r="B27" s="1">
        <v>43411</v>
      </c>
      <c r="C27" s="1">
        <v>43496</v>
      </c>
      <c r="D27">
        <v>0</v>
      </c>
      <c r="E27">
        <v>0</v>
      </c>
      <c r="F27">
        <v>0</v>
      </c>
      <c r="G27">
        <v>327.55</v>
      </c>
      <c r="H27">
        <v>330</v>
      </c>
      <c r="I27">
        <v>324.35000000000002</v>
      </c>
      <c r="J27">
        <v>0</v>
      </c>
      <c r="K27">
        <v>0</v>
      </c>
      <c r="L27">
        <v>10000</v>
      </c>
      <c r="M27">
        <v>0</v>
      </c>
      <c r="N27">
        <v>318.64999999999998</v>
      </c>
      <c r="O27" s="11">
        <f t="shared" si="1"/>
        <v>5.7364341085272023E-3</v>
      </c>
      <c r="P27">
        <v>1.9041095890410958E-2</v>
      </c>
      <c r="Q27" s="3">
        <f t="shared" si="0"/>
        <v>1.9041095890410959E-4</v>
      </c>
      <c r="R27" s="11">
        <f t="shared" si="2"/>
        <v>5.5460231496230923E-3</v>
      </c>
      <c r="S27">
        <f t="shared" si="3"/>
        <v>0.1034528085664875</v>
      </c>
      <c r="T27" s="4" t="b">
        <f t="shared" si="4"/>
        <v>1</v>
      </c>
    </row>
    <row r="28" spans="1:20" x14ac:dyDescent="0.25">
      <c r="A28" t="s">
        <v>14</v>
      </c>
      <c r="B28" s="1">
        <v>43413</v>
      </c>
      <c r="C28" s="1">
        <v>43496</v>
      </c>
      <c r="D28">
        <v>0</v>
      </c>
      <c r="E28">
        <v>0</v>
      </c>
      <c r="F28">
        <v>0</v>
      </c>
      <c r="G28">
        <v>327.55</v>
      </c>
      <c r="H28">
        <v>330</v>
      </c>
      <c r="I28">
        <v>325.55</v>
      </c>
      <c r="J28">
        <v>0</v>
      </c>
      <c r="K28">
        <v>0</v>
      </c>
      <c r="L28">
        <v>10000</v>
      </c>
      <c r="M28">
        <v>0</v>
      </c>
      <c r="N28">
        <v>319.95</v>
      </c>
      <c r="O28" s="11">
        <f t="shared" si="1"/>
        <v>3.6997071065206985E-3</v>
      </c>
      <c r="P28">
        <v>1.8958904109589041E-2</v>
      </c>
      <c r="Q28" s="3">
        <f t="shared" si="0"/>
        <v>1.8958904109589041E-4</v>
      </c>
      <c r="R28" s="11">
        <f t="shared" si="2"/>
        <v>3.5101180654248079E-3</v>
      </c>
      <c r="S28">
        <f t="shared" si="3"/>
        <v>6.5476028943882159E-2</v>
      </c>
      <c r="T28" s="4" t="b">
        <f t="shared" si="4"/>
        <v>1</v>
      </c>
    </row>
    <row r="29" spans="1:20" x14ac:dyDescent="0.25">
      <c r="A29" t="s">
        <v>14</v>
      </c>
      <c r="B29" s="1">
        <v>43416</v>
      </c>
      <c r="C29" s="1">
        <v>43496</v>
      </c>
      <c r="D29">
        <v>317.5</v>
      </c>
      <c r="E29">
        <v>317.5</v>
      </c>
      <c r="F29">
        <v>317.5</v>
      </c>
      <c r="G29">
        <v>317.5</v>
      </c>
      <c r="H29">
        <v>317.5</v>
      </c>
      <c r="I29">
        <v>317.89999999999998</v>
      </c>
      <c r="J29">
        <v>1</v>
      </c>
      <c r="K29">
        <v>6.35</v>
      </c>
      <c r="L29">
        <v>12000</v>
      </c>
      <c r="M29">
        <v>2000</v>
      </c>
      <c r="N29">
        <v>312.64999999999998</v>
      </c>
      <c r="O29" s="11">
        <f t="shared" si="1"/>
        <v>-2.3498694516971383E-2</v>
      </c>
      <c r="P29">
        <v>1.8986301369863012E-2</v>
      </c>
      <c r="Q29" s="3">
        <f t="shared" si="0"/>
        <v>1.8986301369863012E-4</v>
      </c>
      <c r="R29" s="11">
        <f t="shared" si="2"/>
        <v>-2.3688557530670014E-2</v>
      </c>
      <c r="S29">
        <f t="shared" si="3"/>
        <v>-0.44187478871291347</v>
      </c>
      <c r="T29" s="4" t="b">
        <f t="shared" si="4"/>
        <v>1</v>
      </c>
    </row>
    <row r="30" spans="1:20" x14ac:dyDescent="0.25">
      <c r="A30" t="s">
        <v>14</v>
      </c>
      <c r="B30" s="1">
        <v>43417</v>
      </c>
      <c r="C30" s="1">
        <v>43496</v>
      </c>
      <c r="D30">
        <v>310.05</v>
      </c>
      <c r="E30">
        <v>312.95</v>
      </c>
      <c r="F30">
        <v>310.05</v>
      </c>
      <c r="G30">
        <v>312.95</v>
      </c>
      <c r="H30">
        <v>312.95</v>
      </c>
      <c r="I30">
        <v>312.95</v>
      </c>
      <c r="J30">
        <v>3</v>
      </c>
      <c r="K30">
        <v>18.71</v>
      </c>
      <c r="L30">
        <v>10000</v>
      </c>
      <c r="M30">
        <v>-2000</v>
      </c>
      <c r="N30">
        <v>311.39999999999998</v>
      </c>
      <c r="O30" s="11">
        <f t="shared" si="1"/>
        <v>-1.557093425605533E-2</v>
      </c>
      <c r="P30">
        <v>1.893150684931507E-2</v>
      </c>
      <c r="Q30" s="3">
        <f t="shared" si="0"/>
        <v>1.893150684931507E-4</v>
      </c>
      <c r="R30" s="11">
        <f t="shared" si="2"/>
        <v>-1.5760249324548479E-2</v>
      </c>
      <c r="S30">
        <f t="shared" si="3"/>
        <v>-0.29398399760437938</v>
      </c>
      <c r="T30" s="4" t="b">
        <f t="shared" si="4"/>
        <v>1</v>
      </c>
    </row>
    <row r="31" spans="1:20" x14ac:dyDescent="0.25">
      <c r="A31" t="s">
        <v>14</v>
      </c>
      <c r="B31" s="1">
        <v>43418</v>
      </c>
      <c r="C31" s="1">
        <v>43496</v>
      </c>
      <c r="D31">
        <v>314</v>
      </c>
      <c r="E31">
        <v>314</v>
      </c>
      <c r="F31">
        <v>314</v>
      </c>
      <c r="G31">
        <v>314</v>
      </c>
      <c r="H31">
        <v>314</v>
      </c>
      <c r="I31">
        <v>317.55</v>
      </c>
      <c r="J31">
        <v>1</v>
      </c>
      <c r="K31">
        <v>6.28</v>
      </c>
      <c r="L31">
        <v>12000</v>
      </c>
      <c r="M31">
        <v>2000</v>
      </c>
      <c r="N31">
        <v>312.45</v>
      </c>
      <c r="O31" s="11">
        <f t="shared" si="1"/>
        <v>1.4698833679501592E-2</v>
      </c>
      <c r="P31">
        <v>1.873972602739726E-2</v>
      </c>
      <c r="Q31" s="3">
        <f t="shared" si="0"/>
        <v>1.873972602739726E-4</v>
      </c>
      <c r="R31" s="11">
        <f t="shared" si="2"/>
        <v>1.4511436419227619E-2</v>
      </c>
      <c r="S31">
        <f t="shared" si="3"/>
        <v>0.2706892512710003</v>
      </c>
      <c r="T31" s="4" t="b">
        <f t="shared" si="4"/>
        <v>1</v>
      </c>
    </row>
    <row r="32" spans="1:20" x14ac:dyDescent="0.25">
      <c r="A32" t="s">
        <v>14</v>
      </c>
      <c r="B32" s="1">
        <v>43419</v>
      </c>
      <c r="C32" s="1">
        <v>43496</v>
      </c>
      <c r="D32">
        <v>313.5</v>
      </c>
      <c r="E32">
        <v>318</v>
      </c>
      <c r="F32">
        <v>313.5</v>
      </c>
      <c r="G32">
        <v>318</v>
      </c>
      <c r="H32">
        <v>318</v>
      </c>
      <c r="I32">
        <v>315.95</v>
      </c>
      <c r="J32">
        <v>8</v>
      </c>
      <c r="K32">
        <v>50.61</v>
      </c>
      <c r="L32">
        <v>28000</v>
      </c>
      <c r="M32">
        <v>16000</v>
      </c>
      <c r="N32">
        <v>310.89999999999998</v>
      </c>
      <c r="O32" s="11">
        <f t="shared" si="1"/>
        <v>-5.0385766021099751E-3</v>
      </c>
      <c r="P32">
        <v>1.8684931506849314E-2</v>
      </c>
      <c r="Q32" s="3">
        <f t="shared" si="0"/>
        <v>1.8684931506849313E-4</v>
      </c>
      <c r="R32" s="11">
        <f t="shared" si="2"/>
        <v>-5.2254259171784683E-3</v>
      </c>
      <c r="S32">
        <f t="shared" si="3"/>
        <v>-9.7472544290581373E-2</v>
      </c>
      <c r="T32" s="4" t="b">
        <f t="shared" si="4"/>
        <v>1</v>
      </c>
    </row>
    <row r="33" spans="1:20" x14ac:dyDescent="0.25">
      <c r="A33" t="s">
        <v>14</v>
      </c>
      <c r="B33" s="1">
        <v>43420</v>
      </c>
      <c r="C33" s="1">
        <v>43496</v>
      </c>
      <c r="D33">
        <v>312</v>
      </c>
      <c r="E33">
        <v>320</v>
      </c>
      <c r="F33">
        <v>312</v>
      </c>
      <c r="G33">
        <v>320</v>
      </c>
      <c r="H33">
        <v>320</v>
      </c>
      <c r="I33">
        <v>324.10000000000002</v>
      </c>
      <c r="J33">
        <v>3</v>
      </c>
      <c r="K33">
        <v>18.88</v>
      </c>
      <c r="L33">
        <v>28000</v>
      </c>
      <c r="M33">
        <v>0</v>
      </c>
      <c r="N33">
        <v>319</v>
      </c>
      <c r="O33" s="11">
        <f t="shared" si="1"/>
        <v>2.5795220762779028E-2</v>
      </c>
      <c r="P33">
        <v>1.8767123287671231E-2</v>
      </c>
      <c r="Q33" s="3">
        <f t="shared" si="0"/>
        <v>1.8767123287671231E-4</v>
      </c>
      <c r="R33" s="11">
        <f t="shared" si="2"/>
        <v>2.5607549529902317E-2</v>
      </c>
      <c r="S33">
        <f t="shared" si="3"/>
        <v>0.47767072871916683</v>
      </c>
      <c r="T33" s="4" t="b">
        <f>N32&lt;I32</f>
        <v>1</v>
      </c>
    </row>
    <row r="34" spans="1:20" x14ac:dyDescent="0.25">
      <c r="A34" t="s">
        <v>14</v>
      </c>
      <c r="B34" s="1">
        <v>43423</v>
      </c>
      <c r="C34" s="1">
        <v>43496</v>
      </c>
      <c r="D34">
        <v>323.05</v>
      </c>
      <c r="E34">
        <v>323.05</v>
      </c>
      <c r="F34">
        <v>320</v>
      </c>
      <c r="G34">
        <v>320</v>
      </c>
      <c r="H34">
        <v>320</v>
      </c>
      <c r="I34">
        <v>322.60000000000002</v>
      </c>
      <c r="J34">
        <v>2</v>
      </c>
      <c r="K34">
        <v>12.86</v>
      </c>
      <c r="L34">
        <v>30000</v>
      </c>
      <c r="M34">
        <v>2000</v>
      </c>
      <c r="N34">
        <v>317.75</v>
      </c>
      <c r="O34" s="11">
        <f t="shared" si="1"/>
        <v>-4.6282011724776305E-3</v>
      </c>
      <c r="P34">
        <v>1.8712328767123289E-2</v>
      </c>
      <c r="Q34" s="3">
        <f t="shared" si="0"/>
        <v>1.8712328767123289E-4</v>
      </c>
      <c r="R34" s="11">
        <f t="shared" si="2"/>
        <v>-4.8153244601488636E-3</v>
      </c>
      <c r="S34">
        <f t="shared" si="3"/>
        <v>-8.9822711900356927E-2</v>
      </c>
      <c r="T34" s="4" t="b">
        <f t="shared" si="4"/>
        <v>1</v>
      </c>
    </row>
    <row r="35" spans="1:20" x14ac:dyDescent="0.25">
      <c r="A35" t="s">
        <v>14</v>
      </c>
      <c r="B35" s="1">
        <v>43424</v>
      </c>
      <c r="C35" s="1">
        <v>43496</v>
      </c>
      <c r="D35">
        <v>319.25</v>
      </c>
      <c r="E35">
        <v>319.25</v>
      </c>
      <c r="F35">
        <v>319.25</v>
      </c>
      <c r="G35">
        <v>319.25</v>
      </c>
      <c r="H35">
        <v>319.25</v>
      </c>
      <c r="I35">
        <v>323.45</v>
      </c>
      <c r="J35">
        <v>2</v>
      </c>
      <c r="K35">
        <v>12.77</v>
      </c>
      <c r="L35">
        <v>30000</v>
      </c>
      <c r="M35">
        <v>0</v>
      </c>
      <c r="N35">
        <v>318.64999999999998</v>
      </c>
      <c r="O35" s="11">
        <f t="shared" si="1"/>
        <v>2.6348419094853249E-3</v>
      </c>
      <c r="P35">
        <v>1.8575342465753427E-2</v>
      </c>
      <c r="Q35" s="3">
        <f t="shared" si="0"/>
        <v>1.8575342465753427E-4</v>
      </c>
      <c r="R35" s="11">
        <f t="shared" si="2"/>
        <v>2.4490884848277906E-3</v>
      </c>
      <c r="S35">
        <f t="shared" si="3"/>
        <v>4.5684101084305255E-2</v>
      </c>
      <c r="T35" s="4" t="b">
        <f t="shared" si="4"/>
        <v>1</v>
      </c>
    </row>
    <row r="36" spans="1:20" x14ac:dyDescent="0.25">
      <c r="A36" t="s">
        <v>14</v>
      </c>
      <c r="B36" s="1">
        <v>43425</v>
      </c>
      <c r="C36" s="1">
        <v>43496</v>
      </c>
      <c r="D36">
        <v>316.5</v>
      </c>
      <c r="E36">
        <v>320</v>
      </c>
      <c r="F36">
        <v>315.10000000000002</v>
      </c>
      <c r="G36">
        <v>320</v>
      </c>
      <c r="H36">
        <v>320</v>
      </c>
      <c r="I36">
        <v>319.45</v>
      </c>
      <c r="J36">
        <v>4</v>
      </c>
      <c r="K36">
        <v>25.33</v>
      </c>
      <c r="L36">
        <v>30000</v>
      </c>
      <c r="M36">
        <v>0</v>
      </c>
      <c r="N36">
        <v>319.05</v>
      </c>
      <c r="O36" s="11">
        <f t="shared" si="1"/>
        <v>-1.2366671819446591E-2</v>
      </c>
      <c r="P36">
        <v>1.865753424657534E-2</v>
      </c>
      <c r="Q36" s="3">
        <f t="shared" si="0"/>
        <v>1.865753424657534E-4</v>
      </c>
      <c r="R36" s="11">
        <f t="shared" si="2"/>
        <v>-1.2553247161912345E-2</v>
      </c>
      <c r="S36">
        <f t="shared" si="3"/>
        <v>-0.23416214474643471</v>
      </c>
      <c r="T36" s="4" t="b">
        <f t="shared" si="4"/>
        <v>1</v>
      </c>
    </row>
    <row r="37" spans="1:20" x14ac:dyDescent="0.25">
      <c r="A37" t="s">
        <v>14</v>
      </c>
      <c r="B37" s="1">
        <v>43426</v>
      </c>
      <c r="C37" s="1">
        <v>43496</v>
      </c>
      <c r="D37">
        <v>325.7</v>
      </c>
      <c r="E37">
        <v>326</v>
      </c>
      <c r="F37">
        <v>320</v>
      </c>
      <c r="G37">
        <v>320</v>
      </c>
      <c r="H37">
        <v>320</v>
      </c>
      <c r="I37">
        <v>320</v>
      </c>
      <c r="J37">
        <v>11</v>
      </c>
      <c r="K37">
        <v>71.239999999999995</v>
      </c>
      <c r="L37">
        <v>38000</v>
      </c>
      <c r="M37">
        <v>8000</v>
      </c>
      <c r="N37">
        <v>320.25</v>
      </c>
      <c r="O37" s="11">
        <f t="shared" si="1"/>
        <v>1.7217091876663372E-3</v>
      </c>
      <c r="P37">
        <v>1.8547945205479453E-2</v>
      </c>
      <c r="Q37" s="3">
        <f t="shared" si="0"/>
        <v>1.8547945205479453E-4</v>
      </c>
      <c r="R37" s="11">
        <f t="shared" si="2"/>
        <v>1.5362297356115427E-3</v>
      </c>
      <c r="S37">
        <f t="shared" si="3"/>
        <v>2.8656079584371611E-2</v>
      </c>
      <c r="T37" s="4" t="b">
        <f t="shared" si="4"/>
        <v>1</v>
      </c>
    </row>
    <row r="38" spans="1:20" x14ac:dyDescent="0.25">
      <c r="A38" t="s">
        <v>14</v>
      </c>
      <c r="B38" s="1">
        <v>43430</v>
      </c>
      <c r="C38" s="1">
        <v>43496</v>
      </c>
      <c r="D38">
        <v>323</v>
      </c>
      <c r="E38">
        <v>323</v>
      </c>
      <c r="F38">
        <v>309</v>
      </c>
      <c r="G38">
        <v>309</v>
      </c>
      <c r="H38">
        <v>309</v>
      </c>
      <c r="I38">
        <v>307.89999999999998</v>
      </c>
      <c r="J38">
        <v>5</v>
      </c>
      <c r="K38">
        <v>31.28</v>
      </c>
      <c r="L38">
        <v>40000</v>
      </c>
      <c r="M38">
        <v>2000</v>
      </c>
      <c r="N38">
        <v>307.8</v>
      </c>
      <c r="O38" s="11">
        <f t="shared" si="1"/>
        <v>-3.7812500000000068E-2</v>
      </c>
      <c r="P38">
        <v>1.8493150684931507E-2</v>
      </c>
      <c r="Q38" s="3">
        <f t="shared" si="0"/>
        <v>1.8493150684931506E-4</v>
      </c>
      <c r="R38" s="11">
        <f t="shared" si="2"/>
        <v>-3.799743150684938E-2</v>
      </c>
      <c r="S38">
        <f t="shared" si="3"/>
        <v>-0.70878553905124908</v>
      </c>
      <c r="T38" s="4" t="b">
        <f t="shared" si="4"/>
        <v>0</v>
      </c>
    </row>
    <row r="39" spans="1:20" x14ac:dyDescent="0.25">
      <c r="A39" t="s">
        <v>14</v>
      </c>
      <c r="B39" s="1">
        <v>43431</v>
      </c>
      <c r="C39" s="1">
        <v>43496</v>
      </c>
      <c r="D39">
        <v>305</v>
      </c>
      <c r="E39">
        <v>315.05</v>
      </c>
      <c r="F39">
        <v>305</v>
      </c>
      <c r="G39">
        <v>310.39999999999998</v>
      </c>
      <c r="H39">
        <v>311</v>
      </c>
      <c r="I39">
        <v>311.05</v>
      </c>
      <c r="J39">
        <v>57</v>
      </c>
      <c r="K39">
        <v>353.13</v>
      </c>
      <c r="L39">
        <v>62000</v>
      </c>
      <c r="M39">
        <v>22000</v>
      </c>
      <c r="N39">
        <v>311.05</v>
      </c>
      <c r="O39" s="11">
        <f t="shared" si="1"/>
        <v>1.0230594348814662E-2</v>
      </c>
      <c r="P39">
        <v>1.8520547945205478E-2</v>
      </c>
      <c r="Q39" s="3">
        <f t="shared" si="0"/>
        <v>1.8520547945205477E-4</v>
      </c>
      <c r="R39" s="11">
        <f t="shared" si="2"/>
        <v>1.0045388869362607E-2</v>
      </c>
      <c r="S39">
        <f t="shared" si="3"/>
        <v>0.18738178035710501</v>
      </c>
      <c r="T39" s="4" t="b">
        <f t="shared" si="4"/>
        <v>1</v>
      </c>
    </row>
    <row r="40" spans="1:20" x14ac:dyDescent="0.25">
      <c r="A40" t="s">
        <v>14</v>
      </c>
      <c r="B40" s="1">
        <v>43432</v>
      </c>
      <c r="C40" s="1">
        <v>43496</v>
      </c>
      <c r="D40">
        <v>97.15</v>
      </c>
      <c r="E40">
        <v>119.5</v>
      </c>
      <c r="F40">
        <v>94.6</v>
      </c>
      <c r="G40">
        <v>110.5</v>
      </c>
      <c r="H40">
        <v>109</v>
      </c>
      <c r="I40">
        <v>110.5</v>
      </c>
      <c r="J40">
        <v>89</v>
      </c>
      <c r="K40">
        <v>193.21</v>
      </c>
      <c r="L40">
        <v>46000</v>
      </c>
      <c r="M40">
        <v>-16000</v>
      </c>
      <c r="N40">
        <v>108.6</v>
      </c>
      <c r="O40" s="11">
        <f t="shared" si="1"/>
        <v>-0.6447516476450732</v>
      </c>
      <c r="P40">
        <v>1.8493150684931507E-2</v>
      </c>
      <c r="Q40" s="3">
        <f t="shared" si="0"/>
        <v>1.8493150684931506E-4</v>
      </c>
      <c r="R40" s="11">
        <f t="shared" si="2"/>
        <v>-0.64493657915192248</v>
      </c>
      <c r="S40">
        <f t="shared" si="3"/>
        <v>-12.030332124571725</v>
      </c>
      <c r="T40" s="4" t="b">
        <f t="shared" si="4"/>
        <v>0</v>
      </c>
    </row>
    <row r="41" spans="1:20" x14ac:dyDescent="0.25">
      <c r="A41" t="s">
        <v>14</v>
      </c>
      <c r="B41" s="1">
        <v>43433</v>
      </c>
      <c r="C41" s="1">
        <v>43496</v>
      </c>
      <c r="D41">
        <v>110.5</v>
      </c>
      <c r="E41">
        <v>110.5</v>
      </c>
      <c r="F41">
        <v>101</v>
      </c>
      <c r="G41">
        <v>103.9</v>
      </c>
      <c r="H41">
        <v>103.9</v>
      </c>
      <c r="I41">
        <v>103.9</v>
      </c>
      <c r="J41">
        <v>53</v>
      </c>
      <c r="K41">
        <v>111.79</v>
      </c>
      <c r="L41">
        <v>76000</v>
      </c>
      <c r="M41">
        <v>30000</v>
      </c>
      <c r="N41">
        <v>102.7</v>
      </c>
      <c r="O41" s="11">
        <f t="shared" si="1"/>
        <v>-5.9728506787330264E-2</v>
      </c>
      <c r="P41">
        <v>1.8547945205479453E-2</v>
      </c>
      <c r="Q41" s="3">
        <f t="shared" si="0"/>
        <v>1.8547945205479453E-4</v>
      </c>
      <c r="R41" s="11">
        <f t="shared" si="2"/>
        <v>-5.9913986239385056E-2</v>
      </c>
      <c r="S41">
        <f t="shared" si="3"/>
        <v>-1.1176062525630646</v>
      </c>
      <c r="T41" s="4" t="b">
        <f t="shared" si="4"/>
        <v>1</v>
      </c>
    </row>
    <row r="42" spans="1:20" x14ac:dyDescent="0.25">
      <c r="A42" t="s">
        <v>14</v>
      </c>
      <c r="B42" s="1">
        <v>43434</v>
      </c>
      <c r="C42" s="1">
        <v>43524</v>
      </c>
      <c r="D42">
        <v>0</v>
      </c>
      <c r="E42">
        <v>0</v>
      </c>
      <c r="F42">
        <v>0</v>
      </c>
      <c r="G42">
        <v>104.65</v>
      </c>
      <c r="H42">
        <v>0</v>
      </c>
      <c r="I42">
        <v>104.85</v>
      </c>
      <c r="J42">
        <v>0</v>
      </c>
      <c r="K42">
        <v>0</v>
      </c>
      <c r="L42">
        <v>0</v>
      </c>
      <c r="M42">
        <v>0</v>
      </c>
      <c r="N42">
        <v>102.9</v>
      </c>
      <c r="O42" s="11">
        <f t="shared" si="1"/>
        <v>9.1434071222328064E-3</v>
      </c>
      <c r="P42">
        <v>1.8520547945205478E-2</v>
      </c>
      <c r="Q42" s="3">
        <f t="shared" si="0"/>
        <v>1.8520547945205477E-4</v>
      </c>
      <c r="R42" s="11">
        <f t="shared" si="2"/>
        <v>8.9582016427807512E-3</v>
      </c>
      <c r="S42">
        <f t="shared" si="3"/>
        <v>0.16710192053806572</v>
      </c>
      <c r="T42" s="4" t="b">
        <f t="shared" si="4"/>
        <v>1</v>
      </c>
    </row>
    <row r="43" spans="1:20" x14ac:dyDescent="0.25">
      <c r="A43" t="s">
        <v>14</v>
      </c>
      <c r="B43" s="1">
        <v>43437</v>
      </c>
      <c r="C43" s="1">
        <v>43524</v>
      </c>
      <c r="D43">
        <v>0</v>
      </c>
      <c r="E43">
        <v>0</v>
      </c>
      <c r="F43">
        <v>0</v>
      </c>
      <c r="G43">
        <v>104.65</v>
      </c>
      <c r="H43">
        <v>0</v>
      </c>
      <c r="I43">
        <v>103.95</v>
      </c>
      <c r="J43">
        <v>0</v>
      </c>
      <c r="K43">
        <v>0</v>
      </c>
      <c r="L43">
        <v>0</v>
      </c>
      <c r="M43">
        <v>0</v>
      </c>
      <c r="N43">
        <v>102.1</v>
      </c>
      <c r="O43" s="11">
        <f t="shared" si="1"/>
        <v>-8.583690987124382E-3</v>
      </c>
      <c r="P43">
        <v>1.8410958904109587E-2</v>
      </c>
      <c r="Q43" s="3">
        <f t="shared" si="0"/>
        <v>1.8410958904109588E-4</v>
      </c>
      <c r="R43" s="11">
        <f t="shared" si="2"/>
        <v>-8.7678005761654774E-3</v>
      </c>
      <c r="S43">
        <f t="shared" si="3"/>
        <v>-0.16355027198485989</v>
      </c>
      <c r="T43" s="4" t="b">
        <f t="shared" si="4"/>
        <v>1</v>
      </c>
    </row>
    <row r="44" spans="1:20" x14ac:dyDescent="0.25">
      <c r="A44" t="s">
        <v>14</v>
      </c>
      <c r="B44" s="1">
        <v>43438</v>
      </c>
      <c r="C44" s="1">
        <v>43524</v>
      </c>
      <c r="D44">
        <v>0</v>
      </c>
      <c r="E44">
        <v>0</v>
      </c>
      <c r="F44">
        <v>0</v>
      </c>
      <c r="G44">
        <v>104.65</v>
      </c>
      <c r="H44">
        <v>0</v>
      </c>
      <c r="I44">
        <v>102.55</v>
      </c>
      <c r="J44">
        <v>0</v>
      </c>
      <c r="K44">
        <v>0</v>
      </c>
      <c r="L44">
        <v>0</v>
      </c>
      <c r="M44">
        <v>0</v>
      </c>
      <c r="N44">
        <v>100.75</v>
      </c>
      <c r="O44" s="11">
        <f t="shared" si="1"/>
        <v>-1.3468013468013523E-2</v>
      </c>
      <c r="P44">
        <v>1.8383561643835616E-2</v>
      </c>
      <c r="Q44" s="3">
        <f t="shared" si="0"/>
        <v>1.8383561643835618E-4</v>
      </c>
      <c r="R44" s="11">
        <f t="shared" si="2"/>
        <v>-1.3651849084451878E-2</v>
      </c>
      <c r="S44">
        <f t="shared" si="3"/>
        <v>-0.25465492873183537</v>
      </c>
      <c r="T44" s="4" t="b">
        <f t="shared" si="4"/>
        <v>1</v>
      </c>
    </row>
    <row r="45" spans="1:20" x14ac:dyDescent="0.25">
      <c r="A45" t="s">
        <v>14</v>
      </c>
      <c r="B45" s="1">
        <v>43439</v>
      </c>
      <c r="C45" s="1">
        <v>43524</v>
      </c>
      <c r="D45">
        <v>107</v>
      </c>
      <c r="E45">
        <v>107</v>
      </c>
      <c r="F45">
        <v>104.65</v>
      </c>
      <c r="G45">
        <v>104.65</v>
      </c>
      <c r="H45">
        <v>104.65</v>
      </c>
      <c r="I45">
        <v>104.65</v>
      </c>
      <c r="J45">
        <v>3</v>
      </c>
      <c r="K45">
        <v>6.35</v>
      </c>
      <c r="L45">
        <v>4000</v>
      </c>
      <c r="M45">
        <v>4000</v>
      </c>
      <c r="N45">
        <v>103.7</v>
      </c>
      <c r="O45" s="11">
        <f t="shared" si="1"/>
        <v>2.0477815699658786E-2</v>
      </c>
      <c r="P45">
        <v>1.8328767123287671E-2</v>
      </c>
      <c r="Q45" s="3">
        <f t="shared" si="0"/>
        <v>1.832876712328767E-4</v>
      </c>
      <c r="R45" s="11">
        <f t="shared" si="2"/>
        <v>2.029452802842591E-2</v>
      </c>
      <c r="S45">
        <f t="shared" si="3"/>
        <v>0.37856421915848737</v>
      </c>
      <c r="T45" s="4" t="b">
        <f t="shared" si="4"/>
        <v>1</v>
      </c>
    </row>
    <row r="46" spans="1:20" x14ac:dyDescent="0.25">
      <c r="A46" t="s">
        <v>14</v>
      </c>
      <c r="B46" s="1">
        <v>43440</v>
      </c>
      <c r="C46" s="1">
        <v>43524</v>
      </c>
      <c r="D46">
        <v>104.3</v>
      </c>
      <c r="E46">
        <v>104.45</v>
      </c>
      <c r="F46">
        <v>101.55</v>
      </c>
      <c r="G46">
        <v>101.55</v>
      </c>
      <c r="H46">
        <v>101.55</v>
      </c>
      <c r="I46">
        <v>102</v>
      </c>
      <c r="J46">
        <v>3</v>
      </c>
      <c r="K46">
        <v>6.21</v>
      </c>
      <c r="L46">
        <v>8000</v>
      </c>
      <c r="M46">
        <v>4000</v>
      </c>
      <c r="N46">
        <v>100.25</v>
      </c>
      <c r="O46" s="11">
        <f t="shared" si="1"/>
        <v>-2.53225035833732E-2</v>
      </c>
      <c r="P46">
        <v>1.8383561643835616E-2</v>
      </c>
      <c r="Q46" s="3">
        <f t="shared" si="0"/>
        <v>1.8383561643835618E-4</v>
      </c>
      <c r="R46" s="11">
        <f t="shared" si="2"/>
        <v>-2.5506339199811556E-2</v>
      </c>
      <c r="S46">
        <f t="shared" si="3"/>
        <v>-0.47578280062702716</v>
      </c>
      <c r="T46" s="4" t="b">
        <f t="shared" si="4"/>
        <v>1</v>
      </c>
    </row>
    <row r="47" spans="1:20" x14ac:dyDescent="0.25">
      <c r="A47" t="s">
        <v>14</v>
      </c>
      <c r="B47" s="1">
        <v>43441</v>
      </c>
      <c r="C47" s="1">
        <v>43524</v>
      </c>
      <c r="D47">
        <v>101.55</v>
      </c>
      <c r="E47">
        <v>101.55</v>
      </c>
      <c r="F47">
        <v>99.85</v>
      </c>
      <c r="G47">
        <v>100.45</v>
      </c>
      <c r="H47">
        <v>100.45</v>
      </c>
      <c r="I47">
        <v>102.05</v>
      </c>
      <c r="J47">
        <v>3</v>
      </c>
      <c r="K47">
        <v>6.04</v>
      </c>
      <c r="L47">
        <v>14000</v>
      </c>
      <c r="M47">
        <v>6000</v>
      </c>
      <c r="N47">
        <v>100.3</v>
      </c>
      <c r="O47" s="11">
        <f t="shared" si="1"/>
        <v>4.9019607843134468E-4</v>
      </c>
      <c r="P47">
        <v>1.8383561643835616E-2</v>
      </c>
      <c r="Q47" s="3">
        <f t="shared" si="0"/>
        <v>1.8383561643835618E-4</v>
      </c>
      <c r="R47" s="11">
        <f t="shared" si="2"/>
        <v>3.063604619929885E-4</v>
      </c>
      <c r="S47">
        <f t="shared" si="3"/>
        <v>5.7146985095176215E-3</v>
      </c>
      <c r="T47" s="4" t="b">
        <f t="shared" si="4"/>
        <v>1</v>
      </c>
    </row>
    <row r="48" spans="1:20" x14ac:dyDescent="0.25">
      <c r="A48" t="s">
        <v>14</v>
      </c>
      <c r="B48" s="1">
        <v>43444</v>
      </c>
      <c r="C48" s="1">
        <v>43524</v>
      </c>
      <c r="D48">
        <v>0</v>
      </c>
      <c r="E48">
        <v>0</v>
      </c>
      <c r="F48">
        <v>0</v>
      </c>
      <c r="G48">
        <v>100.45</v>
      </c>
      <c r="H48">
        <v>100.45</v>
      </c>
      <c r="I48">
        <v>101.7</v>
      </c>
      <c r="J48">
        <v>0</v>
      </c>
      <c r="K48">
        <v>0</v>
      </c>
      <c r="L48">
        <v>14000</v>
      </c>
      <c r="M48">
        <v>0</v>
      </c>
      <c r="N48">
        <v>100.05</v>
      </c>
      <c r="O48" s="11">
        <f t="shared" si="1"/>
        <v>-3.4296913277804442E-3</v>
      </c>
      <c r="P48">
        <v>1.8356164383561645E-2</v>
      </c>
      <c r="Q48" s="3">
        <f t="shared" si="0"/>
        <v>1.8356164383561647E-4</v>
      </c>
      <c r="R48" s="11">
        <f t="shared" si="2"/>
        <v>-3.6132529716160606E-3</v>
      </c>
      <c r="S48">
        <f t="shared" si="3"/>
        <v>-6.7399857139127148E-2</v>
      </c>
      <c r="T48" s="4" t="b">
        <f t="shared" si="4"/>
        <v>1</v>
      </c>
    </row>
    <row r="49" spans="1:20" x14ac:dyDescent="0.25">
      <c r="A49" t="s">
        <v>14</v>
      </c>
      <c r="B49" s="1">
        <v>43445</v>
      </c>
      <c r="C49" s="1">
        <v>43524</v>
      </c>
      <c r="D49">
        <v>101</v>
      </c>
      <c r="E49">
        <v>101.65</v>
      </c>
      <c r="F49">
        <v>101</v>
      </c>
      <c r="G49">
        <v>101.65</v>
      </c>
      <c r="H49">
        <v>101.65</v>
      </c>
      <c r="I49">
        <v>101.65</v>
      </c>
      <c r="J49">
        <v>2</v>
      </c>
      <c r="K49">
        <v>4.05</v>
      </c>
      <c r="L49">
        <v>16000</v>
      </c>
      <c r="M49">
        <v>2000</v>
      </c>
      <c r="N49">
        <v>100</v>
      </c>
      <c r="O49" s="11">
        <f t="shared" si="1"/>
        <v>-4.916420845624106E-4</v>
      </c>
      <c r="P49">
        <v>1.8356164383561645E-2</v>
      </c>
      <c r="Q49" s="3">
        <f t="shared" si="0"/>
        <v>1.8356164383561647E-4</v>
      </c>
      <c r="R49" s="11">
        <f t="shared" si="2"/>
        <v>-6.752037283980271E-4</v>
      </c>
      <c r="S49">
        <f t="shared" si="3"/>
        <v>-1.2594920751834012E-2</v>
      </c>
      <c r="T49" s="4" t="b">
        <f t="shared" si="4"/>
        <v>1</v>
      </c>
    </row>
    <row r="50" spans="1:20" x14ac:dyDescent="0.25">
      <c r="A50" t="s">
        <v>14</v>
      </c>
      <c r="B50" s="1">
        <v>43446</v>
      </c>
      <c r="C50" s="1">
        <v>43524</v>
      </c>
      <c r="D50">
        <v>104.8</v>
      </c>
      <c r="E50">
        <v>105.05</v>
      </c>
      <c r="F50">
        <v>104.4</v>
      </c>
      <c r="G50">
        <v>104.4</v>
      </c>
      <c r="H50">
        <v>104.4</v>
      </c>
      <c r="I50">
        <v>103.85</v>
      </c>
      <c r="J50">
        <v>3</v>
      </c>
      <c r="K50">
        <v>6.29</v>
      </c>
      <c r="L50">
        <v>18000</v>
      </c>
      <c r="M50">
        <v>2000</v>
      </c>
      <c r="N50">
        <v>102.2</v>
      </c>
      <c r="O50" s="11">
        <f t="shared" si="1"/>
        <v>2.1642892277422415E-2</v>
      </c>
      <c r="P50">
        <v>1.8301369863013697E-2</v>
      </c>
      <c r="Q50" s="3">
        <f t="shared" si="0"/>
        <v>1.8301369863013697E-4</v>
      </c>
      <c r="R50" s="11">
        <f t="shared" si="2"/>
        <v>2.145987857879228E-2</v>
      </c>
      <c r="S50">
        <f t="shared" si="3"/>
        <v>0.40030209946432344</v>
      </c>
      <c r="T50" s="4" t="b">
        <f t="shared" si="4"/>
        <v>1</v>
      </c>
    </row>
    <row r="51" spans="1:20" x14ac:dyDescent="0.25">
      <c r="A51" t="s">
        <v>14</v>
      </c>
      <c r="B51" s="1">
        <v>43447</v>
      </c>
      <c r="C51" s="1">
        <v>43524</v>
      </c>
      <c r="D51">
        <v>104.75</v>
      </c>
      <c r="E51">
        <v>104.75</v>
      </c>
      <c r="F51">
        <v>103</v>
      </c>
      <c r="G51">
        <v>103</v>
      </c>
      <c r="H51">
        <v>103</v>
      </c>
      <c r="I51">
        <v>103.55</v>
      </c>
      <c r="J51">
        <v>12</v>
      </c>
      <c r="K51">
        <v>24.84</v>
      </c>
      <c r="L51">
        <v>24000</v>
      </c>
      <c r="M51">
        <v>6000</v>
      </c>
      <c r="N51">
        <v>101.9</v>
      </c>
      <c r="O51" s="11">
        <f t="shared" si="1"/>
        <v>-2.8887818969667517E-3</v>
      </c>
      <c r="P51">
        <v>1.8383561643835616E-2</v>
      </c>
      <c r="Q51" s="3">
        <f t="shared" si="0"/>
        <v>1.8383561643835618E-4</v>
      </c>
      <c r="R51" s="11">
        <f t="shared" si="2"/>
        <v>-3.0726175134051081E-3</v>
      </c>
      <c r="S51">
        <f t="shared" si="3"/>
        <v>-5.7315107210459085E-2</v>
      </c>
      <c r="T51" s="4" t="b">
        <f t="shared" si="4"/>
        <v>1</v>
      </c>
    </row>
    <row r="52" spans="1:20" x14ac:dyDescent="0.25">
      <c r="A52" t="s">
        <v>14</v>
      </c>
      <c r="B52" s="1">
        <v>43448</v>
      </c>
      <c r="C52" s="1">
        <v>43524</v>
      </c>
      <c r="D52">
        <v>102.2</v>
      </c>
      <c r="E52">
        <v>102.2</v>
      </c>
      <c r="F52">
        <v>100.65</v>
      </c>
      <c r="G52">
        <v>100.65</v>
      </c>
      <c r="H52">
        <v>100.65</v>
      </c>
      <c r="I52">
        <v>101.5</v>
      </c>
      <c r="J52">
        <v>5</v>
      </c>
      <c r="K52">
        <v>10.15</v>
      </c>
      <c r="L52">
        <v>30000</v>
      </c>
      <c r="M52">
        <v>6000</v>
      </c>
      <c r="N52">
        <v>99.9</v>
      </c>
      <c r="O52" s="11">
        <f t="shared" si="1"/>
        <v>-1.9797199420569747E-2</v>
      </c>
      <c r="P52">
        <v>1.8356164383561645E-2</v>
      </c>
      <c r="Q52" s="3">
        <f t="shared" si="0"/>
        <v>1.8356164383561647E-4</v>
      </c>
      <c r="R52" s="11">
        <f t="shared" si="2"/>
        <v>-1.9980761064405363E-2</v>
      </c>
      <c r="S52">
        <f t="shared" si="3"/>
        <v>-0.37271136337559874</v>
      </c>
      <c r="T52" s="4" t="b">
        <f t="shared" si="4"/>
        <v>1</v>
      </c>
    </row>
    <row r="53" spans="1:20" x14ac:dyDescent="0.25">
      <c r="A53" t="s">
        <v>14</v>
      </c>
      <c r="B53" s="1">
        <v>43451</v>
      </c>
      <c r="C53" s="1">
        <v>43524</v>
      </c>
      <c r="D53">
        <v>101.1</v>
      </c>
      <c r="E53">
        <v>101.1</v>
      </c>
      <c r="F53">
        <v>100</v>
      </c>
      <c r="G53">
        <v>100.25</v>
      </c>
      <c r="H53">
        <v>100.25</v>
      </c>
      <c r="I53">
        <v>100.45</v>
      </c>
      <c r="J53">
        <v>4</v>
      </c>
      <c r="K53">
        <v>8.0299999999999994</v>
      </c>
      <c r="L53">
        <v>34000</v>
      </c>
      <c r="M53">
        <v>4000</v>
      </c>
      <c r="N53">
        <v>98.95</v>
      </c>
      <c r="O53" s="11">
        <f t="shared" si="1"/>
        <v>-1.0344827586206869E-2</v>
      </c>
      <c r="P53">
        <v>1.821917808219178E-2</v>
      </c>
      <c r="Q53" s="3">
        <f t="shared" si="0"/>
        <v>1.8219178082191782E-4</v>
      </c>
      <c r="R53" s="11">
        <f t="shared" si="2"/>
        <v>-1.0527019367028786E-2</v>
      </c>
      <c r="S53">
        <f t="shared" si="3"/>
        <v>-0.19636588055478046</v>
      </c>
      <c r="T53" s="4" t="b">
        <f t="shared" si="4"/>
        <v>1</v>
      </c>
    </row>
    <row r="54" spans="1:20" x14ac:dyDescent="0.25">
      <c r="A54" t="s">
        <v>14</v>
      </c>
      <c r="B54" s="1">
        <v>43452</v>
      </c>
      <c r="C54" s="1">
        <v>43524</v>
      </c>
      <c r="D54">
        <v>100.45</v>
      </c>
      <c r="E54">
        <v>100.45</v>
      </c>
      <c r="F54">
        <v>99.3</v>
      </c>
      <c r="G54">
        <v>99.45</v>
      </c>
      <c r="H54">
        <v>99.45</v>
      </c>
      <c r="I54">
        <v>99.45</v>
      </c>
      <c r="J54">
        <v>3</v>
      </c>
      <c r="K54">
        <v>5.98</v>
      </c>
      <c r="L54">
        <v>38000</v>
      </c>
      <c r="M54">
        <v>4000</v>
      </c>
      <c r="N54">
        <v>98.25</v>
      </c>
      <c r="O54" s="11">
        <f t="shared" si="1"/>
        <v>-9.9552015928322541E-3</v>
      </c>
      <c r="P54">
        <v>1.8164383561643835E-2</v>
      </c>
      <c r="Q54" s="3">
        <f t="shared" si="0"/>
        <v>1.8164383561643834E-4</v>
      </c>
      <c r="R54" s="11">
        <f t="shared" si="2"/>
        <v>-1.0136845428448692E-2</v>
      </c>
      <c r="S54">
        <f t="shared" si="3"/>
        <v>-0.18908776636618352</v>
      </c>
      <c r="T54" s="4" t="b">
        <f t="shared" si="4"/>
        <v>1</v>
      </c>
    </row>
    <row r="55" spans="1:20" x14ac:dyDescent="0.25">
      <c r="A55" t="s">
        <v>14</v>
      </c>
      <c r="B55" s="1">
        <v>43453</v>
      </c>
      <c r="C55" s="1">
        <v>43524</v>
      </c>
      <c r="D55">
        <v>101.25</v>
      </c>
      <c r="E55">
        <v>101.6</v>
      </c>
      <c r="F55">
        <v>100.8</v>
      </c>
      <c r="G55">
        <v>101.5</v>
      </c>
      <c r="H55">
        <v>101.6</v>
      </c>
      <c r="I55">
        <v>101.5</v>
      </c>
      <c r="J55">
        <v>6</v>
      </c>
      <c r="K55">
        <v>12.15</v>
      </c>
      <c r="L55">
        <v>32000</v>
      </c>
      <c r="M55">
        <v>-6000</v>
      </c>
      <c r="N55">
        <v>100.9</v>
      </c>
      <c r="O55" s="11">
        <f t="shared" si="1"/>
        <v>2.0613373554549997E-2</v>
      </c>
      <c r="P55">
        <v>1.8164383561643835E-2</v>
      </c>
      <c r="Q55" s="3">
        <f t="shared" si="0"/>
        <v>1.8164383561643834E-4</v>
      </c>
      <c r="R55" s="11">
        <f t="shared" si="2"/>
        <v>2.0431729718933558E-2</v>
      </c>
      <c r="S55">
        <f t="shared" si="3"/>
        <v>0.38112351251882082</v>
      </c>
      <c r="T55" s="4" t="b">
        <f t="shared" si="4"/>
        <v>1</v>
      </c>
    </row>
    <row r="56" spans="1:20" x14ac:dyDescent="0.25">
      <c r="A56" t="s">
        <v>14</v>
      </c>
      <c r="B56" s="1">
        <v>43454</v>
      </c>
      <c r="C56" s="1">
        <v>43524</v>
      </c>
      <c r="D56">
        <v>100.95</v>
      </c>
      <c r="E56">
        <v>100.95</v>
      </c>
      <c r="F56">
        <v>100.9</v>
      </c>
      <c r="G56">
        <v>100.9</v>
      </c>
      <c r="H56">
        <v>100.9</v>
      </c>
      <c r="I56">
        <v>101.1</v>
      </c>
      <c r="J56">
        <v>2</v>
      </c>
      <c r="K56">
        <v>4.04</v>
      </c>
      <c r="L56">
        <v>30000</v>
      </c>
      <c r="M56">
        <v>-2000</v>
      </c>
      <c r="N56">
        <v>99.65</v>
      </c>
      <c r="O56" s="11">
        <f t="shared" si="1"/>
        <v>-3.9408866995074452E-3</v>
      </c>
      <c r="P56">
        <v>1.8246575342465755E-2</v>
      </c>
      <c r="Q56" s="3">
        <f t="shared" si="0"/>
        <v>1.8246575342465755E-4</v>
      </c>
      <c r="R56" s="11">
        <f t="shared" si="2"/>
        <v>-4.1233524529321027E-3</v>
      </c>
      <c r="S56">
        <f t="shared" si="3"/>
        <v>-7.6915003860799122E-2</v>
      </c>
      <c r="T56" s="4" t="b">
        <f t="shared" si="4"/>
        <v>1</v>
      </c>
    </row>
    <row r="57" spans="1:20" x14ac:dyDescent="0.25">
      <c r="A57" t="s">
        <v>14</v>
      </c>
      <c r="B57" s="1">
        <v>43455</v>
      </c>
      <c r="C57" s="1">
        <v>43524</v>
      </c>
      <c r="D57">
        <v>99.9</v>
      </c>
      <c r="E57">
        <v>100.1</v>
      </c>
      <c r="F57">
        <v>99.65</v>
      </c>
      <c r="G57">
        <v>99.65</v>
      </c>
      <c r="H57">
        <v>99.65</v>
      </c>
      <c r="I57">
        <v>100</v>
      </c>
      <c r="J57">
        <v>6</v>
      </c>
      <c r="K57">
        <v>11.98</v>
      </c>
      <c r="L57">
        <v>36000</v>
      </c>
      <c r="M57">
        <v>6000</v>
      </c>
      <c r="N57">
        <v>98.6</v>
      </c>
      <c r="O57" s="11">
        <f t="shared" si="1"/>
        <v>-1.0880316518298658E-2</v>
      </c>
      <c r="P57">
        <v>1.8246575342465755E-2</v>
      </c>
      <c r="Q57" s="3">
        <f t="shared" si="0"/>
        <v>1.8246575342465755E-4</v>
      </c>
      <c r="R57" s="11">
        <f t="shared" si="2"/>
        <v>-1.1062782271723316E-2</v>
      </c>
      <c r="S57">
        <f t="shared" si="3"/>
        <v>-0.20635974024866854</v>
      </c>
      <c r="T57" s="4" t="b">
        <f t="shared" si="4"/>
        <v>1</v>
      </c>
    </row>
    <row r="58" spans="1:20" x14ac:dyDescent="0.25">
      <c r="A58" t="s">
        <v>14</v>
      </c>
      <c r="B58" s="1">
        <v>43458</v>
      </c>
      <c r="C58" s="1">
        <v>43524</v>
      </c>
      <c r="D58">
        <v>99.25</v>
      </c>
      <c r="E58">
        <v>99.3</v>
      </c>
      <c r="F58">
        <v>98.4</v>
      </c>
      <c r="G58">
        <v>99.15</v>
      </c>
      <c r="H58">
        <v>99.15</v>
      </c>
      <c r="I58">
        <v>99.9</v>
      </c>
      <c r="J58">
        <v>10</v>
      </c>
      <c r="K58">
        <v>19.78</v>
      </c>
      <c r="L58">
        <v>46000</v>
      </c>
      <c r="M58">
        <v>10000</v>
      </c>
      <c r="N58">
        <v>98.55</v>
      </c>
      <c r="O58" s="11">
        <f t="shared" si="1"/>
        <v>-9.9999999999994321E-4</v>
      </c>
      <c r="P58">
        <v>1.8273972602739726E-2</v>
      </c>
      <c r="Q58" s="3">
        <f t="shared" si="0"/>
        <v>1.8273972602739726E-4</v>
      </c>
      <c r="R58" s="11">
        <f t="shared" si="2"/>
        <v>-1.1827397260273404E-3</v>
      </c>
      <c r="S58">
        <f t="shared" si="3"/>
        <v>-2.2062249500166935E-2</v>
      </c>
      <c r="T58" s="4" t="b">
        <f t="shared" si="4"/>
        <v>1</v>
      </c>
    </row>
    <row r="59" spans="1:20" x14ac:dyDescent="0.25">
      <c r="A59" t="s">
        <v>14</v>
      </c>
      <c r="B59" s="1">
        <v>43460</v>
      </c>
      <c r="C59" s="1">
        <v>43524</v>
      </c>
      <c r="D59">
        <v>98.25</v>
      </c>
      <c r="E59">
        <v>98.25</v>
      </c>
      <c r="F59">
        <v>96.3</v>
      </c>
      <c r="G59">
        <v>97.7</v>
      </c>
      <c r="H59">
        <v>97.8</v>
      </c>
      <c r="I59">
        <v>97.7</v>
      </c>
      <c r="J59">
        <v>33</v>
      </c>
      <c r="K59">
        <v>64.05</v>
      </c>
      <c r="L59">
        <v>60000</v>
      </c>
      <c r="M59">
        <v>14000</v>
      </c>
      <c r="N59">
        <v>97.1</v>
      </c>
      <c r="O59" s="11">
        <f t="shared" si="1"/>
        <v>-2.202202202202205E-2</v>
      </c>
      <c r="P59">
        <v>1.8273972602739726E-2</v>
      </c>
      <c r="Q59" s="3">
        <f t="shared" si="0"/>
        <v>1.8273972602739726E-4</v>
      </c>
      <c r="R59" s="11">
        <f t="shared" si="2"/>
        <v>-2.2204761748049445E-2</v>
      </c>
      <c r="S59">
        <f t="shared" si="3"/>
        <v>-0.41419678649223407</v>
      </c>
      <c r="T59" s="4" t="b">
        <f t="shared" si="4"/>
        <v>1</v>
      </c>
    </row>
    <row r="60" spans="1:20" x14ac:dyDescent="0.25">
      <c r="A60" t="s">
        <v>14</v>
      </c>
      <c r="B60" s="1">
        <v>43461</v>
      </c>
      <c r="C60" s="1">
        <v>43524</v>
      </c>
      <c r="D60">
        <v>97.65</v>
      </c>
      <c r="E60">
        <v>97.65</v>
      </c>
      <c r="F60">
        <v>96.8</v>
      </c>
      <c r="G60">
        <v>97.05</v>
      </c>
      <c r="H60">
        <v>97</v>
      </c>
      <c r="I60">
        <v>97.05</v>
      </c>
      <c r="J60">
        <v>51</v>
      </c>
      <c r="K60">
        <v>99.17</v>
      </c>
      <c r="L60">
        <v>78000</v>
      </c>
      <c r="M60">
        <v>18000</v>
      </c>
      <c r="N60">
        <v>96.35</v>
      </c>
      <c r="O60" s="11">
        <f t="shared" si="1"/>
        <v>-6.6530194472876735E-3</v>
      </c>
      <c r="P60">
        <v>1.8273972602739726E-2</v>
      </c>
      <c r="Q60" s="3">
        <f t="shared" si="0"/>
        <v>1.8273972602739726E-4</v>
      </c>
      <c r="R60" s="11">
        <f t="shared" si="2"/>
        <v>-6.8357591733150709E-3</v>
      </c>
      <c r="S60">
        <f t="shared" si="3"/>
        <v>-0.12751091477352286</v>
      </c>
      <c r="T60" s="4" t="b">
        <f t="shared" si="4"/>
        <v>1</v>
      </c>
    </row>
    <row r="61" spans="1:20" x14ac:dyDescent="0.25">
      <c r="A61" t="s">
        <v>14</v>
      </c>
      <c r="B61" s="1">
        <v>43462</v>
      </c>
      <c r="C61" s="1">
        <v>43552</v>
      </c>
      <c r="D61">
        <v>0</v>
      </c>
      <c r="E61">
        <v>0</v>
      </c>
      <c r="F61">
        <v>0</v>
      </c>
      <c r="G61">
        <v>98.2</v>
      </c>
      <c r="H61">
        <v>0</v>
      </c>
      <c r="I61">
        <v>99.45</v>
      </c>
      <c r="J61">
        <v>0</v>
      </c>
      <c r="K61">
        <v>0</v>
      </c>
      <c r="L61">
        <v>0</v>
      </c>
      <c r="M61">
        <v>0</v>
      </c>
      <c r="N61">
        <v>97.6</v>
      </c>
      <c r="O61" s="11">
        <f t="shared" si="1"/>
        <v>2.4729520865533289E-2</v>
      </c>
      <c r="P61">
        <v>1.8273972602739726E-2</v>
      </c>
      <c r="Q61" s="3">
        <f t="shared" si="0"/>
        <v>1.8273972602739726E-4</v>
      </c>
      <c r="R61" s="11">
        <f t="shared" si="2"/>
        <v>2.4546781139505893E-2</v>
      </c>
      <c r="S61">
        <f t="shared" si="3"/>
        <v>0.45788367297409299</v>
      </c>
      <c r="T61" s="4" t="b">
        <f t="shared" si="4"/>
        <v>1</v>
      </c>
    </row>
    <row r="62" spans="1:20" x14ac:dyDescent="0.25">
      <c r="A62" t="s">
        <v>14</v>
      </c>
      <c r="B62" s="1">
        <v>43465</v>
      </c>
      <c r="C62" s="1">
        <v>43552</v>
      </c>
      <c r="D62">
        <v>0</v>
      </c>
      <c r="E62">
        <v>0</v>
      </c>
      <c r="F62">
        <v>0</v>
      </c>
      <c r="G62">
        <v>98.2</v>
      </c>
      <c r="H62">
        <v>0</v>
      </c>
      <c r="I62">
        <v>99.6</v>
      </c>
      <c r="J62">
        <v>0</v>
      </c>
      <c r="K62">
        <v>0</v>
      </c>
      <c r="L62">
        <v>0</v>
      </c>
      <c r="M62">
        <v>0</v>
      </c>
      <c r="N62">
        <v>97.8</v>
      </c>
      <c r="O62" s="11">
        <f t="shared" si="1"/>
        <v>1.508295625942599E-3</v>
      </c>
      <c r="P62">
        <v>1.8027397260273973E-2</v>
      </c>
      <c r="Q62" s="3">
        <f t="shared" si="0"/>
        <v>1.8027397260273972E-4</v>
      </c>
      <c r="R62" s="11">
        <f t="shared" si="2"/>
        <v>1.3280216533398592E-3</v>
      </c>
      <c r="S62">
        <f t="shared" si="3"/>
        <v>2.4772267653526751E-2</v>
      </c>
      <c r="T62" s="4" t="b">
        <f t="shared" si="4"/>
        <v>1</v>
      </c>
    </row>
    <row r="63" spans="1:20" x14ac:dyDescent="0.25">
      <c r="A63" t="s">
        <v>14</v>
      </c>
      <c r="B63" s="1">
        <v>43466</v>
      </c>
      <c r="C63" s="1">
        <v>43552</v>
      </c>
      <c r="D63">
        <v>0</v>
      </c>
      <c r="E63">
        <v>0</v>
      </c>
      <c r="F63">
        <v>0</v>
      </c>
      <c r="G63">
        <v>98.2</v>
      </c>
      <c r="H63">
        <v>0</v>
      </c>
      <c r="I63">
        <v>100.15</v>
      </c>
      <c r="J63">
        <v>0</v>
      </c>
      <c r="K63">
        <v>0</v>
      </c>
      <c r="L63">
        <v>0</v>
      </c>
      <c r="M63">
        <v>0</v>
      </c>
      <c r="N63">
        <v>98.4</v>
      </c>
      <c r="O63" s="11">
        <f t="shared" si="1"/>
        <v>5.5220883534137693E-3</v>
      </c>
      <c r="P63">
        <v>1.8164383561643835E-2</v>
      </c>
      <c r="Q63" s="3">
        <f t="shared" si="0"/>
        <v>1.8164383561643834E-4</v>
      </c>
      <c r="R63" s="11">
        <f t="shared" si="2"/>
        <v>5.3404445177973308E-3</v>
      </c>
      <c r="S63">
        <f t="shared" si="3"/>
        <v>9.9618045120706308E-2</v>
      </c>
      <c r="T63" s="4" t="b">
        <f t="shared" si="4"/>
        <v>1</v>
      </c>
    </row>
    <row r="64" spans="1:20" x14ac:dyDescent="0.25">
      <c r="A64" t="s">
        <v>14</v>
      </c>
      <c r="B64" s="1">
        <v>43467</v>
      </c>
      <c r="C64" s="1">
        <v>43552</v>
      </c>
      <c r="D64">
        <v>0</v>
      </c>
      <c r="E64">
        <v>0</v>
      </c>
      <c r="F64">
        <v>0</v>
      </c>
      <c r="G64">
        <v>98.2</v>
      </c>
      <c r="H64">
        <v>0</v>
      </c>
      <c r="I64">
        <v>98</v>
      </c>
      <c r="J64">
        <v>0</v>
      </c>
      <c r="K64">
        <v>0</v>
      </c>
      <c r="L64">
        <v>0</v>
      </c>
      <c r="M64">
        <v>0</v>
      </c>
      <c r="N64">
        <v>96.3</v>
      </c>
      <c r="O64" s="11">
        <f t="shared" si="1"/>
        <v>-2.1467798302546238E-2</v>
      </c>
      <c r="P64">
        <v>1.8109589041095893E-2</v>
      </c>
      <c r="Q64" s="3">
        <f t="shared" si="0"/>
        <v>1.8109589041095893E-4</v>
      </c>
      <c r="R64" s="11">
        <f t="shared" si="2"/>
        <v>-2.1648894192957197E-2</v>
      </c>
      <c r="S64">
        <f t="shared" si="3"/>
        <v>-0.40382790446382283</v>
      </c>
      <c r="T64" s="4" t="b">
        <f t="shared" si="4"/>
        <v>1</v>
      </c>
    </row>
    <row r="65" spans="1:20" x14ac:dyDescent="0.25">
      <c r="A65" t="s">
        <v>14</v>
      </c>
      <c r="B65" s="1">
        <v>43468</v>
      </c>
      <c r="C65" s="1">
        <v>43552</v>
      </c>
      <c r="D65">
        <v>97.6</v>
      </c>
      <c r="E65">
        <v>97.6</v>
      </c>
      <c r="F65">
        <v>97.6</v>
      </c>
      <c r="G65">
        <v>97.6</v>
      </c>
      <c r="H65">
        <v>97.6</v>
      </c>
      <c r="I65">
        <v>96.8</v>
      </c>
      <c r="J65">
        <v>1</v>
      </c>
      <c r="K65">
        <v>1.95</v>
      </c>
      <c r="L65">
        <v>2000</v>
      </c>
      <c r="M65">
        <v>2000</v>
      </c>
      <c r="N65">
        <v>95.1</v>
      </c>
      <c r="O65" s="11">
        <f t="shared" si="1"/>
        <v>-1.2244897959183702E-2</v>
      </c>
      <c r="P65">
        <v>1.8136986301369864E-2</v>
      </c>
      <c r="Q65" s="3">
        <f t="shared" si="0"/>
        <v>1.8136986301369864E-4</v>
      </c>
      <c r="R65" s="11">
        <f t="shared" si="2"/>
        <v>-1.2426267822197402E-2</v>
      </c>
      <c r="S65">
        <f t="shared" si="3"/>
        <v>-0.23179353412779319</v>
      </c>
      <c r="T65" s="4" t="b">
        <f t="shared" si="4"/>
        <v>1</v>
      </c>
    </row>
    <row r="66" spans="1:20" x14ac:dyDescent="0.25">
      <c r="A66" t="s">
        <v>14</v>
      </c>
      <c r="B66" s="1">
        <v>43469</v>
      </c>
      <c r="C66" s="1">
        <v>43552</v>
      </c>
      <c r="D66">
        <v>96.75</v>
      </c>
      <c r="E66">
        <v>96.75</v>
      </c>
      <c r="F66">
        <v>96.75</v>
      </c>
      <c r="G66">
        <v>96.75</v>
      </c>
      <c r="H66">
        <v>96.75</v>
      </c>
      <c r="I66">
        <v>98.25</v>
      </c>
      <c r="J66">
        <v>1</v>
      </c>
      <c r="K66">
        <v>1.94</v>
      </c>
      <c r="L66">
        <v>4000</v>
      </c>
      <c r="M66">
        <v>2000</v>
      </c>
      <c r="N66">
        <v>96.55</v>
      </c>
      <c r="O66" s="11">
        <f t="shared" si="1"/>
        <v>1.4979338842975237E-2</v>
      </c>
      <c r="P66">
        <v>1.8164383561643835E-2</v>
      </c>
      <c r="Q66" s="3">
        <f t="shared" si="0"/>
        <v>1.8164383561643834E-4</v>
      </c>
      <c r="R66" s="11">
        <f t="shared" si="2"/>
        <v>1.4797695007358799E-2</v>
      </c>
      <c r="S66">
        <f t="shared" si="3"/>
        <v>0.27602897923814024</v>
      </c>
      <c r="T66" s="4" t="b">
        <f t="shared" si="4"/>
        <v>1</v>
      </c>
    </row>
    <row r="67" spans="1:20" x14ac:dyDescent="0.25">
      <c r="A67" t="s">
        <v>14</v>
      </c>
      <c r="B67" s="1">
        <v>43472</v>
      </c>
      <c r="C67" s="1">
        <v>43552</v>
      </c>
      <c r="D67">
        <v>0</v>
      </c>
      <c r="E67">
        <v>0</v>
      </c>
      <c r="F67">
        <v>0</v>
      </c>
      <c r="G67">
        <v>96.75</v>
      </c>
      <c r="H67">
        <v>96.75</v>
      </c>
      <c r="I67">
        <v>97.7</v>
      </c>
      <c r="J67">
        <v>0</v>
      </c>
      <c r="K67">
        <v>0</v>
      </c>
      <c r="L67">
        <v>4000</v>
      </c>
      <c r="M67">
        <v>0</v>
      </c>
      <c r="N67">
        <v>96.1</v>
      </c>
      <c r="O67" s="11">
        <f t="shared" si="1"/>
        <v>-5.5979643765903019E-3</v>
      </c>
      <c r="P67">
        <v>1.8136986301369864E-2</v>
      </c>
      <c r="Q67" s="3">
        <f t="shared" ref="Q67:Q130" si="5">P67/100</f>
        <v>1.8136986301369864E-4</v>
      </c>
      <c r="R67" s="11">
        <f t="shared" si="2"/>
        <v>-5.7793342396040004E-3</v>
      </c>
      <c r="S67">
        <f t="shared" si="3"/>
        <v>-0.10780487974921846</v>
      </c>
      <c r="T67" s="4" t="b">
        <f t="shared" si="4"/>
        <v>1</v>
      </c>
    </row>
    <row r="68" spans="1:20" x14ac:dyDescent="0.25">
      <c r="A68" t="s">
        <v>14</v>
      </c>
      <c r="B68" s="1">
        <v>43473</v>
      </c>
      <c r="C68" s="1">
        <v>43552</v>
      </c>
      <c r="D68">
        <v>97.55</v>
      </c>
      <c r="E68">
        <v>97.55</v>
      </c>
      <c r="F68">
        <v>97.55</v>
      </c>
      <c r="G68">
        <v>97.55</v>
      </c>
      <c r="H68">
        <v>97.55</v>
      </c>
      <c r="I68">
        <v>97.55</v>
      </c>
      <c r="J68">
        <v>1</v>
      </c>
      <c r="K68">
        <v>1.95</v>
      </c>
      <c r="L68">
        <v>6000</v>
      </c>
      <c r="M68">
        <v>2000</v>
      </c>
      <c r="N68">
        <v>96.4</v>
      </c>
      <c r="O68" s="11">
        <f t="shared" ref="O68:O131" si="6">(I68-I67)/I67</f>
        <v>-1.5353121801433538E-3</v>
      </c>
      <c r="P68">
        <v>1.8191780821917806E-2</v>
      </c>
      <c r="Q68" s="3">
        <f t="shared" si="5"/>
        <v>1.8191780821917805E-4</v>
      </c>
      <c r="R68" s="11">
        <f t="shared" ref="R68:R131" si="7">O68-Q68</f>
        <v>-1.7172299883625318E-3</v>
      </c>
      <c r="S68">
        <f t="shared" ref="S68:S131" si="8">R68/(_xlfn.STDEV.S($O$3:$O$203))</f>
        <v>-3.2032369944718642E-2</v>
      </c>
      <c r="T68" s="4" t="b">
        <f t="shared" ref="T68:T131" si="9">N67&lt;I67</f>
        <v>1</v>
      </c>
    </row>
    <row r="69" spans="1:20" x14ac:dyDescent="0.25">
      <c r="A69" t="s">
        <v>14</v>
      </c>
      <c r="B69" s="1">
        <v>43474</v>
      </c>
      <c r="C69" s="1">
        <v>43552</v>
      </c>
      <c r="D69">
        <v>0</v>
      </c>
      <c r="E69">
        <v>0</v>
      </c>
      <c r="F69">
        <v>0</v>
      </c>
      <c r="G69">
        <v>97.55</v>
      </c>
      <c r="H69">
        <v>97.55</v>
      </c>
      <c r="I69">
        <v>98.05</v>
      </c>
      <c r="J69">
        <v>0</v>
      </c>
      <c r="K69">
        <v>0</v>
      </c>
      <c r="L69">
        <v>6000</v>
      </c>
      <c r="M69">
        <v>0</v>
      </c>
      <c r="N69">
        <v>96.45</v>
      </c>
      <c r="O69" s="11">
        <f t="shared" si="6"/>
        <v>5.1255766273705797E-3</v>
      </c>
      <c r="P69">
        <v>1.8164383561643835E-2</v>
      </c>
      <c r="Q69" s="3">
        <f t="shared" si="5"/>
        <v>1.8164383561643834E-4</v>
      </c>
      <c r="R69" s="11">
        <f t="shared" si="7"/>
        <v>4.9439327917541413E-3</v>
      </c>
      <c r="S69">
        <f t="shared" si="8"/>
        <v>9.2221708938535596E-2</v>
      </c>
      <c r="T69" s="4" t="b">
        <f t="shared" si="9"/>
        <v>1</v>
      </c>
    </row>
    <row r="70" spans="1:20" x14ac:dyDescent="0.25">
      <c r="A70" t="s">
        <v>14</v>
      </c>
      <c r="B70" s="1">
        <v>43475</v>
      </c>
      <c r="C70" s="1">
        <v>43552</v>
      </c>
      <c r="D70">
        <v>97.95</v>
      </c>
      <c r="E70">
        <v>99.35</v>
      </c>
      <c r="F70">
        <v>97.95</v>
      </c>
      <c r="G70">
        <v>99.35</v>
      </c>
      <c r="H70">
        <v>99.35</v>
      </c>
      <c r="I70">
        <v>99.9</v>
      </c>
      <c r="J70">
        <v>5</v>
      </c>
      <c r="K70">
        <v>9.86</v>
      </c>
      <c r="L70">
        <v>10000</v>
      </c>
      <c r="M70">
        <v>4000</v>
      </c>
      <c r="N70">
        <v>98.3</v>
      </c>
      <c r="O70" s="11">
        <f t="shared" si="6"/>
        <v>1.8867924528301973E-2</v>
      </c>
      <c r="P70">
        <v>1.8191780821917806E-2</v>
      </c>
      <c r="Q70" s="3">
        <f t="shared" si="5"/>
        <v>1.8191780821917805E-4</v>
      </c>
      <c r="R70" s="11">
        <f t="shared" si="7"/>
        <v>1.8686006720082794E-2</v>
      </c>
      <c r="S70">
        <f t="shared" si="8"/>
        <v>0.34855964786519128</v>
      </c>
      <c r="T70" s="4" t="b">
        <f t="shared" si="9"/>
        <v>1</v>
      </c>
    </row>
    <row r="71" spans="1:20" x14ac:dyDescent="0.25">
      <c r="A71" t="s">
        <v>14</v>
      </c>
      <c r="B71" s="1">
        <v>43476</v>
      </c>
      <c r="C71" s="1">
        <v>43552</v>
      </c>
      <c r="D71">
        <v>98.25</v>
      </c>
      <c r="E71">
        <v>98.25</v>
      </c>
      <c r="F71">
        <v>98.25</v>
      </c>
      <c r="G71">
        <v>98.25</v>
      </c>
      <c r="H71">
        <v>98.25</v>
      </c>
      <c r="I71">
        <v>99.1</v>
      </c>
      <c r="J71">
        <v>1</v>
      </c>
      <c r="K71">
        <v>1.97</v>
      </c>
      <c r="L71">
        <v>12000</v>
      </c>
      <c r="M71">
        <v>2000</v>
      </c>
      <c r="N71">
        <v>97.55</v>
      </c>
      <c r="O71" s="11">
        <f t="shared" si="6"/>
        <v>-8.0080080080081207E-3</v>
      </c>
      <c r="P71">
        <v>1.8164383561643835E-2</v>
      </c>
      <c r="Q71" s="3">
        <f t="shared" si="5"/>
        <v>1.8164383561643834E-4</v>
      </c>
      <c r="R71" s="11">
        <f t="shared" si="7"/>
        <v>-8.1896518436245583E-3</v>
      </c>
      <c r="S71">
        <f t="shared" si="8"/>
        <v>-0.15276576774877895</v>
      </c>
      <c r="T71" s="4" t="b">
        <f t="shared" si="9"/>
        <v>1</v>
      </c>
    </row>
    <row r="72" spans="1:20" x14ac:dyDescent="0.25">
      <c r="A72" t="s">
        <v>14</v>
      </c>
      <c r="B72" s="1">
        <v>43479</v>
      </c>
      <c r="C72" s="1">
        <v>43552</v>
      </c>
      <c r="D72">
        <v>97</v>
      </c>
      <c r="E72">
        <v>97</v>
      </c>
      <c r="F72">
        <v>96.45</v>
      </c>
      <c r="G72">
        <v>96.45</v>
      </c>
      <c r="H72">
        <v>96.45</v>
      </c>
      <c r="I72">
        <v>96.55</v>
      </c>
      <c r="J72">
        <v>5</v>
      </c>
      <c r="K72">
        <v>9.68</v>
      </c>
      <c r="L72">
        <v>22000</v>
      </c>
      <c r="M72">
        <v>10000</v>
      </c>
      <c r="N72">
        <v>95.05</v>
      </c>
      <c r="O72" s="11">
        <f t="shared" si="6"/>
        <v>-2.5731584258324898E-2</v>
      </c>
      <c r="P72">
        <v>1.8246575342465755E-2</v>
      </c>
      <c r="Q72" s="3">
        <f t="shared" si="5"/>
        <v>1.8246575342465755E-4</v>
      </c>
      <c r="R72" s="11">
        <f t="shared" si="7"/>
        <v>-2.5914050011749557E-2</v>
      </c>
      <c r="S72">
        <f t="shared" si="8"/>
        <v>-0.48338803909069561</v>
      </c>
      <c r="T72" s="4" t="b">
        <f t="shared" si="9"/>
        <v>1</v>
      </c>
    </row>
    <row r="73" spans="1:20" x14ac:dyDescent="0.25">
      <c r="A73" t="s">
        <v>14</v>
      </c>
      <c r="B73" s="1">
        <v>43480</v>
      </c>
      <c r="C73" s="1">
        <v>43552</v>
      </c>
      <c r="D73">
        <v>0</v>
      </c>
      <c r="E73">
        <v>0</v>
      </c>
      <c r="F73">
        <v>0</v>
      </c>
      <c r="G73">
        <v>96.45</v>
      </c>
      <c r="H73">
        <v>96.45</v>
      </c>
      <c r="I73">
        <v>96.55</v>
      </c>
      <c r="J73">
        <v>0</v>
      </c>
      <c r="K73">
        <v>0</v>
      </c>
      <c r="L73">
        <v>22000</v>
      </c>
      <c r="M73">
        <v>0</v>
      </c>
      <c r="N73">
        <v>95.1</v>
      </c>
      <c r="O73" s="11">
        <f t="shared" si="6"/>
        <v>0</v>
      </c>
      <c r="P73">
        <v>1.8191780821917806E-2</v>
      </c>
      <c r="Q73" s="3">
        <f t="shared" si="5"/>
        <v>1.8191780821917805E-4</v>
      </c>
      <c r="R73" s="11">
        <f t="shared" si="7"/>
        <v>-1.8191780821917805E-4</v>
      </c>
      <c r="S73">
        <f t="shared" si="8"/>
        <v>-3.3934059921499993E-3</v>
      </c>
      <c r="T73" s="4" t="b">
        <f t="shared" si="9"/>
        <v>1</v>
      </c>
    </row>
    <row r="74" spans="1:20" x14ac:dyDescent="0.25">
      <c r="A74" t="s">
        <v>14</v>
      </c>
      <c r="B74" s="1">
        <v>43481</v>
      </c>
      <c r="C74" s="1">
        <v>43552</v>
      </c>
      <c r="D74">
        <v>96.6</v>
      </c>
      <c r="E74">
        <v>96.6</v>
      </c>
      <c r="F74">
        <v>96.6</v>
      </c>
      <c r="G74">
        <v>96.6</v>
      </c>
      <c r="H74">
        <v>96.6</v>
      </c>
      <c r="I74">
        <v>97.85</v>
      </c>
      <c r="J74">
        <v>1</v>
      </c>
      <c r="K74">
        <v>1.93</v>
      </c>
      <c r="L74">
        <v>24000</v>
      </c>
      <c r="M74">
        <v>2000</v>
      </c>
      <c r="N74">
        <v>96.4</v>
      </c>
      <c r="O74" s="11">
        <f t="shared" si="6"/>
        <v>1.3464526152252691E-2</v>
      </c>
      <c r="P74">
        <v>1.8082191780821918E-2</v>
      </c>
      <c r="Q74" s="3">
        <f t="shared" si="5"/>
        <v>1.8082191780821919E-4</v>
      </c>
      <c r="R74" s="11">
        <f t="shared" si="7"/>
        <v>1.3283704234444471E-2</v>
      </c>
      <c r="S74">
        <f t="shared" si="8"/>
        <v>0.24778773440807156</v>
      </c>
      <c r="T74" s="4" t="b">
        <f t="shared" si="9"/>
        <v>1</v>
      </c>
    </row>
    <row r="75" spans="1:20" x14ac:dyDescent="0.25">
      <c r="A75" t="s">
        <v>14</v>
      </c>
      <c r="B75" s="1">
        <v>43482</v>
      </c>
      <c r="C75" s="1">
        <v>43552</v>
      </c>
      <c r="D75">
        <v>95.3</v>
      </c>
      <c r="E75">
        <v>95.3</v>
      </c>
      <c r="F75">
        <v>95.3</v>
      </c>
      <c r="G75">
        <v>95.3</v>
      </c>
      <c r="H75">
        <v>95.3</v>
      </c>
      <c r="I75">
        <v>95.3</v>
      </c>
      <c r="J75">
        <v>1</v>
      </c>
      <c r="K75">
        <v>1.91</v>
      </c>
      <c r="L75">
        <v>26000</v>
      </c>
      <c r="M75">
        <v>2000</v>
      </c>
      <c r="N75" t="s">
        <v>15</v>
      </c>
      <c r="O75" s="11">
        <f t="shared" si="6"/>
        <v>-2.6060296371997929E-2</v>
      </c>
      <c r="P75">
        <v>1.7972602739726028E-2</v>
      </c>
      <c r="Q75" s="3">
        <f t="shared" si="5"/>
        <v>1.7972602739726028E-4</v>
      </c>
      <c r="R75" s="11">
        <f t="shared" si="7"/>
        <v>-2.6240022399395189E-2</v>
      </c>
      <c r="S75">
        <f t="shared" si="8"/>
        <v>-0.48946856888786316</v>
      </c>
      <c r="T75" s="4" t="b">
        <f t="shared" si="9"/>
        <v>1</v>
      </c>
    </row>
    <row r="76" spans="1:20" x14ac:dyDescent="0.25">
      <c r="A76" t="s">
        <v>14</v>
      </c>
      <c r="B76" s="1">
        <v>43483</v>
      </c>
      <c r="C76" s="1">
        <v>43552</v>
      </c>
      <c r="D76">
        <v>93.9</v>
      </c>
      <c r="E76">
        <v>94.25</v>
      </c>
      <c r="F76">
        <v>93.9</v>
      </c>
      <c r="G76">
        <v>94.25</v>
      </c>
      <c r="H76">
        <v>94.25</v>
      </c>
      <c r="I76">
        <v>94.25</v>
      </c>
      <c r="J76">
        <v>4</v>
      </c>
      <c r="K76">
        <v>7.53</v>
      </c>
      <c r="L76">
        <v>34000</v>
      </c>
      <c r="M76">
        <v>8000</v>
      </c>
      <c r="N76">
        <v>93.1</v>
      </c>
      <c r="O76" s="11">
        <f t="shared" si="6"/>
        <v>-1.1017838405036697E-2</v>
      </c>
      <c r="P76">
        <v>1.7972602739726028E-2</v>
      </c>
      <c r="Q76" s="3">
        <f t="shared" si="5"/>
        <v>1.7972602739726028E-4</v>
      </c>
      <c r="R76" s="11">
        <f t="shared" si="7"/>
        <v>-1.1197564432433957E-2</v>
      </c>
      <c r="S76">
        <f t="shared" si="8"/>
        <v>-0.20887390088125138</v>
      </c>
      <c r="T76" s="4" t="b">
        <f t="shared" si="9"/>
        <v>0</v>
      </c>
    </row>
    <row r="77" spans="1:20" x14ac:dyDescent="0.25">
      <c r="A77" t="s">
        <v>14</v>
      </c>
      <c r="B77" s="1">
        <v>43486</v>
      </c>
      <c r="C77" s="1">
        <v>43552</v>
      </c>
      <c r="D77">
        <v>93.8</v>
      </c>
      <c r="E77">
        <v>93.8</v>
      </c>
      <c r="F77">
        <v>92.95</v>
      </c>
      <c r="G77">
        <v>92.95</v>
      </c>
      <c r="H77">
        <v>92.95</v>
      </c>
      <c r="I77">
        <v>92.95</v>
      </c>
      <c r="J77">
        <v>4</v>
      </c>
      <c r="K77">
        <v>7.46</v>
      </c>
      <c r="L77">
        <v>38000</v>
      </c>
      <c r="M77">
        <v>4000</v>
      </c>
      <c r="N77">
        <v>92.35</v>
      </c>
      <c r="O77" s="11">
        <f t="shared" si="6"/>
        <v>-1.3793103448275832E-2</v>
      </c>
      <c r="P77">
        <v>1.8027397260273973E-2</v>
      </c>
      <c r="Q77" s="3">
        <f t="shared" si="5"/>
        <v>1.8027397260273972E-4</v>
      </c>
      <c r="R77" s="11">
        <f t="shared" si="7"/>
        <v>-1.3973377420878572E-2</v>
      </c>
      <c r="S77">
        <f t="shared" si="8"/>
        <v>-0.26065256136690879</v>
      </c>
      <c r="T77" s="4" t="b">
        <f t="shared" si="9"/>
        <v>1</v>
      </c>
    </row>
    <row r="78" spans="1:20" x14ac:dyDescent="0.25">
      <c r="A78" t="s">
        <v>14</v>
      </c>
      <c r="B78" s="1">
        <v>43487</v>
      </c>
      <c r="C78" s="1">
        <v>43552</v>
      </c>
      <c r="D78">
        <v>93.75</v>
      </c>
      <c r="E78">
        <v>93.75</v>
      </c>
      <c r="F78">
        <v>92</v>
      </c>
      <c r="G78">
        <v>92.1</v>
      </c>
      <c r="H78">
        <v>92.1</v>
      </c>
      <c r="I78">
        <v>92.3</v>
      </c>
      <c r="J78">
        <v>11</v>
      </c>
      <c r="K78">
        <v>20.48</v>
      </c>
      <c r="L78">
        <v>30000</v>
      </c>
      <c r="M78">
        <v>-8000</v>
      </c>
      <c r="N78">
        <v>91.05</v>
      </c>
      <c r="O78" s="11">
        <f t="shared" si="6"/>
        <v>-6.9930069930070537E-3</v>
      </c>
      <c r="P78">
        <v>1.8000000000000002E-2</v>
      </c>
      <c r="Q78" s="3">
        <f t="shared" si="5"/>
        <v>1.8000000000000001E-4</v>
      </c>
      <c r="R78" s="11">
        <f t="shared" si="7"/>
        <v>-7.1730069930070533E-3</v>
      </c>
      <c r="S78">
        <f t="shared" si="8"/>
        <v>-0.13380177097603096</v>
      </c>
      <c r="T78" s="4" t="b">
        <f t="shared" si="9"/>
        <v>1</v>
      </c>
    </row>
    <row r="79" spans="1:20" x14ac:dyDescent="0.25">
      <c r="A79" t="s">
        <v>14</v>
      </c>
      <c r="B79" s="1">
        <v>43488</v>
      </c>
      <c r="C79" s="1">
        <v>43552</v>
      </c>
      <c r="D79">
        <v>91.8</v>
      </c>
      <c r="E79">
        <v>92.4</v>
      </c>
      <c r="F79">
        <v>91.45</v>
      </c>
      <c r="G79">
        <v>91.85</v>
      </c>
      <c r="H79">
        <v>91.85</v>
      </c>
      <c r="I79">
        <v>91.85</v>
      </c>
      <c r="J79">
        <v>8</v>
      </c>
      <c r="K79">
        <v>14.69</v>
      </c>
      <c r="L79">
        <v>38000</v>
      </c>
      <c r="M79">
        <v>8000</v>
      </c>
      <c r="N79">
        <v>91.1</v>
      </c>
      <c r="O79" s="11">
        <f t="shared" si="6"/>
        <v>-4.8754062838570192E-3</v>
      </c>
      <c r="P79">
        <v>1.8027397260273973E-2</v>
      </c>
      <c r="Q79" s="3">
        <f t="shared" si="5"/>
        <v>1.8027397260273972E-4</v>
      </c>
      <c r="R79" s="11">
        <f t="shared" si="7"/>
        <v>-5.0556802564597587E-3</v>
      </c>
      <c r="S79">
        <f t="shared" si="8"/>
        <v>-9.4306191596125341E-2</v>
      </c>
      <c r="T79" s="4" t="b">
        <f t="shared" si="9"/>
        <v>1</v>
      </c>
    </row>
    <row r="80" spans="1:20" x14ac:dyDescent="0.25">
      <c r="A80" t="s">
        <v>14</v>
      </c>
      <c r="B80" s="1">
        <v>43489</v>
      </c>
      <c r="C80" s="1">
        <v>43552</v>
      </c>
      <c r="D80">
        <v>91</v>
      </c>
      <c r="E80">
        <v>91</v>
      </c>
      <c r="F80">
        <v>89.9</v>
      </c>
      <c r="G80">
        <v>90.2</v>
      </c>
      <c r="H80">
        <v>90.5</v>
      </c>
      <c r="I80">
        <v>90.2</v>
      </c>
      <c r="J80">
        <v>7</v>
      </c>
      <c r="K80">
        <v>12.68</v>
      </c>
      <c r="L80">
        <v>38000</v>
      </c>
      <c r="M80">
        <v>0</v>
      </c>
      <c r="N80">
        <v>89.55</v>
      </c>
      <c r="O80" s="11">
        <f t="shared" si="6"/>
        <v>-1.7964071856287334E-2</v>
      </c>
      <c r="P80">
        <v>1.8000000000000002E-2</v>
      </c>
      <c r="Q80" s="3">
        <f t="shared" si="5"/>
        <v>1.8000000000000001E-4</v>
      </c>
      <c r="R80" s="11">
        <f t="shared" si="7"/>
        <v>-1.8144071856287334E-2</v>
      </c>
      <c r="S80">
        <f t="shared" si="8"/>
        <v>-0.3384506594590489</v>
      </c>
      <c r="T80" s="4" t="b">
        <f t="shared" si="9"/>
        <v>1</v>
      </c>
    </row>
    <row r="81" spans="1:20" x14ac:dyDescent="0.25">
      <c r="A81" t="s">
        <v>14</v>
      </c>
      <c r="B81" s="1">
        <v>43490</v>
      </c>
      <c r="C81" s="1">
        <v>43552</v>
      </c>
      <c r="D81">
        <v>91.05</v>
      </c>
      <c r="E81">
        <v>91.05</v>
      </c>
      <c r="F81">
        <v>86.9</v>
      </c>
      <c r="G81">
        <v>87.5</v>
      </c>
      <c r="H81">
        <v>87.8</v>
      </c>
      <c r="I81">
        <v>87.5</v>
      </c>
      <c r="J81">
        <v>12</v>
      </c>
      <c r="K81">
        <v>21.2</v>
      </c>
      <c r="L81">
        <v>44000</v>
      </c>
      <c r="M81">
        <v>6000</v>
      </c>
      <c r="N81">
        <v>86.75</v>
      </c>
      <c r="O81" s="11">
        <f t="shared" si="6"/>
        <v>-2.993348115299338E-2</v>
      </c>
      <c r="P81">
        <v>1.7972602739726028E-2</v>
      </c>
      <c r="Q81" s="3">
        <f t="shared" si="5"/>
        <v>1.7972602739726028E-4</v>
      </c>
      <c r="R81" s="11">
        <f t="shared" si="7"/>
        <v>-3.0113207180390639E-2</v>
      </c>
      <c r="S81">
        <f t="shared" si="8"/>
        <v>-0.56171706711459457</v>
      </c>
      <c r="T81" s="4" t="b">
        <f t="shared" si="9"/>
        <v>1</v>
      </c>
    </row>
    <row r="82" spans="1:20" x14ac:dyDescent="0.25">
      <c r="A82" t="s">
        <v>14</v>
      </c>
      <c r="B82" s="1">
        <v>43493</v>
      </c>
      <c r="C82" s="1">
        <v>43552</v>
      </c>
      <c r="D82">
        <v>85.5</v>
      </c>
      <c r="E82">
        <v>89.25</v>
      </c>
      <c r="F82">
        <v>85.5</v>
      </c>
      <c r="G82">
        <v>88.6</v>
      </c>
      <c r="H82">
        <v>88.6</v>
      </c>
      <c r="I82">
        <v>88.6</v>
      </c>
      <c r="J82">
        <v>17</v>
      </c>
      <c r="K82">
        <v>29.57</v>
      </c>
      <c r="L82">
        <v>48000</v>
      </c>
      <c r="M82">
        <v>4000</v>
      </c>
      <c r="N82">
        <v>88.15</v>
      </c>
      <c r="O82" s="11">
        <f t="shared" si="6"/>
        <v>1.2571428571428506E-2</v>
      </c>
      <c r="P82">
        <v>1.8000000000000002E-2</v>
      </c>
      <c r="Q82" s="3">
        <f t="shared" si="5"/>
        <v>1.8000000000000001E-4</v>
      </c>
      <c r="R82" s="11">
        <f t="shared" si="7"/>
        <v>1.2391428571428506E-2</v>
      </c>
      <c r="S82">
        <f t="shared" si="8"/>
        <v>0.23114365975057583</v>
      </c>
      <c r="T82" s="4" t="b">
        <f t="shared" si="9"/>
        <v>1</v>
      </c>
    </row>
    <row r="83" spans="1:20" x14ac:dyDescent="0.25">
      <c r="A83" t="s">
        <v>14</v>
      </c>
      <c r="B83" s="1">
        <v>43494</v>
      </c>
      <c r="C83" s="1">
        <v>43552</v>
      </c>
      <c r="D83">
        <v>89.55</v>
      </c>
      <c r="E83">
        <v>90.1</v>
      </c>
      <c r="F83">
        <v>88.85</v>
      </c>
      <c r="G83">
        <v>90.1</v>
      </c>
      <c r="H83">
        <v>90.1</v>
      </c>
      <c r="I83">
        <v>90.1</v>
      </c>
      <c r="J83">
        <v>8</v>
      </c>
      <c r="K83">
        <v>14.3</v>
      </c>
      <c r="L83">
        <v>52000</v>
      </c>
      <c r="M83">
        <v>4000</v>
      </c>
      <c r="N83">
        <v>89.45</v>
      </c>
      <c r="O83" s="11">
        <f t="shared" si="6"/>
        <v>1.6930022573363433E-2</v>
      </c>
      <c r="P83">
        <v>1.8027397260273973E-2</v>
      </c>
      <c r="Q83" s="3">
        <f t="shared" si="5"/>
        <v>1.8027397260273972E-4</v>
      </c>
      <c r="R83" s="11">
        <f t="shared" si="7"/>
        <v>1.6749748600760693E-2</v>
      </c>
      <c r="S83">
        <f t="shared" si="8"/>
        <v>0.31244163408316272</v>
      </c>
      <c r="T83" s="4" t="b">
        <f t="shared" si="9"/>
        <v>1</v>
      </c>
    </row>
    <row r="84" spans="1:20" x14ac:dyDescent="0.25">
      <c r="A84" t="s">
        <v>14</v>
      </c>
      <c r="B84" s="1">
        <v>43495</v>
      </c>
      <c r="C84" s="1">
        <v>43552</v>
      </c>
      <c r="D84">
        <v>90.2</v>
      </c>
      <c r="E84">
        <v>91.8</v>
      </c>
      <c r="F84">
        <v>90.2</v>
      </c>
      <c r="G84">
        <v>91.45</v>
      </c>
      <c r="H84">
        <v>91.65</v>
      </c>
      <c r="I84">
        <v>91.45</v>
      </c>
      <c r="J84">
        <v>9</v>
      </c>
      <c r="K84">
        <v>16.37</v>
      </c>
      <c r="L84">
        <v>52000</v>
      </c>
      <c r="M84">
        <v>0</v>
      </c>
      <c r="N84">
        <v>91</v>
      </c>
      <c r="O84" s="11">
        <f t="shared" si="6"/>
        <v>1.4983351831298652E-2</v>
      </c>
      <c r="P84">
        <v>1.7945205479452053E-2</v>
      </c>
      <c r="Q84" s="3">
        <f t="shared" si="5"/>
        <v>1.7945205479452054E-4</v>
      </c>
      <c r="R84" s="11">
        <f t="shared" si="7"/>
        <v>1.4803899776504132E-2</v>
      </c>
      <c r="S84">
        <f t="shared" si="8"/>
        <v>0.27614471997294676</v>
      </c>
      <c r="T84" s="4" t="b">
        <f t="shared" si="9"/>
        <v>1</v>
      </c>
    </row>
    <row r="85" spans="1:20" x14ac:dyDescent="0.25">
      <c r="A85" t="s">
        <v>14</v>
      </c>
      <c r="B85" s="1">
        <v>43496</v>
      </c>
      <c r="C85" s="1">
        <v>43552</v>
      </c>
      <c r="D85">
        <v>91.5</v>
      </c>
      <c r="E85">
        <v>91.5</v>
      </c>
      <c r="F85">
        <v>89.05</v>
      </c>
      <c r="G85">
        <v>89.2</v>
      </c>
      <c r="H85">
        <v>89.05</v>
      </c>
      <c r="I85">
        <v>89.2</v>
      </c>
      <c r="J85">
        <v>13</v>
      </c>
      <c r="K85">
        <v>23.41</v>
      </c>
      <c r="L85">
        <v>70000</v>
      </c>
      <c r="M85">
        <v>18000</v>
      </c>
      <c r="N85">
        <v>88.15</v>
      </c>
      <c r="O85" s="11">
        <f t="shared" si="6"/>
        <v>-2.4603608529250955E-2</v>
      </c>
      <c r="P85">
        <v>1.8027397260273973E-2</v>
      </c>
      <c r="Q85" s="3">
        <f t="shared" si="5"/>
        <v>1.8027397260273972E-4</v>
      </c>
      <c r="R85" s="11">
        <f t="shared" si="7"/>
        <v>-2.4783882501853694E-2</v>
      </c>
      <c r="S85">
        <f t="shared" si="8"/>
        <v>-0.46230644604735133</v>
      </c>
      <c r="T85" s="4" t="b">
        <f t="shared" si="9"/>
        <v>1</v>
      </c>
    </row>
    <row r="86" spans="1:20" x14ac:dyDescent="0.25">
      <c r="A86" t="s">
        <v>14</v>
      </c>
      <c r="B86" s="1">
        <v>43497</v>
      </c>
      <c r="C86" s="1">
        <v>43580</v>
      </c>
      <c r="D86">
        <v>90.45</v>
      </c>
      <c r="E86">
        <v>90.45</v>
      </c>
      <c r="F86">
        <v>89.85</v>
      </c>
      <c r="G86">
        <v>89.85</v>
      </c>
      <c r="H86">
        <v>89.85</v>
      </c>
      <c r="I86">
        <v>89.85</v>
      </c>
      <c r="J86">
        <v>2</v>
      </c>
      <c r="K86">
        <v>3.61</v>
      </c>
      <c r="L86">
        <v>4000</v>
      </c>
      <c r="M86">
        <v>4000</v>
      </c>
      <c r="N86">
        <v>88.45</v>
      </c>
      <c r="O86" s="11">
        <f t="shared" si="6"/>
        <v>7.2869955156949712E-3</v>
      </c>
      <c r="P86">
        <v>1.8000000000000002E-2</v>
      </c>
      <c r="Q86" s="3">
        <f t="shared" si="5"/>
        <v>1.8000000000000001E-4</v>
      </c>
      <c r="R86" s="11">
        <f t="shared" si="7"/>
        <v>7.1069955156949716E-3</v>
      </c>
      <c r="S86">
        <f t="shared" si="8"/>
        <v>0.132570425101461</v>
      </c>
      <c r="T86" s="4" t="b">
        <f t="shared" si="9"/>
        <v>1</v>
      </c>
    </row>
    <row r="87" spans="1:20" x14ac:dyDescent="0.25">
      <c r="A87" t="s">
        <v>14</v>
      </c>
      <c r="B87" s="1">
        <v>43500</v>
      </c>
      <c r="C87" s="1">
        <v>43580</v>
      </c>
      <c r="D87">
        <v>87.9</v>
      </c>
      <c r="E87">
        <v>87.9</v>
      </c>
      <c r="F87">
        <v>87.9</v>
      </c>
      <c r="G87">
        <v>87.9</v>
      </c>
      <c r="H87">
        <v>87.9</v>
      </c>
      <c r="I87">
        <v>89.15</v>
      </c>
      <c r="J87">
        <v>1</v>
      </c>
      <c r="K87">
        <v>1.76</v>
      </c>
      <c r="L87">
        <v>2000</v>
      </c>
      <c r="M87">
        <v>-2000</v>
      </c>
      <c r="N87">
        <v>87.65</v>
      </c>
      <c r="O87" s="11">
        <f t="shared" si="6"/>
        <v>-7.7907623817472307E-3</v>
      </c>
      <c r="P87">
        <v>1.7917808219178082E-2</v>
      </c>
      <c r="Q87" s="3">
        <f t="shared" si="5"/>
        <v>1.7917808219178083E-4</v>
      </c>
      <c r="R87" s="11">
        <f t="shared" si="7"/>
        <v>-7.9699404639390122E-3</v>
      </c>
      <c r="S87">
        <f t="shared" si="8"/>
        <v>-0.14866737892325946</v>
      </c>
      <c r="T87" s="4" t="b">
        <f t="shared" si="9"/>
        <v>1</v>
      </c>
    </row>
    <row r="88" spans="1:20" x14ac:dyDescent="0.25">
      <c r="A88" t="s">
        <v>14</v>
      </c>
      <c r="B88" s="1">
        <v>43501</v>
      </c>
      <c r="C88" s="1">
        <v>43580</v>
      </c>
      <c r="D88">
        <v>0</v>
      </c>
      <c r="E88">
        <v>0</v>
      </c>
      <c r="F88">
        <v>0</v>
      </c>
      <c r="G88">
        <v>87.9</v>
      </c>
      <c r="H88">
        <v>87.9</v>
      </c>
      <c r="I88">
        <v>86.75</v>
      </c>
      <c r="J88">
        <v>0</v>
      </c>
      <c r="K88">
        <v>0</v>
      </c>
      <c r="L88">
        <v>2000</v>
      </c>
      <c r="M88">
        <v>0</v>
      </c>
      <c r="N88">
        <v>85.3</v>
      </c>
      <c r="O88" s="11">
        <f t="shared" si="6"/>
        <v>-2.6920919798093162E-2</v>
      </c>
      <c r="P88">
        <v>1.7726027397260272E-2</v>
      </c>
      <c r="Q88" s="3">
        <f t="shared" si="5"/>
        <v>1.7726027397260271E-4</v>
      </c>
      <c r="R88" s="11">
        <f t="shared" si="7"/>
        <v>-2.7098180072065766E-2</v>
      </c>
      <c r="S88">
        <f t="shared" si="8"/>
        <v>-0.50547622320800156</v>
      </c>
      <c r="T88" s="4" t="b">
        <f t="shared" si="9"/>
        <v>1</v>
      </c>
    </row>
    <row r="89" spans="1:20" x14ac:dyDescent="0.25">
      <c r="A89" t="s">
        <v>14</v>
      </c>
      <c r="B89" s="1">
        <v>43502</v>
      </c>
      <c r="C89" s="1">
        <v>43580</v>
      </c>
      <c r="D89">
        <v>82.35</v>
      </c>
      <c r="E89">
        <v>84.15</v>
      </c>
      <c r="F89">
        <v>82.35</v>
      </c>
      <c r="G89">
        <v>84.15</v>
      </c>
      <c r="H89">
        <v>84.15</v>
      </c>
      <c r="I89">
        <v>84.7</v>
      </c>
      <c r="J89">
        <v>2</v>
      </c>
      <c r="K89">
        <v>3.33</v>
      </c>
      <c r="L89">
        <v>2000</v>
      </c>
      <c r="M89">
        <v>0</v>
      </c>
      <c r="N89">
        <v>83.3</v>
      </c>
      <c r="O89" s="11">
        <f t="shared" si="6"/>
        <v>-2.3631123919308324E-2</v>
      </c>
      <c r="P89">
        <v>1.7479452054794519E-2</v>
      </c>
      <c r="Q89" s="3">
        <f t="shared" si="5"/>
        <v>1.747945205479452E-4</v>
      </c>
      <c r="R89" s="11">
        <f t="shared" si="7"/>
        <v>-2.3805918439856268E-2</v>
      </c>
      <c r="S89">
        <f t="shared" si="8"/>
        <v>-0.44406398182366702</v>
      </c>
      <c r="T89" s="4" t="b">
        <f t="shared" si="9"/>
        <v>1</v>
      </c>
    </row>
    <row r="90" spans="1:20" x14ac:dyDescent="0.25">
      <c r="A90" t="s">
        <v>14</v>
      </c>
      <c r="B90" s="1">
        <v>43503</v>
      </c>
      <c r="C90" s="1">
        <v>43580</v>
      </c>
      <c r="D90">
        <v>0</v>
      </c>
      <c r="E90">
        <v>0</v>
      </c>
      <c r="F90">
        <v>0</v>
      </c>
      <c r="G90">
        <v>84.15</v>
      </c>
      <c r="H90">
        <v>84.15</v>
      </c>
      <c r="I90">
        <v>82.85</v>
      </c>
      <c r="J90">
        <v>0</v>
      </c>
      <c r="K90">
        <v>0</v>
      </c>
      <c r="L90">
        <v>2000</v>
      </c>
      <c r="M90">
        <v>0</v>
      </c>
      <c r="N90">
        <v>81.5</v>
      </c>
      <c r="O90" s="11">
        <f t="shared" si="6"/>
        <v>-2.1841794569067395E-2</v>
      </c>
      <c r="P90">
        <v>1.7452054794520548E-2</v>
      </c>
      <c r="Q90" s="3">
        <f t="shared" si="5"/>
        <v>1.7452054794520549E-4</v>
      </c>
      <c r="R90" s="11">
        <f t="shared" si="7"/>
        <v>-2.2016315117012599E-2</v>
      </c>
      <c r="S90">
        <f t="shared" si="8"/>
        <v>-0.41068159502625917</v>
      </c>
      <c r="T90" s="4" t="b">
        <f t="shared" si="9"/>
        <v>1</v>
      </c>
    </row>
    <row r="91" spans="1:20" x14ac:dyDescent="0.25">
      <c r="A91" t="s">
        <v>14</v>
      </c>
      <c r="B91" s="1">
        <v>43504</v>
      </c>
      <c r="C91" s="1">
        <v>43580</v>
      </c>
      <c r="D91">
        <v>0</v>
      </c>
      <c r="E91">
        <v>0</v>
      </c>
      <c r="F91">
        <v>0</v>
      </c>
      <c r="G91">
        <v>84.15</v>
      </c>
      <c r="H91">
        <v>84.15</v>
      </c>
      <c r="I91">
        <v>82.65</v>
      </c>
      <c r="J91">
        <v>0</v>
      </c>
      <c r="K91">
        <v>0</v>
      </c>
      <c r="L91">
        <v>2000</v>
      </c>
      <c r="M91">
        <v>0</v>
      </c>
      <c r="N91">
        <v>81.349999999999994</v>
      </c>
      <c r="O91" s="11">
        <f t="shared" si="6"/>
        <v>-2.4140012070004665E-3</v>
      </c>
      <c r="P91">
        <v>1.7561643835616439E-2</v>
      </c>
      <c r="Q91" s="3">
        <f t="shared" si="5"/>
        <v>1.7561643835616438E-4</v>
      </c>
      <c r="R91" s="11">
        <f t="shared" si="7"/>
        <v>-2.5896176453566308E-3</v>
      </c>
      <c r="S91">
        <f t="shared" si="8"/>
        <v>-4.8305463446124339E-2</v>
      </c>
      <c r="T91" s="4" t="b">
        <f t="shared" si="9"/>
        <v>1</v>
      </c>
    </row>
    <row r="92" spans="1:20" x14ac:dyDescent="0.25">
      <c r="A92" t="s">
        <v>14</v>
      </c>
      <c r="B92" s="1">
        <v>43507</v>
      </c>
      <c r="C92" s="1">
        <v>43580</v>
      </c>
      <c r="D92">
        <v>0</v>
      </c>
      <c r="E92">
        <v>0</v>
      </c>
      <c r="F92">
        <v>0</v>
      </c>
      <c r="G92">
        <v>84.15</v>
      </c>
      <c r="H92">
        <v>84.15</v>
      </c>
      <c r="I92">
        <v>80.650000000000006</v>
      </c>
      <c r="J92">
        <v>0</v>
      </c>
      <c r="K92">
        <v>0</v>
      </c>
      <c r="L92">
        <v>2000</v>
      </c>
      <c r="M92">
        <v>0</v>
      </c>
      <c r="N92">
        <v>79.45</v>
      </c>
      <c r="O92" s="11">
        <f t="shared" si="6"/>
        <v>-2.4198427102238351E-2</v>
      </c>
      <c r="P92">
        <v>1.7479452054794519E-2</v>
      </c>
      <c r="Q92" s="3">
        <f t="shared" si="5"/>
        <v>1.747945205479452E-4</v>
      </c>
      <c r="R92" s="11">
        <f t="shared" si="7"/>
        <v>-2.4373221622786295E-2</v>
      </c>
      <c r="S92">
        <f t="shared" si="8"/>
        <v>-0.45464617847151323</v>
      </c>
      <c r="T92" s="4" t="b">
        <f t="shared" si="9"/>
        <v>1</v>
      </c>
    </row>
    <row r="93" spans="1:20" x14ac:dyDescent="0.25">
      <c r="A93" t="s">
        <v>14</v>
      </c>
      <c r="B93" s="1">
        <v>43508</v>
      </c>
      <c r="C93" s="1">
        <v>43580</v>
      </c>
      <c r="D93">
        <v>81.5</v>
      </c>
      <c r="E93">
        <v>81.5</v>
      </c>
      <c r="F93">
        <v>81</v>
      </c>
      <c r="G93">
        <v>81.2</v>
      </c>
      <c r="H93">
        <v>81.2</v>
      </c>
      <c r="I93">
        <v>81.2</v>
      </c>
      <c r="J93">
        <v>3</v>
      </c>
      <c r="K93">
        <v>4.87</v>
      </c>
      <c r="L93">
        <v>8000</v>
      </c>
      <c r="M93">
        <v>6000</v>
      </c>
      <c r="N93">
        <v>80.2</v>
      </c>
      <c r="O93" s="11">
        <f t="shared" si="6"/>
        <v>6.8195908245504916E-3</v>
      </c>
      <c r="P93">
        <v>1.7534246575342468E-2</v>
      </c>
      <c r="Q93" s="3">
        <f t="shared" si="5"/>
        <v>1.7534246575342467E-4</v>
      </c>
      <c r="R93" s="11">
        <f t="shared" si="7"/>
        <v>6.6442483587970669E-3</v>
      </c>
      <c r="S93">
        <f t="shared" si="8"/>
        <v>0.123938565524658</v>
      </c>
      <c r="T93" s="4" t="b">
        <f t="shared" si="9"/>
        <v>1</v>
      </c>
    </row>
    <row r="94" spans="1:20" x14ac:dyDescent="0.25">
      <c r="A94" t="s">
        <v>14</v>
      </c>
      <c r="B94" s="1">
        <v>43509</v>
      </c>
      <c r="C94" s="1">
        <v>43580</v>
      </c>
      <c r="D94">
        <v>79.25</v>
      </c>
      <c r="E94">
        <v>79.25</v>
      </c>
      <c r="F94">
        <v>78.849999999999994</v>
      </c>
      <c r="G94">
        <v>78.849999999999994</v>
      </c>
      <c r="H94">
        <v>78.849999999999994</v>
      </c>
      <c r="I94">
        <v>78.849999999999994</v>
      </c>
      <c r="J94">
        <v>2</v>
      </c>
      <c r="K94">
        <v>3.16</v>
      </c>
      <c r="L94">
        <v>8000</v>
      </c>
      <c r="M94">
        <v>0</v>
      </c>
      <c r="N94">
        <v>78.3</v>
      </c>
      <c r="O94" s="11">
        <f t="shared" si="6"/>
        <v>-2.8940886699507493E-2</v>
      </c>
      <c r="P94">
        <v>1.7452054794520548E-2</v>
      </c>
      <c r="Q94" s="3">
        <f t="shared" si="5"/>
        <v>1.7452054794520549E-4</v>
      </c>
      <c r="R94" s="11">
        <f t="shared" si="7"/>
        <v>-2.9115407247452697E-2</v>
      </c>
      <c r="S94">
        <f t="shared" si="8"/>
        <v>-0.54310459423717816</v>
      </c>
      <c r="T94" s="4" t="b">
        <f t="shared" si="9"/>
        <v>1</v>
      </c>
    </row>
    <row r="95" spans="1:20" x14ac:dyDescent="0.25">
      <c r="A95" t="s">
        <v>14</v>
      </c>
      <c r="B95" s="1">
        <v>43510</v>
      </c>
      <c r="C95" s="1">
        <v>43580</v>
      </c>
      <c r="D95">
        <v>78.7</v>
      </c>
      <c r="E95">
        <v>81.400000000000006</v>
      </c>
      <c r="F95">
        <v>78.7</v>
      </c>
      <c r="G95">
        <v>81.400000000000006</v>
      </c>
      <c r="H95">
        <v>81.400000000000006</v>
      </c>
      <c r="I95">
        <v>82.35</v>
      </c>
      <c r="J95">
        <v>3</v>
      </c>
      <c r="K95">
        <v>4.78</v>
      </c>
      <c r="L95">
        <v>8000</v>
      </c>
      <c r="M95">
        <v>0</v>
      </c>
      <c r="N95">
        <v>81.150000000000006</v>
      </c>
      <c r="O95" s="11">
        <f t="shared" si="6"/>
        <v>4.4388078630310718E-2</v>
      </c>
      <c r="P95">
        <v>1.7534246575342468E-2</v>
      </c>
      <c r="Q95" s="3">
        <f t="shared" si="5"/>
        <v>1.7534246575342467E-4</v>
      </c>
      <c r="R95" s="11">
        <f t="shared" si="7"/>
        <v>4.4212736164557294E-2</v>
      </c>
      <c r="S95">
        <f t="shared" si="8"/>
        <v>0.82472279816275362</v>
      </c>
      <c r="T95" s="4" t="b">
        <f t="shared" si="9"/>
        <v>1</v>
      </c>
    </row>
    <row r="96" spans="1:20" x14ac:dyDescent="0.25">
      <c r="A96" t="s">
        <v>14</v>
      </c>
      <c r="B96" s="1">
        <v>43511</v>
      </c>
      <c r="C96" s="1">
        <v>43580</v>
      </c>
      <c r="D96">
        <v>0</v>
      </c>
      <c r="E96">
        <v>0</v>
      </c>
      <c r="F96">
        <v>0</v>
      </c>
      <c r="G96">
        <v>81.400000000000006</v>
      </c>
      <c r="H96">
        <v>81.400000000000006</v>
      </c>
      <c r="I96">
        <v>78.75</v>
      </c>
      <c r="J96">
        <v>0</v>
      </c>
      <c r="K96">
        <v>0</v>
      </c>
      <c r="L96">
        <v>8000</v>
      </c>
      <c r="M96">
        <v>0</v>
      </c>
      <c r="N96">
        <v>77.650000000000006</v>
      </c>
      <c r="O96" s="11">
        <f t="shared" si="6"/>
        <v>-4.371584699453545E-2</v>
      </c>
      <c r="P96">
        <v>1.7561643835616439E-2</v>
      </c>
      <c r="Q96" s="3">
        <f t="shared" si="5"/>
        <v>1.7561643835616438E-4</v>
      </c>
      <c r="R96" s="11">
        <f t="shared" si="7"/>
        <v>-4.3891463432891617E-2</v>
      </c>
      <c r="S96">
        <f t="shared" si="8"/>
        <v>-0.81872993345411993</v>
      </c>
      <c r="T96" s="4" t="b">
        <f t="shared" si="9"/>
        <v>1</v>
      </c>
    </row>
    <row r="97" spans="1:20" x14ac:dyDescent="0.25">
      <c r="A97" t="s">
        <v>14</v>
      </c>
      <c r="B97" s="1">
        <v>43514</v>
      </c>
      <c r="C97" s="1">
        <v>43580</v>
      </c>
      <c r="D97">
        <v>77.849999999999994</v>
      </c>
      <c r="E97">
        <v>77.849999999999994</v>
      </c>
      <c r="F97">
        <v>76.900000000000006</v>
      </c>
      <c r="G97">
        <v>76.900000000000006</v>
      </c>
      <c r="H97">
        <v>76.900000000000006</v>
      </c>
      <c r="I97">
        <v>76.900000000000006</v>
      </c>
      <c r="J97">
        <v>4</v>
      </c>
      <c r="K97">
        <v>6.19</v>
      </c>
      <c r="L97">
        <v>4000</v>
      </c>
      <c r="M97">
        <v>-4000</v>
      </c>
      <c r="N97">
        <v>76.349999999999994</v>
      </c>
      <c r="O97" s="11">
        <f t="shared" si="6"/>
        <v>-2.3492063492063418E-2</v>
      </c>
      <c r="P97">
        <v>1.7616438356164384E-2</v>
      </c>
      <c r="Q97" s="3">
        <f t="shared" si="5"/>
        <v>1.7616438356164385E-4</v>
      </c>
      <c r="R97" s="11">
        <f t="shared" si="7"/>
        <v>-2.3668227875625062E-2</v>
      </c>
      <c r="S97">
        <f t="shared" si="8"/>
        <v>-0.44149556925153582</v>
      </c>
      <c r="T97" s="4" t="b">
        <f t="shared" si="9"/>
        <v>1</v>
      </c>
    </row>
    <row r="98" spans="1:20" x14ac:dyDescent="0.25">
      <c r="A98" t="s">
        <v>14</v>
      </c>
      <c r="B98" s="1">
        <v>43515</v>
      </c>
      <c r="C98" s="1">
        <v>43580</v>
      </c>
      <c r="D98">
        <v>76.849999999999994</v>
      </c>
      <c r="E98">
        <v>77.45</v>
      </c>
      <c r="F98">
        <v>76.849999999999994</v>
      </c>
      <c r="G98">
        <v>77.150000000000006</v>
      </c>
      <c r="H98">
        <v>77.150000000000006</v>
      </c>
      <c r="I98">
        <v>77.25</v>
      </c>
      <c r="J98">
        <v>3</v>
      </c>
      <c r="K98">
        <v>4.63</v>
      </c>
      <c r="L98">
        <v>4000</v>
      </c>
      <c r="M98">
        <v>0</v>
      </c>
      <c r="N98">
        <v>76.2</v>
      </c>
      <c r="O98" s="11">
        <f t="shared" si="6"/>
        <v>4.551365409622813E-3</v>
      </c>
      <c r="P98">
        <v>1.7616438356164384E-2</v>
      </c>
      <c r="Q98" s="3">
        <f t="shared" si="5"/>
        <v>1.7616438356164385E-4</v>
      </c>
      <c r="R98" s="11">
        <f t="shared" si="7"/>
        <v>4.3752010260611693E-3</v>
      </c>
      <c r="S98">
        <f t="shared" si="8"/>
        <v>8.1612864205185723E-2</v>
      </c>
      <c r="T98" s="4" t="b">
        <f t="shared" si="9"/>
        <v>1</v>
      </c>
    </row>
    <row r="99" spans="1:20" x14ac:dyDescent="0.25">
      <c r="A99" t="s">
        <v>14</v>
      </c>
      <c r="B99" s="1">
        <v>43516</v>
      </c>
      <c r="C99" s="1">
        <v>43580</v>
      </c>
      <c r="D99">
        <v>77.55</v>
      </c>
      <c r="E99">
        <v>77.55</v>
      </c>
      <c r="F99">
        <v>76.900000000000006</v>
      </c>
      <c r="G99">
        <v>76.900000000000006</v>
      </c>
      <c r="H99">
        <v>76.900000000000006</v>
      </c>
      <c r="I99">
        <v>77.7</v>
      </c>
      <c r="J99">
        <v>4</v>
      </c>
      <c r="K99">
        <v>6.19</v>
      </c>
      <c r="L99">
        <v>6000</v>
      </c>
      <c r="M99">
        <v>2000</v>
      </c>
      <c r="N99">
        <v>76.650000000000006</v>
      </c>
      <c r="O99" s="11">
        <f t="shared" si="6"/>
        <v>5.8252427184466386E-3</v>
      </c>
      <c r="P99">
        <v>1.7534246575342468E-2</v>
      </c>
      <c r="Q99" s="3">
        <f t="shared" si="5"/>
        <v>1.7534246575342467E-4</v>
      </c>
      <c r="R99" s="11">
        <f t="shared" si="7"/>
        <v>5.6499002526932138E-3</v>
      </c>
      <c r="S99">
        <f t="shared" si="8"/>
        <v>0.10539048134001079</v>
      </c>
      <c r="T99" s="4" t="b">
        <f t="shared" si="9"/>
        <v>1</v>
      </c>
    </row>
    <row r="100" spans="1:20" x14ac:dyDescent="0.25">
      <c r="A100" t="s">
        <v>14</v>
      </c>
      <c r="B100" s="1">
        <v>43517</v>
      </c>
      <c r="C100" s="1">
        <v>43580</v>
      </c>
      <c r="D100">
        <v>78.3</v>
      </c>
      <c r="E100">
        <v>78.3</v>
      </c>
      <c r="F100">
        <v>77.8</v>
      </c>
      <c r="G100">
        <v>77.8</v>
      </c>
      <c r="H100">
        <v>77.8</v>
      </c>
      <c r="I100">
        <v>78.3</v>
      </c>
      <c r="J100">
        <v>3</v>
      </c>
      <c r="K100">
        <v>4.68</v>
      </c>
      <c r="L100">
        <v>4000</v>
      </c>
      <c r="M100">
        <v>-2000</v>
      </c>
      <c r="N100">
        <v>77.3</v>
      </c>
      <c r="O100" s="11">
        <f t="shared" si="6"/>
        <v>7.7220077220076485E-3</v>
      </c>
      <c r="P100">
        <v>1.7534246575342468E-2</v>
      </c>
      <c r="Q100" s="3">
        <f t="shared" si="5"/>
        <v>1.7534246575342467E-4</v>
      </c>
      <c r="R100" s="11">
        <f t="shared" si="7"/>
        <v>7.5466652562542237E-3</v>
      </c>
      <c r="S100">
        <f t="shared" si="8"/>
        <v>0.14077180981902113</v>
      </c>
      <c r="T100" s="4" t="b">
        <f t="shared" si="9"/>
        <v>1</v>
      </c>
    </row>
    <row r="101" spans="1:20" x14ac:dyDescent="0.25">
      <c r="A101" t="s">
        <v>14</v>
      </c>
      <c r="B101" s="1">
        <v>43518</v>
      </c>
      <c r="C101" s="1">
        <v>43580</v>
      </c>
      <c r="D101">
        <v>75</v>
      </c>
      <c r="E101">
        <v>75.599999999999994</v>
      </c>
      <c r="F101">
        <v>75</v>
      </c>
      <c r="G101">
        <v>75.5</v>
      </c>
      <c r="H101">
        <v>75.55</v>
      </c>
      <c r="I101">
        <v>75.5</v>
      </c>
      <c r="J101">
        <v>9</v>
      </c>
      <c r="K101">
        <v>13.56</v>
      </c>
      <c r="L101">
        <v>20000</v>
      </c>
      <c r="M101">
        <v>16000</v>
      </c>
      <c r="N101">
        <v>75</v>
      </c>
      <c r="O101" s="11">
        <f t="shared" si="6"/>
        <v>-3.575989782886331E-2</v>
      </c>
      <c r="P101">
        <v>1.7506849315068494E-2</v>
      </c>
      <c r="Q101" s="3">
        <f t="shared" si="5"/>
        <v>1.7506849315068493E-4</v>
      </c>
      <c r="R101" s="11">
        <f t="shared" si="7"/>
        <v>-3.5934966322013998E-2</v>
      </c>
      <c r="S101">
        <f t="shared" si="8"/>
        <v>-0.67031332027655455</v>
      </c>
      <c r="T101" s="4" t="b">
        <f t="shared" si="9"/>
        <v>1</v>
      </c>
    </row>
    <row r="102" spans="1:20" x14ac:dyDescent="0.25">
      <c r="A102" t="s">
        <v>14</v>
      </c>
      <c r="B102" s="1">
        <v>43521</v>
      </c>
      <c r="C102" s="1">
        <v>43580</v>
      </c>
      <c r="D102">
        <v>75.75</v>
      </c>
      <c r="E102">
        <v>76.45</v>
      </c>
      <c r="F102">
        <v>75.75</v>
      </c>
      <c r="G102">
        <v>76.3</v>
      </c>
      <c r="H102">
        <v>76.099999999999994</v>
      </c>
      <c r="I102">
        <v>76.3</v>
      </c>
      <c r="J102">
        <v>16</v>
      </c>
      <c r="K102">
        <v>24.4</v>
      </c>
      <c r="L102">
        <v>36000</v>
      </c>
      <c r="M102">
        <v>16000</v>
      </c>
      <c r="N102">
        <v>75.55</v>
      </c>
      <c r="O102" s="11">
        <f t="shared" si="6"/>
        <v>1.0596026490066187E-2</v>
      </c>
      <c r="P102">
        <v>1.758904109589041E-2</v>
      </c>
      <c r="Q102" s="3">
        <f t="shared" si="5"/>
        <v>1.7589041095890411E-4</v>
      </c>
      <c r="R102" s="11">
        <f t="shared" si="7"/>
        <v>1.0420136079107283E-2</v>
      </c>
      <c r="S102">
        <f t="shared" si="8"/>
        <v>0.19437213187649527</v>
      </c>
      <c r="T102" s="4" t="b">
        <f t="shared" si="9"/>
        <v>1</v>
      </c>
    </row>
    <row r="103" spans="1:20" x14ac:dyDescent="0.25">
      <c r="A103" t="s">
        <v>14</v>
      </c>
      <c r="B103" s="1">
        <v>43522</v>
      </c>
      <c r="C103" s="1">
        <v>43580</v>
      </c>
      <c r="D103">
        <v>74.599999999999994</v>
      </c>
      <c r="E103">
        <v>75.05</v>
      </c>
      <c r="F103">
        <v>73.55</v>
      </c>
      <c r="G103">
        <v>75.05</v>
      </c>
      <c r="H103">
        <v>75.05</v>
      </c>
      <c r="I103">
        <v>75.05</v>
      </c>
      <c r="J103">
        <v>27</v>
      </c>
      <c r="K103">
        <v>40.049999999999997</v>
      </c>
      <c r="L103">
        <v>72000</v>
      </c>
      <c r="M103">
        <v>36000</v>
      </c>
      <c r="N103">
        <v>74.25</v>
      </c>
      <c r="O103" s="11">
        <f t="shared" si="6"/>
        <v>-1.6382699868938401E-2</v>
      </c>
      <c r="P103">
        <v>1.758904109589041E-2</v>
      </c>
      <c r="Q103" s="3">
        <f t="shared" si="5"/>
        <v>1.7589041095890411E-4</v>
      </c>
      <c r="R103" s="11">
        <f t="shared" si="7"/>
        <v>-1.6558590279897305E-2</v>
      </c>
      <c r="S103">
        <f t="shared" si="8"/>
        <v>-0.30887586007886286</v>
      </c>
      <c r="T103" s="4" t="b">
        <f t="shared" si="9"/>
        <v>1</v>
      </c>
    </row>
    <row r="104" spans="1:20" x14ac:dyDescent="0.25">
      <c r="A104" t="s">
        <v>14</v>
      </c>
      <c r="B104" s="1">
        <v>43523</v>
      </c>
      <c r="C104" s="1">
        <v>43580</v>
      </c>
      <c r="D104">
        <v>76.400000000000006</v>
      </c>
      <c r="E104">
        <v>78.55</v>
      </c>
      <c r="F104">
        <v>75.75</v>
      </c>
      <c r="G104">
        <v>76.3</v>
      </c>
      <c r="H104">
        <v>76.3</v>
      </c>
      <c r="I104">
        <v>76.3</v>
      </c>
      <c r="J104">
        <v>34</v>
      </c>
      <c r="K104">
        <v>52.33</v>
      </c>
      <c r="L104">
        <v>98000</v>
      </c>
      <c r="M104">
        <v>26000</v>
      </c>
      <c r="N104">
        <v>75.849999999999994</v>
      </c>
      <c r="O104" s="11">
        <f t="shared" si="6"/>
        <v>1.6655562958027982E-2</v>
      </c>
      <c r="P104">
        <v>1.7534246575342468E-2</v>
      </c>
      <c r="Q104" s="3">
        <f t="shared" si="5"/>
        <v>1.7534246575342467E-4</v>
      </c>
      <c r="R104" s="11">
        <f t="shared" si="7"/>
        <v>1.6480220492274558E-2</v>
      </c>
      <c r="S104">
        <f t="shared" si="8"/>
        <v>0.30741398831641209</v>
      </c>
      <c r="T104" s="4" t="b">
        <f t="shared" si="9"/>
        <v>1</v>
      </c>
    </row>
    <row r="105" spans="1:20" x14ac:dyDescent="0.25">
      <c r="A105" t="s">
        <v>14</v>
      </c>
      <c r="B105" s="1">
        <v>43524</v>
      </c>
      <c r="C105" s="1">
        <v>43580</v>
      </c>
      <c r="D105">
        <v>76.3</v>
      </c>
      <c r="E105">
        <v>76.55</v>
      </c>
      <c r="F105">
        <v>76</v>
      </c>
      <c r="G105">
        <v>76.3</v>
      </c>
      <c r="H105">
        <v>76</v>
      </c>
      <c r="I105">
        <v>76.3</v>
      </c>
      <c r="J105">
        <v>18</v>
      </c>
      <c r="K105">
        <v>27.45</v>
      </c>
      <c r="L105">
        <v>108000</v>
      </c>
      <c r="M105">
        <v>10000</v>
      </c>
      <c r="N105">
        <v>75.599999999999994</v>
      </c>
      <c r="O105" s="11">
        <f t="shared" si="6"/>
        <v>0</v>
      </c>
      <c r="P105">
        <v>1.758904109589041E-2</v>
      </c>
      <c r="Q105" s="3">
        <f t="shared" si="5"/>
        <v>1.7589041095890411E-4</v>
      </c>
      <c r="R105" s="11">
        <f t="shared" si="7"/>
        <v>-1.7589041095890411E-4</v>
      </c>
      <c r="S105">
        <f t="shared" si="8"/>
        <v>-3.2809738659040663E-3</v>
      </c>
      <c r="T105" s="4" t="b">
        <f t="shared" si="9"/>
        <v>1</v>
      </c>
    </row>
    <row r="106" spans="1:20" x14ac:dyDescent="0.25">
      <c r="A106" t="s">
        <v>14</v>
      </c>
      <c r="B106" s="1">
        <v>43525</v>
      </c>
      <c r="C106" s="1">
        <v>43615</v>
      </c>
      <c r="D106">
        <v>80</v>
      </c>
      <c r="E106">
        <v>80</v>
      </c>
      <c r="F106">
        <v>80</v>
      </c>
      <c r="G106">
        <v>80</v>
      </c>
      <c r="H106">
        <v>80</v>
      </c>
      <c r="I106">
        <v>84.65</v>
      </c>
      <c r="J106">
        <v>1</v>
      </c>
      <c r="K106">
        <v>1.6</v>
      </c>
      <c r="L106">
        <v>2000</v>
      </c>
      <c r="M106">
        <v>2000</v>
      </c>
      <c r="N106">
        <v>83.1</v>
      </c>
      <c r="O106" s="11">
        <f t="shared" si="6"/>
        <v>0.10943643512450864</v>
      </c>
      <c r="P106">
        <v>1.758904109589041E-2</v>
      </c>
      <c r="Q106" s="3">
        <f t="shared" si="5"/>
        <v>1.7589041095890411E-4</v>
      </c>
      <c r="R106" s="11">
        <f t="shared" si="7"/>
        <v>0.10926054471354973</v>
      </c>
      <c r="S106">
        <f t="shared" si="8"/>
        <v>2.0380928660366631</v>
      </c>
      <c r="T106" s="4" t="b">
        <f t="shared" si="9"/>
        <v>1</v>
      </c>
    </row>
    <row r="107" spans="1:20" x14ac:dyDescent="0.25">
      <c r="A107" t="s">
        <v>14</v>
      </c>
      <c r="B107" s="1">
        <v>43529</v>
      </c>
      <c r="C107" s="1">
        <v>43615</v>
      </c>
      <c r="D107">
        <v>86.3</v>
      </c>
      <c r="E107">
        <v>86.3</v>
      </c>
      <c r="F107">
        <v>85.55</v>
      </c>
      <c r="G107">
        <v>86.1</v>
      </c>
      <c r="H107">
        <v>86.1</v>
      </c>
      <c r="I107">
        <v>86.8</v>
      </c>
      <c r="J107">
        <v>8</v>
      </c>
      <c r="K107">
        <v>13.75</v>
      </c>
      <c r="L107">
        <v>6000</v>
      </c>
      <c r="M107">
        <v>4000</v>
      </c>
      <c r="N107">
        <v>85.25</v>
      </c>
      <c r="O107" s="11">
        <f t="shared" si="6"/>
        <v>2.5398700531600607E-2</v>
      </c>
      <c r="P107">
        <v>1.7561643835616439E-2</v>
      </c>
      <c r="Q107" s="3">
        <f t="shared" si="5"/>
        <v>1.7561643835616438E-4</v>
      </c>
      <c r="R107" s="11">
        <f t="shared" si="7"/>
        <v>2.5223084093244443E-2</v>
      </c>
      <c r="S107">
        <f t="shared" si="8"/>
        <v>0.4704990981388471</v>
      </c>
      <c r="T107" s="4" t="b">
        <f t="shared" si="9"/>
        <v>1</v>
      </c>
    </row>
    <row r="108" spans="1:20" x14ac:dyDescent="0.25">
      <c r="A108" t="s">
        <v>14</v>
      </c>
      <c r="B108" s="1">
        <v>43530</v>
      </c>
      <c r="C108" s="1">
        <v>43615</v>
      </c>
      <c r="D108">
        <v>87.05</v>
      </c>
      <c r="E108">
        <v>87.6</v>
      </c>
      <c r="F108">
        <v>86.55</v>
      </c>
      <c r="G108">
        <v>86.85</v>
      </c>
      <c r="H108">
        <v>86.85</v>
      </c>
      <c r="I108">
        <v>87.1</v>
      </c>
      <c r="J108">
        <v>7</v>
      </c>
      <c r="K108">
        <v>12.19</v>
      </c>
      <c r="L108">
        <v>18000</v>
      </c>
      <c r="M108">
        <v>12000</v>
      </c>
      <c r="N108">
        <v>85.55</v>
      </c>
      <c r="O108" s="11">
        <f t="shared" si="6"/>
        <v>3.4562211981566493E-3</v>
      </c>
      <c r="P108">
        <v>1.7561643835616439E-2</v>
      </c>
      <c r="Q108" s="3">
        <f t="shared" si="5"/>
        <v>1.7561643835616438E-4</v>
      </c>
      <c r="R108" s="11">
        <f t="shared" si="7"/>
        <v>3.280604759800485E-3</v>
      </c>
      <c r="S108">
        <f t="shared" si="8"/>
        <v>6.119479977666737E-2</v>
      </c>
      <c r="T108" s="4" t="b">
        <f t="shared" si="9"/>
        <v>1</v>
      </c>
    </row>
    <row r="109" spans="1:20" x14ac:dyDescent="0.25">
      <c r="A109" t="s">
        <v>14</v>
      </c>
      <c r="B109" s="1">
        <v>43531</v>
      </c>
      <c r="C109" s="1">
        <v>43615</v>
      </c>
      <c r="D109">
        <v>88.25</v>
      </c>
      <c r="E109">
        <v>89.5</v>
      </c>
      <c r="F109">
        <v>86.45</v>
      </c>
      <c r="G109">
        <v>88.55</v>
      </c>
      <c r="H109">
        <v>88.55</v>
      </c>
      <c r="I109">
        <v>90.9</v>
      </c>
      <c r="J109">
        <v>250</v>
      </c>
      <c r="K109">
        <v>450.9</v>
      </c>
      <c r="L109">
        <v>492000</v>
      </c>
      <c r="M109">
        <v>474000</v>
      </c>
      <c r="N109">
        <v>89.3</v>
      </c>
      <c r="O109" s="11">
        <f t="shared" si="6"/>
        <v>4.3628013777267639E-2</v>
      </c>
      <c r="P109">
        <v>1.7561643835616439E-2</v>
      </c>
      <c r="Q109" s="3">
        <f t="shared" si="5"/>
        <v>1.7561643835616438E-4</v>
      </c>
      <c r="R109" s="11">
        <f t="shared" si="7"/>
        <v>4.3452397338911472E-2</v>
      </c>
      <c r="S109">
        <f t="shared" si="8"/>
        <v>0.81053980886517907</v>
      </c>
      <c r="T109" s="4" t="b">
        <f t="shared" si="9"/>
        <v>1</v>
      </c>
    </row>
    <row r="110" spans="1:20" x14ac:dyDescent="0.25">
      <c r="A110" t="s">
        <v>14</v>
      </c>
      <c r="B110" s="1">
        <v>43532</v>
      </c>
      <c r="C110" s="1">
        <v>43615</v>
      </c>
      <c r="D110">
        <v>88.55</v>
      </c>
      <c r="E110">
        <v>88.55</v>
      </c>
      <c r="F110">
        <v>83.75</v>
      </c>
      <c r="G110">
        <v>83.75</v>
      </c>
      <c r="H110">
        <v>83.75</v>
      </c>
      <c r="I110">
        <v>85.4</v>
      </c>
      <c r="J110">
        <v>10</v>
      </c>
      <c r="K110">
        <v>17.16</v>
      </c>
      <c r="L110">
        <v>500000</v>
      </c>
      <c r="M110">
        <v>8000</v>
      </c>
      <c r="N110">
        <v>83.95</v>
      </c>
      <c r="O110" s="11">
        <f t="shared" si="6"/>
        <v>-6.05060506050605E-2</v>
      </c>
      <c r="P110">
        <v>1.7561643835616439E-2</v>
      </c>
      <c r="Q110" s="3">
        <f t="shared" si="5"/>
        <v>1.7561643835616438E-4</v>
      </c>
      <c r="R110" s="11">
        <f t="shared" si="7"/>
        <v>-6.0681667043416668E-2</v>
      </c>
      <c r="S110">
        <f t="shared" si="8"/>
        <v>-1.1319261955414934</v>
      </c>
      <c r="T110" s="4" t="b">
        <f t="shared" si="9"/>
        <v>1</v>
      </c>
    </row>
    <row r="111" spans="1:20" x14ac:dyDescent="0.25">
      <c r="A111" t="s">
        <v>14</v>
      </c>
      <c r="B111" s="1">
        <v>43535</v>
      </c>
      <c r="C111" s="1">
        <v>43615</v>
      </c>
      <c r="D111">
        <v>86.2</v>
      </c>
      <c r="E111">
        <v>88.45</v>
      </c>
      <c r="F111">
        <v>86.2</v>
      </c>
      <c r="G111">
        <v>88.45</v>
      </c>
      <c r="H111">
        <v>88.45</v>
      </c>
      <c r="I111">
        <v>88.45</v>
      </c>
      <c r="J111">
        <v>3</v>
      </c>
      <c r="K111">
        <v>5.25</v>
      </c>
      <c r="L111">
        <v>496000</v>
      </c>
      <c r="M111">
        <v>-4000</v>
      </c>
      <c r="N111">
        <v>87.4</v>
      </c>
      <c r="O111" s="11">
        <f t="shared" si="6"/>
        <v>3.5714285714285678E-2</v>
      </c>
      <c r="P111">
        <v>1.7369863013698628E-2</v>
      </c>
      <c r="Q111" s="3">
        <f t="shared" si="5"/>
        <v>1.7369863013698628E-4</v>
      </c>
      <c r="R111" s="11">
        <f t="shared" si="7"/>
        <v>3.5540587084148693E-2</v>
      </c>
      <c r="S111">
        <f t="shared" si="8"/>
        <v>0.66295676248788948</v>
      </c>
      <c r="T111" s="4" t="b">
        <f t="shared" si="9"/>
        <v>1</v>
      </c>
    </row>
    <row r="112" spans="1:20" x14ac:dyDescent="0.25">
      <c r="A112" t="s">
        <v>14</v>
      </c>
      <c r="B112" s="1">
        <v>43536</v>
      </c>
      <c r="C112" s="1">
        <v>43615</v>
      </c>
      <c r="D112">
        <v>89</v>
      </c>
      <c r="E112">
        <v>95.35</v>
      </c>
      <c r="F112">
        <v>87.55</v>
      </c>
      <c r="G112">
        <v>95.1</v>
      </c>
      <c r="H112">
        <v>95.35</v>
      </c>
      <c r="I112">
        <v>95.1</v>
      </c>
      <c r="J112">
        <v>14</v>
      </c>
      <c r="K112">
        <v>25.82</v>
      </c>
      <c r="L112">
        <v>500000</v>
      </c>
      <c r="M112">
        <v>4000</v>
      </c>
      <c r="N112">
        <v>93.35</v>
      </c>
      <c r="O112" s="11">
        <f t="shared" si="6"/>
        <v>7.5183719615601941E-2</v>
      </c>
      <c r="P112">
        <v>1.7315068493150686E-2</v>
      </c>
      <c r="Q112" s="3">
        <f t="shared" si="5"/>
        <v>1.7315068493150686E-4</v>
      </c>
      <c r="R112" s="11">
        <f t="shared" si="7"/>
        <v>7.5010568930670429E-2</v>
      </c>
      <c r="S112">
        <f t="shared" si="8"/>
        <v>1.3992105367564749</v>
      </c>
      <c r="T112" s="4" t="b">
        <f t="shared" si="9"/>
        <v>1</v>
      </c>
    </row>
    <row r="113" spans="1:20" x14ac:dyDescent="0.25">
      <c r="A113" t="s">
        <v>14</v>
      </c>
      <c r="B113" s="1">
        <v>43537</v>
      </c>
      <c r="C113" s="1">
        <v>43615</v>
      </c>
      <c r="D113">
        <v>0</v>
      </c>
      <c r="E113">
        <v>0</v>
      </c>
      <c r="F113">
        <v>0</v>
      </c>
      <c r="G113">
        <v>95.1</v>
      </c>
      <c r="H113">
        <v>95.35</v>
      </c>
      <c r="I113">
        <v>93.7</v>
      </c>
      <c r="J113">
        <v>0</v>
      </c>
      <c r="K113">
        <v>0</v>
      </c>
      <c r="L113">
        <v>500000</v>
      </c>
      <c r="M113">
        <v>0</v>
      </c>
      <c r="N113">
        <v>92.2</v>
      </c>
      <c r="O113" s="11">
        <f t="shared" si="6"/>
        <v>-1.4721345951629775E-2</v>
      </c>
      <c r="P113">
        <v>1.7342465753424657E-2</v>
      </c>
      <c r="Q113" s="3">
        <f t="shared" si="5"/>
        <v>1.7342465753424657E-4</v>
      </c>
      <c r="R113" s="11">
        <f t="shared" si="7"/>
        <v>-1.4894770609164021E-2</v>
      </c>
      <c r="S113">
        <f t="shared" si="8"/>
        <v>-0.27783978012719074</v>
      </c>
      <c r="T113" s="4" t="b">
        <f t="shared" si="9"/>
        <v>1</v>
      </c>
    </row>
    <row r="114" spans="1:20" x14ac:dyDescent="0.25">
      <c r="A114" t="s">
        <v>14</v>
      </c>
      <c r="B114" s="1">
        <v>43538</v>
      </c>
      <c r="C114" s="1">
        <v>43615</v>
      </c>
      <c r="D114">
        <v>96.6</v>
      </c>
      <c r="E114">
        <v>96.6</v>
      </c>
      <c r="F114">
        <v>96.25</v>
      </c>
      <c r="G114">
        <v>96.25</v>
      </c>
      <c r="H114">
        <v>96.25</v>
      </c>
      <c r="I114">
        <v>96.2</v>
      </c>
      <c r="J114">
        <v>3</v>
      </c>
      <c r="K114">
        <v>5.79</v>
      </c>
      <c r="L114">
        <v>498000</v>
      </c>
      <c r="M114">
        <v>-2000</v>
      </c>
      <c r="N114">
        <v>94.65</v>
      </c>
      <c r="O114" s="11">
        <f t="shared" si="6"/>
        <v>2.6680896478121663E-2</v>
      </c>
      <c r="P114">
        <v>1.7205479452054796E-2</v>
      </c>
      <c r="Q114" s="3">
        <f t="shared" si="5"/>
        <v>1.7205479452054795E-4</v>
      </c>
      <c r="R114" s="11">
        <f t="shared" si="7"/>
        <v>2.6508841683601115E-2</v>
      </c>
      <c r="S114">
        <f t="shared" si="8"/>
        <v>0.49448299259250023</v>
      </c>
      <c r="T114" s="4" t="b">
        <f t="shared" si="9"/>
        <v>1</v>
      </c>
    </row>
    <row r="115" spans="1:20" x14ac:dyDescent="0.25">
      <c r="A115" t="s">
        <v>14</v>
      </c>
      <c r="B115" s="1">
        <v>43539</v>
      </c>
      <c r="C115" s="1">
        <v>43615</v>
      </c>
      <c r="D115">
        <v>0</v>
      </c>
      <c r="E115">
        <v>0</v>
      </c>
      <c r="F115">
        <v>0</v>
      </c>
      <c r="G115">
        <v>96.25</v>
      </c>
      <c r="H115">
        <v>96.25</v>
      </c>
      <c r="I115">
        <v>97.3</v>
      </c>
      <c r="J115">
        <v>0</v>
      </c>
      <c r="K115">
        <v>0</v>
      </c>
      <c r="L115">
        <v>498000</v>
      </c>
      <c r="M115">
        <v>0</v>
      </c>
      <c r="N115">
        <v>95.75</v>
      </c>
      <c r="O115" s="11">
        <f t="shared" si="6"/>
        <v>1.1434511434511374E-2</v>
      </c>
      <c r="P115">
        <v>1.7287671232876712E-2</v>
      </c>
      <c r="Q115" s="3">
        <f t="shared" si="5"/>
        <v>1.7287671232876713E-4</v>
      </c>
      <c r="R115" s="11">
        <f t="shared" si="7"/>
        <v>1.1261634722182607E-2</v>
      </c>
      <c r="S115">
        <f t="shared" si="8"/>
        <v>0.21006903679059516</v>
      </c>
      <c r="T115" s="4" t="b">
        <f t="shared" si="9"/>
        <v>1</v>
      </c>
    </row>
    <row r="116" spans="1:20" x14ac:dyDescent="0.25">
      <c r="A116" t="s">
        <v>14</v>
      </c>
      <c r="B116" s="1">
        <v>43542</v>
      </c>
      <c r="C116" s="1">
        <v>43615</v>
      </c>
      <c r="D116">
        <v>94.6</v>
      </c>
      <c r="E116">
        <v>94.6</v>
      </c>
      <c r="F116">
        <v>94.6</v>
      </c>
      <c r="G116">
        <v>94.6</v>
      </c>
      <c r="H116">
        <v>94.6</v>
      </c>
      <c r="I116">
        <v>93.4</v>
      </c>
      <c r="J116">
        <v>2</v>
      </c>
      <c r="K116">
        <v>3.78</v>
      </c>
      <c r="L116">
        <v>502000</v>
      </c>
      <c r="M116">
        <v>4000</v>
      </c>
      <c r="N116">
        <v>92</v>
      </c>
      <c r="O116" s="11">
        <f t="shared" si="6"/>
        <v>-4.0082219938334961E-2</v>
      </c>
      <c r="P116">
        <v>1.7205479452054796E-2</v>
      </c>
      <c r="Q116" s="3">
        <f t="shared" si="5"/>
        <v>1.7205479452054795E-4</v>
      </c>
      <c r="R116" s="11">
        <f t="shared" si="7"/>
        <v>-4.0254274732855512E-2</v>
      </c>
      <c r="S116">
        <f t="shared" si="8"/>
        <v>-0.75088359092116486</v>
      </c>
      <c r="T116" s="4" t="b">
        <f t="shared" si="9"/>
        <v>1</v>
      </c>
    </row>
    <row r="117" spans="1:20" x14ac:dyDescent="0.25">
      <c r="A117" t="s">
        <v>14</v>
      </c>
      <c r="B117" s="1">
        <v>43543</v>
      </c>
      <c r="C117" s="1">
        <v>43615</v>
      </c>
      <c r="D117">
        <v>92</v>
      </c>
      <c r="E117">
        <v>92</v>
      </c>
      <c r="F117">
        <v>92</v>
      </c>
      <c r="G117">
        <v>92</v>
      </c>
      <c r="H117">
        <v>92</v>
      </c>
      <c r="I117">
        <v>93.55</v>
      </c>
      <c r="J117">
        <v>1</v>
      </c>
      <c r="K117">
        <v>1.84</v>
      </c>
      <c r="L117">
        <v>504000</v>
      </c>
      <c r="M117">
        <v>2000</v>
      </c>
      <c r="N117">
        <v>92.15</v>
      </c>
      <c r="O117" s="11">
        <f t="shared" si="6"/>
        <v>1.6059957173446624E-3</v>
      </c>
      <c r="P117">
        <v>1.7178082191780821E-2</v>
      </c>
      <c r="Q117" s="3">
        <f t="shared" si="5"/>
        <v>1.7178082191780821E-4</v>
      </c>
      <c r="R117" s="11">
        <f t="shared" si="7"/>
        <v>1.4342148954268543E-3</v>
      </c>
      <c r="S117">
        <f t="shared" si="8"/>
        <v>2.6753144553657824E-2</v>
      </c>
      <c r="T117" s="4" t="b">
        <f t="shared" si="9"/>
        <v>1</v>
      </c>
    </row>
    <row r="118" spans="1:20" x14ac:dyDescent="0.25">
      <c r="A118" t="s">
        <v>14</v>
      </c>
      <c r="B118" s="1">
        <v>43544</v>
      </c>
      <c r="C118" s="1">
        <v>43615</v>
      </c>
      <c r="D118">
        <v>91.25</v>
      </c>
      <c r="E118">
        <v>91.25</v>
      </c>
      <c r="F118">
        <v>91.25</v>
      </c>
      <c r="G118">
        <v>91.25</v>
      </c>
      <c r="H118">
        <v>91.25</v>
      </c>
      <c r="I118">
        <v>91.25</v>
      </c>
      <c r="J118">
        <v>5</v>
      </c>
      <c r="K118">
        <v>9.1300000000000008</v>
      </c>
      <c r="L118">
        <v>504000</v>
      </c>
      <c r="M118">
        <v>0</v>
      </c>
      <c r="N118">
        <v>89.9</v>
      </c>
      <c r="O118" s="11">
        <f t="shared" si="6"/>
        <v>-2.4585783003741285E-2</v>
      </c>
      <c r="P118">
        <v>1.7232876712328767E-2</v>
      </c>
      <c r="Q118" s="3">
        <f t="shared" si="5"/>
        <v>1.7232876712328766E-4</v>
      </c>
      <c r="R118" s="11">
        <f t="shared" si="7"/>
        <v>-2.4758111770864573E-2</v>
      </c>
      <c r="S118">
        <f t="shared" si="8"/>
        <v>-0.46182573141134819</v>
      </c>
      <c r="T118" s="4" t="b">
        <f t="shared" si="9"/>
        <v>1</v>
      </c>
    </row>
    <row r="119" spans="1:20" x14ac:dyDescent="0.25">
      <c r="A119" t="s">
        <v>14</v>
      </c>
      <c r="B119" s="1">
        <v>43546</v>
      </c>
      <c r="C119" s="1">
        <v>43615</v>
      </c>
      <c r="D119">
        <v>89.5</v>
      </c>
      <c r="E119">
        <v>89.5</v>
      </c>
      <c r="F119">
        <v>88.15</v>
      </c>
      <c r="G119">
        <v>88.15</v>
      </c>
      <c r="H119">
        <v>88.15</v>
      </c>
      <c r="I119">
        <v>88.15</v>
      </c>
      <c r="J119">
        <v>4</v>
      </c>
      <c r="K119">
        <v>7.1</v>
      </c>
      <c r="L119">
        <v>502000</v>
      </c>
      <c r="M119">
        <v>-2000</v>
      </c>
      <c r="N119">
        <v>87.05</v>
      </c>
      <c r="O119" s="11">
        <f t="shared" si="6"/>
        <v>-3.3972602739725966E-2</v>
      </c>
      <c r="P119">
        <v>1.7232876712328767E-2</v>
      </c>
      <c r="Q119" s="3">
        <f t="shared" si="5"/>
        <v>1.7232876712328766E-4</v>
      </c>
      <c r="R119" s="11">
        <f t="shared" si="7"/>
        <v>-3.4144931506849253E-2</v>
      </c>
      <c r="S119">
        <f t="shared" si="8"/>
        <v>-0.6369228846320204</v>
      </c>
      <c r="T119" s="4" t="b">
        <f t="shared" si="9"/>
        <v>1</v>
      </c>
    </row>
    <row r="120" spans="1:20" x14ac:dyDescent="0.25">
      <c r="A120" t="s">
        <v>14</v>
      </c>
      <c r="B120" s="1">
        <v>43549</v>
      </c>
      <c r="C120" s="1">
        <v>43615</v>
      </c>
      <c r="D120">
        <v>87.5</v>
      </c>
      <c r="E120">
        <v>87.5</v>
      </c>
      <c r="F120">
        <v>87.5</v>
      </c>
      <c r="G120">
        <v>87.5</v>
      </c>
      <c r="H120">
        <v>87.5</v>
      </c>
      <c r="I120">
        <v>86.1</v>
      </c>
      <c r="J120">
        <v>1</v>
      </c>
      <c r="K120">
        <v>1.75</v>
      </c>
      <c r="L120">
        <v>500000</v>
      </c>
      <c r="M120">
        <v>-2000</v>
      </c>
      <c r="N120">
        <v>84.9</v>
      </c>
      <c r="O120" s="11">
        <f t="shared" si="6"/>
        <v>-2.32558139534885E-2</v>
      </c>
      <c r="P120">
        <v>1.7041095890410959E-2</v>
      </c>
      <c r="Q120" s="3">
        <f t="shared" si="5"/>
        <v>1.7041095890410959E-4</v>
      </c>
      <c r="R120" s="11">
        <f t="shared" si="7"/>
        <v>-2.3426224912392608E-2</v>
      </c>
      <c r="S120">
        <f t="shared" si="8"/>
        <v>-0.43698136410806987</v>
      </c>
      <c r="T120" s="4" t="b">
        <f t="shared" si="9"/>
        <v>1</v>
      </c>
    </row>
    <row r="121" spans="1:20" x14ac:dyDescent="0.25">
      <c r="A121" t="s">
        <v>14</v>
      </c>
      <c r="B121" s="1">
        <v>43550</v>
      </c>
      <c r="C121" s="1">
        <v>43615</v>
      </c>
      <c r="D121">
        <v>89.35</v>
      </c>
      <c r="E121">
        <v>90.55</v>
      </c>
      <c r="F121">
        <v>89</v>
      </c>
      <c r="G121">
        <v>90.45</v>
      </c>
      <c r="H121">
        <v>90.45</v>
      </c>
      <c r="I121">
        <v>90.9</v>
      </c>
      <c r="J121">
        <v>4</v>
      </c>
      <c r="K121">
        <v>7.19</v>
      </c>
      <c r="L121">
        <v>502000</v>
      </c>
      <c r="M121">
        <v>2000</v>
      </c>
      <c r="N121">
        <v>89.65</v>
      </c>
      <c r="O121" s="11">
        <f t="shared" si="6"/>
        <v>5.5749128919860766E-2</v>
      </c>
      <c r="P121">
        <v>1.6767123287671232E-2</v>
      </c>
      <c r="Q121" s="3">
        <f t="shared" si="5"/>
        <v>1.6767123287671231E-4</v>
      </c>
      <c r="R121" s="11">
        <f t="shared" si="7"/>
        <v>5.5581457686984054E-2</v>
      </c>
      <c r="S121">
        <f t="shared" si="8"/>
        <v>1.0367893798511569</v>
      </c>
      <c r="T121" s="4" t="b">
        <f t="shared" si="9"/>
        <v>1</v>
      </c>
    </row>
    <row r="122" spans="1:20" x14ac:dyDescent="0.25">
      <c r="A122" t="s">
        <v>14</v>
      </c>
      <c r="B122" s="1">
        <v>43551</v>
      </c>
      <c r="C122" s="1">
        <v>43615</v>
      </c>
      <c r="D122">
        <v>89.35</v>
      </c>
      <c r="E122">
        <v>89.35</v>
      </c>
      <c r="F122">
        <v>88.8</v>
      </c>
      <c r="G122">
        <v>88.95</v>
      </c>
      <c r="H122">
        <v>89.05</v>
      </c>
      <c r="I122">
        <v>88.95</v>
      </c>
      <c r="J122">
        <v>3</v>
      </c>
      <c r="K122">
        <v>5.34</v>
      </c>
      <c r="L122">
        <v>506000</v>
      </c>
      <c r="M122">
        <v>4000</v>
      </c>
      <c r="N122">
        <v>87.95</v>
      </c>
      <c r="O122" s="11">
        <f t="shared" si="6"/>
        <v>-2.1452145214521483E-2</v>
      </c>
      <c r="P122">
        <v>1.6931506849315069E-2</v>
      </c>
      <c r="Q122" s="3">
        <f t="shared" si="5"/>
        <v>1.6931506849315067E-4</v>
      </c>
      <c r="R122" s="11">
        <f t="shared" si="7"/>
        <v>-2.1621460283014635E-2</v>
      </c>
      <c r="S122">
        <f t="shared" si="8"/>
        <v>-0.40331616569949563</v>
      </c>
      <c r="T122" s="4" t="b">
        <f t="shared" si="9"/>
        <v>1</v>
      </c>
    </row>
    <row r="123" spans="1:20" x14ac:dyDescent="0.25">
      <c r="A123" t="s">
        <v>14</v>
      </c>
      <c r="B123" s="1">
        <v>43552</v>
      </c>
      <c r="C123" s="1">
        <v>43615</v>
      </c>
      <c r="D123">
        <v>90.25</v>
      </c>
      <c r="E123">
        <v>93.5</v>
      </c>
      <c r="F123">
        <v>90.25</v>
      </c>
      <c r="G123">
        <v>93.2</v>
      </c>
      <c r="H123">
        <v>93.5</v>
      </c>
      <c r="I123">
        <v>93.2</v>
      </c>
      <c r="J123">
        <v>25</v>
      </c>
      <c r="K123">
        <v>46.08</v>
      </c>
      <c r="L123">
        <v>542000</v>
      </c>
      <c r="M123">
        <v>36000</v>
      </c>
      <c r="N123">
        <v>91.85</v>
      </c>
      <c r="O123" s="11">
        <f t="shared" si="6"/>
        <v>4.7779651489600901E-2</v>
      </c>
      <c r="P123">
        <v>1.7041095890410959E-2</v>
      </c>
      <c r="Q123" s="3">
        <f t="shared" si="5"/>
        <v>1.7041095890410959E-4</v>
      </c>
      <c r="R123" s="11">
        <f t="shared" si="7"/>
        <v>4.7609240530696789E-2</v>
      </c>
      <c r="S123">
        <f t="shared" si="8"/>
        <v>0.88807953262019046</v>
      </c>
      <c r="T123" s="4" t="b">
        <f t="shared" si="9"/>
        <v>1</v>
      </c>
    </row>
    <row r="124" spans="1:20" x14ac:dyDescent="0.25">
      <c r="A124" t="s">
        <v>14</v>
      </c>
      <c r="B124" s="1">
        <v>43553</v>
      </c>
      <c r="C124" s="1">
        <v>43643</v>
      </c>
      <c r="D124">
        <v>0</v>
      </c>
      <c r="E124">
        <v>0</v>
      </c>
      <c r="F124">
        <v>0</v>
      </c>
      <c r="G124">
        <v>93.6</v>
      </c>
      <c r="H124">
        <v>0</v>
      </c>
      <c r="I124">
        <v>92.75</v>
      </c>
      <c r="J124">
        <v>0</v>
      </c>
      <c r="K124">
        <v>0</v>
      </c>
      <c r="L124">
        <v>0</v>
      </c>
      <c r="M124">
        <v>0</v>
      </c>
      <c r="N124">
        <v>90.95</v>
      </c>
      <c r="O124" s="11">
        <f t="shared" si="6"/>
        <v>-4.8283261802575415E-3</v>
      </c>
      <c r="P124">
        <v>1.7041095890410959E-2</v>
      </c>
      <c r="Q124" s="3">
        <f t="shared" si="5"/>
        <v>1.7041095890410959E-4</v>
      </c>
      <c r="R124" s="11">
        <f t="shared" si="7"/>
        <v>-4.9987371391616514E-3</v>
      </c>
      <c r="S124">
        <f t="shared" si="8"/>
        <v>-9.3244002482576388E-2</v>
      </c>
      <c r="T124" s="4" t="b">
        <f t="shared" si="9"/>
        <v>1</v>
      </c>
    </row>
    <row r="125" spans="1:20" x14ac:dyDescent="0.25">
      <c r="A125" t="s">
        <v>14</v>
      </c>
      <c r="B125" s="1">
        <v>43556</v>
      </c>
      <c r="C125" s="1">
        <v>43643</v>
      </c>
      <c r="D125">
        <v>0</v>
      </c>
      <c r="E125">
        <v>0</v>
      </c>
      <c r="F125">
        <v>0</v>
      </c>
      <c r="G125">
        <v>93.6</v>
      </c>
      <c r="H125">
        <v>0</v>
      </c>
      <c r="I125">
        <v>93.6</v>
      </c>
      <c r="J125">
        <v>0</v>
      </c>
      <c r="K125">
        <v>0</v>
      </c>
      <c r="L125">
        <v>0</v>
      </c>
      <c r="M125">
        <v>0</v>
      </c>
      <c r="N125">
        <v>91.85</v>
      </c>
      <c r="O125" s="11">
        <f t="shared" si="6"/>
        <v>9.1644204851751409E-3</v>
      </c>
      <c r="P125">
        <v>1.7013698630136985E-2</v>
      </c>
      <c r="Q125" s="3">
        <f t="shared" si="5"/>
        <v>1.7013698630136985E-4</v>
      </c>
      <c r="R125" s="11">
        <f t="shared" si="7"/>
        <v>8.9942834988737709E-3</v>
      </c>
      <c r="S125">
        <f t="shared" si="8"/>
        <v>0.16777497386842702</v>
      </c>
      <c r="T125" s="4" t="b">
        <f t="shared" si="9"/>
        <v>1</v>
      </c>
    </row>
    <row r="126" spans="1:20" x14ac:dyDescent="0.25">
      <c r="A126" t="s">
        <v>14</v>
      </c>
      <c r="B126" s="1">
        <v>43557</v>
      </c>
      <c r="C126" s="1">
        <v>43643</v>
      </c>
      <c r="D126">
        <v>0</v>
      </c>
      <c r="E126">
        <v>0</v>
      </c>
      <c r="F126">
        <v>0</v>
      </c>
      <c r="G126">
        <v>93.6</v>
      </c>
      <c r="H126">
        <v>0</v>
      </c>
      <c r="I126">
        <v>94.15</v>
      </c>
      <c r="J126">
        <v>0</v>
      </c>
      <c r="K126">
        <v>0</v>
      </c>
      <c r="L126">
        <v>0</v>
      </c>
      <c r="M126">
        <v>0</v>
      </c>
      <c r="N126">
        <v>92.55</v>
      </c>
      <c r="O126" s="11">
        <f t="shared" si="6"/>
        <v>5.8760683760684983E-3</v>
      </c>
      <c r="P126">
        <v>1.6986301369863014E-2</v>
      </c>
      <c r="Q126" s="3">
        <f t="shared" si="5"/>
        <v>1.6986301369863014E-4</v>
      </c>
      <c r="R126" s="11">
        <f t="shared" si="7"/>
        <v>5.7062053623698683E-3</v>
      </c>
      <c r="S126">
        <f t="shared" si="8"/>
        <v>0.10644076937082976</v>
      </c>
      <c r="T126" s="4" t="b">
        <f t="shared" si="9"/>
        <v>1</v>
      </c>
    </row>
    <row r="127" spans="1:20" x14ac:dyDescent="0.25">
      <c r="A127" t="s">
        <v>14</v>
      </c>
      <c r="B127" s="1">
        <v>43558</v>
      </c>
      <c r="C127" s="1">
        <v>43643</v>
      </c>
      <c r="D127">
        <v>0</v>
      </c>
      <c r="E127">
        <v>0</v>
      </c>
      <c r="F127">
        <v>0</v>
      </c>
      <c r="G127">
        <v>93.6</v>
      </c>
      <c r="H127">
        <v>0</v>
      </c>
      <c r="I127">
        <v>91.65</v>
      </c>
      <c r="J127">
        <v>0</v>
      </c>
      <c r="K127">
        <v>0</v>
      </c>
      <c r="L127">
        <v>0</v>
      </c>
      <c r="M127">
        <v>0</v>
      </c>
      <c r="N127">
        <v>90.1</v>
      </c>
      <c r="O127" s="11">
        <f t="shared" si="6"/>
        <v>-2.6553372278279339E-2</v>
      </c>
      <c r="P127">
        <v>1.6986301369863014E-2</v>
      </c>
      <c r="Q127" s="3">
        <f t="shared" si="5"/>
        <v>1.6986301369863014E-4</v>
      </c>
      <c r="R127" s="11">
        <f t="shared" si="7"/>
        <v>-2.6723235291977971E-2</v>
      </c>
      <c r="S127">
        <f t="shared" si="8"/>
        <v>-0.49848218630787389</v>
      </c>
      <c r="T127" s="4" t="b">
        <f t="shared" si="9"/>
        <v>1</v>
      </c>
    </row>
    <row r="128" spans="1:20" x14ac:dyDescent="0.25">
      <c r="A128" t="s">
        <v>14</v>
      </c>
      <c r="B128" s="1">
        <v>43559</v>
      </c>
      <c r="C128" s="1">
        <v>43643</v>
      </c>
      <c r="D128">
        <v>0</v>
      </c>
      <c r="E128">
        <v>0</v>
      </c>
      <c r="F128">
        <v>0</v>
      </c>
      <c r="G128">
        <v>93.6</v>
      </c>
      <c r="H128">
        <v>0</v>
      </c>
      <c r="I128">
        <v>93.3</v>
      </c>
      <c r="J128">
        <v>0</v>
      </c>
      <c r="K128">
        <v>0</v>
      </c>
      <c r="L128">
        <v>0</v>
      </c>
      <c r="M128">
        <v>0</v>
      </c>
      <c r="N128">
        <v>91.75</v>
      </c>
      <c r="O128" s="11">
        <f t="shared" si="6"/>
        <v>1.8003273322422166E-2</v>
      </c>
      <c r="P128">
        <v>1.7041095890410959E-2</v>
      </c>
      <c r="Q128" s="3">
        <f t="shared" si="5"/>
        <v>1.7041095890410959E-4</v>
      </c>
      <c r="R128" s="11">
        <f t="shared" si="7"/>
        <v>1.7832862363518057E-2</v>
      </c>
      <c r="S128">
        <f t="shared" si="8"/>
        <v>0.33264550949646327</v>
      </c>
      <c r="T128" s="4" t="b">
        <f t="shared" si="9"/>
        <v>1</v>
      </c>
    </row>
    <row r="129" spans="1:20" x14ac:dyDescent="0.25">
      <c r="A129" t="s">
        <v>14</v>
      </c>
      <c r="B129" s="1">
        <v>43560</v>
      </c>
      <c r="C129" s="1">
        <v>43643</v>
      </c>
      <c r="D129">
        <v>0</v>
      </c>
      <c r="E129">
        <v>0</v>
      </c>
      <c r="F129">
        <v>0</v>
      </c>
      <c r="G129">
        <v>93.6</v>
      </c>
      <c r="H129">
        <v>0</v>
      </c>
      <c r="I129">
        <v>90.95</v>
      </c>
      <c r="J129">
        <v>0</v>
      </c>
      <c r="K129">
        <v>0</v>
      </c>
      <c r="L129">
        <v>0</v>
      </c>
      <c r="M129">
        <v>0</v>
      </c>
      <c r="N129">
        <v>89.5</v>
      </c>
      <c r="O129" s="11">
        <f t="shared" si="6"/>
        <v>-2.5187566988210015E-2</v>
      </c>
      <c r="P129">
        <v>1.7315068493150686E-2</v>
      </c>
      <c r="Q129" s="3">
        <f t="shared" si="5"/>
        <v>1.7315068493150686E-4</v>
      </c>
      <c r="R129" s="11">
        <f t="shared" si="7"/>
        <v>-2.5360717673141523E-2</v>
      </c>
      <c r="S129">
        <f t="shared" si="8"/>
        <v>-0.4730664477530262</v>
      </c>
      <c r="T129" s="4" t="b">
        <f t="shared" si="9"/>
        <v>1</v>
      </c>
    </row>
    <row r="130" spans="1:20" x14ac:dyDescent="0.25">
      <c r="A130" t="s">
        <v>14</v>
      </c>
      <c r="B130" s="1">
        <v>43563</v>
      </c>
      <c r="C130" s="1">
        <v>43643</v>
      </c>
      <c r="D130">
        <v>0</v>
      </c>
      <c r="E130">
        <v>0</v>
      </c>
      <c r="F130">
        <v>0</v>
      </c>
      <c r="G130">
        <v>93.6</v>
      </c>
      <c r="H130">
        <v>0</v>
      </c>
      <c r="I130">
        <v>89.2</v>
      </c>
      <c r="J130">
        <v>0</v>
      </c>
      <c r="K130">
        <v>0</v>
      </c>
      <c r="L130">
        <v>0</v>
      </c>
      <c r="M130">
        <v>0</v>
      </c>
      <c r="N130">
        <v>87.85</v>
      </c>
      <c r="O130" s="11">
        <f t="shared" si="6"/>
        <v>-1.9241341396371632E-2</v>
      </c>
      <c r="P130">
        <v>1.7287671232876712E-2</v>
      </c>
      <c r="Q130" s="3">
        <f t="shared" si="5"/>
        <v>1.7287671232876713E-4</v>
      </c>
      <c r="R130" s="11">
        <f t="shared" si="7"/>
        <v>-1.94142181087004E-2</v>
      </c>
      <c r="S130">
        <f t="shared" si="8"/>
        <v>-0.36214334763530731</v>
      </c>
      <c r="T130" s="4" t="b">
        <f t="shared" si="9"/>
        <v>1</v>
      </c>
    </row>
    <row r="131" spans="1:20" x14ac:dyDescent="0.25">
      <c r="A131" t="s">
        <v>14</v>
      </c>
      <c r="B131" s="1">
        <v>43564</v>
      </c>
      <c r="C131" s="1">
        <v>43643</v>
      </c>
      <c r="D131">
        <v>0</v>
      </c>
      <c r="E131">
        <v>0</v>
      </c>
      <c r="F131">
        <v>0</v>
      </c>
      <c r="G131">
        <v>93.6</v>
      </c>
      <c r="H131">
        <v>0</v>
      </c>
      <c r="I131">
        <v>89.6</v>
      </c>
      <c r="J131">
        <v>0</v>
      </c>
      <c r="K131">
        <v>0</v>
      </c>
      <c r="L131">
        <v>0</v>
      </c>
      <c r="M131">
        <v>0</v>
      </c>
      <c r="N131">
        <v>88.25</v>
      </c>
      <c r="O131" s="11">
        <f t="shared" si="6"/>
        <v>4.4843049327353305E-3</v>
      </c>
      <c r="P131">
        <v>1.7287671232876712E-2</v>
      </c>
      <c r="Q131" s="3">
        <f t="shared" ref="Q131:Q194" si="10">P131/100</f>
        <v>1.7287671232876713E-4</v>
      </c>
      <c r="R131" s="11">
        <f t="shared" si="7"/>
        <v>4.3114282204065636E-3</v>
      </c>
      <c r="S131">
        <f t="shared" si="8"/>
        <v>8.0423277418916694E-2</v>
      </c>
      <c r="T131" s="4" t="b">
        <f t="shared" si="9"/>
        <v>1</v>
      </c>
    </row>
    <row r="132" spans="1:20" x14ac:dyDescent="0.25">
      <c r="A132" t="s">
        <v>14</v>
      </c>
      <c r="B132" s="1">
        <v>43565</v>
      </c>
      <c r="C132" s="1">
        <v>43643</v>
      </c>
      <c r="D132">
        <v>0</v>
      </c>
      <c r="E132">
        <v>0</v>
      </c>
      <c r="F132">
        <v>0</v>
      </c>
      <c r="G132">
        <v>93.6</v>
      </c>
      <c r="H132">
        <v>0</v>
      </c>
      <c r="I132">
        <v>89.5</v>
      </c>
      <c r="J132">
        <v>0</v>
      </c>
      <c r="K132">
        <v>0</v>
      </c>
      <c r="L132">
        <v>0</v>
      </c>
      <c r="M132">
        <v>0</v>
      </c>
      <c r="N132">
        <v>88.15</v>
      </c>
      <c r="O132" s="11">
        <f t="shared" ref="O132:O195" si="11">(I132-I131)/I131</f>
        <v>-1.1160714285713652E-3</v>
      </c>
      <c r="P132">
        <v>1.7369863013698628E-2</v>
      </c>
      <c r="Q132" s="3">
        <f t="shared" si="10"/>
        <v>1.7369863013698628E-4</v>
      </c>
      <c r="R132" s="11">
        <f t="shared" ref="R132:R195" si="12">O132-Q132</f>
        <v>-1.2897700587083515E-3</v>
      </c>
      <c r="S132">
        <f t="shared" ref="S132:S195" si="13">R132/(_xlfn.STDEV.S($O$3:$O$203))</f>
        <v>-2.4058741079616728E-2</v>
      </c>
      <c r="T132" s="4" t="b">
        <f t="shared" ref="T132:T195" si="14">N131&lt;I131</f>
        <v>1</v>
      </c>
    </row>
    <row r="133" spans="1:20" x14ac:dyDescent="0.25">
      <c r="A133" t="s">
        <v>14</v>
      </c>
      <c r="B133" s="1">
        <v>43566</v>
      </c>
      <c r="C133" s="1">
        <v>43643</v>
      </c>
      <c r="D133">
        <v>0</v>
      </c>
      <c r="E133">
        <v>0</v>
      </c>
      <c r="F133">
        <v>0</v>
      </c>
      <c r="G133">
        <v>93.6</v>
      </c>
      <c r="H133">
        <v>0</v>
      </c>
      <c r="I133">
        <v>89.1</v>
      </c>
      <c r="J133">
        <v>0</v>
      </c>
      <c r="K133">
        <v>0</v>
      </c>
      <c r="L133">
        <v>0</v>
      </c>
      <c r="M133">
        <v>0</v>
      </c>
      <c r="N133">
        <v>87.8</v>
      </c>
      <c r="O133" s="11">
        <f t="shared" si="11"/>
        <v>-4.4692737430168236E-3</v>
      </c>
      <c r="P133">
        <v>1.7369863013698628E-2</v>
      </c>
      <c r="Q133" s="3">
        <f t="shared" si="10"/>
        <v>1.7369863013698628E-4</v>
      </c>
      <c r="R133" s="11">
        <f t="shared" si="12"/>
        <v>-4.6429723731538095E-3</v>
      </c>
      <c r="S133">
        <f t="shared" si="13"/>
        <v>-8.6607740202457387E-2</v>
      </c>
      <c r="T133" s="4" t="b">
        <f t="shared" si="14"/>
        <v>1</v>
      </c>
    </row>
    <row r="134" spans="1:20" x14ac:dyDescent="0.25">
      <c r="A134" t="s">
        <v>14</v>
      </c>
      <c r="B134" s="1">
        <v>43567</v>
      </c>
      <c r="C134" s="1">
        <v>43643</v>
      </c>
      <c r="D134">
        <v>0</v>
      </c>
      <c r="E134">
        <v>0</v>
      </c>
      <c r="F134">
        <v>0</v>
      </c>
      <c r="G134">
        <v>93.6</v>
      </c>
      <c r="H134">
        <v>0</v>
      </c>
      <c r="I134">
        <v>90.85</v>
      </c>
      <c r="J134">
        <v>0</v>
      </c>
      <c r="K134">
        <v>0</v>
      </c>
      <c r="L134">
        <v>0</v>
      </c>
      <c r="M134">
        <v>0</v>
      </c>
      <c r="N134">
        <v>89.55</v>
      </c>
      <c r="O134" s="11">
        <f t="shared" si="11"/>
        <v>1.9640852974186308E-2</v>
      </c>
      <c r="P134">
        <v>1.7397260273972603E-2</v>
      </c>
      <c r="Q134" s="3">
        <f t="shared" si="10"/>
        <v>1.7397260273972602E-4</v>
      </c>
      <c r="R134" s="11">
        <f t="shared" si="12"/>
        <v>1.9466880371446581E-2</v>
      </c>
      <c r="S134">
        <f t="shared" si="13"/>
        <v>0.36312568377772475</v>
      </c>
      <c r="T134" s="4" t="b">
        <f t="shared" si="14"/>
        <v>1</v>
      </c>
    </row>
    <row r="135" spans="1:20" x14ac:dyDescent="0.25">
      <c r="A135" t="s">
        <v>14</v>
      </c>
      <c r="B135" s="1">
        <v>43570</v>
      </c>
      <c r="C135" s="1">
        <v>43643</v>
      </c>
      <c r="D135">
        <v>0</v>
      </c>
      <c r="E135">
        <v>0</v>
      </c>
      <c r="F135">
        <v>0</v>
      </c>
      <c r="G135">
        <v>93.6</v>
      </c>
      <c r="H135">
        <v>0</v>
      </c>
      <c r="I135">
        <v>89.25</v>
      </c>
      <c r="J135">
        <v>0</v>
      </c>
      <c r="K135">
        <v>0</v>
      </c>
      <c r="L135">
        <v>0</v>
      </c>
      <c r="M135">
        <v>0</v>
      </c>
      <c r="N135">
        <v>88</v>
      </c>
      <c r="O135" s="11">
        <f t="shared" si="11"/>
        <v>-1.7611447440836481E-2</v>
      </c>
      <c r="P135">
        <v>1.7397260273972603E-2</v>
      </c>
      <c r="Q135" s="3">
        <f t="shared" si="10"/>
        <v>1.7397260273972602E-4</v>
      </c>
      <c r="R135" s="11">
        <f t="shared" si="12"/>
        <v>-1.7785420043576208E-2</v>
      </c>
      <c r="S135">
        <f t="shared" si="13"/>
        <v>-0.3317605436190259</v>
      </c>
      <c r="T135" s="4" t="b">
        <f t="shared" si="14"/>
        <v>1</v>
      </c>
    </row>
    <row r="136" spans="1:20" x14ac:dyDescent="0.25">
      <c r="A136" t="s">
        <v>14</v>
      </c>
      <c r="B136" s="1">
        <v>43571</v>
      </c>
      <c r="C136" s="1">
        <v>43643</v>
      </c>
      <c r="D136">
        <v>90.85</v>
      </c>
      <c r="E136">
        <v>92</v>
      </c>
      <c r="F136">
        <v>90.7</v>
      </c>
      <c r="G136">
        <v>92</v>
      </c>
      <c r="H136">
        <v>92</v>
      </c>
      <c r="I136">
        <v>91.7</v>
      </c>
      <c r="J136">
        <v>3</v>
      </c>
      <c r="K136">
        <v>5.47</v>
      </c>
      <c r="L136">
        <v>6000</v>
      </c>
      <c r="M136">
        <v>6000</v>
      </c>
      <c r="N136">
        <v>90.45</v>
      </c>
      <c r="O136" s="11">
        <f t="shared" si="11"/>
        <v>2.7450980392156894E-2</v>
      </c>
      <c r="P136">
        <v>1.7424657534246577E-2</v>
      </c>
      <c r="Q136" s="3">
        <f t="shared" si="10"/>
        <v>1.7424657534246578E-4</v>
      </c>
      <c r="R136" s="11">
        <f t="shared" si="12"/>
        <v>2.727673381681443E-2</v>
      </c>
      <c r="S136">
        <f t="shared" si="13"/>
        <v>0.50880687760232524</v>
      </c>
      <c r="T136" s="4" t="b">
        <f t="shared" si="14"/>
        <v>1</v>
      </c>
    </row>
    <row r="137" spans="1:20" x14ac:dyDescent="0.25">
      <c r="A137" t="s">
        <v>14</v>
      </c>
      <c r="B137" s="1">
        <v>43573</v>
      </c>
      <c r="C137" s="1">
        <v>43643</v>
      </c>
      <c r="D137">
        <v>89.5</v>
      </c>
      <c r="E137">
        <v>89.5</v>
      </c>
      <c r="F137">
        <v>89.25</v>
      </c>
      <c r="G137">
        <v>89.25</v>
      </c>
      <c r="H137">
        <v>89.25</v>
      </c>
      <c r="I137">
        <v>89.25</v>
      </c>
      <c r="J137">
        <v>4</v>
      </c>
      <c r="K137">
        <v>7.15</v>
      </c>
      <c r="L137">
        <v>10000</v>
      </c>
      <c r="M137">
        <v>4000</v>
      </c>
      <c r="N137">
        <v>87.7</v>
      </c>
      <c r="O137" s="11">
        <f t="shared" si="11"/>
        <v>-2.6717557251908428E-2</v>
      </c>
      <c r="P137">
        <v>1.7506849315068494E-2</v>
      </c>
      <c r="Q137" s="3">
        <f t="shared" si="10"/>
        <v>1.7506849315068493E-4</v>
      </c>
      <c r="R137" s="11">
        <f t="shared" si="12"/>
        <v>-2.6892625745059111E-2</v>
      </c>
      <c r="S137">
        <f t="shared" si="13"/>
        <v>-0.50164191313245177</v>
      </c>
      <c r="T137" s="4" t="b">
        <f t="shared" si="14"/>
        <v>1</v>
      </c>
    </row>
    <row r="138" spans="1:20" x14ac:dyDescent="0.25">
      <c r="A138" t="s">
        <v>14</v>
      </c>
      <c r="B138" s="1">
        <v>43577</v>
      </c>
      <c r="C138" s="1">
        <v>43643</v>
      </c>
      <c r="D138">
        <v>87.8</v>
      </c>
      <c r="E138">
        <v>87.8</v>
      </c>
      <c r="F138">
        <v>87.8</v>
      </c>
      <c r="G138">
        <v>87.8</v>
      </c>
      <c r="H138">
        <v>87.8</v>
      </c>
      <c r="I138">
        <v>86.3</v>
      </c>
      <c r="J138">
        <v>1</v>
      </c>
      <c r="K138">
        <v>1.76</v>
      </c>
      <c r="L138">
        <v>12000</v>
      </c>
      <c r="M138">
        <v>2000</v>
      </c>
      <c r="N138">
        <v>85.2</v>
      </c>
      <c r="O138" s="11">
        <f t="shared" si="11"/>
        <v>-3.3053221288515441E-2</v>
      </c>
      <c r="P138">
        <v>1.7506849315068494E-2</v>
      </c>
      <c r="Q138" s="3">
        <f t="shared" si="10"/>
        <v>1.7506849315068493E-4</v>
      </c>
      <c r="R138" s="11">
        <f t="shared" si="12"/>
        <v>-3.3228289781666129E-2</v>
      </c>
      <c r="S138">
        <f t="shared" si="13"/>
        <v>-0.61982429734504363</v>
      </c>
      <c r="T138" s="4" t="b">
        <f t="shared" si="14"/>
        <v>1</v>
      </c>
    </row>
    <row r="139" spans="1:20" x14ac:dyDescent="0.25">
      <c r="A139" t="s">
        <v>14</v>
      </c>
      <c r="B139" s="1">
        <v>43578</v>
      </c>
      <c r="C139" s="1">
        <v>43643</v>
      </c>
      <c r="D139">
        <v>86.7</v>
      </c>
      <c r="E139">
        <v>88.5</v>
      </c>
      <c r="F139">
        <v>86.7</v>
      </c>
      <c r="G139">
        <v>88.5</v>
      </c>
      <c r="H139">
        <v>88.5</v>
      </c>
      <c r="I139">
        <v>87.35</v>
      </c>
      <c r="J139">
        <v>9</v>
      </c>
      <c r="K139">
        <v>15.7</v>
      </c>
      <c r="L139">
        <v>28000</v>
      </c>
      <c r="M139">
        <v>16000</v>
      </c>
      <c r="N139">
        <v>86.25</v>
      </c>
      <c r="O139" s="11">
        <f t="shared" si="11"/>
        <v>1.2166859791425228E-2</v>
      </c>
      <c r="P139">
        <v>1.7534246575342468E-2</v>
      </c>
      <c r="Q139" s="3">
        <f t="shared" si="10"/>
        <v>1.7534246575342467E-4</v>
      </c>
      <c r="R139" s="11">
        <f t="shared" si="12"/>
        <v>1.1991517325671804E-2</v>
      </c>
      <c r="S139">
        <f t="shared" si="13"/>
        <v>0.22368391058712972</v>
      </c>
      <c r="T139" s="4" t="b">
        <f t="shared" si="14"/>
        <v>1</v>
      </c>
    </row>
    <row r="140" spans="1:20" x14ac:dyDescent="0.25">
      <c r="A140" t="s">
        <v>14</v>
      </c>
      <c r="B140" s="1">
        <v>43579</v>
      </c>
      <c r="C140" s="1">
        <v>43643</v>
      </c>
      <c r="D140">
        <v>87.1</v>
      </c>
      <c r="E140">
        <v>89.5</v>
      </c>
      <c r="F140">
        <v>86.75</v>
      </c>
      <c r="G140">
        <v>89.5</v>
      </c>
      <c r="H140">
        <v>89.5</v>
      </c>
      <c r="I140">
        <v>89.5</v>
      </c>
      <c r="J140">
        <v>8</v>
      </c>
      <c r="K140">
        <v>14.12</v>
      </c>
      <c r="L140">
        <v>30000</v>
      </c>
      <c r="M140">
        <v>2000</v>
      </c>
      <c r="N140">
        <v>88.3</v>
      </c>
      <c r="O140" s="11">
        <f t="shared" si="11"/>
        <v>2.4613623354321761E-2</v>
      </c>
      <c r="P140">
        <v>1.7780821917808221E-2</v>
      </c>
      <c r="Q140" s="3">
        <f t="shared" si="10"/>
        <v>1.7780821917808221E-4</v>
      </c>
      <c r="R140" s="11">
        <f t="shared" si="12"/>
        <v>2.4435815135143677E-2</v>
      </c>
      <c r="S140">
        <f t="shared" si="13"/>
        <v>0.45581376729628265</v>
      </c>
      <c r="T140" s="4" t="b">
        <f t="shared" si="14"/>
        <v>1</v>
      </c>
    </row>
    <row r="141" spans="1:20" x14ac:dyDescent="0.25">
      <c r="A141" t="s">
        <v>14</v>
      </c>
      <c r="B141" s="1">
        <v>43580</v>
      </c>
      <c r="C141" s="1">
        <v>43643</v>
      </c>
      <c r="D141">
        <v>89.7</v>
      </c>
      <c r="E141">
        <v>89.7</v>
      </c>
      <c r="F141">
        <v>88.45</v>
      </c>
      <c r="G141">
        <v>88.45</v>
      </c>
      <c r="H141">
        <v>88.45</v>
      </c>
      <c r="I141">
        <v>88.75</v>
      </c>
      <c r="J141">
        <v>8</v>
      </c>
      <c r="K141">
        <v>14.24</v>
      </c>
      <c r="L141">
        <v>40000</v>
      </c>
      <c r="M141">
        <v>10000</v>
      </c>
      <c r="N141">
        <v>87.65</v>
      </c>
      <c r="O141" s="11">
        <f t="shared" si="11"/>
        <v>-8.3798882681564244E-3</v>
      </c>
      <c r="P141">
        <v>1.7726027397260272E-2</v>
      </c>
      <c r="Q141" s="3">
        <f t="shared" si="10"/>
        <v>1.7726027397260271E-4</v>
      </c>
      <c r="R141" s="11">
        <f t="shared" si="12"/>
        <v>-8.557148542129028E-3</v>
      </c>
      <c r="S141">
        <f t="shared" si="13"/>
        <v>-0.15962087177079928</v>
      </c>
      <c r="T141" s="4" t="b">
        <f t="shared" si="14"/>
        <v>1</v>
      </c>
    </row>
    <row r="142" spans="1:20" x14ac:dyDescent="0.25">
      <c r="A142" t="s">
        <v>14</v>
      </c>
      <c r="B142" s="1">
        <v>43581</v>
      </c>
      <c r="C142" s="1">
        <v>43671</v>
      </c>
      <c r="D142">
        <v>0</v>
      </c>
      <c r="E142">
        <v>0</v>
      </c>
      <c r="F142">
        <v>0</v>
      </c>
      <c r="G142">
        <v>89.25</v>
      </c>
      <c r="H142">
        <v>0</v>
      </c>
      <c r="I142">
        <v>87.6</v>
      </c>
      <c r="J142">
        <v>0</v>
      </c>
      <c r="K142">
        <v>0</v>
      </c>
      <c r="L142">
        <v>0</v>
      </c>
      <c r="M142">
        <v>0</v>
      </c>
      <c r="N142">
        <v>86.05</v>
      </c>
      <c r="O142" s="11">
        <f t="shared" si="11"/>
        <v>-1.2957746478873303E-2</v>
      </c>
      <c r="P142">
        <v>1.7698630136986301E-2</v>
      </c>
      <c r="Q142" s="3">
        <f t="shared" si="10"/>
        <v>1.76986301369863E-4</v>
      </c>
      <c r="R142" s="11">
        <f t="shared" si="12"/>
        <v>-1.3134732780243167E-2</v>
      </c>
      <c r="S142">
        <f t="shared" si="13"/>
        <v>-0.24500889362115449</v>
      </c>
      <c r="T142" s="4" t="b">
        <f t="shared" si="14"/>
        <v>1</v>
      </c>
    </row>
    <row r="143" spans="1:20" x14ac:dyDescent="0.25">
      <c r="A143" t="s">
        <v>14</v>
      </c>
      <c r="B143" s="1">
        <v>43585</v>
      </c>
      <c r="C143" s="1">
        <v>43671</v>
      </c>
      <c r="D143">
        <v>0</v>
      </c>
      <c r="E143">
        <v>0</v>
      </c>
      <c r="F143">
        <v>0</v>
      </c>
      <c r="G143">
        <v>89.25</v>
      </c>
      <c r="H143">
        <v>0</v>
      </c>
      <c r="I143">
        <v>84.8</v>
      </c>
      <c r="J143">
        <v>0</v>
      </c>
      <c r="K143">
        <v>0</v>
      </c>
      <c r="L143">
        <v>0</v>
      </c>
      <c r="M143">
        <v>0</v>
      </c>
      <c r="N143">
        <v>83.35</v>
      </c>
      <c r="O143" s="11">
        <f t="shared" si="11"/>
        <v>-3.1963470319634674E-2</v>
      </c>
      <c r="P143">
        <v>1.767123287671233E-2</v>
      </c>
      <c r="Q143" s="3">
        <f t="shared" si="10"/>
        <v>1.7671232876712329E-4</v>
      </c>
      <c r="R143" s="11">
        <f t="shared" si="12"/>
        <v>-3.2140182648401794E-2</v>
      </c>
      <c r="S143">
        <f t="shared" si="13"/>
        <v>-0.59952727803579764</v>
      </c>
      <c r="T143" s="4" t="b">
        <f t="shared" si="14"/>
        <v>1</v>
      </c>
    </row>
    <row r="144" spans="1:20" x14ac:dyDescent="0.25">
      <c r="A144" t="s">
        <v>14</v>
      </c>
      <c r="B144" s="1">
        <v>43587</v>
      </c>
      <c r="C144" s="1">
        <v>43671</v>
      </c>
      <c r="D144">
        <v>0</v>
      </c>
      <c r="E144">
        <v>0</v>
      </c>
      <c r="F144">
        <v>0</v>
      </c>
      <c r="G144">
        <v>89.25</v>
      </c>
      <c r="H144">
        <v>0</v>
      </c>
      <c r="I144">
        <v>84</v>
      </c>
      <c r="J144">
        <v>0</v>
      </c>
      <c r="K144">
        <v>0</v>
      </c>
      <c r="L144">
        <v>0</v>
      </c>
      <c r="M144">
        <v>0</v>
      </c>
      <c r="N144">
        <v>82.6</v>
      </c>
      <c r="O144" s="11">
        <f t="shared" si="11"/>
        <v>-9.4339622641509101E-3</v>
      </c>
      <c r="P144">
        <v>1.7698630136986301E-2</v>
      </c>
      <c r="Q144" s="3">
        <f t="shared" si="10"/>
        <v>1.76986301369863E-4</v>
      </c>
      <c r="R144" s="11">
        <f t="shared" si="12"/>
        <v>-9.6109485655207737E-3</v>
      </c>
      <c r="S144">
        <f t="shared" si="13"/>
        <v>-0.1792779429993453</v>
      </c>
      <c r="T144" s="4" t="b">
        <f t="shared" si="14"/>
        <v>1</v>
      </c>
    </row>
    <row r="145" spans="1:20" x14ac:dyDescent="0.25">
      <c r="A145" t="s">
        <v>14</v>
      </c>
      <c r="B145" s="1">
        <v>43588</v>
      </c>
      <c r="C145" s="1">
        <v>43671</v>
      </c>
      <c r="D145">
        <v>0</v>
      </c>
      <c r="E145">
        <v>0</v>
      </c>
      <c r="F145">
        <v>0</v>
      </c>
      <c r="G145">
        <v>89.25</v>
      </c>
      <c r="H145">
        <v>0</v>
      </c>
      <c r="I145">
        <v>83.55</v>
      </c>
      <c r="J145">
        <v>0</v>
      </c>
      <c r="K145">
        <v>0</v>
      </c>
      <c r="L145">
        <v>0</v>
      </c>
      <c r="M145">
        <v>0</v>
      </c>
      <c r="N145">
        <v>82.2</v>
      </c>
      <c r="O145" s="11">
        <f t="shared" si="11"/>
        <v>-5.357142857142891E-3</v>
      </c>
      <c r="P145">
        <v>1.767123287671233E-2</v>
      </c>
      <c r="Q145" s="3">
        <f t="shared" si="10"/>
        <v>1.7671232876712329E-4</v>
      </c>
      <c r="R145" s="11">
        <f t="shared" si="12"/>
        <v>-5.5338551859100147E-3</v>
      </c>
      <c r="S145">
        <f t="shared" si="13"/>
        <v>-0.10322583331112123</v>
      </c>
      <c r="T145" s="4" t="b">
        <f t="shared" si="14"/>
        <v>1</v>
      </c>
    </row>
    <row r="146" spans="1:20" x14ac:dyDescent="0.25">
      <c r="A146" t="s">
        <v>14</v>
      </c>
      <c r="B146" s="1">
        <v>43591</v>
      </c>
      <c r="C146" s="1">
        <v>43671</v>
      </c>
      <c r="D146">
        <v>0</v>
      </c>
      <c r="E146">
        <v>0</v>
      </c>
      <c r="F146">
        <v>0</v>
      </c>
      <c r="G146">
        <v>89.25</v>
      </c>
      <c r="H146">
        <v>0</v>
      </c>
      <c r="I146">
        <v>82.6</v>
      </c>
      <c r="J146">
        <v>0</v>
      </c>
      <c r="K146">
        <v>0</v>
      </c>
      <c r="L146">
        <v>0</v>
      </c>
      <c r="M146">
        <v>0</v>
      </c>
      <c r="N146">
        <v>81.3</v>
      </c>
      <c r="O146" s="11">
        <f t="shared" si="11"/>
        <v>-1.1370436864153236E-2</v>
      </c>
      <c r="P146">
        <v>1.767123287671233E-2</v>
      </c>
      <c r="Q146" s="3">
        <f t="shared" si="10"/>
        <v>1.7671232876712329E-4</v>
      </c>
      <c r="R146" s="11">
        <f t="shared" si="12"/>
        <v>-1.154714919292036E-2</v>
      </c>
      <c r="S146">
        <f t="shared" si="13"/>
        <v>-0.21539488435511572</v>
      </c>
      <c r="T146" s="4" t="b">
        <f t="shared" si="14"/>
        <v>1</v>
      </c>
    </row>
    <row r="147" spans="1:20" x14ac:dyDescent="0.25">
      <c r="A147" t="s">
        <v>14</v>
      </c>
      <c r="B147" s="1">
        <v>43592</v>
      </c>
      <c r="C147" s="1">
        <v>43671</v>
      </c>
      <c r="D147">
        <v>0</v>
      </c>
      <c r="E147">
        <v>0</v>
      </c>
      <c r="F147">
        <v>0</v>
      </c>
      <c r="G147">
        <v>89.25</v>
      </c>
      <c r="H147">
        <v>0</v>
      </c>
      <c r="I147">
        <v>80.150000000000006</v>
      </c>
      <c r="J147">
        <v>0</v>
      </c>
      <c r="K147">
        <v>0</v>
      </c>
      <c r="L147">
        <v>0</v>
      </c>
      <c r="M147">
        <v>0</v>
      </c>
      <c r="N147">
        <v>78.900000000000006</v>
      </c>
      <c r="O147" s="11">
        <f t="shared" si="11"/>
        <v>-2.9661016949152408E-2</v>
      </c>
      <c r="P147">
        <v>1.767123287671233E-2</v>
      </c>
      <c r="Q147" s="3">
        <f t="shared" si="10"/>
        <v>1.7671232876712329E-4</v>
      </c>
      <c r="R147" s="11">
        <f t="shared" si="12"/>
        <v>-2.9837729277919531E-2</v>
      </c>
      <c r="S147">
        <f t="shared" si="13"/>
        <v>-0.55657843679521379</v>
      </c>
      <c r="T147" s="4" t="b">
        <f t="shared" si="14"/>
        <v>1</v>
      </c>
    </row>
    <row r="148" spans="1:20" x14ac:dyDescent="0.25">
      <c r="A148" t="s">
        <v>14</v>
      </c>
      <c r="B148" s="1">
        <v>43593</v>
      </c>
      <c r="C148" s="1">
        <v>43671</v>
      </c>
      <c r="D148">
        <v>0</v>
      </c>
      <c r="E148">
        <v>0</v>
      </c>
      <c r="F148">
        <v>0</v>
      </c>
      <c r="G148">
        <v>89.25</v>
      </c>
      <c r="H148">
        <v>0</v>
      </c>
      <c r="I148">
        <v>79.400000000000006</v>
      </c>
      <c r="J148">
        <v>0</v>
      </c>
      <c r="K148">
        <v>0</v>
      </c>
      <c r="L148">
        <v>0</v>
      </c>
      <c r="M148">
        <v>0</v>
      </c>
      <c r="N148">
        <v>78.2</v>
      </c>
      <c r="O148" s="11">
        <f t="shared" si="11"/>
        <v>-9.3574547723019336E-3</v>
      </c>
      <c r="P148">
        <v>1.7479452054794519E-2</v>
      </c>
      <c r="Q148" s="3">
        <f t="shared" si="10"/>
        <v>1.747945205479452E-4</v>
      </c>
      <c r="R148" s="11">
        <f t="shared" si="12"/>
        <v>-9.5322492928498793E-3</v>
      </c>
      <c r="S148">
        <f t="shared" si="13"/>
        <v>-0.17780992518364305</v>
      </c>
      <c r="T148" s="4" t="b">
        <f t="shared" si="14"/>
        <v>1</v>
      </c>
    </row>
    <row r="149" spans="1:20" x14ac:dyDescent="0.25">
      <c r="A149" t="s">
        <v>14</v>
      </c>
      <c r="B149" s="1">
        <v>43594</v>
      </c>
      <c r="C149" s="1">
        <v>43671</v>
      </c>
      <c r="D149">
        <v>0</v>
      </c>
      <c r="E149">
        <v>0</v>
      </c>
      <c r="F149">
        <v>0</v>
      </c>
      <c r="G149">
        <v>89.25</v>
      </c>
      <c r="H149">
        <v>0</v>
      </c>
      <c r="I149">
        <v>78.099999999999994</v>
      </c>
      <c r="J149">
        <v>0</v>
      </c>
      <c r="K149">
        <v>0</v>
      </c>
      <c r="L149">
        <v>0</v>
      </c>
      <c r="M149">
        <v>0</v>
      </c>
      <c r="N149">
        <v>76.900000000000006</v>
      </c>
      <c r="O149" s="11">
        <f t="shared" si="11"/>
        <v>-1.6372795969773441E-2</v>
      </c>
      <c r="P149">
        <v>1.7506849315068494E-2</v>
      </c>
      <c r="Q149" s="3">
        <f t="shared" si="10"/>
        <v>1.7506849315068493E-4</v>
      </c>
      <c r="R149" s="11">
        <f t="shared" si="12"/>
        <v>-1.6547864462924125E-2</v>
      </c>
      <c r="S149">
        <f t="shared" si="13"/>
        <v>-0.3086757859248051</v>
      </c>
      <c r="T149" s="4" t="b">
        <f t="shared" si="14"/>
        <v>1</v>
      </c>
    </row>
    <row r="150" spans="1:20" x14ac:dyDescent="0.25">
      <c r="A150" t="s">
        <v>14</v>
      </c>
      <c r="B150" s="1">
        <v>43595</v>
      </c>
      <c r="C150" s="1">
        <v>43671</v>
      </c>
      <c r="D150">
        <v>0</v>
      </c>
      <c r="E150">
        <v>0</v>
      </c>
      <c r="F150">
        <v>0</v>
      </c>
      <c r="G150">
        <v>89.25</v>
      </c>
      <c r="H150">
        <v>0</v>
      </c>
      <c r="I150">
        <v>78.349999999999994</v>
      </c>
      <c r="J150">
        <v>0</v>
      </c>
      <c r="K150">
        <v>0</v>
      </c>
      <c r="L150">
        <v>0</v>
      </c>
      <c r="M150">
        <v>0</v>
      </c>
      <c r="N150">
        <v>77.150000000000006</v>
      </c>
      <c r="O150" s="11">
        <f t="shared" si="11"/>
        <v>3.2010243277848915E-3</v>
      </c>
      <c r="P150">
        <v>1.7479452054794519E-2</v>
      </c>
      <c r="Q150" s="3">
        <f t="shared" si="10"/>
        <v>1.747945205479452E-4</v>
      </c>
      <c r="R150" s="11">
        <f t="shared" si="12"/>
        <v>3.0262298072369462E-3</v>
      </c>
      <c r="S150">
        <f t="shared" si="13"/>
        <v>5.6449813583551042E-2</v>
      </c>
      <c r="T150" s="4" t="b">
        <f t="shared" si="14"/>
        <v>1</v>
      </c>
    </row>
    <row r="151" spans="1:20" x14ac:dyDescent="0.25">
      <c r="A151" t="s">
        <v>14</v>
      </c>
      <c r="B151" s="1">
        <v>43598</v>
      </c>
      <c r="C151" s="1">
        <v>43671</v>
      </c>
      <c r="D151">
        <v>0</v>
      </c>
      <c r="E151">
        <v>0</v>
      </c>
      <c r="F151">
        <v>0</v>
      </c>
      <c r="G151">
        <v>89.25</v>
      </c>
      <c r="H151">
        <v>0</v>
      </c>
      <c r="I151">
        <v>74.7</v>
      </c>
      <c r="J151">
        <v>0</v>
      </c>
      <c r="K151">
        <v>0</v>
      </c>
      <c r="L151">
        <v>0</v>
      </c>
      <c r="M151">
        <v>0</v>
      </c>
      <c r="N151">
        <v>73.599999999999994</v>
      </c>
      <c r="O151" s="11">
        <f t="shared" si="11"/>
        <v>-4.6585832801531481E-2</v>
      </c>
      <c r="P151">
        <v>1.7397260273972603E-2</v>
      </c>
      <c r="Q151" s="3">
        <f t="shared" si="10"/>
        <v>1.7397260273972602E-4</v>
      </c>
      <c r="R151" s="11">
        <f t="shared" si="12"/>
        <v>-4.6759805404271208E-2</v>
      </c>
      <c r="S151">
        <f t="shared" si="13"/>
        <v>-0.87223458441983404</v>
      </c>
      <c r="T151" s="4" t="b">
        <f t="shared" si="14"/>
        <v>1</v>
      </c>
    </row>
    <row r="152" spans="1:20" x14ac:dyDescent="0.25">
      <c r="A152" t="s">
        <v>14</v>
      </c>
      <c r="B152" s="1">
        <v>43599</v>
      </c>
      <c r="C152" s="1">
        <v>43671</v>
      </c>
      <c r="D152">
        <v>0</v>
      </c>
      <c r="E152">
        <v>0</v>
      </c>
      <c r="F152">
        <v>0</v>
      </c>
      <c r="G152">
        <v>89.25</v>
      </c>
      <c r="H152">
        <v>0</v>
      </c>
      <c r="I152">
        <v>75.05</v>
      </c>
      <c r="J152">
        <v>0</v>
      </c>
      <c r="K152">
        <v>0</v>
      </c>
      <c r="L152">
        <v>0</v>
      </c>
      <c r="M152">
        <v>0</v>
      </c>
      <c r="N152">
        <v>74</v>
      </c>
      <c r="O152" s="11">
        <f t="shared" si="11"/>
        <v>4.685408299866055E-3</v>
      </c>
      <c r="P152">
        <v>1.7178082191780821E-2</v>
      </c>
      <c r="Q152" s="3">
        <f t="shared" si="10"/>
        <v>1.7178082191780821E-4</v>
      </c>
      <c r="R152" s="11">
        <f t="shared" si="12"/>
        <v>4.513627477948247E-3</v>
      </c>
      <c r="S152">
        <f t="shared" si="13"/>
        <v>8.4195003666429249E-2</v>
      </c>
      <c r="T152" s="4" t="b">
        <f t="shared" si="14"/>
        <v>1</v>
      </c>
    </row>
    <row r="153" spans="1:20" x14ac:dyDescent="0.25">
      <c r="A153" t="s">
        <v>14</v>
      </c>
      <c r="B153" s="1">
        <v>43600</v>
      </c>
      <c r="C153" s="1">
        <v>43671</v>
      </c>
      <c r="D153">
        <v>72.05</v>
      </c>
      <c r="E153">
        <v>72.05</v>
      </c>
      <c r="F153">
        <v>72</v>
      </c>
      <c r="G153">
        <v>72</v>
      </c>
      <c r="H153">
        <v>72</v>
      </c>
      <c r="I153">
        <v>72.55</v>
      </c>
      <c r="J153">
        <v>2</v>
      </c>
      <c r="K153">
        <v>8.64</v>
      </c>
      <c r="L153">
        <v>12000</v>
      </c>
      <c r="M153">
        <v>12000</v>
      </c>
      <c r="N153">
        <v>71.55</v>
      </c>
      <c r="O153" s="11">
        <f t="shared" si="11"/>
        <v>-3.3311125916055964E-2</v>
      </c>
      <c r="P153">
        <v>1.7260273972602738E-2</v>
      </c>
      <c r="Q153" s="3">
        <f t="shared" si="10"/>
        <v>1.7260273972602737E-4</v>
      </c>
      <c r="R153" s="11">
        <f t="shared" si="12"/>
        <v>-3.3483728655781989E-2</v>
      </c>
      <c r="S153">
        <f t="shared" si="13"/>
        <v>-0.62458912941144829</v>
      </c>
      <c r="T153" s="4" t="b">
        <f t="shared" si="14"/>
        <v>1</v>
      </c>
    </row>
    <row r="154" spans="1:20" x14ac:dyDescent="0.25">
      <c r="A154" t="s">
        <v>14</v>
      </c>
      <c r="B154" s="1">
        <v>43601</v>
      </c>
      <c r="C154" s="1">
        <v>43671</v>
      </c>
      <c r="D154">
        <v>0</v>
      </c>
      <c r="E154">
        <v>0</v>
      </c>
      <c r="F154">
        <v>0</v>
      </c>
      <c r="G154">
        <v>72</v>
      </c>
      <c r="H154">
        <v>72</v>
      </c>
      <c r="I154">
        <v>73.150000000000006</v>
      </c>
      <c r="J154">
        <v>0</v>
      </c>
      <c r="K154">
        <v>0</v>
      </c>
      <c r="L154">
        <v>12000</v>
      </c>
      <c r="M154">
        <v>0</v>
      </c>
      <c r="N154">
        <v>72.150000000000006</v>
      </c>
      <c r="O154" s="11">
        <f t="shared" si="11"/>
        <v>8.2701585113715854E-3</v>
      </c>
      <c r="P154">
        <v>1.7397260273972603E-2</v>
      </c>
      <c r="Q154" s="3">
        <f t="shared" si="10"/>
        <v>1.7397260273972602E-4</v>
      </c>
      <c r="R154" s="11">
        <f t="shared" si="12"/>
        <v>8.0961859086318595E-3</v>
      </c>
      <c r="S154">
        <f t="shared" si="13"/>
        <v>0.15102229982240642</v>
      </c>
      <c r="T154" s="4" t="b">
        <f t="shared" si="14"/>
        <v>1</v>
      </c>
    </row>
    <row r="155" spans="1:20" x14ac:dyDescent="0.25">
      <c r="A155" t="s">
        <v>14</v>
      </c>
      <c r="B155" s="1">
        <v>43602</v>
      </c>
      <c r="C155" s="1">
        <v>43671</v>
      </c>
      <c r="D155">
        <v>73.349999999999994</v>
      </c>
      <c r="E155">
        <v>73.349999999999994</v>
      </c>
      <c r="F155">
        <v>73.349999999999994</v>
      </c>
      <c r="G155">
        <v>73.349999999999994</v>
      </c>
      <c r="H155">
        <v>73.349999999999994</v>
      </c>
      <c r="I155">
        <v>75.25</v>
      </c>
      <c r="J155">
        <v>1</v>
      </c>
      <c r="K155">
        <v>4.4000000000000004</v>
      </c>
      <c r="L155">
        <v>18000</v>
      </c>
      <c r="M155">
        <v>6000</v>
      </c>
      <c r="N155">
        <v>74.2</v>
      </c>
      <c r="O155" s="11">
        <f t="shared" si="11"/>
        <v>2.8708133971291787E-2</v>
      </c>
      <c r="P155">
        <v>1.7205479452054796E-2</v>
      </c>
      <c r="Q155" s="3">
        <f t="shared" si="10"/>
        <v>1.7205479452054795E-4</v>
      </c>
      <c r="R155" s="11">
        <f t="shared" si="12"/>
        <v>2.8536079176771239E-2</v>
      </c>
      <c r="S155">
        <f t="shared" si="13"/>
        <v>0.53229809120311233</v>
      </c>
      <c r="T155" s="4" t="b">
        <f t="shared" si="14"/>
        <v>1</v>
      </c>
    </row>
    <row r="156" spans="1:20" x14ac:dyDescent="0.25">
      <c r="A156" t="s">
        <v>14</v>
      </c>
      <c r="B156" s="1">
        <v>43605</v>
      </c>
      <c r="C156" s="1">
        <v>43671</v>
      </c>
      <c r="D156">
        <v>79.55</v>
      </c>
      <c r="E156">
        <v>82</v>
      </c>
      <c r="F156">
        <v>79.25</v>
      </c>
      <c r="G156">
        <v>82</v>
      </c>
      <c r="H156">
        <v>82</v>
      </c>
      <c r="I156">
        <v>81.25</v>
      </c>
      <c r="J156">
        <v>5</v>
      </c>
      <c r="K156">
        <v>24.03</v>
      </c>
      <c r="L156">
        <v>42000</v>
      </c>
      <c r="M156">
        <v>24000</v>
      </c>
      <c r="N156">
        <v>80.2</v>
      </c>
      <c r="O156" s="11">
        <f t="shared" si="11"/>
        <v>7.9734219269102985E-2</v>
      </c>
      <c r="P156">
        <v>1.7123287671232876E-2</v>
      </c>
      <c r="Q156" s="3">
        <f t="shared" si="10"/>
        <v>1.7123287671232877E-4</v>
      </c>
      <c r="R156" s="11">
        <f t="shared" si="12"/>
        <v>7.956298639239065E-2</v>
      </c>
      <c r="S156">
        <f t="shared" si="13"/>
        <v>1.4841291098450282</v>
      </c>
      <c r="T156" s="4" t="b">
        <f t="shared" si="14"/>
        <v>1</v>
      </c>
    </row>
    <row r="157" spans="1:20" x14ac:dyDescent="0.25">
      <c r="A157" t="s">
        <v>14</v>
      </c>
      <c r="B157" s="1">
        <v>43606</v>
      </c>
      <c r="C157" s="1">
        <v>43671</v>
      </c>
      <c r="D157">
        <v>80.2</v>
      </c>
      <c r="E157">
        <v>80.2</v>
      </c>
      <c r="F157">
        <v>78.5</v>
      </c>
      <c r="G157">
        <v>78.5</v>
      </c>
      <c r="H157">
        <v>78.5</v>
      </c>
      <c r="I157">
        <v>78.5</v>
      </c>
      <c r="J157">
        <v>6</v>
      </c>
      <c r="K157">
        <v>28.48</v>
      </c>
      <c r="L157">
        <v>66000</v>
      </c>
      <c r="M157">
        <v>24000</v>
      </c>
      <c r="N157">
        <v>77.25</v>
      </c>
      <c r="O157" s="11">
        <f t="shared" si="11"/>
        <v>-3.3846153846153845E-2</v>
      </c>
      <c r="P157">
        <v>1.6986301369863014E-2</v>
      </c>
      <c r="Q157" s="3">
        <f t="shared" si="10"/>
        <v>1.6986301369863014E-4</v>
      </c>
      <c r="R157" s="11">
        <f t="shared" si="12"/>
        <v>-3.4016016859852477E-2</v>
      </c>
      <c r="S157">
        <f t="shared" si="13"/>
        <v>-0.63451817373605524</v>
      </c>
      <c r="T157" s="4" t="b">
        <f t="shared" si="14"/>
        <v>1</v>
      </c>
    </row>
    <row r="158" spans="1:20" x14ac:dyDescent="0.25">
      <c r="A158" t="s">
        <v>14</v>
      </c>
      <c r="B158" s="1">
        <v>43607</v>
      </c>
      <c r="C158" s="1">
        <v>43671</v>
      </c>
      <c r="D158">
        <v>76.900000000000006</v>
      </c>
      <c r="E158">
        <v>77.400000000000006</v>
      </c>
      <c r="F158">
        <v>76.8</v>
      </c>
      <c r="G158">
        <v>77.400000000000006</v>
      </c>
      <c r="H158">
        <v>77.400000000000006</v>
      </c>
      <c r="I158">
        <v>78.7</v>
      </c>
      <c r="J158">
        <v>5</v>
      </c>
      <c r="K158">
        <v>23.09</v>
      </c>
      <c r="L158">
        <v>96000</v>
      </c>
      <c r="M158">
        <v>30000</v>
      </c>
      <c r="N158">
        <v>77.7</v>
      </c>
      <c r="O158" s="11">
        <f t="shared" si="11"/>
        <v>2.547770700636979E-3</v>
      </c>
      <c r="P158">
        <v>1.7041095890410959E-2</v>
      </c>
      <c r="Q158" s="3">
        <f t="shared" si="10"/>
        <v>1.7041095890410959E-4</v>
      </c>
      <c r="R158" s="11">
        <f t="shared" si="12"/>
        <v>2.3773597417328695E-3</v>
      </c>
      <c r="S158">
        <f t="shared" si="13"/>
        <v>4.4346108124680129E-2</v>
      </c>
      <c r="T158" s="4" t="b">
        <f t="shared" si="14"/>
        <v>1</v>
      </c>
    </row>
    <row r="159" spans="1:20" x14ac:dyDescent="0.25">
      <c r="A159" t="s">
        <v>14</v>
      </c>
      <c r="B159" s="1">
        <v>43608</v>
      </c>
      <c r="C159" s="1">
        <v>43671</v>
      </c>
      <c r="D159">
        <v>76.849999999999994</v>
      </c>
      <c r="E159">
        <v>76.849999999999994</v>
      </c>
      <c r="F159">
        <v>75.2</v>
      </c>
      <c r="G159">
        <v>75.2</v>
      </c>
      <c r="H159">
        <v>75.2</v>
      </c>
      <c r="I159">
        <v>75.2</v>
      </c>
      <c r="J159">
        <v>3</v>
      </c>
      <c r="K159">
        <v>13.73</v>
      </c>
      <c r="L159">
        <v>102000</v>
      </c>
      <c r="M159">
        <v>6000</v>
      </c>
      <c r="N159">
        <v>74.900000000000006</v>
      </c>
      <c r="O159" s="11">
        <f t="shared" si="11"/>
        <v>-4.4472681067344345E-2</v>
      </c>
      <c r="P159">
        <v>1.7013698630136985E-2</v>
      </c>
      <c r="Q159" s="3">
        <f t="shared" si="10"/>
        <v>1.7013698630136985E-4</v>
      </c>
      <c r="R159" s="11">
        <f t="shared" si="12"/>
        <v>-4.4642818053645714E-2</v>
      </c>
      <c r="S159">
        <f t="shared" si="13"/>
        <v>-0.83274533577924392</v>
      </c>
      <c r="T159" s="4" t="b">
        <f t="shared" si="14"/>
        <v>1</v>
      </c>
    </row>
    <row r="160" spans="1:20" x14ac:dyDescent="0.25">
      <c r="A160" t="s">
        <v>14</v>
      </c>
      <c r="B160" s="1">
        <v>43609</v>
      </c>
      <c r="C160" s="1">
        <v>43671</v>
      </c>
      <c r="D160">
        <v>0</v>
      </c>
      <c r="E160">
        <v>0</v>
      </c>
      <c r="F160">
        <v>0</v>
      </c>
      <c r="G160">
        <v>75.2</v>
      </c>
      <c r="H160">
        <v>75.2</v>
      </c>
      <c r="I160">
        <v>78.900000000000006</v>
      </c>
      <c r="J160">
        <v>0</v>
      </c>
      <c r="K160">
        <v>0</v>
      </c>
      <c r="L160">
        <v>102000</v>
      </c>
      <c r="M160">
        <v>0</v>
      </c>
      <c r="N160">
        <v>77.95</v>
      </c>
      <c r="O160" s="11">
        <f t="shared" si="11"/>
        <v>4.9202127659574504E-2</v>
      </c>
      <c r="P160">
        <v>1.7041095890410959E-2</v>
      </c>
      <c r="Q160" s="3">
        <f t="shared" si="10"/>
        <v>1.7041095890410959E-4</v>
      </c>
      <c r="R160" s="11">
        <f t="shared" si="12"/>
        <v>4.9031716700670393E-2</v>
      </c>
      <c r="S160">
        <f t="shared" si="13"/>
        <v>0.91461370871945014</v>
      </c>
      <c r="T160" s="4" t="b">
        <f t="shared" si="14"/>
        <v>1</v>
      </c>
    </row>
    <row r="161" spans="1:20" x14ac:dyDescent="0.25">
      <c r="A161" t="s">
        <v>14</v>
      </c>
      <c r="B161" s="1">
        <v>43612</v>
      </c>
      <c r="C161" s="1">
        <v>43671</v>
      </c>
      <c r="D161">
        <v>78.2</v>
      </c>
      <c r="E161">
        <v>79.3</v>
      </c>
      <c r="F161">
        <v>77.900000000000006</v>
      </c>
      <c r="G161">
        <v>79.3</v>
      </c>
      <c r="H161">
        <v>79.3</v>
      </c>
      <c r="I161">
        <v>79.3</v>
      </c>
      <c r="J161">
        <v>5</v>
      </c>
      <c r="K161">
        <v>23.48</v>
      </c>
      <c r="L161">
        <v>114000</v>
      </c>
      <c r="M161">
        <v>12000</v>
      </c>
      <c r="N161">
        <v>78.5</v>
      </c>
      <c r="O161" s="11">
        <f t="shared" si="11"/>
        <v>5.069708491761615E-3</v>
      </c>
      <c r="P161">
        <v>1.6767123287671232E-2</v>
      </c>
      <c r="Q161" s="3">
        <f t="shared" si="10"/>
        <v>1.6767123287671231E-4</v>
      </c>
      <c r="R161" s="11">
        <f t="shared" si="12"/>
        <v>4.9020372588849028E-3</v>
      </c>
      <c r="S161">
        <f t="shared" si="13"/>
        <v>9.1440210119511214E-2</v>
      </c>
      <c r="T161" s="4" t="b">
        <f t="shared" si="14"/>
        <v>1</v>
      </c>
    </row>
    <row r="162" spans="1:20" x14ac:dyDescent="0.25">
      <c r="A162" t="s">
        <v>14</v>
      </c>
      <c r="B162" s="1">
        <v>43613</v>
      </c>
      <c r="C162" s="1">
        <v>43671</v>
      </c>
      <c r="D162">
        <v>78.7</v>
      </c>
      <c r="E162">
        <v>78.849999999999994</v>
      </c>
      <c r="F162">
        <v>77.150000000000006</v>
      </c>
      <c r="G162">
        <v>77.150000000000006</v>
      </c>
      <c r="H162">
        <v>77.150000000000006</v>
      </c>
      <c r="I162">
        <v>78.650000000000006</v>
      </c>
      <c r="J162">
        <v>8</v>
      </c>
      <c r="K162">
        <v>37.659999999999997</v>
      </c>
      <c r="L162">
        <v>150000</v>
      </c>
      <c r="M162">
        <v>36000</v>
      </c>
      <c r="N162">
        <v>77.75</v>
      </c>
      <c r="O162" s="11">
        <f t="shared" si="11"/>
        <v>-8.1967213114753027E-3</v>
      </c>
      <c r="P162">
        <v>1.6575342465753425E-2</v>
      </c>
      <c r="Q162" s="3">
        <f t="shared" si="10"/>
        <v>1.6575342465753425E-4</v>
      </c>
      <c r="R162" s="11">
        <f t="shared" si="12"/>
        <v>-8.3624747361328369E-3</v>
      </c>
      <c r="S162">
        <f t="shared" si="13"/>
        <v>-0.15598952162290056</v>
      </c>
      <c r="T162" s="4" t="b">
        <f t="shared" si="14"/>
        <v>1</v>
      </c>
    </row>
    <row r="163" spans="1:20" x14ac:dyDescent="0.25">
      <c r="A163" t="s">
        <v>14</v>
      </c>
      <c r="B163" s="1">
        <v>43614</v>
      </c>
      <c r="C163" s="1">
        <v>43671</v>
      </c>
      <c r="D163">
        <v>77.75</v>
      </c>
      <c r="E163">
        <v>77.75</v>
      </c>
      <c r="F163">
        <v>76.599999999999994</v>
      </c>
      <c r="G163">
        <v>77.3</v>
      </c>
      <c r="H163">
        <v>77.3</v>
      </c>
      <c r="I163">
        <v>77.3</v>
      </c>
      <c r="J163">
        <v>8</v>
      </c>
      <c r="K163">
        <v>37.090000000000003</v>
      </c>
      <c r="L163">
        <v>180000</v>
      </c>
      <c r="M163">
        <v>30000</v>
      </c>
      <c r="N163">
        <v>76.2</v>
      </c>
      <c r="O163" s="11">
        <f t="shared" si="11"/>
        <v>-1.716465352829E-2</v>
      </c>
      <c r="P163">
        <v>1.6630136986301371E-2</v>
      </c>
      <c r="Q163" s="3">
        <f t="shared" si="10"/>
        <v>1.6630136986301372E-4</v>
      </c>
      <c r="R163" s="11">
        <f t="shared" si="12"/>
        <v>-1.7330954898153013E-2</v>
      </c>
      <c r="S163">
        <f t="shared" si="13"/>
        <v>-0.32328317264144496</v>
      </c>
      <c r="T163" s="4" t="b">
        <f t="shared" si="14"/>
        <v>1</v>
      </c>
    </row>
    <row r="164" spans="1:20" x14ac:dyDescent="0.25">
      <c r="A164" t="s">
        <v>14</v>
      </c>
      <c r="B164" s="1">
        <v>43615</v>
      </c>
      <c r="C164" s="1">
        <v>43671</v>
      </c>
      <c r="D164">
        <v>77.8</v>
      </c>
      <c r="E164">
        <v>78.5</v>
      </c>
      <c r="F164">
        <v>77.8</v>
      </c>
      <c r="G164">
        <v>78.3</v>
      </c>
      <c r="H164">
        <v>78.3</v>
      </c>
      <c r="I164">
        <v>78.7</v>
      </c>
      <c r="J164">
        <v>4</v>
      </c>
      <c r="K164">
        <v>18.77</v>
      </c>
      <c r="L164">
        <v>186000</v>
      </c>
      <c r="M164">
        <v>6000</v>
      </c>
      <c r="N164">
        <v>77.849999999999994</v>
      </c>
      <c r="O164" s="11">
        <f t="shared" si="11"/>
        <v>1.8111254851229053E-2</v>
      </c>
      <c r="P164">
        <v>1.6109589041095891E-2</v>
      </c>
      <c r="Q164" s="3">
        <f t="shared" si="10"/>
        <v>1.610958904109589E-4</v>
      </c>
      <c r="R164" s="11">
        <f t="shared" si="12"/>
        <v>1.7950158960818093E-2</v>
      </c>
      <c r="S164">
        <f t="shared" si="13"/>
        <v>0.33483350296468484</v>
      </c>
      <c r="T164" s="4" t="b">
        <f t="shared" si="14"/>
        <v>1</v>
      </c>
    </row>
    <row r="165" spans="1:20" x14ac:dyDescent="0.25">
      <c r="A165" t="s">
        <v>14</v>
      </c>
      <c r="B165" s="1">
        <v>43616</v>
      </c>
      <c r="C165" s="1">
        <v>43706</v>
      </c>
      <c r="D165">
        <v>75.650000000000006</v>
      </c>
      <c r="E165">
        <v>75.650000000000006</v>
      </c>
      <c r="F165">
        <v>75.650000000000006</v>
      </c>
      <c r="G165">
        <v>75.650000000000006</v>
      </c>
      <c r="H165">
        <v>75.650000000000006</v>
      </c>
      <c r="I165">
        <v>75.849999999999994</v>
      </c>
      <c r="J165">
        <v>1</v>
      </c>
      <c r="K165">
        <v>4.54</v>
      </c>
      <c r="L165">
        <v>6000</v>
      </c>
      <c r="M165">
        <v>6000</v>
      </c>
      <c r="N165">
        <v>74.55</v>
      </c>
      <c r="O165" s="11">
        <f t="shared" si="11"/>
        <v>-3.6213468869123362E-2</v>
      </c>
      <c r="P165">
        <v>1.6219178082191782E-2</v>
      </c>
      <c r="Q165" s="3">
        <f t="shared" si="10"/>
        <v>1.6219178082191782E-4</v>
      </c>
      <c r="R165" s="11">
        <f t="shared" si="12"/>
        <v>-3.6375660649945282E-2</v>
      </c>
      <c r="S165">
        <f t="shared" si="13"/>
        <v>-0.67853381714680472</v>
      </c>
      <c r="T165" s="4" t="b">
        <f t="shared" si="14"/>
        <v>1</v>
      </c>
    </row>
    <row r="166" spans="1:20" x14ac:dyDescent="0.25">
      <c r="A166" t="s">
        <v>14</v>
      </c>
      <c r="B166" s="1">
        <v>43619</v>
      </c>
      <c r="C166" s="1">
        <v>43706</v>
      </c>
      <c r="D166">
        <v>0</v>
      </c>
      <c r="E166">
        <v>0</v>
      </c>
      <c r="F166">
        <v>0</v>
      </c>
      <c r="G166">
        <v>75.650000000000006</v>
      </c>
      <c r="H166">
        <v>75.650000000000006</v>
      </c>
      <c r="I166">
        <v>77</v>
      </c>
      <c r="J166">
        <v>0</v>
      </c>
      <c r="K166">
        <v>0</v>
      </c>
      <c r="L166">
        <v>6000</v>
      </c>
      <c r="M166">
        <v>0</v>
      </c>
      <c r="N166">
        <v>75.7</v>
      </c>
      <c r="O166" s="11">
        <f t="shared" si="11"/>
        <v>1.5161502966381092E-2</v>
      </c>
      <c r="P166">
        <v>1.6273972602739727E-2</v>
      </c>
      <c r="Q166" s="3">
        <f t="shared" si="10"/>
        <v>1.6273972602739726E-4</v>
      </c>
      <c r="R166" s="11">
        <f t="shared" si="12"/>
        <v>1.4998763240353695E-2</v>
      </c>
      <c r="S166">
        <f t="shared" si="13"/>
        <v>0.27977960790586165</v>
      </c>
      <c r="T166" s="4" t="b">
        <f t="shared" si="14"/>
        <v>1</v>
      </c>
    </row>
    <row r="167" spans="1:20" x14ac:dyDescent="0.25">
      <c r="A167" t="s">
        <v>14</v>
      </c>
      <c r="B167" s="1">
        <v>43620</v>
      </c>
      <c r="C167" s="1">
        <v>43706</v>
      </c>
      <c r="D167">
        <v>0</v>
      </c>
      <c r="E167">
        <v>0</v>
      </c>
      <c r="F167">
        <v>0</v>
      </c>
      <c r="G167">
        <v>75.650000000000006</v>
      </c>
      <c r="H167">
        <v>75.650000000000006</v>
      </c>
      <c r="I167">
        <v>77.8</v>
      </c>
      <c r="J167">
        <v>0</v>
      </c>
      <c r="K167">
        <v>0</v>
      </c>
      <c r="L167">
        <v>6000</v>
      </c>
      <c r="M167">
        <v>0</v>
      </c>
      <c r="N167">
        <v>76.5</v>
      </c>
      <c r="O167" s="11">
        <f t="shared" si="11"/>
        <v>1.0389610389610353E-2</v>
      </c>
      <c r="P167">
        <v>1.6356164383561644E-2</v>
      </c>
      <c r="Q167" s="3">
        <f t="shared" si="10"/>
        <v>1.6356164383561644E-4</v>
      </c>
      <c r="R167" s="11">
        <f t="shared" si="12"/>
        <v>1.0226048745774737E-2</v>
      </c>
      <c r="S167">
        <f t="shared" si="13"/>
        <v>0.19075172150338018</v>
      </c>
      <c r="T167" s="4" t="b">
        <f t="shared" si="14"/>
        <v>1</v>
      </c>
    </row>
    <row r="168" spans="1:20" x14ac:dyDescent="0.25">
      <c r="A168" t="s">
        <v>14</v>
      </c>
      <c r="B168" s="1">
        <v>43622</v>
      </c>
      <c r="C168" s="1">
        <v>43706</v>
      </c>
      <c r="D168">
        <v>75.2</v>
      </c>
      <c r="E168">
        <v>75.2</v>
      </c>
      <c r="F168">
        <v>75.2</v>
      </c>
      <c r="G168">
        <v>75.2</v>
      </c>
      <c r="H168">
        <v>75.2</v>
      </c>
      <c r="I168">
        <v>74.7</v>
      </c>
      <c r="J168">
        <v>1</v>
      </c>
      <c r="K168">
        <v>4.51</v>
      </c>
      <c r="L168">
        <v>12000</v>
      </c>
      <c r="M168">
        <v>6000</v>
      </c>
      <c r="N168">
        <v>73.5</v>
      </c>
      <c r="O168" s="11">
        <f t="shared" si="11"/>
        <v>-3.9845758354755713E-2</v>
      </c>
      <c r="P168">
        <v>1.6356164383561644E-2</v>
      </c>
      <c r="Q168" s="3">
        <f t="shared" si="10"/>
        <v>1.6356164383561644E-4</v>
      </c>
      <c r="R168" s="11">
        <f t="shared" si="12"/>
        <v>-4.0009319998591329E-2</v>
      </c>
      <c r="S168">
        <f t="shared" si="13"/>
        <v>-0.74631432488176697</v>
      </c>
      <c r="T168" s="4" t="b">
        <f t="shared" si="14"/>
        <v>1</v>
      </c>
    </row>
    <row r="169" spans="1:20" x14ac:dyDescent="0.25">
      <c r="A169" t="s">
        <v>14</v>
      </c>
      <c r="B169" s="1">
        <v>43623</v>
      </c>
      <c r="C169" s="1">
        <v>43706</v>
      </c>
      <c r="D169">
        <v>0</v>
      </c>
      <c r="E169">
        <v>0</v>
      </c>
      <c r="F169">
        <v>0</v>
      </c>
      <c r="G169">
        <v>75.2</v>
      </c>
      <c r="H169">
        <v>75.2</v>
      </c>
      <c r="I169">
        <v>73.5</v>
      </c>
      <c r="J169">
        <v>0</v>
      </c>
      <c r="K169">
        <v>0</v>
      </c>
      <c r="L169">
        <v>12000</v>
      </c>
      <c r="M169">
        <v>0</v>
      </c>
      <c r="N169">
        <v>72.349999999999994</v>
      </c>
      <c r="O169" s="11">
        <f t="shared" si="11"/>
        <v>-1.6064257028112486E-2</v>
      </c>
      <c r="P169">
        <v>1.6301369863013698E-2</v>
      </c>
      <c r="Q169" s="3">
        <f t="shared" si="10"/>
        <v>1.6301369863013697E-4</v>
      </c>
      <c r="R169" s="11">
        <f t="shared" si="12"/>
        <v>-1.6227270726742623E-2</v>
      </c>
      <c r="S169">
        <f t="shared" si="13"/>
        <v>-0.30269558686648457</v>
      </c>
      <c r="T169" s="4" t="b">
        <f t="shared" si="14"/>
        <v>1</v>
      </c>
    </row>
    <row r="170" spans="1:20" x14ac:dyDescent="0.25">
      <c r="A170" t="s">
        <v>14</v>
      </c>
      <c r="B170" s="1">
        <v>43626</v>
      </c>
      <c r="C170" s="1">
        <v>43706</v>
      </c>
      <c r="D170">
        <v>70.7</v>
      </c>
      <c r="E170">
        <v>72.150000000000006</v>
      </c>
      <c r="F170">
        <v>70.7</v>
      </c>
      <c r="G170">
        <v>72.150000000000006</v>
      </c>
      <c r="H170">
        <v>72.150000000000006</v>
      </c>
      <c r="I170">
        <v>72.150000000000006</v>
      </c>
      <c r="J170">
        <v>3</v>
      </c>
      <c r="K170">
        <v>12.9</v>
      </c>
      <c r="L170">
        <v>12000</v>
      </c>
      <c r="M170">
        <v>0</v>
      </c>
      <c r="N170">
        <v>72.45</v>
      </c>
      <c r="O170" s="11">
        <f t="shared" si="11"/>
        <v>-1.8367346938775432E-2</v>
      </c>
      <c r="P170">
        <v>1.6383561643835618E-2</v>
      </c>
      <c r="Q170" s="3">
        <f t="shared" si="10"/>
        <v>1.6383561643835618E-4</v>
      </c>
      <c r="R170" s="11">
        <f t="shared" si="12"/>
        <v>-1.8531182555213788E-2</v>
      </c>
      <c r="S170">
        <f t="shared" si="13"/>
        <v>-0.34567163347045371</v>
      </c>
      <c r="T170" s="4" t="b">
        <f t="shared" si="14"/>
        <v>1</v>
      </c>
    </row>
    <row r="171" spans="1:20" x14ac:dyDescent="0.25">
      <c r="A171" t="s">
        <v>14</v>
      </c>
      <c r="B171" s="1">
        <v>43627</v>
      </c>
      <c r="C171" s="1">
        <v>43706</v>
      </c>
      <c r="D171">
        <v>72.650000000000006</v>
      </c>
      <c r="E171">
        <v>74.900000000000006</v>
      </c>
      <c r="F171">
        <v>72.650000000000006</v>
      </c>
      <c r="G171">
        <v>74.7</v>
      </c>
      <c r="H171">
        <v>74.7</v>
      </c>
      <c r="I171">
        <v>74.7</v>
      </c>
      <c r="J171">
        <v>7</v>
      </c>
      <c r="K171">
        <v>31.2</v>
      </c>
      <c r="L171">
        <v>24000</v>
      </c>
      <c r="M171">
        <v>12000</v>
      </c>
      <c r="N171">
        <v>75.2</v>
      </c>
      <c r="O171" s="11">
        <f t="shared" si="11"/>
        <v>3.5343035343035303E-2</v>
      </c>
      <c r="P171">
        <v>1.6383561643835618E-2</v>
      </c>
      <c r="Q171" s="3">
        <f t="shared" si="10"/>
        <v>1.6383561643835618E-4</v>
      </c>
      <c r="R171" s="11">
        <f t="shared" si="12"/>
        <v>3.5179199726596951E-2</v>
      </c>
      <c r="S171">
        <f t="shared" si="13"/>
        <v>0.65621561912975368</v>
      </c>
      <c r="T171" s="4" t="b">
        <f t="shared" si="14"/>
        <v>0</v>
      </c>
    </row>
    <row r="172" spans="1:20" x14ac:dyDescent="0.25">
      <c r="A172" t="s">
        <v>14</v>
      </c>
      <c r="B172" s="1">
        <v>43628</v>
      </c>
      <c r="C172" s="1">
        <v>43706</v>
      </c>
      <c r="D172">
        <v>73.75</v>
      </c>
      <c r="E172">
        <v>74.25</v>
      </c>
      <c r="F172">
        <v>73.75</v>
      </c>
      <c r="G172">
        <v>73.8</v>
      </c>
      <c r="H172">
        <v>73.8</v>
      </c>
      <c r="I172">
        <v>76.3</v>
      </c>
      <c r="J172">
        <v>5</v>
      </c>
      <c r="K172">
        <v>22.22</v>
      </c>
      <c r="L172">
        <v>24000</v>
      </c>
      <c r="M172">
        <v>0</v>
      </c>
      <c r="N172">
        <v>75.2</v>
      </c>
      <c r="O172" s="11">
        <f t="shared" si="11"/>
        <v>2.1419009370816523E-2</v>
      </c>
      <c r="P172">
        <v>1.6383561643835618E-2</v>
      </c>
      <c r="Q172" s="3">
        <f t="shared" si="10"/>
        <v>1.6383561643835618E-4</v>
      </c>
      <c r="R172" s="11">
        <f t="shared" si="12"/>
        <v>2.1255173754378166E-2</v>
      </c>
      <c r="S172">
        <f t="shared" si="13"/>
        <v>0.39648363559545396</v>
      </c>
      <c r="T172" s="4" t="b">
        <f t="shared" si="14"/>
        <v>0</v>
      </c>
    </row>
    <row r="173" spans="1:20" x14ac:dyDescent="0.25">
      <c r="A173" t="s">
        <v>14</v>
      </c>
      <c r="B173" s="1">
        <v>43629</v>
      </c>
      <c r="C173" s="1">
        <v>43706</v>
      </c>
      <c r="D173">
        <v>73</v>
      </c>
      <c r="E173">
        <v>73.2</v>
      </c>
      <c r="F173">
        <v>73</v>
      </c>
      <c r="G173">
        <v>73.2</v>
      </c>
      <c r="H173">
        <v>73.2</v>
      </c>
      <c r="I173">
        <v>75.25</v>
      </c>
      <c r="J173">
        <v>2</v>
      </c>
      <c r="K173">
        <v>8.77</v>
      </c>
      <c r="L173">
        <v>18000</v>
      </c>
      <c r="M173">
        <v>-6000</v>
      </c>
      <c r="N173">
        <v>74.150000000000006</v>
      </c>
      <c r="O173" s="11">
        <f t="shared" si="11"/>
        <v>-1.3761467889908219E-2</v>
      </c>
      <c r="P173">
        <v>1.6383561643835618E-2</v>
      </c>
      <c r="Q173" s="3">
        <f t="shared" si="10"/>
        <v>1.6383561643835618E-4</v>
      </c>
      <c r="R173" s="11">
        <f t="shared" si="12"/>
        <v>-1.3925303506346576E-2</v>
      </c>
      <c r="S173">
        <f t="shared" si="13"/>
        <v>-0.25975581403229692</v>
      </c>
      <c r="T173" s="4" t="b">
        <f t="shared" si="14"/>
        <v>1</v>
      </c>
    </row>
    <row r="174" spans="1:20" x14ac:dyDescent="0.25">
      <c r="A174" t="s">
        <v>14</v>
      </c>
      <c r="B174" s="1">
        <v>43630</v>
      </c>
      <c r="C174" s="1">
        <v>43706</v>
      </c>
      <c r="D174">
        <v>72.849999999999994</v>
      </c>
      <c r="E174">
        <v>72.95</v>
      </c>
      <c r="F174">
        <v>72.099999999999994</v>
      </c>
      <c r="G174">
        <v>72.25</v>
      </c>
      <c r="H174">
        <v>72.25</v>
      </c>
      <c r="I174">
        <v>72.25</v>
      </c>
      <c r="J174">
        <v>4</v>
      </c>
      <c r="K174">
        <v>17.41</v>
      </c>
      <c r="L174">
        <v>30000</v>
      </c>
      <c r="M174">
        <v>12000</v>
      </c>
      <c r="N174">
        <v>72.849999999999994</v>
      </c>
      <c r="O174" s="11">
        <f t="shared" si="11"/>
        <v>-3.9867109634551492E-2</v>
      </c>
      <c r="P174">
        <v>1.6301369863013698E-2</v>
      </c>
      <c r="Q174" s="3">
        <f t="shared" si="10"/>
        <v>1.6301369863013697E-4</v>
      </c>
      <c r="R174" s="11">
        <f t="shared" si="12"/>
        <v>-4.0030123333181629E-2</v>
      </c>
      <c r="S174">
        <f t="shared" si="13"/>
        <v>-0.74670238013015888</v>
      </c>
      <c r="T174" s="4" t="b">
        <f t="shared" si="14"/>
        <v>1</v>
      </c>
    </row>
    <row r="175" spans="1:20" x14ac:dyDescent="0.25">
      <c r="A175" t="s">
        <v>14</v>
      </c>
      <c r="B175" s="1">
        <v>43633</v>
      </c>
      <c r="C175" s="1">
        <v>43706</v>
      </c>
      <c r="D175">
        <v>71.5</v>
      </c>
      <c r="E175">
        <v>71.55</v>
      </c>
      <c r="F175">
        <v>71.5</v>
      </c>
      <c r="G175">
        <v>71.55</v>
      </c>
      <c r="H175">
        <v>71.55</v>
      </c>
      <c r="I175">
        <v>71.55</v>
      </c>
      <c r="J175">
        <v>2</v>
      </c>
      <c r="K175">
        <v>8.58</v>
      </c>
      <c r="L175">
        <v>30000</v>
      </c>
      <c r="M175">
        <v>0</v>
      </c>
      <c r="N175">
        <v>71.95</v>
      </c>
      <c r="O175" s="11">
        <f t="shared" si="11"/>
        <v>-9.6885813148789319E-3</v>
      </c>
      <c r="P175">
        <v>1.6356164383561644E-2</v>
      </c>
      <c r="Q175" s="3">
        <f t="shared" si="10"/>
        <v>1.6356164383561644E-4</v>
      </c>
      <c r="R175" s="11">
        <f t="shared" si="12"/>
        <v>-9.8521429587145482E-3</v>
      </c>
      <c r="S175">
        <f t="shared" si="13"/>
        <v>-0.18377706547200959</v>
      </c>
      <c r="T175" s="4" t="b">
        <f t="shared" si="14"/>
        <v>0</v>
      </c>
    </row>
    <row r="176" spans="1:20" x14ac:dyDescent="0.25">
      <c r="A176" t="s">
        <v>14</v>
      </c>
      <c r="B176" s="1">
        <v>43634</v>
      </c>
      <c r="C176" s="1">
        <v>43706</v>
      </c>
      <c r="D176">
        <v>70.45</v>
      </c>
      <c r="E176">
        <v>70.5</v>
      </c>
      <c r="F176">
        <v>67.7</v>
      </c>
      <c r="G176">
        <v>67.7</v>
      </c>
      <c r="H176">
        <v>67.7</v>
      </c>
      <c r="I176">
        <v>70</v>
      </c>
      <c r="J176">
        <v>11</v>
      </c>
      <c r="K176">
        <v>45.81</v>
      </c>
      <c r="L176">
        <v>90000</v>
      </c>
      <c r="M176">
        <v>60000</v>
      </c>
      <c r="N176">
        <v>69.05</v>
      </c>
      <c r="O176" s="11">
        <f t="shared" si="11"/>
        <v>-2.1663172606568793E-2</v>
      </c>
      <c r="P176">
        <v>1.6301369863013698E-2</v>
      </c>
      <c r="Q176" s="3">
        <f t="shared" si="10"/>
        <v>1.6301369863013697E-4</v>
      </c>
      <c r="R176" s="11">
        <f t="shared" si="12"/>
        <v>-2.182618630519893E-2</v>
      </c>
      <c r="S176">
        <f t="shared" si="13"/>
        <v>-0.4071350249812225</v>
      </c>
      <c r="T176" s="4" t="b">
        <f t="shared" si="14"/>
        <v>0</v>
      </c>
    </row>
    <row r="177" spans="1:20" x14ac:dyDescent="0.25">
      <c r="A177" t="s">
        <v>14</v>
      </c>
      <c r="B177" s="1">
        <v>43635</v>
      </c>
      <c r="C177" s="1">
        <v>43706</v>
      </c>
      <c r="D177">
        <v>67.95</v>
      </c>
      <c r="E177">
        <v>67.95</v>
      </c>
      <c r="F177">
        <v>59.5</v>
      </c>
      <c r="G177">
        <v>59.5</v>
      </c>
      <c r="H177">
        <v>59.5</v>
      </c>
      <c r="I177">
        <v>60.2</v>
      </c>
      <c r="J177">
        <v>10</v>
      </c>
      <c r="K177">
        <v>37.61</v>
      </c>
      <c r="L177">
        <v>108000</v>
      </c>
      <c r="M177">
        <v>18000</v>
      </c>
      <c r="N177">
        <v>59.4</v>
      </c>
      <c r="O177" s="11">
        <f t="shared" si="11"/>
        <v>-0.13999999999999996</v>
      </c>
      <c r="P177">
        <v>1.6328767123287673E-2</v>
      </c>
      <c r="Q177" s="3">
        <f t="shared" si="10"/>
        <v>1.6328767123287673E-4</v>
      </c>
      <c r="R177" s="11">
        <f t="shared" si="12"/>
        <v>-0.14016328767123284</v>
      </c>
      <c r="S177">
        <f t="shared" si="13"/>
        <v>-2.6145375481324864</v>
      </c>
      <c r="T177" s="4" t="b">
        <f t="shared" si="14"/>
        <v>1</v>
      </c>
    </row>
    <row r="178" spans="1:20" x14ac:dyDescent="0.25">
      <c r="A178" t="s">
        <v>14</v>
      </c>
      <c r="B178" s="1">
        <v>43636</v>
      </c>
      <c r="C178" s="1">
        <v>43706</v>
      </c>
      <c r="D178">
        <v>56.95</v>
      </c>
      <c r="E178">
        <v>61.6</v>
      </c>
      <c r="F178">
        <v>56.95</v>
      </c>
      <c r="G178">
        <v>61.6</v>
      </c>
      <c r="H178">
        <v>61.6</v>
      </c>
      <c r="I178">
        <v>63.85</v>
      </c>
      <c r="J178">
        <v>4</v>
      </c>
      <c r="K178">
        <v>14.32</v>
      </c>
      <c r="L178">
        <v>114000</v>
      </c>
      <c r="M178">
        <v>6000</v>
      </c>
      <c r="N178">
        <v>63</v>
      </c>
      <c r="O178" s="11">
        <f t="shared" si="11"/>
        <v>6.0631229235880373E-2</v>
      </c>
      <c r="P178">
        <v>1.6383561643835618E-2</v>
      </c>
      <c r="Q178" s="3">
        <f t="shared" si="10"/>
        <v>1.6383561643835618E-4</v>
      </c>
      <c r="R178" s="11">
        <f t="shared" si="12"/>
        <v>6.046739361944202E-2</v>
      </c>
      <c r="S178">
        <f t="shared" si="13"/>
        <v>1.1279292436872912</v>
      </c>
      <c r="T178" s="4" t="b">
        <f t="shared" si="14"/>
        <v>1</v>
      </c>
    </row>
    <row r="179" spans="1:20" x14ac:dyDescent="0.25">
      <c r="A179" t="s">
        <v>14</v>
      </c>
      <c r="B179" s="1">
        <v>43637</v>
      </c>
      <c r="C179" s="1">
        <v>43706</v>
      </c>
      <c r="D179">
        <v>61.75</v>
      </c>
      <c r="E179">
        <v>61.75</v>
      </c>
      <c r="F179">
        <v>61.7</v>
      </c>
      <c r="G179">
        <v>61.7</v>
      </c>
      <c r="H179">
        <v>61.7</v>
      </c>
      <c r="I179">
        <v>64.400000000000006</v>
      </c>
      <c r="J179">
        <v>2</v>
      </c>
      <c r="K179">
        <v>7.41</v>
      </c>
      <c r="L179">
        <v>126000</v>
      </c>
      <c r="M179">
        <v>12000</v>
      </c>
      <c r="N179">
        <v>63.55</v>
      </c>
      <c r="O179" s="11">
        <f t="shared" si="11"/>
        <v>8.6139389193422757E-3</v>
      </c>
      <c r="P179">
        <v>1.6410958904109589E-2</v>
      </c>
      <c r="Q179" s="3">
        <f t="shared" si="10"/>
        <v>1.6410958904109589E-4</v>
      </c>
      <c r="R179" s="11">
        <f t="shared" si="12"/>
        <v>8.4498293303011795E-3</v>
      </c>
      <c r="S179">
        <f t="shared" si="13"/>
        <v>0.15761899158075945</v>
      </c>
      <c r="T179" s="4" t="b">
        <f t="shared" si="14"/>
        <v>1</v>
      </c>
    </row>
    <row r="180" spans="1:20" x14ac:dyDescent="0.25">
      <c r="A180" t="s">
        <v>14</v>
      </c>
      <c r="B180" s="1">
        <v>43640</v>
      </c>
      <c r="C180" s="1">
        <v>43706</v>
      </c>
      <c r="D180">
        <v>62.7</v>
      </c>
      <c r="E180">
        <v>62.7</v>
      </c>
      <c r="F180">
        <v>60.5</v>
      </c>
      <c r="G180">
        <v>60.9</v>
      </c>
      <c r="H180">
        <v>60.9</v>
      </c>
      <c r="I180">
        <v>63.3</v>
      </c>
      <c r="J180">
        <v>4</v>
      </c>
      <c r="K180">
        <v>14.77</v>
      </c>
      <c r="L180">
        <v>144000</v>
      </c>
      <c r="M180">
        <v>18000</v>
      </c>
      <c r="N180">
        <v>62.5</v>
      </c>
      <c r="O180" s="11">
        <f t="shared" si="11"/>
        <v>-1.7080745341615036E-2</v>
      </c>
      <c r="P180">
        <v>1.6465753424657534E-2</v>
      </c>
      <c r="Q180" s="3">
        <f t="shared" si="10"/>
        <v>1.6465753424657536E-4</v>
      </c>
      <c r="R180" s="11">
        <f t="shared" si="12"/>
        <v>-1.7245402875861612E-2</v>
      </c>
      <c r="S180">
        <f t="shared" si="13"/>
        <v>-0.32168732697946112</v>
      </c>
      <c r="T180" s="4" t="b">
        <f t="shared" si="14"/>
        <v>1</v>
      </c>
    </row>
    <row r="181" spans="1:20" x14ac:dyDescent="0.25">
      <c r="A181" t="s">
        <v>14</v>
      </c>
      <c r="B181" s="1">
        <v>43641</v>
      </c>
      <c r="C181" s="1">
        <v>43706</v>
      </c>
      <c r="D181">
        <v>60.95</v>
      </c>
      <c r="E181">
        <v>64.900000000000006</v>
      </c>
      <c r="F181">
        <v>60.95</v>
      </c>
      <c r="G181">
        <v>64</v>
      </c>
      <c r="H181">
        <v>64</v>
      </c>
      <c r="I181">
        <v>64</v>
      </c>
      <c r="J181">
        <v>13</v>
      </c>
      <c r="K181">
        <v>49.47</v>
      </c>
      <c r="L181">
        <v>180000</v>
      </c>
      <c r="M181">
        <v>36000</v>
      </c>
      <c r="N181">
        <v>64.650000000000006</v>
      </c>
      <c r="O181" s="11">
        <f t="shared" si="11"/>
        <v>1.1058451816745701E-2</v>
      </c>
      <c r="P181">
        <v>1.6383561643835618E-2</v>
      </c>
      <c r="Q181" s="3">
        <f t="shared" si="10"/>
        <v>1.6383561643835618E-4</v>
      </c>
      <c r="R181" s="11">
        <f t="shared" si="12"/>
        <v>1.0894616200307345E-2</v>
      </c>
      <c r="S181">
        <f t="shared" si="13"/>
        <v>0.20322285244199628</v>
      </c>
      <c r="T181" s="4" t="b">
        <f t="shared" si="14"/>
        <v>1</v>
      </c>
    </row>
    <row r="182" spans="1:20" x14ac:dyDescent="0.25">
      <c r="A182" t="s">
        <v>14</v>
      </c>
      <c r="B182" s="1">
        <v>43642</v>
      </c>
      <c r="C182" s="1">
        <v>43706</v>
      </c>
      <c r="D182">
        <v>63.5</v>
      </c>
      <c r="E182">
        <v>64.599999999999994</v>
      </c>
      <c r="F182">
        <v>63.45</v>
      </c>
      <c r="G182">
        <v>64.599999999999994</v>
      </c>
      <c r="H182">
        <v>64.599999999999994</v>
      </c>
      <c r="I182">
        <v>64.599999999999994</v>
      </c>
      <c r="J182">
        <v>4</v>
      </c>
      <c r="K182">
        <v>15.31</v>
      </c>
      <c r="L182">
        <v>198000</v>
      </c>
      <c r="M182">
        <v>18000</v>
      </c>
      <c r="N182">
        <v>65.25</v>
      </c>
      <c r="O182" s="11">
        <f t="shared" si="11"/>
        <v>9.3749999999999112E-3</v>
      </c>
      <c r="P182">
        <v>1.6328767123287673E-2</v>
      </c>
      <c r="Q182" s="3">
        <f t="shared" si="10"/>
        <v>1.6328767123287673E-4</v>
      </c>
      <c r="R182" s="11">
        <f t="shared" si="12"/>
        <v>9.2117123287670348E-3</v>
      </c>
      <c r="S182">
        <f t="shared" si="13"/>
        <v>0.17183078512433783</v>
      </c>
      <c r="T182" s="4" t="b">
        <f t="shared" si="14"/>
        <v>0</v>
      </c>
    </row>
    <row r="183" spans="1:20" x14ac:dyDescent="0.25">
      <c r="A183" t="s">
        <v>14</v>
      </c>
      <c r="B183" s="1">
        <v>43643</v>
      </c>
      <c r="C183" s="1">
        <v>43706</v>
      </c>
      <c r="D183">
        <v>65.650000000000006</v>
      </c>
      <c r="E183">
        <v>67.5</v>
      </c>
      <c r="F183">
        <v>65</v>
      </c>
      <c r="G183">
        <v>65.25</v>
      </c>
      <c r="H183">
        <v>65.25</v>
      </c>
      <c r="I183">
        <v>66.900000000000006</v>
      </c>
      <c r="J183">
        <v>8</v>
      </c>
      <c r="K183">
        <v>31.87</v>
      </c>
      <c r="L183">
        <v>192000</v>
      </c>
      <c r="M183">
        <v>-6000</v>
      </c>
      <c r="N183">
        <v>66.099999999999994</v>
      </c>
      <c r="O183" s="11">
        <f t="shared" si="11"/>
        <v>3.560371517027882E-2</v>
      </c>
      <c r="P183">
        <v>1.6328767123287673E-2</v>
      </c>
      <c r="Q183" s="3">
        <f t="shared" si="10"/>
        <v>1.6328767123287673E-4</v>
      </c>
      <c r="R183" s="11">
        <f t="shared" si="12"/>
        <v>3.544042749904594E-2</v>
      </c>
      <c r="S183">
        <f t="shared" si="13"/>
        <v>0.66108843447983956</v>
      </c>
      <c r="T183" s="4" t="b">
        <f t="shared" si="14"/>
        <v>0</v>
      </c>
    </row>
    <row r="184" spans="1:20" x14ac:dyDescent="0.25">
      <c r="A184" t="s">
        <v>14</v>
      </c>
      <c r="B184" s="1">
        <v>43644</v>
      </c>
      <c r="C184" s="1">
        <v>43734</v>
      </c>
      <c r="D184">
        <v>0</v>
      </c>
      <c r="E184">
        <v>0</v>
      </c>
      <c r="F184">
        <v>0</v>
      </c>
      <c r="G184">
        <v>67.25</v>
      </c>
      <c r="H184">
        <v>0</v>
      </c>
      <c r="I184">
        <v>64.400000000000006</v>
      </c>
      <c r="J184">
        <v>0</v>
      </c>
      <c r="K184">
        <v>0</v>
      </c>
      <c r="L184">
        <v>0</v>
      </c>
      <c r="M184">
        <v>0</v>
      </c>
      <c r="N184">
        <v>63.3</v>
      </c>
      <c r="O184" s="11">
        <f t="shared" si="11"/>
        <v>-3.7369207772795211E-2</v>
      </c>
      <c r="P184">
        <v>1.6383561643835618E-2</v>
      </c>
      <c r="Q184" s="3">
        <f t="shared" si="10"/>
        <v>1.6383561643835618E-4</v>
      </c>
      <c r="R184" s="11">
        <f t="shared" si="12"/>
        <v>-3.7533043389233564E-2</v>
      </c>
      <c r="S184">
        <f t="shared" si="13"/>
        <v>-0.70012306979424177</v>
      </c>
      <c r="T184" s="4" t="b">
        <f t="shared" si="14"/>
        <v>1</v>
      </c>
    </row>
    <row r="185" spans="1:20" x14ac:dyDescent="0.25">
      <c r="A185" t="s">
        <v>14</v>
      </c>
      <c r="B185" s="1">
        <v>43647</v>
      </c>
      <c r="C185" s="1">
        <v>43734</v>
      </c>
      <c r="D185">
        <v>0</v>
      </c>
      <c r="E185">
        <v>0</v>
      </c>
      <c r="F185">
        <v>0</v>
      </c>
      <c r="G185">
        <v>67.25</v>
      </c>
      <c r="H185">
        <v>0</v>
      </c>
      <c r="I185">
        <v>66.400000000000006</v>
      </c>
      <c r="J185">
        <v>0</v>
      </c>
      <c r="K185">
        <v>0</v>
      </c>
      <c r="L185">
        <v>0</v>
      </c>
      <c r="M185">
        <v>0</v>
      </c>
      <c r="N185">
        <v>65.3</v>
      </c>
      <c r="O185" s="11">
        <f t="shared" si="11"/>
        <v>3.1055900621118009E-2</v>
      </c>
      <c r="P185">
        <v>1.6136986301369862E-2</v>
      </c>
      <c r="Q185" s="3">
        <f t="shared" si="10"/>
        <v>1.6136986301369861E-4</v>
      </c>
      <c r="R185" s="11">
        <f t="shared" si="12"/>
        <v>3.0894530758104308E-2</v>
      </c>
      <c r="S185">
        <f t="shared" si="13"/>
        <v>0.57629149573362914</v>
      </c>
      <c r="T185" s="4" t="b">
        <f t="shared" si="14"/>
        <v>1</v>
      </c>
    </row>
    <row r="186" spans="1:20" x14ac:dyDescent="0.25">
      <c r="A186" t="s">
        <v>14</v>
      </c>
      <c r="B186" s="1">
        <v>43648</v>
      </c>
      <c r="C186" s="1">
        <v>43734</v>
      </c>
      <c r="D186">
        <v>0</v>
      </c>
      <c r="E186">
        <v>0</v>
      </c>
      <c r="F186">
        <v>0</v>
      </c>
      <c r="G186">
        <v>67.25</v>
      </c>
      <c r="H186">
        <v>0</v>
      </c>
      <c r="I186">
        <v>66.3</v>
      </c>
      <c r="J186">
        <v>0</v>
      </c>
      <c r="K186">
        <v>0</v>
      </c>
      <c r="L186">
        <v>0</v>
      </c>
      <c r="M186">
        <v>0</v>
      </c>
      <c r="N186">
        <v>65.25</v>
      </c>
      <c r="O186" s="11">
        <f t="shared" si="11"/>
        <v>-1.5060240963856704E-3</v>
      </c>
      <c r="P186">
        <v>1.6109589041095891E-2</v>
      </c>
      <c r="Q186" s="3">
        <f t="shared" si="10"/>
        <v>1.610958904109589E-4</v>
      </c>
      <c r="R186" s="11">
        <f t="shared" si="12"/>
        <v>-1.6671199867966293E-3</v>
      </c>
      <c r="S186">
        <f t="shared" si="13"/>
        <v>-3.1097642436483122E-2</v>
      </c>
      <c r="T186" s="4" t="b">
        <f t="shared" si="14"/>
        <v>1</v>
      </c>
    </row>
    <row r="187" spans="1:20" x14ac:dyDescent="0.25">
      <c r="A187" t="s">
        <v>14</v>
      </c>
      <c r="B187" s="1">
        <v>43649</v>
      </c>
      <c r="C187" s="1">
        <v>43734</v>
      </c>
      <c r="D187">
        <v>0</v>
      </c>
      <c r="E187">
        <v>0</v>
      </c>
      <c r="F187">
        <v>0</v>
      </c>
      <c r="G187">
        <v>67.25</v>
      </c>
      <c r="H187">
        <v>0</v>
      </c>
      <c r="I187">
        <v>68.25</v>
      </c>
      <c r="J187">
        <v>0</v>
      </c>
      <c r="K187">
        <v>0</v>
      </c>
      <c r="L187">
        <v>0</v>
      </c>
      <c r="M187">
        <v>0</v>
      </c>
      <c r="N187">
        <v>67.150000000000006</v>
      </c>
      <c r="O187" s="11">
        <f t="shared" si="11"/>
        <v>2.9411764705882398E-2</v>
      </c>
      <c r="P187">
        <v>1.6164383561643837E-2</v>
      </c>
      <c r="Q187" s="3">
        <f t="shared" si="10"/>
        <v>1.6164383561643837E-4</v>
      </c>
      <c r="R187" s="11">
        <f t="shared" si="12"/>
        <v>2.9250120870265961E-2</v>
      </c>
      <c r="S187">
        <f t="shared" si="13"/>
        <v>0.54561747639727987</v>
      </c>
      <c r="T187" s="4" t="b">
        <f t="shared" si="14"/>
        <v>1</v>
      </c>
    </row>
    <row r="188" spans="1:20" x14ac:dyDescent="0.25">
      <c r="A188" t="s">
        <v>14</v>
      </c>
      <c r="B188" s="1">
        <v>43650</v>
      </c>
      <c r="C188" s="1">
        <v>43734</v>
      </c>
      <c r="D188">
        <v>0</v>
      </c>
      <c r="E188">
        <v>0</v>
      </c>
      <c r="F188">
        <v>0</v>
      </c>
      <c r="G188">
        <v>67.25</v>
      </c>
      <c r="H188">
        <v>0</v>
      </c>
      <c r="I188">
        <v>69.95</v>
      </c>
      <c r="J188">
        <v>0</v>
      </c>
      <c r="K188">
        <v>0</v>
      </c>
      <c r="L188">
        <v>0</v>
      </c>
      <c r="M188">
        <v>0</v>
      </c>
      <c r="N188">
        <v>68.849999999999994</v>
      </c>
      <c r="O188" s="11">
        <f t="shared" si="11"/>
        <v>2.4908424908424952E-2</v>
      </c>
      <c r="P188">
        <v>1.6109589041095891E-2</v>
      </c>
      <c r="Q188" s="3">
        <f t="shared" si="10"/>
        <v>1.610958904109589E-4</v>
      </c>
      <c r="R188" s="11">
        <f t="shared" si="12"/>
        <v>2.4747329018013992E-2</v>
      </c>
      <c r="S188">
        <f t="shared" si="13"/>
        <v>0.46162459520322635</v>
      </c>
      <c r="T188" s="4" t="b">
        <f t="shared" si="14"/>
        <v>1</v>
      </c>
    </row>
    <row r="189" spans="1:20" x14ac:dyDescent="0.25">
      <c r="A189" t="s">
        <v>14</v>
      </c>
      <c r="B189" s="1">
        <v>43651</v>
      </c>
      <c r="C189" s="1">
        <v>43734</v>
      </c>
      <c r="D189">
        <v>0</v>
      </c>
      <c r="E189">
        <v>0</v>
      </c>
      <c r="F189">
        <v>0</v>
      </c>
      <c r="G189">
        <v>67.25</v>
      </c>
      <c r="H189">
        <v>0</v>
      </c>
      <c r="I189">
        <v>67.349999999999994</v>
      </c>
      <c r="J189">
        <v>0</v>
      </c>
      <c r="K189">
        <v>0</v>
      </c>
      <c r="L189">
        <v>0</v>
      </c>
      <c r="M189">
        <v>0</v>
      </c>
      <c r="N189">
        <v>66.3</v>
      </c>
      <c r="O189" s="11">
        <f t="shared" si="11"/>
        <v>-3.7169406719085182E-2</v>
      </c>
      <c r="P189">
        <v>1.6027397260273971E-2</v>
      </c>
      <c r="Q189" s="3">
        <f t="shared" si="10"/>
        <v>1.6027397260273972E-4</v>
      </c>
      <c r="R189" s="11">
        <f t="shared" si="12"/>
        <v>-3.7329680691687919E-2</v>
      </c>
      <c r="S189">
        <f t="shared" si="13"/>
        <v>-0.69632964130482344</v>
      </c>
      <c r="T189" s="4" t="b">
        <f t="shared" si="14"/>
        <v>1</v>
      </c>
    </row>
    <row r="190" spans="1:20" x14ac:dyDescent="0.25">
      <c r="A190" t="s">
        <v>14</v>
      </c>
      <c r="B190" s="1">
        <v>43654</v>
      </c>
      <c r="C190" s="1">
        <v>43734</v>
      </c>
      <c r="D190">
        <v>0</v>
      </c>
      <c r="E190">
        <v>0</v>
      </c>
      <c r="F190">
        <v>0</v>
      </c>
      <c r="G190">
        <v>67.25</v>
      </c>
      <c r="H190">
        <v>0</v>
      </c>
      <c r="I190">
        <v>63.7</v>
      </c>
      <c r="J190">
        <v>0</v>
      </c>
      <c r="K190">
        <v>0</v>
      </c>
      <c r="L190">
        <v>0</v>
      </c>
      <c r="M190">
        <v>0</v>
      </c>
      <c r="N190">
        <v>62.75</v>
      </c>
      <c r="O190" s="11">
        <f t="shared" si="11"/>
        <v>-5.4194506310319107E-2</v>
      </c>
      <c r="P190">
        <v>1.6027397260273971E-2</v>
      </c>
      <c r="Q190" s="3">
        <f t="shared" si="10"/>
        <v>1.6027397260273972E-4</v>
      </c>
      <c r="R190" s="11">
        <f t="shared" si="12"/>
        <v>-5.4354780282921844E-2</v>
      </c>
      <c r="S190">
        <f t="shared" si="13"/>
        <v>-1.0139075383529101</v>
      </c>
      <c r="T190" s="4" t="b">
        <f t="shared" si="14"/>
        <v>1</v>
      </c>
    </row>
    <row r="191" spans="1:20" x14ac:dyDescent="0.25">
      <c r="A191" t="s">
        <v>14</v>
      </c>
      <c r="B191" s="1">
        <v>43655</v>
      </c>
      <c r="C191" s="1">
        <v>43734</v>
      </c>
      <c r="D191">
        <v>0</v>
      </c>
      <c r="E191">
        <v>0</v>
      </c>
      <c r="F191">
        <v>0</v>
      </c>
      <c r="G191">
        <v>67.25</v>
      </c>
      <c r="H191">
        <v>0</v>
      </c>
      <c r="I191">
        <v>64.150000000000006</v>
      </c>
      <c r="J191">
        <v>0</v>
      </c>
      <c r="K191">
        <v>0</v>
      </c>
      <c r="L191">
        <v>0</v>
      </c>
      <c r="M191">
        <v>0</v>
      </c>
      <c r="N191">
        <v>63.2</v>
      </c>
      <c r="O191" s="11">
        <f t="shared" si="11"/>
        <v>7.0643642072213946E-3</v>
      </c>
      <c r="P191">
        <v>1.5945205479452055E-2</v>
      </c>
      <c r="Q191" s="3">
        <f t="shared" si="10"/>
        <v>1.5945205479452054E-4</v>
      </c>
      <c r="R191" s="11">
        <f t="shared" si="12"/>
        <v>6.9049121524268741E-3</v>
      </c>
      <c r="S191">
        <f t="shared" si="13"/>
        <v>0.12880086068915464</v>
      </c>
      <c r="T191" s="4" t="b">
        <f t="shared" si="14"/>
        <v>1</v>
      </c>
    </row>
    <row r="192" spans="1:20" x14ac:dyDescent="0.25">
      <c r="A192" t="s">
        <v>14</v>
      </c>
      <c r="B192" s="1">
        <v>43656</v>
      </c>
      <c r="C192" s="1">
        <v>43734</v>
      </c>
      <c r="D192">
        <v>0</v>
      </c>
      <c r="E192">
        <v>0</v>
      </c>
      <c r="F192">
        <v>0</v>
      </c>
      <c r="G192">
        <v>67.25</v>
      </c>
      <c r="H192">
        <v>0</v>
      </c>
      <c r="I192">
        <v>60.3</v>
      </c>
      <c r="J192">
        <v>0</v>
      </c>
      <c r="K192">
        <v>0</v>
      </c>
      <c r="L192">
        <v>0</v>
      </c>
      <c r="M192">
        <v>0</v>
      </c>
      <c r="N192">
        <v>59.4</v>
      </c>
      <c r="O192" s="11">
        <f t="shared" si="11"/>
        <v>-6.0015588464536369E-2</v>
      </c>
      <c r="P192">
        <v>1.6E-2</v>
      </c>
      <c r="Q192" s="3">
        <f t="shared" si="10"/>
        <v>1.6000000000000001E-4</v>
      </c>
      <c r="R192" s="11">
        <f t="shared" si="12"/>
        <v>-6.017558846453637E-2</v>
      </c>
      <c r="S192">
        <f t="shared" si="13"/>
        <v>-1.1224860527710723</v>
      </c>
      <c r="T192" s="4" t="b">
        <f t="shared" si="14"/>
        <v>1</v>
      </c>
    </row>
    <row r="193" spans="1:20" x14ac:dyDescent="0.25">
      <c r="A193" t="s">
        <v>14</v>
      </c>
      <c r="B193" s="1">
        <v>43657</v>
      </c>
      <c r="C193" s="1">
        <v>43734</v>
      </c>
      <c r="D193">
        <v>0</v>
      </c>
      <c r="E193">
        <v>0</v>
      </c>
      <c r="F193">
        <v>0</v>
      </c>
      <c r="G193">
        <v>67.25</v>
      </c>
      <c r="H193">
        <v>0</v>
      </c>
      <c r="I193">
        <v>63.25</v>
      </c>
      <c r="J193">
        <v>0</v>
      </c>
      <c r="K193">
        <v>0</v>
      </c>
      <c r="L193">
        <v>0</v>
      </c>
      <c r="M193">
        <v>0</v>
      </c>
      <c r="N193">
        <v>62.35</v>
      </c>
      <c r="O193" s="11">
        <f t="shared" si="11"/>
        <v>4.8922056384743E-2</v>
      </c>
      <c r="P193">
        <v>1.589041095890411E-2</v>
      </c>
      <c r="Q193" s="3">
        <f t="shared" si="10"/>
        <v>1.589041095890411E-4</v>
      </c>
      <c r="R193" s="11">
        <f t="shared" si="12"/>
        <v>4.8763152275153959E-2</v>
      </c>
      <c r="S193">
        <f t="shared" si="13"/>
        <v>0.90960403902439868</v>
      </c>
      <c r="T193" s="4" t="b">
        <f t="shared" si="14"/>
        <v>1</v>
      </c>
    </row>
    <row r="194" spans="1:20" x14ac:dyDescent="0.25">
      <c r="A194" t="s">
        <v>14</v>
      </c>
      <c r="B194" s="1">
        <v>43658</v>
      </c>
      <c r="C194" s="1">
        <v>43734</v>
      </c>
      <c r="D194">
        <v>0</v>
      </c>
      <c r="E194">
        <v>0</v>
      </c>
      <c r="F194">
        <v>0</v>
      </c>
      <c r="G194">
        <v>67.25</v>
      </c>
      <c r="H194">
        <v>0</v>
      </c>
      <c r="I194">
        <v>64.849999999999994</v>
      </c>
      <c r="J194">
        <v>0</v>
      </c>
      <c r="K194">
        <v>0</v>
      </c>
      <c r="L194">
        <v>0</v>
      </c>
      <c r="M194">
        <v>0</v>
      </c>
      <c r="N194">
        <v>63.9</v>
      </c>
      <c r="O194" s="11">
        <f t="shared" si="11"/>
        <v>2.5296442687746945E-2</v>
      </c>
      <c r="P194">
        <v>1.5616438356164384E-2</v>
      </c>
      <c r="Q194" s="3">
        <f t="shared" si="10"/>
        <v>1.5616438356164385E-4</v>
      </c>
      <c r="R194" s="11">
        <f t="shared" si="12"/>
        <v>2.51402783041853E-2</v>
      </c>
      <c r="S194">
        <f t="shared" si="13"/>
        <v>0.46895447937101625</v>
      </c>
      <c r="T194" s="4" t="b">
        <f t="shared" si="14"/>
        <v>1</v>
      </c>
    </row>
    <row r="195" spans="1:20" x14ac:dyDescent="0.25">
      <c r="A195" t="s">
        <v>14</v>
      </c>
      <c r="B195" s="1">
        <v>43661</v>
      </c>
      <c r="C195" s="1">
        <v>43734</v>
      </c>
      <c r="D195">
        <v>0</v>
      </c>
      <c r="E195">
        <v>0</v>
      </c>
      <c r="F195">
        <v>0</v>
      </c>
      <c r="G195">
        <v>67.25</v>
      </c>
      <c r="H195">
        <v>0</v>
      </c>
      <c r="I195">
        <v>62.65</v>
      </c>
      <c r="J195">
        <v>0</v>
      </c>
      <c r="K195">
        <v>0</v>
      </c>
      <c r="L195">
        <v>0</v>
      </c>
      <c r="M195">
        <v>0</v>
      </c>
      <c r="N195">
        <v>61.8</v>
      </c>
      <c r="O195" s="11">
        <f t="shared" si="11"/>
        <v>-3.3924441017733169E-2</v>
      </c>
      <c r="P195">
        <v>1.5698630136986302E-2</v>
      </c>
      <c r="Q195" s="3">
        <f t="shared" ref="Q195:Q203" si="15">P195/100</f>
        <v>1.5698630136986303E-4</v>
      </c>
      <c r="R195" s="11">
        <f t="shared" si="12"/>
        <v>-3.4081427319103033E-2</v>
      </c>
      <c r="S195">
        <f t="shared" si="13"/>
        <v>-0.63573830851308977</v>
      </c>
      <c r="T195" s="4" t="b">
        <f t="shared" si="14"/>
        <v>1</v>
      </c>
    </row>
    <row r="196" spans="1:20" x14ac:dyDescent="0.25">
      <c r="A196" t="s">
        <v>14</v>
      </c>
      <c r="B196" s="1">
        <v>43662</v>
      </c>
      <c r="C196" s="1">
        <v>43734</v>
      </c>
      <c r="D196">
        <v>0</v>
      </c>
      <c r="E196">
        <v>0</v>
      </c>
      <c r="F196">
        <v>0</v>
      </c>
      <c r="G196">
        <v>67.25</v>
      </c>
      <c r="H196">
        <v>0</v>
      </c>
      <c r="I196">
        <v>63.15</v>
      </c>
      <c r="J196">
        <v>0</v>
      </c>
      <c r="K196">
        <v>0</v>
      </c>
      <c r="L196">
        <v>0</v>
      </c>
      <c r="M196">
        <v>0</v>
      </c>
      <c r="N196">
        <v>62.3</v>
      </c>
      <c r="O196" s="11">
        <f t="shared" ref="O196:O203" si="16">(I196-I195)/I195</f>
        <v>7.9808459696727851E-3</v>
      </c>
      <c r="P196">
        <v>1.580821917808219E-2</v>
      </c>
      <c r="Q196" s="3">
        <f t="shared" si="15"/>
        <v>1.5808219178082189E-4</v>
      </c>
      <c r="R196" s="11">
        <f t="shared" ref="R196:R203" si="17">O196-Q196</f>
        <v>7.8227637778919626E-3</v>
      </c>
      <c r="S196">
        <f t="shared" ref="S196:S203" si="18">R196/(_xlfn.STDEV.S($O$3:$O$203))</f>
        <v>0.14592201686538378</v>
      </c>
      <c r="T196" s="4" t="b">
        <f t="shared" ref="T196:T203" si="19">N195&lt;I195</f>
        <v>1</v>
      </c>
    </row>
    <row r="197" spans="1:20" x14ac:dyDescent="0.25">
      <c r="A197" t="s">
        <v>14</v>
      </c>
      <c r="B197" s="1">
        <v>43663</v>
      </c>
      <c r="C197" s="1">
        <v>43734</v>
      </c>
      <c r="D197">
        <v>0</v>
      </c>
      <c r="E197">
        <v>0</v>
      </c>
      <c r="F197">
        <v>0</v>
      </c>
      <c r="G197">
        <v>67.25</v>
      </c>
      <c r="H197">
        <v>0</v>
      </c>
      <c r="I197">
        <v>61.75</v>
      </c>
      <c r="J197">
        <v>0</v>
      </c>
      <c r="K197">
        <v>0</v>
      </c>
      <c r="L197">
        <v>0</v>
      </c>
      <c r="M197">
        <v>0</v>
      </c>
      <c r="N197">
        <v>60.95</v>
      </c>
      <c r="O197" s="11">
        <f t="shared" si="16"/>
        <v>-2.2169437846397445E-2</v>
      </c>
      <c r="P197">
        <v>1.5780821917808219E-2</v>
      </c>
      <c r="Q197" s="3">
        <f t="shared" si="15"/>
        <v>1.5780821917808218E-4</v>
      </c>
      <c r="R197" s="11">
        <f t="shared" si="17"/>
        <v>-2.2327246065575526E-2</v>
      </c>
      <c r="S197">
        <f t="shared" si="18"/>
        <v>-0.41648154916118973</v>
      </c>
      <c r="T197" s="4" t="b">
        <f t="shared" si="19"/>
        <v>1</v>
      </c>
    </row>
    <row r="198" spans="1:20" x14ac:dyDescent="0.25">
      <c r="A198" t="s">
        <v>14</v>
      </c>
      <c r="B198" s="1">
        <v>43664</v>
      </c>
      <c r="C198" s="1">
        <v>43734</v>
      </c>
      <c r="D198">
        <v>0</v>
      </c>
      <c r="E198">
        <v>0</v>
      </c>
      <c r="F198">
        <v>0</v>
      </c>
      <c r="G198">
        <v>67.25</v>
      </c>
      <c r="H198">
        <v>0</v>
      </c>
      <c r="I198">
        <v>60.5</v>
      </c>
      <c r="J198">
        <v>0</v>
      </c>
      <c r="K198">
        <v>0</v>
      </c>
      <c r="L198">
        <v>0</v>
      </c>
      <c r="M198">
        <v>0</v>
      </c>
      <c r="N198">
        <v>59.7</v>
      </c>
      <c r="O198" s="11">
        <f t="shared" si="16"/>
        <v>-2.0242914979757085E-2</v>
      </c>
      <c r="P198">
        <v>1.580821917808219E-2</v>
      </c>
      <c r="Q198" s="3">
        <f t="shared" si="15"/>
        <v>1.5808219178082189E-4</v>
      </c>
      <c r="R198" s="11">
        <f t="shared" si="17"/>
        <v>-2.0400997171537906E-2</v>
      </c>
      <c r="S198">
        <f t="shared" si="18"/>
        <v>-0.38055024258165893</v>
      </c>
      <c r="T198" s="4" t="b">
        <f t="shared" si="19"/>
        <v>1</v>
      </c>
    </row>
    <row r="199" spans="1:20" x14ac:dyDescent="0.25">
      <c r="A199" t="s">
        <v>14</v>
      </c>
      <c r="B199" s="1">
        <v>43665</v>
      </c>
      <c r="C199" s="1">
        <v>43734</v>
      </c>
      <c r="D199">
        <v>58.85</v>
      </c>
      <c r="E199">
        <v>59.2</v>
      </c>
      <c r="F199">
        <v>58.85</v>
      </c>
      <c r="G199">
        <v>59.2</v>
      </c>
      <c r="H199">
        <v>59.2</v>
      </c>
      <c r="I199">
        <v>58.15</v>
      </c>
      <c r="J199">
        <v>8</v>
      </c>
      <c r="K199">
        <v>28.34</v>
      </c>
      <c r="L199">
        <v>48000</v>
      </c>
      <c r="M199">
        <v>48000</v>
      </c>
      <c r="N199">
        <v>57.4</v>
      </c>
      <c r="O199" s="11">
        <f t="shared" si="16"/>
        <v>-3.8842975206611591E-2</v>
      </c>
      <c r="P199">
        <v>1.5726027397260273E-2</v>
      </c>
      <c r="Q199" s="3">
        <f t="shared" si="15"/>
        <v>1.5726027397260274E-4</v>
      </c>
      <c r="R199" s="11">
        <f t="shared" si="17"/>
        <v>-3.9000235480584192E-2</v>
      </c>
      <c r="S199">
        <f t="shared" si="18"/>
        <v>-0.72749135486298988</v>
      </c>
      <c r="T199" s="4" t="b">
        <f t="shared" si="19"/>
        <v>1</v>
      </c>
    </row>
    <row r="200" spans="1:20" x14ac:dyDescent="0.25">
      <c r="A200" t="s">
        <v>14</v>
      </c>
      <c r="B200" s="1">
        <v>43668</v>
      </c>
      <c r="C200" s="1">
        <v>43734</v>
      </c>
      <c r="D200">
        <v>58.25</v>
      </c>
      <c r="E200">
        <v>58.25</v>
      </c>
      <c r="F200">
        <v>57.45</v>
      </c>
      <c r="G200">
        <v>57.45</v>
      </c>
      <c r="H200">
        <v>57.45</v>
      </c>
      <c r="I200">
        <v>60.05</v>
      </c>
      <c r="J200">
        <v>5</v>
      </c>
      <c r="K200">
        <v>17.350000000000001</v>
      </c>
      <c r="L200">
        <v>66000</v>
      </c>
      <c r="M200">
        <v>18000</v>
      </c>
      <c r="N200">
        <v>59.3</v>
      </c>
      <c r="O200" s="11">
        <f t="shared" si="16"/>
        <v>3.2674118658641421E-2</v>
      </c>
      <c r="P200">
        <v>1.5726027397260273E-2</v>
      </c>
      <c r="Q200" s="3">
        <f t="shared" si="15"/>
        <v>1.5726027397260274E-4</v>
      </c>
      <c r="R200" s="11">
        <f t="shared" si="17"/>
        <v>3.251685838466882E-2</v>
      </c>
      <c r="S200">
        <f t="shared" si="18"/>
        <v>0.60655360334753416</v>
      </c>
      <c r="T200" s="4" t="b">
        <f t="shared" si="19"/>
        <v>1</v>
      </c>
    </row>
    <row r="201" spans="1:20" x14ac:dyDescent="0.25">
      <c r="A201" t="s">
        <v>14</v>
      </c>
      <c r="B201" s="1">
        <v>43669</v>
      </c>
      <c r="C201" s="1">
        <v>43734</v>
      </c>
      <c r="D201">
        <v>59.15</v>
      </c>
      <c r="E201">
        <v>60.05</v>
      </c>
      <c r="F201">
        <v>59.15</v>
      </c>
      <c r="G201">
        <v>60.05</v>
      </c>
      <c r="H201">
        <v>60.05</v>
      </c>
      <c r="I201">
        <v>60.9</v>
      </c>
      <c r="J201">
        <v>3</v>
      </c>
      <c r="K201">
        <v>10.71</v>
      </c>
      <c r="L201">
        <v>66000</v>
      </c>
      <c r="M201">
        <v>0</v>
      </c>
      <c r="N201">
        <v>60.15</v>
      </c>
      <c r="O201" s="11">
        <f t="shared" si="16"/>
        <v>1.4154870940882622E-2</v>
      </c>
      <c r="P201">
        <v>1.5753424657534248E-2</v>
      </c>
      <c r="Q201" s="3">
        <f t="shared" si="15"/>
        <v>1.5753424657534247E-4</v>
      </c>
      <c r="R201" s="11">
        <f t="shared" si="17"/>
        <v>1.3997336694307279E-2</v>
      </c>
      <c r="S201">
        <f t="shared" si="18"/>
        <v>0.26109948595783489</v>
      </c>
      <c r="T201" s="4" t="b">
        <f t="shared" si="19"/>
        <v>1</v>
      </c>
    </row>
    <row r="202" spans="1:20" x14ac:dyDescent="0.25">
      <c r="A202" t="s">
        <v>14</v>
      </c>
      <c r="B202" s="1">
        <v>43670</v>
      </c>
      <c r="C202" s="1">
        <v>43734</v>
      </c>
      <c r="D202">
        <v>56.4</v>
      </c>
      <c r="E202">
        <v>57</v>
      </c>
      <c r="F202">
        <v>56.1</v>
      </c>
      <c r="G202">
        <v>56.25</v>
      </c>
      <c r="H202">
        <v>56.25</v>
      </c>
      <c r="I202">
        <v>59</v>
      </c>
      <c r="J202">
        <v>9</v>
      </c>
      <c r="K202">
        <v>30.47</v>
      </c>
      <c r="L202">
        <v>54000</v>
      </c>
      <c r="M202">
        <v>-12000</v>
      </c>
      <c r="N202">
        <v>58.3</v>
      </c>
      <c r="O202" s="11">
        <f t="shared" si="16"/>
        <v>-3.119868637110014E-2</v>
      </c>
      <c r="P202">
        <v>1.5726027397260273E-2</v>
      </c>
      <c r="Q202" s="3">
        <f t="shared" si="15"/>
        <v>1.5726027397260274E-4</v>
      </c>
      <c r="R202" s="11">
        <f t="shared" si="17"/>
        <v>-3.1355946645072741E-2</v>
      </c>
      <c r="S202">
        <f t="shared" si="18"/>
        <v>-0.58489852245102136</v>
      </c>
      <c r="T202" s="4" t="b">
        <f t="shared" si="19"/>
        <v>1</v>
      </c>
    </row>
    <row r="203" spans="1:20" x14ac:dyDescent="0.25">
      <c r="A203" t="s">
        <v>14</v>
      </c>
      <c r="B203" s="1">
        <v>43671</v>
      </c>
      <c r="C203" s="1">
        <v>43734</v>
      </c>
      <c r="D203">
        <v>57.65</v>
      </c>
      <c r="E203">
        <v>57.65</v>
      </c>
      <c r="F203">
        <v>56.45</v>
      </c>
      <c r="G203">
        <v>56.45</v>
      </c>
      <c r="H203">
        <v>56.45</v>
      </c>
      <c r="I203">
        <v>59.2</v>
      </c>
      <c r="J203">
        <v>7</v>
      </c>
      <c r="K203">
        <v>23.95</v>
      </c>
      <c r="L203">
        <v>72000</v>
      </c>
      <c r="M203">
        <v>18000</v>
      </c>
      <c r="N203">
        <v>58.5</v>
      </c>
      <c r="O203" s="11">
        <f t="shared" si="16"/>
        <v>3.3898305084746243E-3</v>
      </c>
      <c r="P203">
        <v>1.5698630136986302E-2</v>
      </c>
      <c r="Q203" s="3">
        <f t="shared" si="15"/>
        <v>1.5698630136986303E-4</v>
      </c>
      <c r="R203" s="11">
        <f t="shared" si="17"/>
        <v>3.2328442071047612E-3</v>
      </c>
      <c r="S203">
        <f t="shared" si="18"/>
        <v>6.0303897740783131E-2</v>
      </c>
      <c r="T203" s="4" t="b">
        <f t="shared" si="19"/>
        <v>1</v>
      </c>
    </row>
    <row r="204" spans="1:20" x14ac:dyDescent="0.25">
      <c r="B204" s="1"/>
      <c r="C204" s="1"/>
    </row>
    <row r="205" spans="1:20" x14ac:dyDescent="0.25">
      <c r="B205" s="1"/>
      <c r="C205" s="1"/>
      <c r="N205" t="s">
        <v>18</v>
      </c>
      <c r="O205" s="11">
        <f>AVERAGE(O3:O203)</f>
        <v>-6.2059459658772558E-3</v>
      </c>
      <c r="R205" s="11">
        <f>AVERAGE(R3:R203)</f>
        <v>-6.3819358793237198E-3</v>
      </c>
      <c r="S205">
        <f>AVERAGE(S3:S203)</f>
        <v>-0.11904551657923458</v>
      </c>
    </row>
    <row r="206" spans="1:20" x14ac:dyDescent="0.25">
      <c r="B206" s="1"/>
      <c r="C206" s="1"/>
      <c r="N206" t="s">
        <v>19</v>
      </c>
      <c r="O206" s="11">
        <f>MAX(O3:O203)</f>
        <v>0.10943643512450864</v>
      </c>
      <c r="R206" s="11">
        <f>MAX(R3:R203)</f>
        <v>0.10926054471354973</v>
      </c>
      <c r="S206">
        <f>MAX(S3:S203)</f>
        <v>2.0380928660366631</v>
      </c>
    </row>
    <row r="207" spans="1:20" x14ac:dyDescent="0.25">
      <c r="B207" s="1"/>
      <c r="C207" s="1"/>
      <c r="N207" t="s">
        <v>20</v>
      </c>
      <c r="O207" s="11">
        <f>MIN(O3:O203)</f>
        <v>-0.6447516476450732</v>
      </c>
      <c r="R207" s="11">
        <f>MIN(R3:R203)</f>
        <v>-0.64493657915192248</v>
      </c>
      <c r="S207">
        <f>MIN(S3:S203)</f>
        <v>-12.030332124571725</v>
      </c>
    </row>
    <row r="208" spans="1:20" x14ac:dyDescent="0.25">
      <c r="B208" s="1"/>
      <c r="C208" s="1"/>
      <c r="N208" t="s">
        <v>21</v>
      </c>
      <c r="O208" s="11">
        <f>_xlfn.STDEV.S(O3:O203)</f>
        <v>5.3609208164307594E-2</v>
      </c>
      <c r="R208" s="11">
        <f>_xlfn.STDEV.S(R3:R203)</f>
        <v>5.3609633414865243E-2</v>
      </c>
      <c r="S208">
        <f>_xlfn.STDEV.S(S3:S203)</f>
        <v>1.000007932416318</v>
      </c>
    </row>
    <row r="209" spans="2:20" x14ac:dyDescent="0.25">
      <c r="B209" s="1"/>
      <c r="C209" s="1"/>
      <c r="T209" s="10">
        <f>COUNTIF(T3:T203,T3)</f>
        <v>192</v>
      </c>
    </row>
    <row r="210" spans="2:20" x14ac:dyDescent="0.25">
      <c r="B210" s="1"/>
      <c r="C210" s="1"/>
    </row>
    <row r="211" spans="2:20" x14ac:dyDescent="0.25">
      <c r="B211" s="1"/>
      <c r="C211" s="1"/>
    </row>
    <row r="212" spans="2:20" x14ac:dyDescent="0.25">
      <c r="B212" s="1"/>
      <c r="C212" s="1"/>
    </row>
    <row r="213" spans="2:20" x14ac:dyDescent="0.25">
      <c r="B213" s="1"/>
      <c r="C213" s="1"/>
    </row>
    <row r="214" spans="2:20" x14ac:dyDescent="0.25">
      <c r="B214" s="1"/>
      <c r="C214" s="1"/>
    </row>
    <row r="215" spans="2:20" x14ac:dyDescent="0.25">
      <c r="B215" s="1"/>
      <c r="C215" s="1"/>
    </row>
    <row r="216" spans="2:20" x14ac:dyDescent="0.25">
      <c r="B216" s="1"/>
      <c r="C216" s="1"/>
    </row>
    <row r="217" spans="2:20" x14ac:dyDescent="0.25">
      <c r="B217" s="1"/>
      <c r="C217" s="1"/>
    </row>
    <row r="218" spans="2:20" x14ac:dyDescent="0.25">
      <c r="B218" s="1"/>
      <c r="C218" s="1"/>
    </row>
    <row r="219" spans="2:20" x14ac:dyDescent="0.25">
      <c r="B219" s="1"/>
      <c r="C219" s="1"/>
    </row>
    <row r="220" spans="2:20" x14ac:dyDescent="0.25">
      <c r="B220" s="1"/>
      <c r="C220" s="1"/>
    </row>
    <row r="221" spans="2:20" x14ac:dyDescent="0.25">
      <c r="B221" s="1"/>
      <c r="C221" s="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2"/>
  <sheetViews>
    <sheetView topLeftCell="A10" zoomScale="55" zoomScaleNormal="55" workbookViewId="0">
      <selection activeCell="Y50" sqref="Y50"/>
    </sheetView>
  </sheetViews>
  <sheetFormatPr defaultRowHeight="15" x14ac:dyDescent="0.25"/>
  <cols>
    <col min="2" max="2" width="10.140625" bestFit="1" customWidth="1"/>
    <col min="3" max="3" width="9.7109375" bestFit="1" customWidth="1"/>
    <col min="15" max="15" width="28.7109375" style="11" customWidth="1"/>
    <col min="16" max="17" width="13.28515625" customWidth="1"/>
    <col min="18" max="18" width="20" style="13" customWidth="1"/>
    <col min="19" max="19" width="11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35</v>
      </c>
      <c r="P1" s="2" t="s">
        <v>23</v>
      </c>
      <c r="Q1" s="2" t="s">
        <v>23</v>
      </c>
      <c r="R1" s="13" t="s">
        <v>17</v>
      </c>
      <c r="S1" t="s">
        <v>22</v>
      </c>
      <c r="T1" s="4"/>
    </row>
    <row r="2" spans="1:20" x14ac:dyDescent="0.25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332</v>
      </c>
      <c r="H2">
        <v>332</v>
      </c>
      <c r="I2">
        <v>331.1</v>
      </c>
      <c r="J2">
        <v>0</v>
      </c>
      <c r="K2">
        <v>0</v>
      </c>
      <c r="L2">
        <v>2000</v>
      </c>
      <c r="M2">
        <v>0</v>
      </c>
      <c r="N2">
        <v>325.2</v>
      </c>
      <c r="P2" s="6">
        <v>0.13250000000000001</v>
      </c>
      <c r="Q2" s="3">
        <f>P2/100</f>
        <v>1.325E-3</v>
      </c>
      <c r="T2" s="4"/>
    </row>
    <row r="3" spans="1:20" x14ac:dyDescent="0.25">
      <c r="A3" t="s">
        <v>14</v>
      </c>
      <c r="B3" s="1">
        <v>43381</v>
      </c>
      <c r="C3" s="1">
        <v>43461</v>
      </c>
      <c r="D3">
        <v>0</v>
      </c>
      <c r="E3">
        <v>0</v>
      </c>
      <c r="F3">
        <v>0</v>
      </c>
      <c r="G3">
        <v>332</v>
      </c>
      <c r="H3">
        <v>332</v>
      </c>
      <c r="I3">
        <v>305.75</v>
      </c>
      <c r="J3">
        <v>0</v>
      </c>
      <c r="K3">
        <v>0</v>
      </c>
      <c r="L3">
        <v>2000</v>
      </c>
      <c r="M3">
        <v>0</v>
      </c>
      <c r="N3">
        <v>300.75</v>
      </c>
      <c r="O3" s="11">
        <f>(I3-I2)/I2</f>
        <v>-7.6562971911809191E-2</v>
      </c>
      <c r="P3" s="6">
        <v>0.13365384615384615</v>
      </c>
      <c r="Q3" s="3">
        <f t="shared" ref="Q3:Q44" si="0">P3/100</f>
        <v>1.3365384615384615E-3</v>
      </c>
      <c r="R3" s="13">
        <f>O3-Q3</f>
        <v>-7.789951037334765E-2</v>
      </c>
      <c r="S3">
        <f>R3/(_xlfn.STDEV.S($O$3:$O$44))</f>
        <v>-0.68724283048580515</v>
      </c>
      <c r="T3" s="4"/>
    </row>
    <row r="4" spans="1:20" x14ac:dyDescent="0.25">
      <c r="A4" t="s">
        <v>14</v>
      </c>
      <c r="B4" s="1">
        <v>43388</v>
      </c>
      <c r="C4" s="1">
        <v>43461</v>
      </c>
      <c r="D4">
        <v>337</v>
      </c>
      <c r="E4">
        <v>337</v>
      </c>
      <c r="F4">
        <v>337</v>
      </c>
      <c r="G4">
        <v>337</v>
      </c>
      <c r="H4">
        <v>337</v>
      </c>
      <c r="I4">
        <v>337</v>
      </c>
      <c r="J4">
        <v>1</v>
      </c>
      <c r="K4">
        <v>6.74</v>
      </c>
      <c r="L4">
        <v>4000</v>
      </c>
      <c r="M4">
        <v>0</v>
      </c>
      <c r="N4">
        <v>332.1</v>
      </c>
      <c r="O4" s="11">
        <f t="shared" ref="O4:O44" si="1">(I4-I3)/I3</f>
        <v>0.10220768601798855</v>
      </c>
      <c r="P4" s="6">
        <v>0.13365384615384615</v>
      </c>
      <c r="Q4" s="3">
        <f t="shared" si="0"/>
        <v>1.3365384615384615E-3</v>
      </c>
      <c r="R4" s="13">
        <f t="shared" ref="R4:R44" si="2">O4-Q4</f>
        <v>0.10087114755645009</v>
      </c>
      <c r="S4">
        <f t="shared" ref="S4:S44" si="3">R4/(_xlfn.STDEV.S($O$3:$O$44))</f>
        <v>0.88990255046280831</v>
      </c>
      <c r="T4" s="4"/>
    </row>
    <row r="5" spans="1:20" x14ac:dyDescent="0.25">
      <c r="A5" t="s">
        <v>14</v>
      </c>
      <c r="B5" s="1">
        <v>43395</v>
      </c>
      <c r="C5" s="1">
        <v>43461</v>
      </c>
      <c r="D5">
        <v>0</v>
      </c>
      <c r="E5">
        <v>0</v>
      </c>
      <c r="F5">
        <v>0</v>
      </c>
      <c r="G5">
        <v>317.45</v>
      </c>
      <c r="H5">
        <v>317.45</v>
      </c>
      <c r="I5">
        <v>323.64999999999998</v>
      </c>
      <c r="J5">
        <v>0</v>
      </c>
      <c r="K5">
        <v>0</v>
      </c>
      <c r="L5">
        <v>10000</v>
      </c>
      <c r="M5">
        <v>0</v>
      </c>
      <c r="N5">
        <v>319.3</v>
      </c>
      <c r="O5" s="11">
        <f t="shared" si="1"/>
        <v>-3.9614243323442204E-2</v>
      </c>
      <c r="P5" s="6">
        <v>0.13384615384615384</v>
      </c>
      <c r="Q5" s="3">
        <f t="shared" si="0"/>
        <v>1.3384615384615384E-3</v>
      </c>
      <c r="R5" s="13">
        <f t="shared" si="2"/>
        <v>-4.0952704861903742E-2</v>
      </c>
      <c r="S5">
        <f t="shared" si="3"/>
        <v>-0.36129178053182981</v>
      </c>
      <c r="T5" s="4"/>
    </row>
    <row r="6" spans="1:20" x14ac:dyDescent="0.25">
      <c r="A6" t="s">
        <v>14</v>
      </c>
      <c r="B6" s="1">
        <v>43402</v>
      </c>
      <c r="C6" s="1">
        <v>43496</v>
      </c>
      <c r="D6">
        <v>0</v>
      </c>
      <c r="E6">
        <v>0</v>
      </c>
      <c r="F6">
        <v>0</v>
      </c>
      <c r="G6">
        <v>325.75</v>
      </c>
      <c r="H6">
        <v>0</v>
      </c>
      <c r="I6">
        <v>340.75</v>
      </c>
      <c r="J6">
        <v>0</v>
      </c>
      <c r="K6">
        <v>0</v>
      </c>
      <c r="L6">
        <v>0</v>
      </c>
      <c r="M6">
        <v>0</v>
      </c>
      <c r="N6">
        <v>334.2</v>
      </c>
      <c r="O6" s="11">
        <f t="shared" si="1"/>
        <v>5.2834852464081643E-2</v>
      </c>
      <c r="P6" s="6">
        <v>0.13365384615384615</v>
      </c>
      <c r="Q6" s="3">
        <f t="shared" si="0"/>
        <v>1.3365384615384615E-3</v>
      </c>
      <c r="R6" s="13">
        <f t="shared" si="2"/>
        <v>5.1498314002543184E-2</v>
      </c>
      <c r="S6">
        <f t="shared" si="3"/>
        <v>0.45432695161667447</v>
      </c>
      <c r="T6" s="4"/>
    </row>
    <row r="7" spans="1:20" x14ac:dyDescent="0.25">
      <c r="A7" t="s">
        <v>14</v>
      </c>
      <c r="B7" s="1">
        <v>43409</v>
      </c>
      <c r="C7" s="1">
        <v>43496</v>
      </c>
      <c r="D7">
        <v>0</v>
      </c>
      <c r="E7">
        <v>0</v>
      </c>
      <c r="F7">
        <v>0</v>
      </c>
      <c r="G7">
        <v>327.55</v>
      </c>
      <c r="H7">
        <v>330</v>
      </c>
      <c r="I7">
        <v>326.2</v>
      </c>
      <c r="J7">
        <v>0</v>
      </c>
      <c r="K7">
        <v>0</v>
      </c>
      <c r="L7">
        <v>10000</v>
      </c>
      <c r="M7">
        <v>0</v>
      </c>
      <c r="N7">
        <v>320.35000000000002</v>
      </c>
      <c r="O7" s="11">
        <f t="shared" si="1"/>
        <v>-4.2699926632428498E-2</v>
      </c>
      <c r="P7" s="6">
        <v>0.13115384615384615</v>
      </c>
      <c r="Q7" s="3">
        <f t="shared" si="0"/>
        <v>1.3115384615384614E-3</v>
      </c>
      <c r="R7" s="13">
        <f t="shared" si="2"/>
        <v>-4.4011465093966959E-2</v>
      </c>
      <c r="S7">
        <f t="shared" si="3"/>
        <v>-0.38827668749190947</v>
      </c>
      <c r="T7" s="4"/>
    </row>
    <row r="8" spans="1:20" x14ac:dyDescent="0.25">
      <c r="A8" t="s">
        <v>14</v>
      </c>
      <c r="B8" s="1">
        <v>43416</v>
      </c>
      <c r="C8" s="1">
        <v>43496</v>
      </c>
      <c r="D8">
        <v>317.5</v>
      </c>
      <c r="E8">
        <v>317.5</v>
      </c>
      <c r="F8">
        <v>317.5</v>
      </c>
      <c r="G8">
        <v>317.5</v>
      </c>
      <c r="H8">
        <v>317.5</v>
      </c>
      <c r="I8">
        <v>317.89999999999998</v>
      </c>
      <c r="J8">
        <v>1</v>
      </c>
      <c r="K8">
        <v>6.35</v>
      </c>
      <c r="L8">
        <v>12000</v>
      </c>
      <c r="M8">
        <v>2000</v>
      </c>
      <c r="N8">
        <v>312.64999999999998</v>
      </c>
      <c r="O8" s="11">
        <f t="shared" si="1"/>
        <v>-2.5444512568976126E-2</v>
      </c>
      <c r="P8" s="6">
        <v>0.13038461538461538</v>
      </c>
      <c r="Q8" s="3">
        <f t="shared" si="0"/>
        <v>1.3038461538461537E-3</v>
      </c>
      <c r="R8" s="13">
        <f t="shared" si="2"/>
        <v>-2.6748358722822281E-2</v>
      </c>
      <c r="S8">
        <f t="shared" si="3"/>
        <v>-0.23597860463332826</v>
      </c>
      <c r="T8" s="4"/>
    </row>
    <row r="9" spans="1:20" x14ac:dyDescent="0.25">
      <c r="A9" t="s">
        <v>14</v>
      </c>
      <c r="B9" s="1">
        <v>43423</v>
      </c>
      <c r="C9" s="1">
        <v>43496</v>
      </c>
      <c r="D9">
        <v>323.05</v>
      </c>
      <c r="E9">
        <v>323.05</v>
      </c>
      <c r="F9">
        <v>320</v>
      </c>
      <c r="G9">
        <v>320</v>
      </c>
      <c r="H9">
        <v>320</v>
      </c>
      <c r="I9">
        <v>322.60000000000002</v>
      </c>
      <c r="J9">
        <v>2</v>
      </c>
      <c r="K9">
        <v>12.86</v>
      </c>
      <c r="L9">
        <v>30000</v>
      </c>
      <c r="M9">
        <v>2000</v>
      </c>
      <c r="N9">
        <v>317.75</v>
      </c>
      <c r="O9" s="11">
        <f t="shared" si="1"/>
        <v>1.478452343504261E-2</v>
      </c>
      <c r="P9" s="6">
        <v>0.12980769230769232</v>
      </c>
      <c r="Q9" s="3">
        <f t="shared" si="0"/>
        <v>1.2980769230769233E-3</v>
      </c>
      <c r="R9" s="13">
        <f t="shared" si="2"/>
        <v>1.3486446511965688E-2</v>
      </c>
      <c r="S9">
        <f t="shared" si="3"/>
        <v>0.11897974235855792</v>
      </c>
      <c r="T9" s="4"/>
    </row>
    <row r="10" spans="1:20" x14ac:dyDescent="0.25">
      <c r="A10" t="s">
        <v>14</v>
      </c>
      <c r="B10" s="1">
        <v>43430</v>
      </c>
      <c r="C10" s="1">
        <v>43496</v>
      </c>
      <c r="D10">
        <v>323</v>
      </c>
      <c r="E10">
        <v>323</v>
      </c>
      <c r="F10">
        <v>309</v>
      </c>
      <c r="G10">
        <v>309</v>
      </c>
      <c r="H10">
        <v>309</v>
      </c>
      <c r="I10">
        <v>307.89999999999998</v>
      </c>
      <c r="J10">
        <v>5</v>
      </c>
      <c r="K10">
        <v>31.28</v>
      </c>
      <c r="L10">
        <v>40000</v>
      </c>
      <c r="M10">
        <v>2000</v>
      </c>
      <c r="N10">
        <v>307.8</v>
      </c>
      <c r="O10" s="11">
        <f t="shared" si="1"/>
        <v>-4.5567265964042293E-2</v>
      </c>
      <c r="P10" s="6">
        <v>0.12865384615384617</v>
      </c>
      <c r="Q10" s="3">
        <f t="shared" si="0"/>
        <v>1.2865384615384618E-3</v>
      </c>
      <c r="R10" s="13">
        <f t="shared" si="2"/>
        <v>-4.6853804425580757E-2</v>
      </c>
      <c r="S10">
        <f t="shared" si="3"/>
        <v>-0.41335229217924935</v>
      </c>
      <c r="T10" s="4"/>
    </row>
    <row r="11" spans="1:20" x14ac:dyDescent="0.25">
      <c r="A11" t="s">
        <v>14</v>
      </c>
      <c r="B11" s="1">
        <v>43437</v>
      </c>
      <c r="C11" s="1">
        <v>43524</v>
      </c>
      <c r="D11">
        <v>0</v>
      </c>
      <c r="E11">
        <v>0</v>
      </c>
      <c r="F11">
        <v>0</v>
      </c>
      <c r="G11">
        <v>104.65</v>
      </c>
      <c r="H11">
        <v>0</v>
      </c>
      <c r="I11">
        <v>103.95</v>
      </c>
      <c r="J11">
        <v>0</v>
      </c>
      <c r="K11">
        <v>0</v>
      </c>
      <c r="L11">
        <v>0</v>
      </c>
      <c r="M11">
        <v>0</v>
      </c>
      <c r="N11">
        <v>102.1</v>
      </c>
      <c r="O11" s="11">
        <f t="shared" si="1"/>
        <v>-0.66239038648911985</v>
      </c>
      <c r="P11" s="6">
        <v>0.12846153846153846</v>
      </c>
      <c r="Q11" s="3">
        <f t="shared" si="0"/>
        <v>1.2846153846153847E-3</v>
      </c>
      <c r="R11" s="13">
        <f t="shared" si="2"/>
        <v>-0.66367500187373529</v>
      </c>
      <c r="S11">
        <f t="shared" si="3"/>
        <v>-5.8550546033525368</v>
      </c>
      <c r="T11" s="4"/>
    </row>
    <row r="12" spans="1:20" x14ac:dyDescent="0.25">
      <c r="A12" t="s">
        <v>14</v>
      </c>
      <c r="B12" s="1">
        <v>43444</v>
      </c>
      <c r="C12" s="1">
        <v>43524</v>
      </c>
      <c r="D12">
        <v>0</v>
      </c>
      <c r="E12">
        <v>0</v>
      </c>
      <c r="F12">
        <v>0</v>
      </c>
      <c r="G12">
        <v>100.45</v>
      </c>
      <c r="H12">
        <v>100.45</v>
      </c>
      <c r="I12">
        <v>101.7</v>
      </c>
      <c r="J12">
        <v>0</v>
      </c>
      <c r="K12">
        <v>0</v>
      </c>
      <c r="L12">
        <v>14000</v>
      </c>
      <c r="M12">
        <v>0</v>
      </c>
      <c r="N12">
        <v>100.05</v>
      </c>
      <c r="O12" s="11">
        <f t="shared" si="1"/>
        <v>-2.1645021645021644E-2</v>
      </c>
      <c r="P12" s="6">
        <v>0.1275</v>
      </c>
      <c r="Q12" s="3">
        <f t="shared" si="0"/>
        <v>1.2750000000000001E-3</v>
      </c>
      <c r="R12" s="13">
        <f t="shared" si="2"/>
        <v>-2.2920021645021646E-2</v>
      </c>
      <c r="S12">
        <f t="shared" si="3"/>
        <v>-0.20220435885447896</v>
      </c>
      <c r="T12" s="4"/>
    </row>
    <row r="13" spans="1:20" x14ac:dyDescent="0.25">
      <c r="A13" t="s">
        <v>14</v>
      </c>
      <c r="B13" s="1">
        <v>43451</v>
      </c>
      <c r="C13" s="1">
        <v>43524</v>
      </c>
      <c r="D13">
        <v>101.1</v>
      </c>
      <c r="E13">
        <v>101.1</v>
      </c>
      <c r="F13">
        <v>100</v>
      </c>
      <c r="G13">
        <v>100.25</v>
      </c>
      <c r="H13">
        <v>100.25</v>
      </c>
      <c r="I13">
        <v>100.45</v>
      </c>
      <c r="J13">
        <v>4</v>
      </c>
      <c r="K13">
        <v>8.0299999999999994</v>
      </c>
      <c r="L13">
        <v>34000</v>
      </c>
      <c r="M13">
        <v>4000</v>
      </c>
      <c r="N13">
        <v>98.95</v>
      </c>
      <c r="O13" s="11">
        <f t="shared" si="1"/>
        <v>-1.2291052114060964E-2</v>
      </c>
      <c r="P13" s="6">
        <v>0.12826923076923077</v>
      </c>
      <c r="Q13" s="3">
        <f t="shared" si="0"/>
        <v>1.2826923076923078E-3</v>
      </c>
      <c r="R13" s="13">
        <f t="shared" si="2"/>
        <v>-1.3573744421753272E-2</v>
      </c>
      <c r="S13">
        <f t="shared" si="3"/>
        <v>-0.11974989947931999</v>
      </c>
      <c r="T13" s="4"/>
    </row>
    <row r="14" spans="1:20" x14ac:dyDescent="0.25">
      <c r="A14" t="s">
        <v>14</v>
      </c>
      <c r="B14" s="1">
        <v>43458</v>
      </c>
      <c r="C14" s="1">
        <v>43524</v>
      </c>
      <c r="D14">
        <v>99.25</v>
      </c>
      <c r="E14">
        <v>99.3</v>
      </c>
      <c r="F14">
        <v>98.4</v>
      </c>
      <c r="G14">
        <v>99.15</v>
      </c>
      <c r="H14">
        <v>99.15</v>
      </c>
      <c r="I14">
        <v>99.9</v>
      </c>
      <c r="J14">
        <v>10</v>
      </c>
      <c r="K14">
        <v>19.78</v>
      </c>
      <c r="L14">
        <v>46000</v>
      </c>
      <c r="M14">
        <v>10000</v>
      </c>
      <c r="N14">
        <v>98.55</v>
      </c>
      <c r="O14" s="11">
        <f t="shared" si="1"/>
        <v>-5.4753608760577119E-3</v>
      </c>
      <c r="P14" s="6">
        <v>0.12711538461538463</v>
      </c>
      <c r="Q14" s="3">
        <f t="shared" si="0"/>
        <v>1.2711538461538463E-3</v>
      </c>
      <c r="R14" s="13">
        <f t="shared" si="2"/>
        <v>-6.7465147222115582E-3</v>
      </c>
      <c r="S14">
        <f t="shared" si="3"/>
        <v>-5.9518909058421311E-2</v>
      </c>
      <c r="T14" s="4"/>
    </row>
    <row r="15" spans="1:20" x14ac:dyDescent="0.25">
      <c r="A15" t="s">
        <v>14</v>
      </c>
      <c r="B15" s="1">
        <v>43465</v>
      </c>
      <c r="C15" s="1">
        <v>43552</v>
      </c>
      <c r="D15">
        <v>0</v>
      </c>
      <c r="E15">
        <v>0</v>
      </c>
      <c r="F15">
        <v>0</v>
      </c>
      <c r="G15">
        <v>98.2</v>
      </c>
      <c r="H15">
        <v>0</v>
      </c>
      <c r="I15">
        <v>99.6</v>
      </c>
      <c r="J15">
        <v>0</v>
      </c>
      <c r="K15">
        <v>0</v>
      </c>
      <c r="L15">
        <v>0</v>
      </c>
      <c r="M15">
        <v>0</v>
      </c>
      <c r="N15">
        <v>97.8</v>
      </c>
      <c r="O15" s="11">
        <f t="shared" si="1"/>
        <v>-3.0030030030031166E-3</v>
      </c>
      <c r="P15" s="6">
        <v>0.1275</v>
      </c>
      <c r="Q15" s="3">
        <f t="shared" si="0"/>
        <v>1.2750000000000001E-3</v>
      </c>
      <c r="R15" s="13">
        <f t="shared" si="2"/>
        <v>-4.2780030030031167E-3</v>
      </c>
      <c r="S15">
        <f t="shared" si="3"/>
        <v>-3.774127563215763E-2</v>
      </c>
      <c r="T15" s="4"/>
    </row>
    <row r="16" spans="1:20" x14ac:dyDescent="0.25">
      <c r="A16" t="s">
        <v>14</v>
      </c>
      <c r="B16" s="1">
        <v>43472</v>
      </c>
      <c r="C16" s="1">
        <v>43552</v>
      </c>
      <c r="D16">
        <v>0</v>
      </c>
      <c r="E16">
        <v>0</v>
      </c>
      <c r="F16">
        <v>0</v>
      </c>
      <c r="G16">
        <v>96.75</v>
      </c>
      <c r="H16">
        <v>96.75</v>
      </c>
      <c r="I16">
        <v>97.7</v>
      </c>
      <c r="J16">
        <v>0</v>
      </c>
      <c r="K16">
        <v>0</v>
      </c>
      <c r="L16">
        <v>4000</v>
      </c>
      <c r="M16">
        <v>0</v>
      </c>
      <c r="N16">
        <v>96.1</v>
      </c>
      <c r="O16" s="11">
        <f t="shared" si="1"/>
        <v>-1.9076305220883449E-2</v>
      </c>
      <c r="P16" s="6">
        <v>0.12692307692307692</v>
      </c>
      <c r="Q16" s="3">
        <f t="shared" si="0"/>
        <v>1.2692307692307692E-3</v>
      </c>
      <c r="R16" s="13">
        <f t="shared" si="2"/>
        <v>-2.0345535990114218E-2</v>
      </c>
      <c r="S16">
        <f t="shared" si="3"/>
        <v>-0.17949180520627239</v>
      </c>
      <c r="T16" s="4"/>
    </row>
    <row r="17" spans="1:20" x14ac:dyDescent="0.25">
      <c r="A17" t="s">
        <v>14</v>
      </c>
      <c r="B17" s="1">
        <v>43479</v>
      </c>
      <c r="C17" s="1">
        <v>43552</v>
      </c>
      <c r="D17">
        <v>97</v>
      </c>
      <c r="E17">
        <v>97</v>
      </c>
      <c r="F17">
        <v>96.45</v>
      </c>
      <c r="G17">
        <v>96.45</v>
      </c>
      <c r="H17">
        <v>96.45</v>
      </c>
      <c r="I17">
        <v>96.55</v>
      </c>
      <c r="J17">
        <v>5</v>
      </c>
      <c r="K17">
        <v>9.68</v>
      </c>
      <c r="L17">
        <v>22000</v>
      </c>
      <c r="M17">
        <v>10000</v>
      </c>
      <c r="N17">
        <v>95.05</v>
      </c>
      <c r="O17" s="11">
        <f t="shared" si="1"/>
        <v>-1.1770726714431993E-2</v>
      </c>
      <c r="P17" s="6">
        <v>0.12653846153846154</v>
      </c>
      <c r="Q17" s="3">
        <f t="shared" si="0"/>
        <v>1.2653846153846155E-3</v>
      </c>
      <c r="R17" s="13">
        <f t="shared" si="2"/>
        <v>-1.3036111329816609E-2</v>
      </c>
      <c r="S17">
        <f t="shared" si="3"/>
        <v>-0.11500680820577329</v>
      </c>
      <c r="T17" s="4"/>
    </row>
    <row r="18" spans="1:20" x14ac:dyDescent="0.25">
      <c r="A18" t="s">
        <v>14</v>
      </c>
      <c r="B18" s="1">
        <v>43486</v>
      </c>
      <c r="C18" s="1">
        <v>43552</v>
      </c>
      <c r="D18">
        <v>93.8</v>
      </c>
      <c r="E18">
        <v>93.8</v>
      </c>
      <c r="F18">
        <v>92.95</v>
      </c>
      <c r="G18">
        <v>92.95</v>
      </c>
      <c r="H18">
        <v>92.95</v>
      </c>
      <c r="I18">
        <v>92.95</v>
      </c>
      <c r="J18">
        <v>4</v>
      </c>
      <c r="K18">
        <v>7.46</v>
      </c>
      <c r="L18">
        <v>38000</v>
      </c>
      <c r="M18">
        <v>4000</v>
      </c>
      <c r="N18">
        <v>92.35</v>
      </c>
      <c r="O18" s="11">
        <f t="shared" si="1"/>
        <v>-3.7286380113930546E-2</v>
      </c>
      <c r="P18" s="6">
        <v>0.12596153846153846</v>
      </c>
      <c r="Q18" s="3">
        <f t="shared" si="0"/>
        <v>1.2596153846153846E-3</v>
      </c>
      <c r="R18" s="13">
        <f t="shared" si="2"/>
        <v>-3.8545995498545933E-2</v>
      </c>
      <c r="S18">
        <f t="shared" si="3"/>
        <v>-0.34005937808021436</v>
      </c>
      <c r="T18" s="4"/>
    </row>
    <row r="19" spans="1:20" x14ac:dyDescent="0.25">
      <c r="A19" t="s">
        <v>14</v>
      </c>
      <c r="B19" s="1">
        <v>43493</v>
      </c>
      <c r="C19" s="1">
        <v>43552</v>
      </c>
      <c r="D19">
        <v>85.5</v>
      </c>
      <c r="E19">
        <v>89.25</v>
      </c>
      <c r="F19">
        <v>85.5</v>
      </c>
      <c r="G19">
        <v>88.6</v>
      </c>
      <c r="H19">
        <v>88.6</v>
      </c>
      <c r="I19">
        <v>88.6</v>
      </c>
      <c r="J19">
        <v>17</v>
      </c>
      <c r="K19">
        <v>29.57</v>
      </c>
      <c r="L19">
        <v>48000</v>
      </c>
      <c r="M19">
        <v>4000</v>
      </c>
      <c r="N19">
        <v>88.15</v>
      </c>
      <c r="O19" s="11">
        <f t="shared" si="1"/>
        <v>-4.6799354491662275E-2</v>
      </c>
      <c r="P19" s="6">
        <v>0.12269230769230768</v>
      </c>
      <c r="Q19" s="3">
        <f t="shared" si="0"/>
        <v>1.2269230769230768E-3</v>
      </c>
      <c r="R19" s="13">
        <f t="shared" si="2"/>
        <v>-4.8026277568585352E-2</v>
      </c>
      <c r="S19">
        <f t="shared" si="3"/>
        <v>-0.42369605117857101</v>
      </c>
      <c r="T19" s="4"/>
    </row>
    <row r="20" spans="1:20" x14ac:dyDescent="0.25">
      <c r="A20" t="s">
        <v>14</v>
      </c>
      <c r="B20" s="1">
        <v>43500</v>
      </c>
      <c r="C20" s="1">
        <v>43580</v>
      </c>
      <c r="D20">
        <v>87.9</v>
      </c>
      <c r="E20">
        <v>87.9</v>
      </c>
      <c r="F20">
        <v>87.9</v>
      </c>
      <c r="G20">
        <v>87.9</v>
      </c>
      <c r="H20">
        <v>87.9</v>
      </c>
      <c r="I20">
        <v>89.15</v>
      </c>
      <c r="J20">
        <v>1</v>
      </c>
      <c r="K20">
        <v>1.76</v>
      </c>
      <c r="L20">
        <v>2000</v>
      </c>
      <c r="M20">
        <v>-2000</v>
      </c>
      <c r="N20">
        <v>87.65</v>
      </c>
      <c r="O20" s="11">
        <f t="shared" si="1"/>
        <v>6.2076749435667202E-3</v>
      </c>
      <c r="P20" s="6">
        <v>0.1225</v>
      </c>
      <c r="Q20" s="3">
        <f t="shared" si="0"/>
        <v>1.225E-3</v>
      </c>
      <c r="R20" s="13">
        <f t="shared" si="2"/>
        <v>4.9826749435667207E-3</v>
      </c>
      <c r="S20">
        <f t="shared" si="3"/>
        <v>4.3958012254452845E-2</v>
      </c>
      <c r="T20" s="4"/>
    </row>
    <row r="21" spans="1:20" x14ac:dyDescent="0.25">
      <c r="A21" t="s">
        <v>14</v>
      </c>
      <c r="B21" s="1">
        <v>43507</v>
      </c>
      <c r="C21" s="1">
        <v>43580</v>
      </c>
      <c r="D21">
        <v>0</v>
      </c>
      <c r="E21">
        <v>0</v>
      </c>
      <c r="F21">
        <v>0</v>
      </c>
      <c r="G21">
        <v>84.15</v>
      </c>
      <c r="H21">
        <v>84.15</v>
      </c>
      <c r="I21">
        <v>80.650000000000006</v>
      </c>
      <c r="J21">
        <v>0</v>
      </c>
      <c r="K21">
        <v>0</v>
      </c>
      <c r="L21">
        <v>2000</v>
      </c>
      <c r="M21">
        <v>0</v>
      </c>
      <c r="N21">
        <v>79.45</v>
      </c>
      <c r="O21" s="11">
        <f t="shared" si="1"/>
        <v>-9.5344924284913063E-2</v>
      </c>
      <c r="P21" s="6">
        <v>0.12365384615384614</v>
      </c>
      <c r="Q21" s="3">
        <f t="shared" si="0"/>
        <v>1.2365384615384614E-3</v>
      </c>
      <c r="R21" s="13">
        <f t="shared" si="2"/>
        <v>-9.6581462746451519E-2</v>
      </c>
      <c r="S21">
        <f t="shared" si="3"/>
        <v>-0.85205821592737552</v>
      </c>
      <c r="T21" s="4"/>
    </row>
    <row r="22" spans="1:20" x14ac:dyDescent="0.25">
      <c r="A22" t="s">
        <v>14</v>
      </c>
      <c r="B22" s="1">
        <v>43514</v>
      </c>
      <c r="C22" s="1">
        <v>43580</v>
      </c>
      <c r="D22">
        <v>77.849999999999994</v>
      </c>
      <c r="E22">
        <v>77.849999999999994</v>
      </c>
      <c r="F22">
        <v>76.900000000000006</v>
      </c>
      <c r="G22">
        <v>76.900000000000006</v>
      </c>
      <c r="H22">
        <v>76.900000000000006</v>
      </c>
      <c r="I22">
        <v>76.900000000000006</v>
      </c>
      <c r="J22">
        <v>4</v>
      </c>
      <c r="K22">
        <v>6.19</v>
      </c>
      <c r="L22">
        <v>4000</v>
      </c>
      <c r="M22">
        <v>-4000</v>
      </c>
      <c r="N22">
        <v>76.349999999999994</v>
      </c>
      <c r="O22" s="11">
        <f t="shared" si="1"/>
        <v>-4.6497210167389953E-2</v>
      </c>
      <c r="P22" s="6">
        <v>0.12346153846153846</v>
      </c>
      <c r="Q22" s="3">
        <f t="shared" si="0"/>
        <v>1.2346153846153846E-3</v>
      </c>
      <c r="R22" s="13">
        <f t="shared" si="2"/>
        <v>-4.7731825552005336E-2</v>
      </c>
      <c r="S22">
        <f t="shared" si="3"/>
        <v>-0.42109834502680116</v>
      </c>
      <c r="T22" s="4"/>
    </row>
    <row r="23" spans="1:20" x14ac:dyDescent="0.25">
      <c r="A23" t="s">
        <v>14</v>
      </c>
      <c r="B23" s="1">
        <v>43521</v>
      </c>
      <c r="C23" s="1">
        <v>43580</v>
      </c>
      <c r="D23">
        <v>75.75</v>
      </c>
      <c r="E23">
        <v>76.45</v>
      </c>
      <c r="F23">
        <v>75.75</v>
      </c>
      <c r="G23">
        <v>76.3</v>
      </c>
      <c r="H23">
        <v>76.099999999999994</v>
      </c>
      <c r="I23">
        <v>76.3</v>
      </c>
      <c r="J23">
        <v>16</v>
      </c>
      <c r="K23">
        <v>24.4</v>
      </c>
      <c r="L23">
        <v>36000</v>
      </c>
      <c r="M23">
        <v>16000</v>
      </c>
      <c r="N23">
        <v>75.55</v>
      </c>
      <c r="O23" s="11">
        <f t="shared" si="1"/>
        <v>-7.8023407022107735E-3</v>
      </c>
      <c r="P23" s="6">
        <v>0.12326923076923077</v>
      </c>
      <c r="Q23" s="3">
        <f t="shared" si="0"/>
        <v>1.2326923076923077E-3</v>
      </c>
      <c r="R23" s="13">
        <f t="shared" si="2"/>
        <v>-9.0350330099030814E-3</v>
      </c>
      <c r="S23">
        <f t="shared" si="3"/>
        <v>-7.9708609585598875E-2</v>
      </c>
      <c r="T23" s="4"/>
    </row>
    <row r="24" spans="1:20" x14ac:dyDescent="0.25">
      <c r="A24" t="s">
        <v>14</v>
      </c>
      <c r="B24" s="1">
        <v>43529</v>
      </c>
      <c r="C24" s="1">
        <v>43615</v>
      </c>
      <c r="D24">
        <v>86.3</v>
      </c>
      <c r="E24">
        <v>86.3</v>
      </c>
      <c r="F24">
        <v>85.55</v>
      </c>
      <c r="G24">
        <v>86.1</v>
      </c>
      <c r="H24">
        <v>86.1</v>
      </c>
      <c r="I24">
        <v>86.8</v>
      </c>
      <c r="J24">
        <v>8</v>
      </c>
      <c r="K24">
        <v>13.75</v>
      </c>
      <c r="L24">
        <v>6000</v>
      </c>
      <c r="M24">
        <v>4000</v>
      </c>
      <c r="N24">
        <v>85.25</v>
      </c>
      <c r="O24" s="11">
        <f t="shared" si="1"/>
        <v>0.13761467889908258</v>
      </c>
      <c r="P24" s="6">
        <v>0.12153846153846154</v>
      </c>
      <c r="Q24" s="3">
        <f t="shared" si="0"/>
        <v>1.2153846153846154E-3</v>
      </c>
      <c r="R24" s="13">
        <f t="shared" si="2"/>
        <v>0.13639929428369796</v>
      </c>
      <c r="S24">
        <f t="shared" si="3"/>
        <v>1.203337949500985</v>
      </c>
      <c r="T24" s="4"/>
    </row>
    <row r="25" spans="1:20" x14ac:dyDescent="0.25">
      <c r="A25" t="s">
        <v>14</v>
      </c>
      <c r="B25" s="1">
        <v>43535</v>
      </c>
      <c r="C25" s="1">
        <v>43615</v>
      </c>
      <c r="D25">
        <v>86.2</v>
      </c>
      <c r="E25">
        <v>88.45</v>
      </c>
      <c r="F25">
        <v>86.2</v>
      </c>
      <c r="G25">
        <v>88.45</v>
      </c>
      <c r="H25">
        <v>88.45</v>
      </c>
      <c r="I25">
        <v>88.45</v>
      </c>
      <c r="J25">
        <v>3</v>
      </c>
      <c r="K25">
        <v>5.25</v>
      </c>
      <c r="L25">
        <v>496000</v>
      </c>
      <c r="M25">
        <v>-4000</v>
      </c>
      <c r="N25">
        <v>87.4</v>
      </c>
      <c r="O25" s="11">
        <f t="shared" si="1"/>
        <v>1.9009216589861818E-2</v>
      </c>
      <c r="P25" s="6">
        <v>0.12076923076923077</v>
      </c>
      <c r="Q25" s="3">
        <f t="shared" si="0"/>
        <v>1.2076923076923076E-3</v>
      </c>
      <c r="R25" s="13">
        <f t="shared" si="2"/>
        <v>1.7801524282169509E-2</v>
      </c>
      <c r="S25">
        <f t="shared" si="3"/>
        <v>0.15704809794062152</v>
      </c>
      <c r="T25" s="4"/>
    </row>
    <row r="26" spans="1:20" x14ac:dyDescent="0.25">
      <c r="A26" t="s">
        <v>14</v>
      </c>
      <c r="B26" s="1">
        <v>43542</v>
      </c>
      <c r="C26" s="1">
        <v>43615</v>
      </c>
      <c r="D26">
        <v>94.6</v>
      </c>
      <c r="E26">
        <v>94.6</v>
      </c>
      <c r="F26">
        <v>94.6</v>
      </c>
      <c r="G26">
        <v>94.6</v>
      </c>
      <c r="H26">
        <v>94.6</v>
      </c>
      <c r="I26">
        <v>93.4</v>
      </c>
      <c r="J26">
        <v>2</v>
      </c>
      <c r="K26">
        <v>3.78</v>
      </c>
      <c r="L26">
        <v>502000</v>
      </c>
      <c r="M26">
        <v>4000</v>
      </c>
      <c r="N26">
        <v>92</v>
      </c>
      <c r="O26" s="11">
        <f t="shared" si="1"/>
        <v>5.5963821368004554E-2</v>
      </c>
      <c r="P26" s="6">
        <v>0.11769230769230769</v>
      </c>
      <c r="Q26" s="3">
        <f t="shared" si="0"/>
        <v>1.1769230769230769E-3</v>
      </c>
      <c r="R26" s="13">
        <f t="shared" si="2"/>
        <v>5.4786898291081479E-2</v>
      </c>
      <c r="S26">
        <f t="shared" si="3"/>
        <v>0.48333940578890833</v>
      </c>
      <c r="T26" s="4"/>
    </row>
    <row r="27" spans="1:20" x14ac:dyDescent="0.25">
      <c r="A27" t="s">
        <v>14</v>
      </c>
      <c r="B27" s="1">
        <v>43549</v>
      </c>
      <c r="C27" s="1">
        <v>43615</v>
      </c>
      <c r="D27">
        <v>87.5</v>
      </c>
      <c r="E27">
        <v>87.5</v>
      </c>
      <c r="F27">
        <v>87.5</v>
      </c>
      <c r="G27">
        <v>87.5</v>
      </c>
      <c r="H27">
        <v>87.5</v>
      </c>
      <c r="I27">
        <v>86.1</v>
      </c>
      <c r="J27">
        <v>1</v>
      </c>
      <c r="K27">
        <v>1.75</v>
      </c>
      <c r="L27">
        <v>500000</v>
      </c>
      <c r="M27">
        <v>-2000</v>
      </c>
      <c r="N27">
        <v>84.9</v>
      </c>
      <c r="O27" s="11">
        <f t="shared" si="1"/>
        <v>-7.8158458244111467E-2</v>
      </c>
      <c r="P27" s="6">
        <v>0.11942307692307692</v>
      </c>
      <c r="Q27" s="3">
        <f t="shared" si="0"/>
        <v>1.1942307692307693E-3</v>
      </c>
      <c r="R27" s="13">
        <f t="shared" si="2"/>
        <v>-7.9352689013342234E-2</v>
      </c>
      <c r="S27">
        <f t="shared" si="3"/>
        <v>-0.70006302148527355</v>
      </c>
      <c r="T27" s="4"/>
    </row>
    <row r="28" spans="1:20" x14ac:dyDescent="0.25">
      <c r="A28" t="s">
        <v>14</v>
      </c>
      <c r="B28" s="1">
        <v>43556</v>
      </c>
      <c r="C28" s="1">
        <v>43643</v>
      </c>
      <c r="D28">
        <v>0</v>
      </c>
      <c r="E28">
        <v>0</v>
      </c>
      <c r="F28">
        <v>0</v>
      </c>
      <c r="G28">
        <v>93.6</v>
      </c>
      <c r="H28">
        <v>0</v>
      </c>
      <c r="I28">
        <v>93.6</v>
      </c>
      <c r="J28">
        <v>0</v>
      </c>
      <c r="K28">
        <v>0</v>
      </c>
      <c r="L28">
        <v>0</v>
      </c>
      <c r="M28">
        <v>0</v>
      </c>
      <c r="N28">
        <v>91.85</v>
      </c>
      <c r="O28" s="11">
        <f t="shared" si="1"/>
        <v>8.7108013937282236E-2</v>
      </c>
      <c r="P28" s="6">
        <v>0.12134615384615384</v>
      </c>
      <c r="Q28" s="3">
        <f t="shared" si="0"/>
        <v>1.2134615384615385E-3</v>
      </c>
      <c r="R28" s="13">
        <f t="shared" si="2"/>
        <v>8.5894552398820698E-2</v>
      </c>
      <c r="S28">
        <f t="shared" si="3"/>
        <v>0.75777646137906096</v>
      </c>
      <c r="T28" s="4"/>
    </row>
    <row r="29" spans="1:20" x14ac:dyDescent="0.25">
      <c r="A29" t="s">
        <v>14</v>
      </c>
      <c r="B29" s="1">
        <v>43563</v>
      </c>
      <c r="C29" s="1">
        <v>43643</v>
      </c>
      <c r="D29">
        <v>0</v>
      </c>
      <c r="E29">
        <v>0</v>
      </c>
      <c r="F29">
        <v>0</v>
      </c>
      <c r="G29">
        <v>93.6</v>
      </c>
      <c r="H29">
        <v>0</v>
      </c>
      <c r="I29">
        <v>89.2</v>
      </c>
      <c r="J29">
        <v>0</v>
      </c>
      <c r="K29">
        <v>0</v>
      </c>
      <c r="L29">
        <v>0</v>
      </c>
      <c r="M29">
        <v>0</v>
      </c>
      <c r="N29">
        <v>87.85</v>
      </c>
      <c r="O29" s="11">
        <f t="shared" si="1"/>
        <v>-4.7008547008546918E-2</v>
      </c>
      <c r="P29" s="6">
        <v>0.12192307692307693</v>
      </c>
      <c r="Q29" s="3">
        <f t="shared" si="0"/>
        <v>1.2192307692307693E-3</v>
      </c>
      <c r="R29" s="13">
        <f t="shared" si="2"/>
        <v>-4.8227777777777689E-2</v>
      </c>
      <c r="S29">
        <f t="shared" si="3"/>
        <v>-0.42547372055601812</v>
      </c>
      <c r="T29" s="4"/>
    </row>
    <row r="30" spans="1:20" x14ac:dyDescent="0.25">
      <c r="A30" t="s">
        <v>14</v>
      </c>
      <c r="B30" s="1">
        <v>43570</v>
      </c>
      <c r="C30" s="1">
        <v>43643</v>
      </c>
      <c r="D30">
        <v>0</v>
      </c>
      <c r="E30">
        <v>0</v>
      </c>
      <c r="F30">
        <v>0</v>
      </c>
      <c r="G30">
        <v>93.6</v>
      </c>
      <c r="H30">
        <v>0</v>
      </c>
      <c r="I30">
        <v>89.25</v>
      </c>
      <c r="J30">
        <v>0</v>
      </c>
      <c r="K30">
        <v>0</v>
      </c>
      <c r="L30">
        <v>0</v>
      </c>
      <c r="M30">
        <v>0</v>
      </c>
      <c r="N30">
        <v>88</v>
      </c>
      <c r="O30" s="11">
        <f t="shared" si="1"/>
        <v>5.6053811659189637E-4</v>
      </c>
      <c r="P30" s="6">
        <v>0.12288461538461538</v>
      </c>
      <c r="Q30" s="3">
        <f t="shared" si="0"/>
        <v>1.2288461538461539E-3</v>
      </c>
      <c r="R30" s="13">
        <f t="shared" si="2"/>
        <v>-6.6830803725425757E-4</v>
      </c>
      <c r="S30">
        <f t="shared" si="3"/>
        <v>-5.8959280354625851E-3</v>
      </c>
      <c r="T30" s="4"/>
    </row>
    <row r="31" spans="1:20" x14ac:dyDescent="0.25">
      <c r="A31" t="s">
        <v>14</v>
      </c>
      <c r="B31" s="1">
        <v>43577</v>
      </c>
      <c r="C31" s="1">
        <v>43643</v>
      </c>
      <c r="D31">
        <v>87.8</v>
      </c>
      <c r="E31">
        <v>87.8</v>
      </c>
      <c r="F31">
        <v>87.8</v>
      </c>
      <c r="G31">
        <v>87.8</v>
      </c>
      <c r="H31">
        <v>87.8</v>
      </c>
      <c r="I31">
        <v>86.3</v>
      </c>
      <c r="J31">
        <v>1</v>
      </c>
      <c r="K31">
        <v>1.76</v>
      </c>
      <c r="L31">
        <v>12000</v>
      </c>
      <c r="M31">
        <v>2000</v>
      </c>
      <c r="N31">
        <v>85.2</v>
      </c>
      <c r="O31" s="11">
        <f t="shared" si="1"/>
        <v>-3.3053221288515441E-2</v>
      </c>
      <c r="P31" s="6">
        <v>0.12442307692307691</v>
      </c>
      <c r="Q31" s="3">
        <f t="shared" si="0"/>
        <v>1.2442307692307692E-3</v>
      </c>
      <c r="R31" s="13">
        <f t="shared" si="2"/>
        <v>-3.429745205774621E-2</v>
      </c>
      <c r="S31">
        <f t="shared" si="3"/>
        <v>-0.30257799975442617</v>
      </c>
      <c r="T31" s="4"/>
    </row>
    <row r="32" spans="1:20" x14ac:dyDescent="0.25">
      <c r="A32" t="s">
        <v>14</v>
      </c>
      <c r="B32" s="1">
        <v>43585</v>
      </c>
      <c r="C32" s="1">
        <v>43671</v>
      </c>
      <c r="D32">
        <v>0</v>
      </c>
      <c r="E32">
        <v>0</v>
      </c>
      <c r="F32">
        <v>0</v>
      </c>
      <c r="G32">
        <v>89.25</v>
      </c>
      <c r="H32">
        <v>0</v>
      </c>
      <c r="I32">
        <v>84.8</v>
      </c>
      <c r="J32">
        <v>0</v>
      </c>
      <c r="K32">
        <v>0</v>
      </c>
      <c r="L32">
        <v>0</v>
      </c>
      <c r="M32">
        <v>0</v>
      </c>
      <c r="N32">
        <v>83.35</v>
      </c>
      <c r="O32" s="11">
        <f t="shared" si="1"/>
        <v>-1.7381228273464659E-2</v>
      </c>
      <c r="P32" s="6">
        <v>0.12384615384615386</v>
      </c>
      <c r="Q32" s="3">
        <f t="shared" si="0"/>
        <v>1.2384615384615385E-3</v>
      </c>
      <c r="R32" s="13">
        <f t="shared" si="2"/>
        <v>-1.8619689811926198E-2</v>
      </c>
      <c r="S32">
        <f t="shared" si="3"/>
        <v>-0.16426609445665971</v>
      </c>
      <c r="T32" s="4"/>
    </row>
    <row r="33" spans="1:20" x14ac:dyDescent="0.25">
      <c r="A33" t="s">
        <v>14</v>
      </c>
      <c r="B33" s="1">
        <v>43591</v>
      </c>
      <c r="C33" s="1">
        <v>43671</v>
      </c>
      <c r="D33">
        <v>0</v>
      </c>
      <c r="E33">
        <v>0</v>
      </c>
      <c r="F33">
        <v>0</v>
      </c>
      <c r="G33">
        <v>89.25</v>
      </c>
      <c r="H33">
        <v>0</v>
      </c>
      <c r="I33">
        <v>82.6</v>
      </c>
      <c r="J33">
        <v>0</v>
      </c>
      <c r="K33">
        <v>0</v>
      </c>
      <c r="L33">
        <v>0</v>
      </c>
      <c r="M33">
        <v>0</v>
      </c>
      <c r="N33">
        <v>81.3</v>
      </c>
      <c r="O33" s="11">
        <f t="shared" si="1"/>
        <v>-2.594339622641513E-2</v>
      </c>
      <c r="P33" s="6">
        <v>0.12211538461538461</v>
      </c>
      <c r="Q33" s="3">
        <f t="shared" si="0"/>
        <v>1.2211538461538462E-3</v>
      </c>
      <c r="R33" s="13">
        <f t="shared" si="2"/>
        <v>-2.7164550072568978E-2</v>
      </c>
      <c r="S33">
        <f t="shared" si="3"/>
        <v>-0.23965031604528456</v>
      </c>
      <c r="T33" s="4"/>
    </row>
    <row r="34" spans="1:20" x14ac:dyDescent="0.25">
      <c r="A34" t="s">
        <v>14</v>
      </c>
      <c r="B34" s="1">
        <v>43598</v>
      </c>
      <c r="C34" s="1">
        <v>43671</v>
      </c>
      <c r="D34">
        <v>0</v>
      </c>
      <c r="E34">
        <v>0</v>
      </c>
      <c r="F34">
        <v>0</v>
      </c>
      <c r="G34">
        <v>89.25</v>
      </c>
      <c r="H34">
        <v>0</v>
      </c>
      <c r="I34">
        <v>74.7</v>
      </c>
      <c r="J34">
        <v>0</v>
      </c>
      <c r="K34">
        <v>0</v>
      </c>
      <c r="L34">
        <v>0</v>
      </c>
      <c r="M34">
        <v>0</v>
      </c>
      <c r="N34">
        <v>73.599999999999994</v>
      </c>
      <c r="O34" s="11">
        <f t="shared" si="1"/>
        <v>-9.5641646489104018E-2</v>
      </c>
      <c r="P34" s="6">
        <v>0.1201923076923077</v>
      </c>
      <c r="Q34" s="3">
        <f t="shared" si="0"/>
        <v>1.201923076923077E-3</v>
      </c>
      <c r="R34" s="13">
        <f t="shared" si="2"/>
        <v>-9.6843569566027091E-2</v>
      </c>
      <c r="S34">
        <f t="shared" si="3"/>
        <v>-0.8543705672080375</v>
      </c>
      <c r="T34" s="4"/>
    </row>
    <row r="35" spans="1:20" x14ac:dyDescent="0.25">
      <c r="A35" t="s">
        <v>14</v>
      </c>
      <c r="B35" s="1">
        <v>43605</v>
      </c>
      <c r="C35" s="1">
        <v>43671</v>
      </c>
      <c r="D35">
        <v>79.55</v>
      </c>
      <c r="E35">
        <v>82</v>
      </c>
      <c r="F35">
        <v>79.25</v>
      </c>
      <c r="G35">
        <v>82</v>
      </c>
      <c r="H35">
        <v>82</v>
      </c>
      <c r="I35">
        <v>81.25</v>
      </c>
      <c r="J35">
        <v>5</v>
      </c>
      <c r="K35">
        <v>24.03</v>
      </c>
      <c r="L35">
        <v>42000</v>
      </c>
      <c r="M35">
        <v>24000</v>
      </c>
      <c r="N35">
        <v>80.2</v>
      </c>
      <c r="O35" s="11">
        <f t="shared" si="1"/>
        <v>8.7684069611780407E-2</v>
      </c>
      <c r="P35" s="6">
        <v>0.11769230769230769</v>
      </c>
      <c r="Q35" s="3">
        <f t="shared" si="0"/>
        <v>1.1769230769230769E-3</v>
      </c>
      <c r="R35" s="13">
        <f t="shared" si="2"/>
        <v>8.6507146534857332E-2</v>
      </c>
      <c r="S35">
        <f t="shared" si="3"/>
        <v>0.76318087183005223</v>
      </c>
      <c r="T35" s="4"/>
    </row>
    <row r="36" spans="1:20" x14ac:dyDescent="0.25">
      <c r="A36" t="s">
        <v>14</v>
      </c>
      <c r="B36" s="1">
        <v>43612</v>
      </c>
      <c r="C36" s="1">
        <v>43671</v>
      </c>
      <c r="D36">
        <v>78.2</v>
      </c>
      <c r="E36">
        <v>79.3</v>
      </c>
      <c r="F36">
        <v>77.900000000000006</v>
      </c>
      <c r="G36">
        <v>79.3</v>
      </c>
      <c r="H36">
        <v>79.3</v>
      </c>
      <c r="I36">
        <v>79.3</v>
      </c>
      <c r="J36">
        <v>5</v>
      </c>
      <c r="K36">
        <v>23.48</v>
      </c>
      <c r="L36">
        <v>114000</v>
      </c>
      <c r="M36">
        <v>12000</v>
      </c>
      <c r="N36">
        <v>78.5</v>
      </c>
      <c r="O36" s="11">
        <f t="shared" si="1"/>
        <v>-2.4000000000000035E-2</v>
      </c>
      <c r="P36" s="6">
        <v>0.11384615384615385</v>
      </c>
      <c r="Q36" s="3">
        <f t="shared" si="0"/>
        <v>1.1384615384615385E-3</v>
      </c>
      <c r="R36" s="13">
        <f t="shared" si="2"/>
        <v>-2.5138461538461575E-2</v>
      </c>
      <c r="S36">
        <f t="shared" si="3"/>
        <v>-0.22177581577793493</v>
      </c>
      <c r="T36" s="4"/>
    </row>
    <row r="37" spans="1:20" x14ac:dyDescent="0.25">
      <c r="A37" t="s">
        <v>14</v>
      </c>
      <c r="B37" s="1">
        <v>43619</v>
      </c>
      <c r="C37" s="1">
        <v>43706</v>
      </c>
      <c r="D37">
        <v>0</v>
      </c>
      <c r="E37">
        <v>0</v>
      </c>
      <c r="F37">
        <v>0</v>
      </c>
      <c r="G37">
        <v>75.650000000000006</v>
      </c>
      <c r="H37">
        <v>75.650000000000006</v>
      </c>
      <c r="I37">
        <v>77</v>
      </c>
      <c r="J37">
        <v>0</v>
      </c>
      <c r="K37">
        <v>0</v>
      </c>
      <c r="L37">
        <v>6000</v>
      </c>
      <c r="M37">
        <v>0</v>
      </c>
      <c r="N37">
        <v>75.7</v>
      </c>
      <c r="O37" s="11">
        <f t="shared" si="1"/>
        <v>-2.9003783102143722E-2</v>
      </c>
      <c r="P37" s="6">
        <v>0.115</v>
      </c>
      <c r="Q37" s="3">
        <f t="shared" si="0"/>
        <v>1.15E-3</v>
      </c>
      <c r="R37" s="13">
        <f t="shared" si="2"/>
        <v>-3.0153783102143721E-2</v>
      </c>
      <c r="S37">
        <f t="shared" si="3"/>
        <v>-0.26602184210983693</v>
      </c>
      <c r="T37" s="4"/>
    </row>
    <row r="38" spans="1:20" x14ac:dyDescent="0.25">
      <c r="A38" t="s">
        <v>14</v>
      </c>
      <c r="B38" s="1">
        <v>43626</v>
      </c>
      <c r="C38" s="1">
        <v>43706</v>
      </c>
      <c r="D38">
        <v>70.7</v>
      </c>
      <c r="E38">
        <v>72.150000000000006</v>
      </c>
      <c r="F38">
        <v>70.7</v>
      </c>
      <c r="G38">
        <v>72.150000000000006</v>
      </c>
      <c r="H38">
        <v>72.150000000000006</v>
      </c>
      <c r="I38">
        <v>72.150000000000006</v>
      </c>
      <c r="J38">
        <v>3</v>
      </c>
      <c r="K38">
        <v>12.9</v>
      </c>
      <c r="L38">
        <v>12000</v>
      </c>
      <c r="M38">
        <v>0</v>
      </c>
      <c r="N38">
        <v>72.45</v>
      </c>
      <c r="O38" s="11">
        <f t="shared" si="1"/>
        <v>-6.2987012987012911E-2</v>
      </c>
      <c r="P38" s="6">
        <v>0.11480769230769231</v>
      </c>
      <c r="Q38" s="3">
        <f t="shared" si="0"/>
        <v>1.1480769230769231E-3</v>
      </c>
      <c r="R38" s="13">
        <f t="shared" si="2"/>
        <v>-6.4135089910089829E-2</v>
      </c>
      <c r="S38">
        <f t="shared" si="3"/>
        <v>-0.56581075429136352</v>
      </c>
      <c r="T38" s="4"/>
    </row>
    <row r="39" spans="1:20" x14ac:dyDescent="0.25">
      <c r="A39" t="s">
        <v>14</v>
      </c>
      <c r="B39" s="1">
        <v>43633</v>
      </c>
      <c r="C39" s="1">
        <v>43706</v>
      </c>
      <c r="D39">
        <v>71.5</v>
      </c>
      <c r="E39">
        <v>71.55</v>
      </c>
      <c r="F39">
        <v>71.5</v>
      </c>
      <c r="G39">
        <v>71.55</v>
      </c>
      <c r="H39">
        <v>71.55</v>
      </c>
      <c r="I39">
        <v>71.55</v>
      </c>
      <c r="J39">
        <v>2</v>
      </c>
      <c r="K39">
        <v>8.58</v>
      </c>
      <c r="L39">
        <v>30000</v>
      </c>
      <c r="M39">
        <v>0</v>
      </c>
      <c r="N39">
        <v>71.95</v>
      </c>
      <c r="O39" s="11">
        <f t="shared" si="1"/>
        <v>-8.3160083160084327E-3</v>
      </c>
      <c r="P39" s="6">
        <v>0.11557692307692308</v>
      </c>
      <c r="Q39" s="3">
        <f t="shared" si="0"/>
        <v>1.1557692307692308E-3</v>
      </c>
      <c r="R39" s="13">
        <f t="shared" si="2"/>
        <v>-9.4717775467776637E-3</v>
      </c>
      <c r="S39">
        <f t="shared" si="3"/>
        <v>-8.3561644736684912E-2</v>
      </c>
      <c r="T39" s="4"/>
    </row>
    <row r="40" spans="1:20" x14ac:dyDescent="0.25">
      <c r="A40" t="s">
        <v>14</v>
      </c>
      <c r="B40" s="1">
        <v>43640</v>
      </c>
      <c r="C40" s="1">
        <v>43706</v>
      </c>
      <c r="D40">
        <v>62.7</v>
      </c>
      <c r="E40">
        <v>62.7</v>
      </c>
      <c r="F40">
        <v>60.5</v>
      </c>
      <c r="G40">
        <v>60.9</v>
      </c>
      <c r="H40">
        <v>60.9</v>
      </c>
      <c r="I40">
        <v>63.3</v>
      </c>
      <c r="J40">
        <v>4</v>
      </c>
      <c r="K40">
        <v>14.77</v>
      </c>
      <c r="L40">
        <v>144000</v>
      </c>
      <c r="M40">
        <v>18000</v>
      </c>
      <c r="N40">
        <v>62.5</v>
      </c>
      <c r="O40" s="11">
        <f t="shared" si="1"/>
        <v>-0.11530398322851154</v>
      </c>
      <c r="P40" s="6">
        <v>0.11326923076923076</v>
      </c>
      <c r="Q40" s="3">
        <f t="shared" si="0"/>
        <v>1.1326923076923076E-3</v>
      </c>
      <c r="R40" s="13">
        <f t="shared" si="2"/>
        <v>-0.11643667553620385</v>
      </c>
      <c r="S40">
        <f t="shared" si="3"/>
        <v>-1.0272243058312722</v>
      </c>
      <c r="T40" s="4"/>
    </row>
    <row r="41" spans="1:20" x14ac:dyDescent="0.25">
      <c r="A41" t="s">
        <v>14</v>
      </c>
      <c r="B41" s="1">
        <v>43647</v>
      </c>
      <c r="C41" s="1">
        <v>43734</v>
      </c>
      <c r="D41">
        <v>0</v>
      </c>
      <c r="E41">
        <v>0</v>
      </c>
      <c r="F41">
        <v>0</v>
      </c>
      <c r="G41">
        <v>67.25</v>
      </c>
      <c r="H41">
        <v>0</v>
      </c>
      <c r="I41">
        <v>66.400000000000006</v>
      </c>
      <c r="J41">
        <v>0</v>
      </c>
      <c r="K41">
        <v>0</v>
      </c>
      <c r="L41">
        <v>0</v>
      </c>
      <c r="M41">
        <v>0</v>
      </c>
      <c r="N41">
        <v>65.3</v>
      </c>
      <c r="O41" s="11">
        <f t="shared" si="1"/>
        <v>4.8973143759873758E-2</v>
      </c>
      <c r="P41" s="6">
        <v>0.11249999999999999</v>
      </c>
      <c r="Q41" s="3">
        <f t="shared" si="0"/>
        <v>1.1249999999999999E-3</v>
      </c>
      <c r="R41" s="13">
        <f t="shared" si="2"/>
        <v>4.7848143759873757E-2</v>
      </c>
      <c r="S41">
        <f t="shared" si="3"/>
        <v>0.42212452419056495</v>
      </c>
      <c r="T41" s="4"/>
    </row>
    <row r="42" spans="1:20" x14ac:dyDescent="0.25">
      <c r="A42" t="s">
        <v>14</v>
      </c>
      <c r="B42" s="1">
        <v>43654</v>
      </c>
      <c r="C42" s="1">
        <v>43734</v>
      </c>
      <c r="D42">
        <v>0</v>
      </c>
      <c r="E42">
        <v>0</v>
      </c>
      <c r="F42">
        <v>0</v>
      </c>
      <c r="G42">
        <v>67.25</v>
      </c>
      <c r="H42">
        <v>0</v>
      </c>
      <c r="I42">
        <v>63.7</v>
      </c>
      <c r="J42">
        <v>0</v>
      </c>
      <c r="K42">
        <v>0</v>
      </c>
      <c r="L42">
        <v>0</v>
      </c>
      <c r="M42">
        <v>0</v>
      </c>
      <c r="N42">
        <v>62.75</v>
      </c>
      <c r="O42" s="11">
        <f t="shared" si="1"/>
        <v>-4.0662650602409679E-2</v>
      </c>
      <c r="P42" s="6">
        <v>0.1101923076923077</v>
      </c>
      <c r="Q42" s="3">
        <f t="shared" si="0"/>
        <v>1.1019230769230769E-3</v>
      </c>
      <c r="R42" s="13">
        <f t="shared" si="2"/>
        <v>-4.1764573679332756E-2</v>
      </c>
      <c r="S42">
        <f t="shared" si="3"/>
        <v>-0.36845422637261876</v>
      </c>
      <c r="T42" s="4"/>
    </row>
    <row r="43" spans="1:20" x14ac:dyDescent="0.25">
      <c r="A43" t="s">
        <v>14</v>
      </c>
      <c r="B43" s="1">
        <v>43661</v>
      </c>
      <c r="C43" s="1">
        <v>43734</v>
      </c>
      <c r="D43">
        <v>0</v>
      </c>
      <c r="E43">
        <v>0</v>
      </c>
      <c r="F43">
        <v>0</v>
      </c>
      <c r="G43">
        <v>67.25</v>
      </c>
      <c r="H43">
        <v>0</v>
      </c>
      <c r="I43">
        <v>62.65</v>
      </c>
      <c r="J43">
        <v>0</v>
      </c>
      <c r="K43">
        <v>0</v>
      </c>
      <c r="L43">
        <v>0</v>
      </c>
      <c r="M43">
        <v>0</v>
      </c>
      <c r="N43">
        <v>61.8</v>
      </c>
      <c r="O43" s="11">
        <f t="shared" si="1"/>
        <v>-1.648351648351655E-2</v>
      </c>
      <c r="P43" s="6">
        <v>0.11038461538461539</v>
      </c>
      <c r="Q43" s="3">
        <f t="shared" si="0"/>
        <v>1.1038461538461538E-3</v>
      </c>
      <c r="R43" s="13">
        <f t="shared" si="2"/>
        <v>-1.7587362637362703E-2</v>
      </c>
      <c r="S43">
        <f t="shared" si="3"/>
        <v>-0.1551587272083392</v>
      </c>
      <c r="T43" s="4"/>
    </row>
    <row r="44" spans="1:20" x14ac:dyDescent="0.25">
      <c r="A44" t="s">
        <v>14</v>
      </c>
      <c r="B44" s="1">
        <v>43668</v>
      </c>
      <c r="C44" s="1">
        <v>43734</v>
      </c>
      <c r="D44">
        <v>58.25</v>
      </c>
      <c r="E44">
        <v>58.25</v>
      </c>
      <c r="F44">
        <v>57.45</v>
      </c>
      <c r="G44">
        <v>57.45</v>
      </c>
      <c r="H44">
        <v>57.45</v>
      </c>
      <c r="I44">
        <v>60.05</v>
      </c>
      <c r="J44">
        <v>5</v>
      </c>
      <c r="K44">
        <v>17.350000000000001</v>
      </c>
      <c r="L44">
        <v>66000</v>
      </c>
      <c r="M44">
        <v>18000</v>
      </c>
      <c r="N44">
        <v>59.3</v>
      </c>
      <c r="O44" s="11">
        <f t="shared" si="1"/>
        <v>-4.1500399042298505E-2</v>
      </c>
      <c r="P44" s="6">
        <v>0.10865384615384616</v>
      </c>
      <c r="Q44" s="3">
        <f t="shared" si="0"/>
        <v>1.0865384615384615E-3</v>
      </c>
      <c r="R44" s="13">
        <f t="shared" si="2"/>
        <v>-4.2586937503836964E-2</v>
      </c>
      <c r="S44">
        <f t="shared" si="3"/>
        <v>-0.37570926096439933</v>
      </c>
      <c r="T44" s="4"/>
    </row>
    <row r="45" spans="1:20" x14ac:dyDescent="0.25">
      <c r="Q45" s="6"/>
      <c r="T45" s="4"/>
    </row>
    <row r="46" spans="1:20" x14ac:dyDescent="0.25">
      <c r="N46" t="s">
        <v>32</v>
      </c>
      <c r="O46" s="11">
        <f>AVERAGE(O3:O44)</f>
        <v>-2.9089681389816338E-2</v>
      </c>
      <c r="Q46" s="6"/>
      <c r="R46" s="13">
        <f>AVERAGE(R3:R44)</f>
        <v>-3.0317474430109376E-2</v>
      </c>
      <c r="S46">
        <f>AVERAGE(S3:S44)</f>
        <v>-0.26746595505763254</v>
      </c>
      <c r="T46" s="4"/>
    </row>
    <row r="47" spans="1:20" x14ac:dyDescent="0.25">
      <c r="N47" t="s">
        <v>29</v>
      </c>
      <c r="O47" s="11">
        <f>MAX(O3:O44)</f>
        <v>0.13761467889908258</v>
      </c>
      <c r="Q47" s="6"/>
      <c r="R47" s="13">
        <f>MAX(R3:R43)</f>
        <v>0.13639929428369796</v>
      </c>
      <c r="S47">
        <f>MAX(S3:S44)</f>
        <v>1.203337949500985</v>
      </c>
      <c r="T47" s="4"/>
    </row>
    <row r="48" spans="1:20" x14ac:dyDescent="0.25">
      <c r="N48" t="s">
        <v>30</v>
      </c>
      <c r="O48" s="11">
        <f>MIN(O3:O44)</f>
        <v>-0.66239038648911985</v>
      </c>
      <c r="Q48" s="6"/>
      <c r="R48" s="13">
        <f>MIN(R3:R44)</f>
        <v>-0.66367500187373529</v>
      </c>
      <c r="S48">
        <f>MIN(S3:S44)</f>
        <v>-5.8550546033525368</v>
      </c>
    </row>
    <row r="49" spans="14:19" x14ac:dyDescent="0.25">
      <c r="N49" t="s">
        <v>31</v>
      </c>
      <c r="O49" s="11">
        <f>_xlfn.STDEV.S(O3:O44)</f>
        <v>0.11335077925553805</v>
      </c>
      <c r="Q49" s="6"/>
      <c r="R49" s="13">
        <f>_xlfn.STDEV.S(R3:R44)</f>
        <v>0.11335575395143964</v>
      </c>
      <c r="S49">
        <f>_xlfn.STDEV.S(S3:S44)</f>
        <v>1.0000438876197788</v>
      </c>
    </row>
    <row r="50" spans="14:19" x14ac:dyDescent="0.25">
      <c r="Q50" s="6"/>
    </row>
    <row r="51" spans="14:19" x14ac:dyDescent="0.25">
      <c r="Q51" s="6"/>
    </row>
    <row r="52" spans="14:19" x14ac:dyDescent="0.25">
      <c r="Q52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Daily_Near</vt:lpstr>
      <vt:lpstr>Weekly_Near</vt:lpstr>
      <vt:lpstr>Monthly_Near</vt:lpstr>
      <vt:lpstr>Daily_Middle</vt:lpstr>
      <vt:lpstr>Weekly_Middle</vt:lpstr>
      <vt:lpstr>Monthly_Middle</vt:lpstr>
      <vt:lpstr>Daily_Far</vt:lpstr>
      <vt:lpstr>Weekly_Far</vt:lpstr>
      <vt:lpstr>Monthly_Far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Sabith_SBH</dc:creator>
  <cp:lastModifiedBy>Sabith_SBH</cp:lastModifiedBy>
  <dcterms:created xsi:type="dcterms:W3CDTF">2019-11-07T14:04:33Z</dcterms:created>
  <dcterms:modified xsi:type="dcterms:W3CDTF">2019-11-19T06:11:34Z</dcterms:modified>
</cp:coreProperties>
</file>