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3\Google Drive\DRM Group Files\Aneesh\"/>
    </mc:Choice>
  </mc:AlternateContent>
  <xr:revisionPtr revIDLastSave="0" documentId="13_ncr:1_{D8471A09-55FF-4B3A-B15E-C5E21408FB3B}" xr6:coauthVersionLast="45" xr6:coauthVersionMax="45" xr10:uidLastSave="{00000000-0000-0000-0000-000000000000}"/>
  <bookViews>
    <workbookView xWindow="-110" yWindow="-110" windowWidth="19420" windowHeight="11020" tabRatio="500" xr2:uid="{00000000-000D-0000-FFFF-FFFF00000000}"/>
  </bookViews>
  <sheets>
    <sheet name="daily" sheetId="1" r:id="rId1"/>
    <sheet name="weekly" sheetId="2" r:id="rId2"/>
    <sheet name="monthly" sheetId="3" r:id="rId3"/>
    <sheet name="Sheet4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4" l="1"/>
  <c r="F13" i="3"/>
  <c r="G13" i="3" s="1"/>
  <c r="D13" i="3"/>
  <c r="F12" i="3"/>
  <c r="G12" i="3" s="1"/>
  <c r="D12" i="3"/>
  <c r="G11" i="3"/>
  <c r="F11" i="3"/>
  <c r="D11" i="3"/>
  <c r="F10" i="3"/>
  <c r="G10" i="3" s="1"/>
  <c r="D10" i="3"/>
  <c r="F9" i="3"/>
  <c r="G9" i="3" s="1"/>
  <c r="D9" i="3"/>
  <c r="F8" i="3"/>
  <c r="G8" i="3" s="1"/>
  <c r="D8" i="3"/>
  <c r="G7" i="3"/>
  <c r="F7" i="3"/>
  <c r="D7" i="3"/>
  <c r="F6" i="3"/>
  <c r="G6" i="3" s="1"/>
  <c r="D6" i="3"/>
  <c r="J5" i="3"/>
  <c r="F5" i="3"/>
  <c r="G5" i="3" s="1"/>
  <c r="D5" i="3"/>
  <c r="J4" i="3"/>
  <c r="F4" i="3"/>
  <c r="G4" i="3" s="1"/>
  <c r="D4" i="3"/>
  <c r="J3" i="3"/>
  <c r="F3" i="3"/>
  <c r="D3" i="3"/>
  <c r="J2" i="3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J7" i="1" l="1"/>
  <c r="J8" i="1"/>
  <c r="J5" i="2"/>
  <c r="J4" i="2"/>
  <c r="J3" i="2"/>
  <c r="J2" i="2"/>
  <c r="F37" i="2"/>
  <c r="G37" i="2" s="1"/>
  <c r="F43" i="2"/>
  <c r="G43" i="2" s="1"/>
  <c r="J9" i="3"/>
  <c r="J8" i="3"/>
  <c r="J7" i="3"/>
  <c r="J6" i="3"/>
  <c r="G3" i="3"/>
  <c r="F16" i="2"/>
  <c r="G16" i="2" s="1"/>
  <c r="F32" i="2"/>
  <c r="G32" i="2" s="1"/>
  <c r="F48" i="2"/>
  <c r="G48" i="2" s="1"/>
  <c r="J6" i="1"/>
  <c r="F20" i="2"/>
  <c r="G20" i="2" s="1"/>
  <c r="F36" i="2"/>
  <c r="G36" i="2" s="1"/>
  <c r="F52" i="2"/>
  <c r="G52" i="2" s="1"/>
  <c r="F25" i="2"/>
  <c r="G25" i="2" s="1"/>
  <c r="F41" i="2"/>
  <c r="G41" i="2" s="1"/>
  <c r="F19" i="2"/>
  <c r="G19" i="2" s="1"/>
  <c r="F28" i="2"/>
  <c r="G28" i="2" s="1"/>
  <c r="F35" i="2"/>
  <c r="G35" i="2" s="1"/>
  <c r="F44" i="2"/>
  <c r="G44" i="2" s="1"/>
  <c r="F51" i="2"/>
  <c r="G51" i="2" s="1"/>
  <c r="J9" i="1"/>
  <c r="F50" i="1" s="1"/>
  <c r="F17" i="2"/>
  <c r="G17" i="2" s="1"/>
  <c r="F33" i="2"/>
  <c r="G33" i="2" s="1"/>
  <c r="F49" i="2"/>
  <c r="G49" i="2" s="1"/>
  <c r="F15" i="2"/>
  <c r="G15" i="2" s="1"/>
  <c r="F23" i="2"/>
  <c r="G23" i="2" s="1"/>
  <c r="F31" i="2"/>
  <c r="G31" i="2" s="1"/>
  <c r="F39" i="2"/>
  <c r="G39" i="2" s="1"/>
  <c r="F47" i="2"/>
  <c r="G47" i="2" s="1"/>
  <c r="F15" i="1" l="1"/>
  <c r="F222" i="1"/>
  <c r="F190" i="1"/>
  <c r="F158" i="1"/>
  <c r="G158" i="1" s="1"/>
  <c r="F126" i="1"/>
  <c r="F94" i="1"/>
  <c r="F62" i="1"/>
  <c r="F30" i="1"/>
  <c r="G30" i="1" s="1"/>
  <c r="F8" i="1"/>
  <c r="F233" i="1"/>
  <c r="F201" i="1"/>
  <c r="F169" i="1"/>
  <c r="G169" i="1" s="1"/>
  <c r="F137" i="1"/>
  <c r="F202" i="1"/>
  <c r="F138" i="1"/>
  <c r="F91" i="1"/>
  <c r="G91" i="1" s="1"/>
  <c r="F59" i="1"/>
  <c r="F24" i="1"/>
  <c r="F9" i="1"/>
  <c r="F39" i="1"/>
  <c r="F221" i="1"/>
  <c r="F189" i="1"/>
  <c r="F157" i="1"/>
  <c r="F125" i="1"/>
  <c r="F100" i="1"/>
  <c r="F68" i="1"/>
  <c r="F36" i="1"/>
  <c r="F226" i="1"/>
  <c r="G226" i="1" s="1"/>
  <c r="F162" i="1"/>
  <c r="F112" i="1"/>
  <c r="F80" i="1"/>
  <c r="F48" i="1"/>
  <c r="G48" i="1" s="1"/>
  <c r="F98" i="1"/>
  <c r="F66" i="1"/>
  <c r="F34" i="1"/>
  <c r="F245" i="1"/>
  <c r="G245" i="1" s="1"/>
  <c r="F213" i="1"/>
  <c r="F181" i="1"/>
  <c r="F149" i="1"/>
  <c r="F114" i="1"/>
  <c r="G114" i="1" s="1"/>
  <c r="F63" i="1"/>
  <c r="F11" i="1"/>
  <c r="F246" i="1"/>
  <c r="F214" i="1"/>
  <c r="F182" i="1"/>
  <c r="F150" i="1"/>
  <c r="F118" i="1"/>
  <c r="F86" i="1"/>
  <c r="G86" i="1" s="1"/>
  <c r="F54" i="1"/>
  <c r="F22" i="1"/>
  <c r="F225" i="1"/>
  <c r="F193" i="1"/>
  <c r="G193" i="1" s="1"/>
  <c r="F161" i="1"/>
  <c r="F129" i="1"/>
  <c r="F186" i="1"/>
  <c r="F122" i="1"/>
  <c r="F88" i="1"/>
  <c r="F56" i="1"/>
  <c r="F17" i="1"/>
  <c r="F87" i="1"/>
  <c r="F19" i="1"/>
  <c r="F243" i="1"/>
  <c r="F211" i="1"/>
  <c r="F179" i="1"/>
  <c r="G179" i="1" s="1"/>
  <c r="F147" i="1"/>
  <c r="F116" i="1"/>
  <c r="F90" i="1"/>
  <c r="F58" i="1"/>
  <c r="G58" i="1" s="1"/>
  <c r="F26" i="1"/>
  <c r="F210" i="1"/>
  <c r="F146" i="1"/>
  <c r="F99" i="1"/>
  <c r="G99" i="1" s="1"/>
  <c r="F67" i="1"/>
  <c r="F35" i="1"/>
  <c r="F92" i="1"/>
  <c r="F60" i="1"/>
  <c r="F27" i="1"/>
  <c r="F50" i="2"/>
  <c r="G50" i="2" s="1"/>
  <c r="F42" i="2"/>
  <c r="G42" i="2" s="1"/>
  <c r="F34" i="2"/>
  <c r="G34" i="2" s="1"/>
  <c r="F26" i="2"/>
  <c r="G26" i="2" s="1"/>
  <c r="F18" i="2"/>
  <c r="G18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F46" i="2"/>
  <c r="G46" i="2" s="1"/>
  <c r="F30" i="2"/>
  <c r="G30" i="2" s="1"/>
  <c r="F14" i="2"/>
  <c r="G14" i="2" s="1"/>
  <c r="F45" i="2"/>
  <c r="G45" i="2" s="1"/>
  <c r="F29" i="2"/>
  <c r="G29" i="2" s="1"/>
  <c r="F54" i="2"/>
  <c r="G54" i="2" s="1"/>
  <c r="F38" i="2"/>
  <c r="G38" i="2" s="1"/>
  <c r="F22" i="2"/>
  <c r="G22" i="2" s="1"/>
  <c r="F40" i="2"/>
  <c r="G40" i="2" s="1"/>
  <c r="F24" i="2"/>
  <c r="G24" i="2" s="1"/>
  <c r="F235" i="1"/>
  <c r="G235" i="1" s="1"/>
  <c r="F203" i="1"/>
  <c r="F171" i="1"/>
  <c r="F139" i="1"/>
  <c r="F108" i="1"/>
  <c r="G108" i="1" s="1"/>
  <c r="G246" i="1"/>
  <c r="G222" i="1"/>
  <c r="G214" i="1"/>
  <c r="G210" i="1"/>
  <c r="G202" i="1"/>
  <c r="G190" i="1"/>
  <c r="G186" i="1"/>
  <c r="G182" i="1"/>
  <c r="G162" i="1"/>
  <c r="G150" i="1"/>
  <c r="G146" i="1"/>
  <c r="G138" i="1"/>
  <c r="G126" i="1"/>
  <c r="G122" i="1"/>
  <c r="G118" i="1"/>
  <c r="G233" i="1"/>
  <c r="G225" i="1"/>
  <c r="G201" i="1"/>
  <c r="G161" i="1"/>
  <c r="G137" i="1"/>
  <c r="G129" i="1"/>
  <c r="G87" i="1"/>
  <c r="G67" i="1"/>
  <c r="G63" i="1"/>
  <c r="G59" i="1"/>
  <c r="G39" i="1"/>
  <c r="G35" i="1"/>
  <c r="G27" i="1"/>
  <c r="G19" i="1"/>
  <c r="F248" i="1"/>
  <c r="G248" i="1" s="1"/>
  <c r="F244" i="1"/>
  <c r="G244" i="1" s="1"/>
  <c r="F240" i="1"/>
  <c r="F236" i="1"/>
  <c r="G236" i="1" s="1"/>
  <c r="F232" i="1"/>
  <c r="G232" i="1" s="1"/>
  <c r="F228" i="1"/>
  <c r="G228" i="1" s="1"/>
  <c r="F224" i="1"/>
  <c r="F220" i="1"/>
  <c r="G220" i="1" s="1"/>
  <c r="F216" i="1"/>
  <c r="G216" i="1" s="1"/>
  <c r="F212" i="1"/>
  <c r="G212" i="1" s="1"/>
  <c r="F208" i="1"/>
  <c r="F204" i="1"/>
  <c r="G204" i="1" s="1"/>
  <c r="F200" i="1"/>
  <c r="G200" i="1" s="1"/>
  <c r="F196" i="1"/>
  <c r="G196" i="1" s="1"/>
  <c r="F192" i="1"/>
  <c r="F188" i="1"/>
  <c r="G188" i="1" s="1"/>
  <c r="F184" i="1"/>
  <c r="G184" i="1" s="1"/>
  <c r="F180" i="1"/>
  <c r="G180" i="1" s="1"/>
  <c r="F176" i="1"/>
  <c r="F172" i="1"/>
  <c r="G172" i="1" s="1"/>
  <c r="F168" i="1"/>
  <c r="G168" i="1" s="1"/>
  <c r="F164" i="1"/>
  <c r="G164" i="1" s="1"/>
  <c r="F160" i="1"/>
  <c r="F156" i="1"/>
  <c r="G156" i="1" s="1"/>
  <c r="F152" i="1"/>
  <c r="G152" i="1" s="1"/>
  <c r="F148" i="1"/>
  <c r="G148" i="1" s="1"/>
  <c r="F144" i="1"/>
  <c r="F140" i="1"/>
  <c r="G140" i="1" s="1"/>
  <c r="F136" i="1"/>
  <c r="G136" i="1" s="1"/>
  <c r="F132" i="1"/>
  <c r="G132" i="1" s="1"/>
  <c r="F128" i="1"/>
  <c r="F124" i="1"/>
  <c r="G124" i="1" s="1"/>
  <c r="F120" i="1"/>
  <c r="G120" i="1" s="1"/>
  <c r="G94" i="1"/>
  <c r="G62" i="1"/>
  <c r="G54" i="1"/>
  <c r="G22" i="1"/>
  <c r="G8" i="1"/>
  <c r="G116" i="1"/>
  <c r="F113" i="1"/>
  <c r="G113" i="1" s="1"/>
  <c r="F105" i="1"/>
  <c r="G105" i="1" s="1"/>
  <c r="G100" i="1"/>
  <c r="F97" i="1"/>
  <c r="G97" i="1" s="1"/>
  <c r="G92" i="1"/>
  <c r="F89" i="1"/>
  <c r="G89" i="1" s="1"/>
  <c r="F81" i="1"/>
  <c r="G81" i="1" s="1"/>
  <c r="F73" i="1"/>
  <c r="G73" i="1" s="1"/>
  <c r="G68" i="1"/>
  <c r="F65" i="1"/>
  <c r="G65" i="1" s="1"/>
  <c r="G60" i="1"/>
  <c r="F57" i="1"/>
  <c r="G57" i="1" s="1"/>
  <c r="F49" i="1"/>
  <c r="G49" i="1" s="1"/>
  <c r="F41" i="1"/>
  <c r="G41" i="1" s="1"/>
  <c r="G36" i="1"/>
  <c r="F33" i="1"/>
  <c r="G33" i="1" s="1"/>
  <c r="F25" i="1"/>
  <c r="G25" i="1" s="1"/>
  <c r="G17" i="1"/>
  <c r="G9" i="1"/>
  <c r="G243" i="1"/>
  <c r="G221" i="1"/>
  <c r="G213" i="1"/>
  <c r="G211" i="1"/>
  <c r="G203" i="1"/>
  <c r="G189" i="1"/>
  <c r="G181" i="1"/>
  <c r="G171" i="1"/>
  <c r="G157" i="1"/>
  <c r="G149" i="1"/>
  <c r="G147" i="1"/>
  <c r="G139" i="1"/>
  <c r="G125" i="1"/>
  <c r="G98" i="1"/>
  <c r="G90" i="1"/>
  <c r="G66" i="1"/>
  <c r="G50" i="1"/>
  <c r="G34" i="1"/>
  <c r="F247" i="1"/>
  <c r="G247" i="1" s="1"/>
  <c r="G240" i="1"/>
  <c r="F231" i="1"/>
  <c r="G231" i="1" s="1"/>
  <c r="G224" i="1"/>
  <c r="F215" i="1"/>
  <c r="G215" i="1" s="1"/>
  <c r="G208" i="1"/>
  <c r="F199" i="1"/>
  <c r="G199" i="1" s="1"/>
  <c r="G192" i="1"/>
  <c r="F183" i="1"/>
  <c r="G183" i="1" s="1"/>
  <c r="G176" i="1"/>
  <c r="F167" i="1"/>
  <c r="G167" i="1" s="1"/>
  <c r="G160" i="1"/>
  <c r="F151" i="1"/>
  <c r="G151" i="1" s="1"/>
  <c r="G144" i="1"/>
  <c r="F135" i="1"/>
  <c r="G135" i="1" s="1"/>
  <c r="G128" i="1"/>
  <c r="F119" i="1"/>
  <c r="G119" i="1" s="1"/>
  <c r="G26" i="1"/>
  <c r="G15" i="1"/>
  <c r="G11" i="1"/>
  <c r="G80" i="1"/>
  <c r="F77" i="1"/>
  <c r="G77" i="1" s="1"/>
  <c r="F61" i="1"/>
  <c r="G61" i="1" s="1"/>
  <c r="F45" i="1"/>
  <c r="G45" i="1" s="1"/>
  <c r="F28" i="1"/>
  <c r="G28" i="1" s="1"/>
  <c r="F23" i="1"/>
  <c r="G23" i="1" s="1"/>
  <c r="F21" i="1"/>
  <c r="G21" i="1" s="1"/>
  <c r="G112" i="1"/>
  <c r="F109" i="1"/>
  <c r="G109" i="1" s="1"/>
  <c r="F93" i="1"/>
  <c r="G93" i="1" s="1"/>
  <c r="F239" i="1"/>
  <c r="G239" i="1" s="1"/>
  <c r="F223" i="1"/>
  <c r="G223" i="1" s="1"/>
  <c r="F207" i="1"/>
  <c r="G207" i="1" s="1"/>
  <c r="F191" i="1"/>
  <c r="G191" i="1" s="1"/>
  <c r="F175" i="1"/>
  <c r="G175" i="1" s="1"/>
  <c r="F159" i="1"/>
  <c r="G159" i="1" s="1"/>
  <c r="F143" i="1"/>
  <c r="G143" i="1" s="1"/>
  <c r="F127" i="1"/>
  <c r="G127" i="1" s="1"/>
  <c r="F53" i="1"/>
  <c r="G53" i="1" s="1"/>
  <c r="F20" i="1"/>
  <c r="G20" i="1" s="1"/>
  <c r="F117" i="1"/>
  <c r="G117" i="1" s="1"/>
  <c r="F101" i="1"/>
  <c r="G101" i="1" s="1"/>
  <c r="G88" i="1"/>
  <c r="F85" i="1"/>
  <c r="G85" i="1" s="1"/>
  <c r="F69" i="1"/>
  <c r="G69" i="1" s="1"/>
  <c r="G56" i="1"/>
  <c r="F37" i="1"/>
  <c r="G37" i="1" s="1"/>
  <c r="F31" i="1"/>
  <c r="G31" i="1" s="1"/>
  <c r="F29" i="1"/>
  <c r="G29" i="1" s="1"/>
  <c r="G24" i="1"/>
  <c r="F238" i="1"/>
  <c r="G238" i="1" s="1"/>
  <c r="F206" i="1"/>
  <c r="G206" i="1" s="1"/>
  <c r="F174" i="1"/>
  <c r="G174" i="1" s="1"/>
  <c r="F142" i="1"/>
  <c r="G142" i="1" s="1"/>
  <c r="F110" i="1"/>
  <c r="G110" i="1" s="1"/>
  <c r="F78" i="1"/>
  <c r="G78" i="1" s="1"/>
  <c r="F46" i="1"/>
  <c r="G46" i="1" s="1"/>
  <c r="F16" i="1"/>
  <c r="G16" i="1" s="1"/>
  <c r="F217" i="1"/>
  <c r="G217" i="1" s="1"/>
  <c r="F185" i="1"/>
  <c r="G185" i="1" s="1"/>
  <c r="F153" i="1"/>
  <c r="G153" i="1" s="1"/>
  <c r="F121" i="1"/>
  <c r="G121" i="1" s="1"/>
  <c r="F234" i="1"/>
  <c r="G234" i="1" s="1"/>
  <c r="F170" i="1"/>
  <c r="G170" i="1" s="1"/>
  <c r="F107" i="1"/>
  <c r="G107" i="1" s="1"/>
  <c r="F75" i="1"/>
  <c r="G75" i="1" s="1"/>
  <c r="F43" i="1"/>
  <c r="G43" i="1" s="1"/>
  <c r="F13" i="1"/>
  <c r="G13" i="1" s="1"/>
  <c r="F71" i="1"/>
  <c r="G71" i="1" s="1"/>
  <c r="F237" i="1"/>
  <c r="G237" i="1" s="1"/>
  <c r="F205" i="1"/>
  <c r="G205" i="1" s="1"/>
  <c r="F173" i="1"/>
  <c r="G173" i="1" s="1"/>
  <c r="F141" i="1"/>
  <c r="G141" i="1" s="1"/>
  <c r="F106" i="1"/>
  <c r="G106" i="1" s="1"/>
  <c r="F84" i="1"/>
  <c r="G84" i="1" s="1"/>
  <c r="F52" i="1"/>
  <c r="G52" i="1" s="1"/>
  <c r="J13" i="3"/>
  <c r="J12" i="3"/>
  <c r="J11" i="3"/>
  <c r="J10" i="3"/>
  <c r="F194" i="1"/>
  <c r="G194" i="1" s="1"/>
  <c r="F130" i="1"/>
  <c r="G130" i="1" s="1"/>
  <c r="F96" i="1"/>
  <c r="G96" i="1" s="1"/>
  <c r="F64" i="1"/>
  <c r="G64" i="1" s="1"/>
  <c r="F32" i="1"/>
  <c r="G32" i="1" s="1"/>
  <c r="F82" i="1"/>
  <c r="G82" i="1" s="1"/>
  <c r="F47" i="1"/>
  <c r="G47" i="1" s="1"/>
  <c r="F10" i="1"/>
  <c r="G10" i="1" s="1"/>
  <c r="F27" i="2"/>
  <c r="G27" i="2" s="1"/>
  <c r="F229" i="1"/>
  <c r="G229" i="1" s="1"/>
  <c r="F197" i="1"/>
  <c r="G197" i="1" s="1"/>
  <c r="F165" i="1"/>
  <c r="G165" i="1" s="1"/>
  <c r="F133" i="1"/>
  <c r="G133" i="1" s="1"/>
  <c r="F95" i="1"/>
  <c r="G95" i="1" s="1"/>
  <c r="F18" i="1"/>
  <c r="G18" i="1" s="1"/>
  <c r="F7" i="1"/>
  <c r="F230" i="1"/>
  <c r="G230" i="1" s="1"/>
  <c r="F198" i="1"/>
  <c r="G198" i="1" s="1"/>
  <c r="F166" i="1"/>
  <c r="G166" i="1" s="1"/>
  <c r="F134" i="1"/>
  <c r="G134" i="1" s="1"/>
  <c r="F102" i="1"/>
  <c r="G102" i="1" s="1"/>
  <c r="F70" i="1"/>
  <c r="G70" i="1" s="1"/>
  <c r="F38" i="1"/>
  <c r="G38" i="1" s="1"/>
  <c r="F12" i="1"/>
  <c r="G12" i="1" s="1"/>
  <c r="F241" i="1"/>
  <c r="G241" i="1" s="1"/>
  <c r="F209" i="1"/>
  <c r="G209" i="1" s="1"/>
  <c r="F177" i="1"/>
  <c r="G177" i="1" s="1"/>
  <c r="F145" i="1"/>
  <c r="G145" i="1" s="1"/>
  <c r="F218" i="1"/>
  <c r="G218" i="1" s="1"/>
  <c r="F154" i="1"/>
  <c r="G154" i="1" s="1"/>
  <c r="F104" i="1"/>
  <c r="G104" i="1" s="1"/>
  <c r="F72" i="1"/>
  <c r="G72" i="1" s="1"/>
  <c r="F40" i="1"/>
  <c r="G40" i="1" s="1"/>
  <c r="F55" i="1"/>
  <c r="G55" i="1" s="1"/>
  <c r="F227" i="1"/>
  <c r="G227" i="1" s="1"/>
  <c r="F195" i="1"/>
  <c r="G195" i="1" s="1"/>
  <c r="F163" i="1"/>
  <c r="G163" i="1" s="1"/>
  <c r="F131" i="1"/>
  <c r="G131" i="1" s="1"/>
  <c r="F103" i="1"/>
  <c r="G103" i="1" s="1"/>
  <c r="F74" i="1"/>
  <c r="G74" i="1" s="1"/>
  <c r="F42" i="1"/>
  <c r="G42" i="1" s="1"/>
  <c r="F242" i="1"/>
  <c r="G242" i="1" s="1"/>
  <c r="F178" i="1"/>
  <c r="G178" i="1" s="1"/>
  <c r="F115" i="1"/>
  <c r="G115" i="1" s="1"/>
  <c r="F83" i="1"/>
  <c r="G83" i="1" s="1"/>
  <c r="F51" i="1"/>
  <c r="G51" i="1" s="1"/>
  <c r="F111" i="1"/>
  <c r="G111" i="1" s="1"/>
  <c r="F76" i="1"/>
  <c r="G76" i="1" s="1"/>
  <c r="F44" i="1"/>
  <c r="G44" i="1" s="1"/>
  <c r="F53" i="2"/>
  <c r="G53" i="2" s="1"/>
  <c r="F21" i="2"/>
  <c r="G21" i="2" s="1"/>
  <c r="F219" i="1"/>
  <c r="G219" i="1" s="1"/>
  <c r="F187" i="1"/>
  <c r="G187" i="1" s="1"/>
  <c r="F155" i="1"/>
  <c r="G155" i="1" s="1"/>
  <c r="F123" i="1"/>
  <c r="G123" i="1" s="1"/>
  <c r="F79" i="1"/>
  <c r="G79" i="1" s="1"/>
  <c r="F14" i="1"/>
  <c r="G14" i="1" s="1"/>
  <c r="J13" i="1" l="1"/>
  <c r="J10" i="1"/>
  <c r="J12" i="1"/>
  <c r="J11" i="1"/>
  <c r="G7" i="1"/>
  <c r="J14" i="1"/>
  <c r="J9" i="2"/>
  <c r="J8" i="2"/>
  <c r="J7" i="2"/>
  <c r="J6" i="2"/>
  <c r="G3" i="2"/>
  <c r="J13" i="2" l="1"/>
  <c r="J12" i="2"/>
  <c r="J11" i="2"/>
  <c r="J10" i="2"/>
  <c r="J17" i="1"/>
  <c r="J16" i="1"/>
  <c r="J15" i="1"/>
</calcChain>
</file>

<file path=xl/sharedStrings.xml><?xml version="1.0" encoding="utf-8"?>
<sst xmlns="http://schemas.openxmlformats.org/spreadsheetml/2006/main" count="305" uniqueCount="268">
  <si>
    <t>For Daily Return</t>
  </si>
  <si>
    <t>Date</t>
  </si>
  <si>
    <t>Close</t>
  </si>
  <si>
    <t>Adj Close</t>
  </si>
  <si>
    <t>Returns %</t>
  </si>
  <si>
    <t>Riskfree Rate %</t>
  </si>
  <si>
    <t>Sharpe Ratio</t>
  </si>
  <si>
    <t>Risk Adj return %</t>
  </si>
  <si>
    <t>2018-10-01</t>
  </si>
  <si>
    <t>Mean Return%</t>
  </si>
  <si>
    <t>2018-10-03</t>
  </si>
  <si>
    <t>Max Return%</t>
  </si>
  <si>
    <t>2018-10-04</t>
  </si>
  <si>
    <t>Min Return%</t>
  </si>
  <si>
    <t>2018-10-05</t>
  </si>
  <si>
    <t>Standard Deviation%</t>
  </si>
  <si>
    <t>2018-10-08</t>
  </si>
  <si>
    <t>Mean Sharpe Ratio</t>
  </si>
  <si>
    <t>2018-10-09</t>
  </si>
  <si>
    <t>Max Sharpe Ratio</t>
  </si>
  <si>
    <t>2018-10-10</t>
  </si>
  <si>
    <t>Min Sharpe Ratio</t>
  </si>
  <si>
    <t>2018-10-11</t>
  </si>
  <si>
    <t xml:space="preserve"> Stand dev of Sharpe Ratio</t>
  </si>
  <si>
    <t>2018-10-12</t>
  </si>
  <si>
    <t>Mean Adj. Return%</t>
  </si>
  <si>
    <t>2018-10-15</t>
  </si>
  <si>
    <t>Max Adj Return%</t>
  </si>
  <si>
    <t>2018-10-16</t>
  </si>
  <si>
    <t>Min Adj. Return%</t>
  </si>
  <si>
    <t>2018-10-17</t>
  </si>
  <si>
    <t>Adj Standard deviation%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</si>
  <si>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</si>
  <si>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</si>
  <si>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</si>
  <si>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</si>
  <si>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</si>
  <si>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</si>
  <si>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</si>
  <si>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</si>
  <si>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</si>
  <si>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</si>
  <si>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</si>
  <si>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</si>
  <si>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</si>
  <si>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</si>
  <si>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</si>
  <si>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</si>
  <si>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</si>
  <si>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</si>
  <si>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</si>
  <si>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</si>
  <si>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</si>
  <si>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</si>
  <si>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</si>
  <si>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</si>
  <si>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</si>
  <si>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</si>
  <si>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</si>
  <si>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</si>
  <si>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</si>
  <si>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</si>
  <si>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</si>
  <si>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</si>
  <si>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</si>
  <si>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</si>
  <si>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</si>
  <si>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</si>
  <si>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</si>
  <si>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</si>
  <si>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</si>
  <si>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</si>
  <si>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</si>
  <si>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</si>
  <si>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</si>
  <si>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</si>
  <si>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</si>
  <si>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</si>
  <si>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</si>
  <si>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</si>
  <si>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</si>
  <si>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</si>
  <si>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</si>
  <si>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</si>
  <si>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</si>
  <si>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</si>
  <si>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</si>
  <si>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</si>
  <si>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</si>
  <si>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</si>
  <si>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</si>
  <si>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</si>
  <si>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</si>
  <si>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</si>
  <si>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</si>
  <si>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</si>
  <si>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</si>
  <si>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</si>
  <si>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</si>
  <si>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</si>
  <si>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</si>
  <si>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</si>
  <si>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</si>
  <si>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</si>
  <si>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</si>
  <si>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</si>
  <si>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</si>
  <si>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</si>
  <si>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</si>
  <si>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</si>
  <si>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</si>
  <si>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</si>
  <si>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</si>
  <si>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</si>
  <si>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</si>
  <si>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</si>
  <si>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</si>
  <si>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</si>
  <si>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</si>
  <si>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</si>
  <si>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</si>
  <si>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</si>
  <si>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</si>
  <si>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</si>
  <si>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</si>
  <si>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</si>
  <si>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</si>
  <si>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</si>
  <si>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</si>
  <si>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</si>
  <si>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</si>
  <si>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</si>
  <si>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</si>
  <si>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</si>
  <si>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</si>
  <si>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</si>
  <si>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2019-03-22</t>
  </si>
  <si>
    <t>2019-03-25</t>
  </si>
  <si>
    <t>2019-03-26</t>
  </si>
  <si>
    <t>2019-03-27</t>
  </si>
  <si>
    <t>2019-03-28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</si>
  <si>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</si>
  <si>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</si>
  <si>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</si>
  <si>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</si>
  <si>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</si>
  <si>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</si>
  <si>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</si>
  <si>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</si>
  <si>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</si>
  <si>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</si>
  <si>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</si>
  <si>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</si>
  <si>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2019-04-18</t>
  </si>
  <si>
    <t>2019-04-22</t>
  </si>
  <si>
    <t>2019-04-23</t>
  </si>
  <si>
    <t>2019-04-24</t>
  </si>
  <si>
    <t>2019-04-25</t>
  </si>
  <si>
    <t>2019-04-26</t>
  </si>
  <si>
    <t>2019-04-30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</si>
  <si>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</si>
  <si>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</si>
  <si>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</si>
  <si>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</si>
  <si>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</si>
  <si>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</si>
  <si>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</si>
  <si>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</si>
  <si>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</si>
  <si>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</si>
  <si>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</si>
  <si>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</si>
  <si>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</si>
  <si>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</si>
  <si>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</si>
  <si>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</si>
  <si>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</si>
  <si>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</si>
  <si>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</si>
  <si>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</si>
  <si>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</si>
  <si>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</si>
  <si>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</si>
  <si>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</si>
  <si>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</si>
  <si>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</si>
  <si>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</si>
  <si>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</si>
  <si>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</si>
  <si>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</si>
  <si>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</si>
  <si>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</si>
  <si>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</si>
  <si>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</si>
  <si>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</si>
  <si>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</si>
  <si>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</si>
  <si>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</si>
  <si>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</si>
  <si>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</si>
  <si>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</si>
  <si>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</si>
  <si>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</si>
  <si>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</si>
  <si>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</si>
  <si>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</si>
  <si>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</si>
  <si>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</si>
  <si>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</si>
  <si>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</si>
  <si>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</si>
  <si>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</si>
  <si>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</si>
  <si>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</si>
  <si>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</si>
  <si>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</si>
  <si>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</si>
  <si>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</si>
  <si>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</si>
  <si>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</si>
  <si>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</si>
  <si>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</si>
  <si>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</si>
  <si>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</si>
  <si>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</si>
  <si>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</si>
  <si>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</si>
  <si>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</si>
  <si>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</si>
  <si>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</si>
  <si>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</si>
  <si>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</si>
  <si>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</si>
  <si>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</si>
  <si>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</si>
  <si>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</si>
  <si>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</si>
  <si>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</si>
  <si>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</si>
  <si>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</si>
  <si>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</si>
  <si>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</si>
  <si>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</si>
  <si>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</si>
  <si>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</si>
  <si>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</si>
  <si>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</si>
  <si>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</si>
  <si>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</si>
  <si>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</si>
  <si>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</si>
  <si>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</si>
  <si>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</si>
  <si>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</si>
  <si>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</si>
  <si>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</si>
  <si>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</si>
  <si>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</si>
  <si>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</si>
  <si>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</si>
  <si>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</si>
  <si>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</si>
  <si>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</si>
  <si>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Average of Return%</t>
  </si>
  <si>
    <t>Daily</t>
  </si>
  <si>
    <t>Weekly</t>
  </si>
  <si>
    <t>Monthly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</si>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</sst>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0" fillId="0" borderId="0" xfId="0" applyNumberFormat="1" applyFont="1"/>
    <xf numFmtId="164" fontId="0" fillId="0" borderId="0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4" fontId="0" fillId="0" borderId="0" xfId="0" applyNumberFormat="1"/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400" b="0" strike="noStrike" spc="-1">
                <a:solidFill>
                  <a:srgbClr val="595959"/>
                </a:solidFill>
                <a:latin typeface="Calibri"/>
              </a:rPr>
              <a:t>Risk Adj return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191052550942"/>
          <c:y val="2.54626591416196E-2"/>
          <c:w val="0.84571778765129502"/>
          <c:h val="0.77713610710066905"/>
        </c:manualLayout>
      </c:layout>
      <c:lineChart>
        <c:grouping val="standard"/>
        <c:varyColors val="0"/>
        <c:ser>
          <c:idx val="0"/>
          <c:order val="0"/>
          <c:tx>
            <c:strRef>
              <c:f>daily!$G$5</c:f>
              <c:strCache>
                <c:ptCount val="1"/>
                <c:pt idx="0">
                  <c:v>Risk Adj return %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daily!$A$6:$A$248</c:f>
              <c:strCache>
                <c:ptCount val="243"/>
                <c:pt idx="0">
                  <c:v>2018-10-01</c:v>
                </c:pt>
                <c:pt idx="1">
                  <c:v>2018-10-03</c:v>
                </c:pt>
                <c:pt idx="2">
                  <c:v>2018-10-04</c:v>
                </c:pt>
                <c:pt idx="3">
                  <c:v>2018-10-05</c:v>
                </c:pt>
                <c:pt idx="4">
                  <c:v>2018-10-08</c:v>
                </c:pt>
                <c:pt idx="5">
                  <c:v>2018-10-09</c:v>
                </c:pt>
                <c:pt idx="6">
                  <c:v>2018-10-10</c:v>
                </c:pt>
                <c:pt idx="7">
                  <c:v>2018-10-11</c:v>
                </c:pt>
                <c:pt idx="8">
                  <c:v>2018-10-12</c:v>
                </c:pt>
                <c:pt idx="9">
                  <c:v>2018-10-15</c:v>
                </c:pt>
                <c:pt idx="10">
                  <c:v>2018-10-16</c:v>
                </c:pt>
                <c:pt idx="11">
                  <c:v>2018-10-17</c:v>
                </c:pt>
                <c:pt idx="12">
                  <c:v>2018-10-19</c:v>
                </c:pt>
                <c:pt idx="13">
                  <c:v>2018-10-22</c:v>
                </c:pt>
                <c:pt idx="14">
                  <c:v>2018-10-23</c:v>
                </c:pt>
                <c:pt idx="15">
                  <c:v>2018-10-24</c:v>
                </c:pt>
                <c:pt idx="16">
                  <c:v>2018-10-25</c:v>
                </c:pt>
                <c:pt idx="17">
                  <c:v>2018-10-26</c:v>
                </c:pt>
                <c:pt idx="18">
                  <c:v>2018-10-29</c:v>
                </c:pt>
                <c:pt idx="19">
                  <c:v>2018-10-30</c:v>
                </c:pt>
                <c:pt idx="20">
                  <c:v>2018-10-31</c:v>
                </c:pt>
                <c:pt idx="21">
                  <c:v>2018-11-01</c:v>
                </c:pt>
                <c:pt idx="22">
                  <c:v>2018-11-02</c:v>
                </c:pt>
                <c:pt idx="23">
                  <c:v>2018-11-05</c:v>
                </c:pt>
                <c:pt idx="24">
                  <c:v>2018-11-06</c:v>
                </c:pt>
                <c:pt idx="25">
                  <c:v>2018-11-07</c:v>
                </c:pt>
                <c:pt idx="26">
                  <c:v>2018-11-09</c:v>
                </c:pt>
                <c:pt idx="27">
                  <c:v>2018-11-12</c:v>
                </c:pt>
                <c:pt idx="28">
                  <c:v>2018-11-13</c:v>
                </c:pt>
                <c:pt idx="29">
                  <c:v>2018-11-14</c:v>
                </c:pt>
                <c:pt idx="30">
                  <c:v>2018-11-15</c:v>
                </c:pt>
                <c:pt idx="31">
                  <c:v>2018-11-16</c:v>
                </c:pt>
                <c:pt idx="32">
                  <c:v>2018-11-19</c:v>
                </c:pt>
                <c:pt idx="33">
                  <c:v>2018-11-20</c:v>
                </c:pt>
                <c:pt idx="34">
                  <c:v>2018-11-21</c:v>
                </c:pt>
                <c:pt idx="35">
                  <c:v>2018-11-22</c:v>
                </c:pt>
                <c:pt idx="36">
                  <c:v>2018-11-26</c:v>
                </c:pt>
                <c:pt idx="37">
                  <c:v>2018-11-27</c:v>
                </c:pt>
                <c:pt idx="38">
                  <c:v>2018-11-28</c:v>
                </c:pt>
                <c:pt idx="39">
                  <c:v>2018-11-29</c:v>
                </c:pt>
                <c:pt idx="40">
                  <c:v>2018-11-30</c:v>
                </c:pt>
                <c:pt idx="41">
                  <c:v>2018-12-03</c:v>
                </c:pt>
                <c:pt idx="42">
                  <c:v>2018-12-04</c:v>
                </c:pt>
                <c:pt idx="43">
                  <c:v>2018-12-05</c:v>
                </c:pt>
                <c:pt idx="44">
                  <c:v>2018-12-06</c:v>
                </c:pt>
                <c:pt idx="45">
                  <c:v>2018-12-07</c:v>
                </c:pt>
                <c:pt idx="46">
                  <c:v>2018-12-10</c:v>
                </c:pt>
                <c:pt idx="47">
                  <c:v>2018-12-11</c:v>
                </c:pt>
                <c:pt idx="48">
                  <c:v>2018-12-12</c:v>
                </c:pt>
                <c:pt idx="49">
                  <c:v>2018-12-13</c:v>
                </c:pt>
                <c:pt idx="50">
                  <c:v>2018-12-14</c:v>
                </c:pt>
                <c:pt idx="51">
                  <c:v>2018-12-17</c:v>
                </c:pt>
                <c:pt idx="52">
                  <c:v>2018-12-18</c:v>
                </c:pt>
                <c:pt idx="53">
                  <c:v>2018-12-19</c:v>
                </c:pt>
                <c:pt idx="54">
                  <c:v>2018-12-20</c:v>
                </c:pt>
                <c:pt idx="55">
                  <c:v>2018-12-21</c:v>
                </c:pt>
                <c:pt idx="56">
                  <c:v>2018-12-24</c:v>
                </c:pt>
                <c:pt idx="57">
                  <c:v>2018-12-26</c:v>
                </c:pt>
                <c:pt idx="58">
                  <c:v>2018-12-27</c:v>
                </c:pt>
                <c:pt idx="59">
                  <c:v>2018-12-28</c:v>
                </c:pt>
                <c:pt idx="60">
                  <c:v>2018-12-31</c:v>
                </c:pt>
                <c:pt idx="61">
                  <c:v>2019-01-01</c:v>
                </c:pt>
                <c:pt idx="62">
                  <c:v>2019-01-02</c:v>
                </c:pt>
                <c:pt idx="63">
                  <c:v>2019-01-03</c:v>
                </c:pt>
                <c:pt idx="64">
                  <c:v>2019-01-04</c:v>
                </c:pt>
                <c:pt idx="65">
                  <c:v>2019-01-07</c:v>
                </c:pt>
                <c:pt idx="66">
                  <c:v>2019-01-08</c:v>
                </c:pt>
                <c:pt idx="67">
                  <c:v>2019-01-09</c:v>
                </c:pt>
                <c:pt idx="68">
                  <c:v>2019-01-10</c:v>
                </c:pt>
                <c:pt idx="69">
                  <c:v>2019-01-11</c:v>
                </c:pt>
                <c:pt idx="70">
                  <c:v>2019-01-14</c:v>
                </c:pt>
                <c:pt idx="71">
                  <c:v>2019-01-15</c:v>
                </c:pt>
                <c:pt idx="72">
                  <c:v>2019-01-16</c:v>
                </c:pt>
                <c:pt idx="73">
                  <c:v>2019-01-17</c:v>
                </c:pt>
                <c:pt idx="74">
                  <c:v>2019-01-18</c:v>
                </c:pt>
                <c:pt idx="75">
                  <c:v>2019-01-21</c:v>
                </c:pt>
                <c:pt idx="76">
                  <c:v>2019-01-22</c:v>
                </c:pt>
                <c:pt idx="77">
                  <c:v>2019-01-23</c:v>
                </c:pt>
                <c:pt idx="78">
                  <c:v>2019-01-24</c:v>
                </c:pt>
                <c:pt idx="79">
                  <c:v>2019-01-25</c:v>
                </c:pt>
                <c:pt idx="80">
                  <c:v>2019-01-28</c:v>
                </c:pt>
                <c:pt idx="81">
                  <c:v>2019-01-29</c:v>
                </c:pt>
                <c:pt idx="82">
                  <c:v>2019-01-30</c:v>
                </c:pt>
                <c:pt idx="83">
                  <c:v>2019-01-31</c:v>
                </c:pt>
                <c:pt idx="84">
                  <c:v>2019-02-01</c:v>
                </c:pt>
                <c:pt idx="85">
                  <c:v>2019-02-04</c:v>
                </c:pt>
                <c:pt idx="86">
                  <c:v>2019-02-05</c:v>
                </c:pt>
                <c:pt idx="87">
                  <c:v>2019-02-06</c:v>
                </c:pt>
                <c:pt idx="88">
                  <c:v>2019-02-07</c:v>
                </c:pt>
                <c:pt idx="89">
                  <c:v>2019-02-08</c:v>
                </c:pt>
                <c:pt idx="90">
                  <c:v>2019-02-11</c:v>
                </c:pt>
                <c:pt idx="91">
                  <c:v>2019-02-12</c:v>
                </c:pt>
                <c:pt idx="92">
                  <c:v>2019-02-14</c:v>
                </c:pt>
                <c:pt idx="93">
                  <c:v>2019-02-15</c:v>
                </c:pt>
                <c:pt idx="94">
                  <c:v>2019-02-18</c:v>
                </c:pt>
                <c:pt idx="95">
                  <c:v>2019-02-19</c:v>
                </c:pt>
                <c:pt idx="96">
                  <c:v>2019-02-20</c:v>
                </c:pt>
                <c:pt idx="97">
                  <c:v>2019-02-21</c:v>
                </c:pt>
                <c:pt idx="98">
                  <c:v>2019-02-22</c:v>
                </c:pt>
                <c:pt idx="99">
                  <c:v>2019-02-25</c:v>
                </c:pt>
                <c:pt idx="100">
                  <c:v>2019-02-26</c:v>
                </c:pt>
                <c:pt idx="101">
                  <c:v>2019-02-27</c:v>
                </c:pt>
                <c:pt idx="102">
                  <c:v>2019-02-28</c:v>
                </c:pt>
                <c:pt idx="103">
                  <c:v>2019-03-01</c:v>
                </c:pt>
                <c:pt idx="104">
                  <c:v>2019-03-05</c:v>
                </c:pt>
                <c:pt idx="105">
                  <c:v>2019-03-06</c:v>
                </c:pt>
                <c:pt idx="106">
                  <c:v>2019-03-07</c:v>
                </c:pt>
                <c:pt idx="107">
                  <c:v>2019-03-08</c:v>
                </c:pt>
                <c:pt idx="108">
                  <c:v>2019-03-11</c:v>
                </c:pt>
                <c:pt idx="109">
                  <c:v>2019-03-12</c:v>
                </c:pt>
                <c:pt idx="110">
                  <c:v>2019-03-13</c:v>
                </c:pt>
                <c:pt idx="111">
                  <c:v>2019-03-14</c:v>
                </c:pt>
                <c:pt idx="112">
                  <c:v>2019-03-15</c:v>
                </c:pt>
                <c:pt idx="113">
                  <c:v>2019-03-18</c:v>
                </c:pt>
                <c:pt idx="114">
                  <c:v>2019-03-19</c:v>
                </c:pt>
                <c:pt idx="115">
                  <c:v>2019-03-20</c:v>
                </c:pt>
                <c:pt idx="116">
                  <c:v>2019-03-22</c:v>
                </c:pt>
                <c:pt idx="117">
                  <c:v>2019-03-25</c:v>
                </c:pt>
                <c:pt idx="118">
                  <c:v>2019-03-26</c:v>
                </c:pt>
                <c:pt idx="119">
                  <c:v>2019-03-27</c:v>
                </c:pt>
                <c:pt idx="120">
                  <c:v>2019-03-28</c:v>
                </c:pt>
                <c:pt idx="121">
                  <c:v>2019-04-01</c:v>
                </c:pt>
                <c:pt idx="122">
                  <c:v>2019-04-02</c:v>
                </c:pt>
                <c:pt idx="123">
                  <c:v>2019-04-03</c:v>
                </c:pt>
                <c:pt idx="124">
                  <c:v>2019-04-04</c:v>
                </c:pt>
                <c:pt idx="125">
                  <c:v>2019-04-05</c:v>
                </c:pt>
                <c:pt idx="126">
                  <c:v>2019-04-08</c:v>
                </c:pt>
                <c:pt idx="127">
                  <c:v>2019-04-09</c:v>
                </c:pt>
                <c:pt idx="128">
                  <c:v>2019-04-10</c:v>
                </c:pt>
                <c:pt idx="129">
                  <c:v>2019-04-11</c:v>
                </c:pt>
                <c:pt idx="130">
                  <c:v>2019-04-12</c:v>
                </c:pt>
                <c:pt idx="131">
                  <c:v>2019-04-15</c:v>
                </c:pt>
                <c:pt idx="132">
                  <c:v>2019-04-16</c:v>
                </c:pt>
                <c:pt idx="133">
                  <c:v>2019-04-18</c:v>
                </c:pt>
                <c:pt idx="134">
                  <c:v>2019-04-22</c:v>
                </c:pt>
                <c:pt idx="135">
                  <c:v>2019-04-23</c:v>
                </c:pt>
                <c:pt idx="136">
                  <c:v>2019-04-24</c:v>
                </c:pt>
                <c:pt idx="137">
                  <c:v>2019-04-25</c:v>
                </c:pt>
                <c:pt idx="138">
                  <c:v>2019-04-26</c:v>
                </c:pt>
                <c:pt idx="139">
                  <c:v>2019-04-30</c:v>
                </c:pt>
                <c:pt idx="140">
                  <c:v>2019-05-02</c:v>
                </c:pt>
                <c:pt idx="141">
                  <c:v>2019-05-03</c:v>
                </c:pt>
                <c:pt idx="142">
                  <c:v>2019-05-06</c:v>
                </c:pt>
                <c:pt idx="143">
                  <c:v>2019-05-07</c:v>
                </c:pt>
                <c:pt idx="144">
                  <c:v>2019-05-08</c:v>
                </c:pt>
                <c:pt idx="145">
                  <c:v>2019-05-09</c:v>
                </c:pt>
                <c:pt idx="146">
                  <c:v>2019-05-10</c:v>
                </c:pt>
                <c:pt idx="147">
                  <c:v>2019-05-13</c:v>
                </c:pt>
                <c:pt idx="148">
                  <c:v>2019-05-14</c:v>
                </c:pt>
                <c:pt idx="149">
                  <c:v>2019-05-15</c:v>
                </c:pt>
                <c:pt idx="150">
                  <c:v>2019-05-16</c:v>
                </c:pt>
                <c:pt idx="151">
                  <c:v>2019-05-17</c:v>
                </c:pt>
                <c:pt idx="152">
                  <c:v>2019-05-20</c:v>
                </c:pt>
                <c:pt idx="153">
                  <c:v>2019-05-21</c:v>
                </c:pt>
                <c:pt idx="154">
                  <c:v>2019-05-22</c:v>
                </c:pt>
                <c:pt idx="155">
                  <c:v>2019-05-23</c:v>
                </c:pt>
                <c:pt idx="156">
                  <c:v>2019-05-24</c:v>
                </c:pt>
                <c:pt idx="157">
                  <c:v>2019-05-27</c:v>
                </c:pt>
                <c:pt idx="158">
                  <c:v>2019-05-28</c:v>
                </c:pt>
                <c:pt idx="159">
                  <c:v>2019-05-29</c:v>
                </c:pt>
                <c:pt idx="160">
                  <c:v>2019-05-30</c:v>
                </c:pt>
                <c:pt idx="161">
                  <c:v>2019-05-31</c:v>
                </c:pt>
                <c:pt idx="162">
                  <c:v>2019-06-03</c:v>
                </c:pt>
                <c:pt idx="163">
                  <c:v>2019-06-04</c:v>
                </c:pt>
                <c:pt idx="164">
                  <c:v>2019-06-06</c:v>
                </c:pt>
                <c:pt idx="165">
                  <c:v>2019-06-07</c:v>
                </c:pt>
                <c:pt idx="166">
                  <c:v>2019-06-10</c:v>
                </c:pt>
                <c:pt idx="167">
                  <c:v>2019-06-11</c:v>
                </c:pt>
                <c:pt idx="168">
                  <c:v>2019-06-12</c:v>
                </c:pt>
                <c:pt idx="169">
                  <c:v>2019-06-13</c:v>
                </c:pt>
                <c:pt idx="170">
                  <c:v>2019-06-14</c:v>
                </c:pt>
                <c:pt idx="171">
                  <c:v>2019-06-17</c:v>
                </c:pt>
                <c:pt idx="172">
                  <c:v>2019-06-18</c:v>
                </c:pt>
                <c:pt idx="173">
                  <c:v>2019-06-19</c:v>
                </c:pt>
                <c:pt idx="174">
                  <c:v>2019-06-20</c:v>
                </c:pt>
                <c:pt idx="175">
                  <c:v>2019-06-21</c:v>
                </c:pt>
                <c:pt idx="176">
                  <c:v>2019-06-24</c:v>
                </c:pt>
                <c:pt idx="177">
                  <c:v>2019-06-25</c:v>
                </c:pt>
                <c:pt idx="178">
                  <c:v>2019-06-26</c:v>
                </c:pt>
                <c:pt idx="179">
                  <c:v>2019-06-27</c:v>
                </c:pt>
                <c:pt idx="180">
                  <c:v>2019-06-28</c:v>
                </c:pt>
                <c:pt idx="181">
                  <c:v>2019-07-01</c:v>
                </c:pt>
                <c:pt idx="182">
                  <c:v>2019-07-02</c:v>
                </c:pt>
                <c:pt idx="183">
                  <c:v>2019-07-03</c:v>
                </c:pt>
                <c:pt idx="184">
                  <c:v>2019-07-04</c:v>
                </c:pt>
                <c:pt idx="185">
                  <c:v>2019-07-05</c:v>
                </c:pt>
                <c:pt idx="186">
                  <c:v>2019-07-08</c:v>
                </c:pt>
                <c:pt idx="187">
                  <c:v>2019-07-09</c:v>
                </c:pt>
                <c:pt idx="188">
                  <c:v>2019-07-10</c:v>
                </c:pt>
                <c:pt idx="189">
                  <c:v>2019-07-11</c:v>
                </c:pt>
                <c:pt idx="190">
                  <c:v>2019-07-12</c:v>
                </c:pt>
                <c:pt idx="191">
                  <c:v>2019-07-15</c:v>
                </c:pt>
                <c:pt idx="192">
                  <c:v>2019-07-16</c:v>
                </c:pt>
                <c:pt idx="193">
                  <c:v>2019-07-17</c:v>
                </c:pt>
                <c:pt idx="194">
                  <c:v>2019-07-18</c:v>
                </c:pt>
                <c:pt idx="195">
                  <c:v>2019-07-19</c:v>
                </c:pt>
                <c:pt idx="196">
                  <c:v>2019-07-22</c:v>
                </c:pt>
                <c:pt idx="197">
                  <c:v>2019-07-23</c:v>
                </c:pt>
                <c:pt idx="198">
                  <c:v>2019-07-24</c:v>
                </c:pt>
                <c:pt idx="199">
                  <c:v>2019-07-25</c:v>
                </c:pt>
                <c:pt idx="200">
                  <c:v>2019-07-26</c:v>
                </c:pt>
                <c:pt idx="201">
                  <c:v>2019-07-29</c:v>
                </c:pt>
                <c:pt idx="202">
                  <c:v>2019-07-30</c:v>
                </c:pt>
                <c:pt idx="203">
                  <c:v>2019-07-31</c:v>
                </c:pt>
                <c:pt idx="204">
                  <c:v>2019-08-01</c:v>
                </c:pt>
                <c:pt idx="205">
                  <c:v>2019-08-02</c:v>
                </c:pt>
                <c:pt idx="206">
                  <c:v>2019-08-05</c:v>
                </c:pt>
                <c:pt idx="207">
                  <c:v>2019-08-06</c:v>
                </c:pt>
                <c:pt idx="208">
                  <c:v>2019-08-07</c:v>
                </c:pt>
                <c:pt idx="209">
                  <c:v>2019-08-08</c:v>
                </c:pt>
                <c:pt idx="210">
                  <c:v>2019-08-09</c:v>
                </c:pt>
                <c:pt idx="211">
                  <c:v>2019-08-13</c:v>
                </c:pt>
                <c:pt idx="212">
                  <c:v>2019-08-14</c:v>
                </c:pt>
                <c:pt idx="213">
                  <c:v>2019-08-16</c:v>
                </c:pt>
                <c:pt idx="214">
                  <c:v>2019-08-19</c:v>
                </c:pt>
                <c:pt idx="215">
                  <c:v>2019-08-20</c:v>
                </c:pt>
                <c:pt idx="216">
                  <c:v>2019-08-21</c:v>
                </c:pt>
                <c:pt idx="217">
                  <c:v>2019-08-22</c:v>
                </c:pt>
                <c:pt idx="218">
                  <c:v>2019-08-23</c:v>
                </c:pt>
                <c:pt idx="219">
                  <c:v>2019-08-26</c:v>
                </c:pt>
                <c:pt idx="220">
                  <c:v>2019-08-27</c:v>
                </c:pt>
                <c:pt idx="221">
                  <c:v>2019-08-28</c:v>
                </c:pt>
                <c:pt idx="222">
                  <c:v>2019-08-29</c:v>
                </c:pt>
                <c:pt idx="223">
                  <c:v>2019-08-30</c:v>
                </c:pt>
                <c:pt idx="224">
                  <c:v>2019-09-03</c:v>
                </c:pt>
                <c:pt idx="225">
                  <c:v>2019-09-04</c:v>
                </c:pt>
                <c:pt idx="226">
                  <c:v>2019-09-05</c:v>
                </c:pt>
                <c:pt idx="227">
                  <c:v>2019-09-06</c:v>
                </c:pt>
                <c:pt idx="228">
                  <c:v>2019-09-09</c:v>
                </c:pt>
                <c:pt idx="229">
                  <c:v>2019-09-11</c:v>
                </c:pt>
                <c:pt idx="230">
                  <c:v>2019-09-12</c:v>
                </c:pt>
                <c:pt idx="231">
                  <c:v>2019-09-13</c:v>
                </c:pt>
                <c:pt idx="232">
                  <c:v>2019-09-16</c:v>
                </c:pt>
                <c:pt idx="233">
                  <c:v>2019-09-17</c:v>
                </c:pt>
                <c:pt idx="234">
                  <c:v>2019-09-18</c:v>
                </c:pt>
                <c:pt idx="235">
                  <c:v>2019-09-19</c:v>
                </c:pt>
                <c:pt idx="236">
                  <c:v>2019-09-20</c:v>
                </c:pt>
                <c:pt idx="237">
                  <c:v>2019-09-23</c:v>
                </c:pt>
                <c:pt idx="238">
                  <c:v>2019-09-24</c:v>
                </c:pt>
                <c:pt idx="239">
                  <c:v>2019-09-25</c:v>
                </c:pt>
                <c:pt idx="240">
                  <c:v>2019-09-26</c:v>
                </c:pt>
                <c:pt idx="241">
                  <c:v>2019-09-27</c:v>
                </c:pt>
                <c:pt idx="242">
                  <c:v>2019-09-30</c:v>
                </c:pt>
              </c:strCache>
            </c:strRef>
          </c:cat>
          <c:val>
            <c:numRef>
              <c:f>daily!$G$6:$G$248</c:f>
              <c:numCache>
                <c:formatCode>0.0000</c:formatCode>
                <c:ptCount val="243"/>
                <c:pt idx="1">
                  <c:v>-2.2110075350074405</c:v>
                </c:pt>
                <c:pt idx="2">
                  <c:v>-2.1802110433409974</c:v>
                </c:pt>
                <c:pt idx="3">
                  <c:v>-1.2606225201836774</c:v>
                </c:pt>
                <c:pt idx="4">
                  <c:v>3.1476042267347997</c:v>
                </c:pt>
                <c:pt idx="5">
                  <c:v>-3.73746456980891</c:v>
                </c:pt>
                <c:pt idx="6">
                  <c:v>2.0246185851362744</c:v>
                </c:pt>
                <c:pt idx="7">
                  <c:v>-0.58178502772885343</c:v>
                </c:pt>
                <c:pt idx="8">
                  <c:v>3.438589139944654</c:v>
                </c:pt>
                <c:pt idx="9">
                  <c:v>-0.88312973572332376</c:v>
                </c:pt>
                <c:pt idx="10">
                  <c:v>1.3647380445062225</c:v>
                </c:pt>
                <c:pt idx="11">
                  <c:v>-0.6974314465809559</c:v>
                </c:pt>
                <c:pt idx="12">
                  <c:v>-1.8934722039792846</c:v>
                </c:pt>
                <c:pt idx="13">
                  <c:v>-2.8521209412326232</c:v>
                </c:pt>
                <c:pt idx="14">
                  <c:v>-5.1798270871334218</c:v>
                </c:pt>
                <c:pt idx="15">
                  <c:v>4.2367300109616446</c:v>
                </c:pt>
                <c:pt idx="16">
                  <c:v>1.0888896665830525</c:v>
                </c:pt>
                <c:pt idx="17">
                  <c:v>-0.83153677848646179</c:v>
                </c:pt>
                <c:pt idx="18">
                  <c:v>0.70519246624818765</c:v>
                </c:pt>
                <c:pt idx="19">
                  <c:v>1.8584999077296029E-3</c:v>
                </c:pt>
                <c:pt idx="20">
                  <c:v>2.8313874717192618</c:v>
                </c:pt>
                <c:pt idx="21">
                  <c:v>-1.0430915448843072</c:v>
                </c:pt>
                <c:pt idx="22">
                  <c:v>2.3787768627787069</c:v>
                </c:pt>
                <c:pt idx="23">
                  <c:v>-0.25563308970028931</c:v>
                </c:pt>
                <c:pt idx="24">
                  <c:v>-0.46509138020143176</c:v>
                </c:pt>
                <c:pt idx="25">
                  <c:v>0.98623735805851265</c:v>
                </c:pt>
                <c:pt idx="26">
                  <c:v>3.5502461435996491</c:v>
                </c:pt>
                <c:pt idx="27">
                  <c:v>-1.3156531883476981</c:v>
                </c:pt>
                <c:pt idx="28">
                  <c:v>0.45802105787911906</c:v>
                </c:pt>
                <c:pt idx="29">
                  <c:v>2.755612147345468</c:v>
                </c:pt>
                <c:pt idx="30">
                  <c:v>-0.18912117012497545</c:v>
                </c:pt>
                <c:pt idx="31">
                  <c:v>0.20888115955069125</c:v>
                </c:pt>
                <c:pt idx="32">
                  <c:v>-0.71127750863667005</c:v>
                </c:pt>
                <c:pt idx="33">
                  <c:v>-0.42263100487606198</c:v>
                </c:pt>
                <c:pt idx="34">
                  <c:v>1.3090409943670731</c:v>
                </c:pt>
                <c:pt idx="35">
                  <c:v>-0.75872422161540976</c:v>
                </c:pt>
                <c:pt idx="36">
                  <c:v>2.6518725112614914</c:v>
                </c:pt>
                <c:pt idx="37">
                  <c:v>-0.75210187355544722</c:v>
                </c:pt>
                <c:pt idx="38">
                  <c:v>-1.1643813222315613</c:v>
                </c:pt>
                <c:pt idx="39">
                  <c:v>1.9486636784309253</c:v>
                </c:pt>
                <c:pt idx="40">
                  <c:v>-0.34070301078979698</c:v>
                </c:pt>
                <c:pt idx="41">
                  <c:v>-0.55717192395738357</c:v>
                </c:pt>
                <c:pt idx="42">
                  <c:v>-0.70937837374128321</c:v>
                </c:pt>
                <c:pt idx="43">
                  <c:v>-1.4628580678937141E-2</c:v>
                </c:pt>
                <c:pt idx="44">
                  <c:v>-2.6057598154546113</c:v>
                </c:pt>
                <c:pt idx="45">
                  <c:v>1.8000095326735586</c:v>
                </c:pt>
                <c:pt idx="46">
                  <c:v>-3.3892606131742546</c:v>
                </c:pt>
                <c:pt idx="47">
                  <c:v>3.8585890591016669</c:v>
                </c:pt>
                <c:pt idx="48">
                  <c:v>0.53317152128674394</c:v>
                </c:pt>
                <c:pt idx="49">
                  <c:v>-0.82227787774766536</c:v>
                </c:pt>
                <c:pt idx="50">
                  <c:v>1.5533523186792306</c:v>
                </c:pt>
                <c:pt idx="51">
                  <c:v>-0.39868122741944167</c:v>
                </c:pt>
                <c:pt idx="52">
                  <c:v>1.4677274059944887</c:v>
                </c:pt>
                <c:pt idx="53">
                  <c:v>3.2679634115715097</c:v>
                </c:pt>
                <c:pt idx="54">
                  <c:v>1.8065106024914768</c:v>
                </c:pt>
                <c:pt idx="55">
                  <c:v>-2.6553673784610523</c:v>
                </c:pt>
                <c:pt idx="56">
                  <c:v>-2.2621538374825092</c:v>
                </c:pt>
                <c:pt idx="57">
                  <c:v>0.42017444843874213</c:v>
                </c:pt>
                <c:pt idx="58">
                  <c:v>0.67871422274248761</c:v>
                </c:pt>
                <c:pt idx="59">
                  <c:v>-0.4918584086425154</c:v>
                </c:pt>
                <c:pt idx="60">
                  <c:v>0.49783523023590409</c:v>
                </c:pt>
                <c:pt idx="61">
                  <c:v>-0.12726890199607596</c:v>
                </c:pt>
                <c:pt idx="62">
                  <c:v>0.83852479131733348</c:v>
                </c:pt>
                <c:pt idx="63">
                  <c:v>0.34334537242985691</c:v>
                </c:pt>
                <c:pt idx="64">
                  <c:v>-0.19462218977362405</c:v>
                </c:pt>
                <c:pt idx="65">
                  <c:v>0.7142483149814729</c:v>
                </c:pt>
                <c:pt idx="66">
                  <c:v>0.35793572624721087</c:v>
                </c:pt>
                <c:pt idx="67">
                  <c:v>3.5334121440923127E-2</c:v>
                </c:pt>
                <c:pt idx="68">
                  <c:v>-0.42116538693544786</c:v>
                </c:pt>
                <c:pt idx="69">
                  <c:v>0.5046013215869628</c:v>
                </c:pt>
                <c:pt idx="70">
                  <c:v>-1.0903733654780554</c:v>
                </c:pt>
                <c:pt idx="71">
                  <c:v>1.2312099991487597</c:v>
                </c:pt>
                <c:pt idx="72">
                  <c:v>-1.1704250547877149</c:v>
                </c:pt>
                <c:pt idx="73">
                  <c:v>-2.888481257571382E-2</c:v>
                </c:pt>
                <c:pt idx="74">
                  <c:v>0.76282816852697266</c:v>
                </c:pt>
                <c:pt idx="75">
                  <c:v>1.5279569506415385</c:v>
                </c:pt>
                <c:pt idx="76">
                  <c:v>-1.083355033959128</c:v>
                </c:pt>
                <c:pt idx="77">
                  <c:v>-0.75716936925397804</c:v>
                </c:pt>
                <c:pt idx="78">
                  <c:v>0.36147174438396101</c:v>
                </c:pt>
                <c:pt idx="79">
                  <c:v>-2.1366305039279427</c:v>
                </c:pt>
                <c:pt idx="80">
                  <c:v>0.51767880808668387</c:v>
                </c:pt>
                <c:pt idx="81">
                  <c:v>0.98236012363382563</c:v>
                </c:pt>
                <c:pt idx="82">
                  <c:v>-0.22616047500962461</c:v>
                </c:pt>
                <c:pt idx="83">
                  <c:v>1.5787142517008974</c:v>
                </c:pt>
                <c:pt idx="84">
                  <c:v>3.1392679918355193</c:v>
                </c:pt>
                <c:pt idx="85">
                  <c:v>-0.76257916800403369</c:v>
                </c:pt>
                <c:pt idx="86">
                  <c:v>0.25864080809510381</c:v>
                </c:pt>
                <c:pt idx="87">
                  <c:v>1.2957546314763178</c:v>
                </c:pt>
                <c:pt idx="88">
                  <c:v>0.19009142618850716</c:v>
                </c:pt>
                <c:pt idx="89">
                  <c:v>-1.6236250756158093</c:v>
                </c:pt>
                <c:pt idx="90">
                  <c:v>-0.82512668699572422</c:v>
                </c:pt>
                <c:pt idx="91">
                  <c:v>1.0262905416251049</c:v>
                </c:pt>
                <c:pt idx="92">
                  <c:v>-3.6605325300268352</c:v>
                </c:pt>
                <c:pt idx="93">
                  <c:v>-0.41768303710513255</c:v>
                </c:pt>
                <c:pt idx="94">
                  <c:v>-0.98982719940540975</c:v>
                </c:pt>
                <c:pt idx="95">
                  <c:v>-0.17697989385528809</c:v>
                </c:pt>
                <c:pt idx="96">
                  <c:v>1.3649681338452753</c:v>
                </c:pt>
                <c:pt idx="97">
                  <c:v>4.6823476624343094E-2</c:v>
                </c:pt>
                <c:pt idx="98">
                  <c:v>-1.7534246575342499E-2</c:v>
                </c:pt>
                <c:pt idx="99">
                  <c:v>1.4651810811786597E-2</c:v>
                </c:pt>
                <c:pt idx="100">
                  <c:v>0.25068801159764975</c:v>
                </c:pt>
                <c:pt idx="101">
                  <c:v>0.24631033086813661</c:v>
                </c:pt>
                <c:pt idx="102">
                  <c:v>-5.3162928406293192E-2</c:v>
                </c:pt>
                <c:pt idx="103">
                  <c:v>-0.93198678642118726</c:v>
                </c:pt>
                <c:pt idx="104">
                  <c:v>0.8083580917770935</c:v>
                </c:pt>
                <c:pt idx="105">
                  <c:v>-0.7406107552732758</c:v>
                </c:pt>
                <c:pt idx="106">
                  <c:v>0.10800570580886784</c:v>
                </c:pt>
                <c:pt idx="107">
                  <c:v>-0.95632540222690865</c:v>
                </c:pt>
                <c:pt idx="108">
                  <c:v>2.691597666786528</c:v>
                </c:pt>
                <c:pt idx="109">
                  <c:v>0.56702925270493243</c:v>
                </c:pt>
                <c:pt idx="110">
                  <c:v>-3.3617391157635579E-3</c:v>
                </c:pt>
                <c:pt idx="111">
                  <c:v>0.43426388992632337</c:v>
                </c:pt>
                <c:pt idx="112">
                  <c:v>-0.17067432059914212</c:v>
                </c:pt>
                <c:pt idx="113">
                  <c:v>0.8937529648310506</c:v>
                </c:pt>
                <c:pt idx="114">
                  <c:v>0.55686988674204252</c:v>
                </c:pt>
                <c:pt idx="115">
                  <c:v>0.13754878301530554</c:v>
                </c:pt>
                <c:pt idx="116">
                  <c:v>1.0198016904553144</c:v>
                </c:pt>
                <c:pt idx="117">
                  <c:v>-0.94840580967835775</c:v>
                </c:pt>
                <c:pt idx="118">
                  <c:v>1.8694927349021859</c:v>
                </c:pt>
                <c:pt idx="119">
                  <c:v>-0.89243348154036439</c:v>
                </c:pt>
                <c:pt idx="120">
                  <c:v>1.678138814662604</c:v>
                </c:pt>
                <c:pt idx="121">
                  <c:v>-0.30083098243266415</c:v>
                </c:pt>
                <c:pt idx="122">
                  <c:v>1.7615646357728074</c:v>
                </c:pt>
                <c:pt idx="123">
                  <c:v>-1.4453393140593551</c:v>
                </c:pt>
                <c:pt idx="124">
                  <c:v>1.411939345996909</c:v>
                </c:pt>
                <c:pt idx="125">
                  <c:v>-0.31652456087214853</c:v>
                </c:pt>
                <c:pt idx="126">
                  <c:v>-1.2121386960741982</c:v>
                </c:pt>
                <c:pt idx="127">
                  <c:v>-3.458749237302936</c:v>
                </c:pt>
                <c:pt idx="128">
                  <c:v>-2.4397147666013081</c:v>
                </c:pt>
                <c:pt idx="129">
                  <c:v>0.92607715209951647</c:v>
                </c:pt>
                <c:pt idx="130">
                  <c:v>1.071851169704144</c:v>
                </c:pt>
                <c:pt idx="131">
                  <c:v>-0.51088608658480961</c:v>
                </c:pt>
                <c:pt idx="132">
                  <c:v>1.9001269919240402</c:v>
                </c:pt>
                <c:pt idx="133">
                  <c:v>0.70912190199789327</c:v>
                </c:pt>
                <c:pt idx="134">
                  <c:v>-1.8035977011476256</c:v>
                </c:pt>
                <c:pt idx="135">
                  <c:v>-0.87306932796869885</c:v>
                </c:pt>
                <c:pt idx="136">
                  <c:v>1.3137346001819874</c:v>
                </c:pt>
                <c:pt idx="137">
                  <c:v>-0.1623355492471221</c:v>
                </c:pt>
                <c:pt idx="138">
                  <c:v>3.7721475565103441E-2</c:v>
                </c:pt>
                <c:pt idx="139">
                  <c:v>0.97617897563851264</c:v>
                </c:pt>
                <c:pt idx="140">
                  <c:v>-1.8323050540386543</c:v>
                </c:pt>
                <c:pt idx="141">
                  <c:v>0.11804423963721618</c:v>
                </c:pt>
                <c:pt idx="142">
                  <c:v>-1.8076722399151897</c:v>
                </c:pt>
                <c:pt idx="143">
                  <c:v>-1.7872363469348285</c:v>
                </c:pt>
                <c:pt idx="144">
                  <c:v>-0.16898739800081691</c:v>
                </c:pt>
                <c:pt idx="145">
                  <c:v>-2.2908976696036172</c:v>
                </c:pt>
                <c:pt idx="146">
                  <c:v>-0.98870769439284056</c:v>
                </c:pt>
                <c:pt idx="147">
                  <c:v>-0.65505725619320621</c:v>
                </c:pt>
                <c:pt idx="148">
                  <c:v>-0.93683025329682179</c:v>
                </c:pt>
                <c:pt idx="149">
                  <c:v>-1.100600570745583</c:v>
                </c:pt>
                <c:pt idx="150">
                  <c:v>-0.13608358086572692</c:v>
                </c:pt>
                <c:pt idx="151">
                  <c:v>1.1787679276379261</c:v>
                </c:pt>
                <c:pt idx="152">
                  <c:v>4.069862675921792</c:v>
                </c:pt>
                <c:pt idx="153">
                  <c:v>-1.1964845279687399</c:v>
                </c:pt>
                <c:pt idx="154">
                  <c:v>0.77086310669984737</c:v>
                </c:pt>
                <c:pt idx="155">
                  <c:v>-6.8266215750727957E-2</c:v>
                </c:pt>
                <c:pt idx="156">
                  <c:v>1.2076474054821555</c:v>
                </c:pt>
                <c:pt idx="157">
                  <c:v>-1.2918760231391135</c:v>
                </c:pt>
                <c:pt idx="158">
                  <c:v>-0.19991168189242378</c:v>
                </c:pt>
                <c:pt idx="159">
                  <c:v>-0.46413834313022484</c:v>
                </c:pt>
                <c:pt idx="160">
                  <c:v>1.1869932406809822</c:v>
                </c:pt>
                <c:pt idx="161">
                  <c:v>2.3623003751576541</c:v>
                </c:pt>
                <c:pt idx="162">
                  <c:v>3.6748281132324694</c:v>
                </c:pt>
                <c:pt idx="163">
                  <c:v>-2.6030517013176984</c:v>
                </c:pt>
                <c:pt idx="164">
                  <c:v>0.47973943550607362</c:v>
                </c:pt>
                <c:pt idx="165">
                  <c:v>-0.73028893959010377</c:v>
                </c:pt>
                <c:pt idx="166">
                  <c:v>0.28328594780617367</c:v>
                </c:pt>
                <c:pt idx="167">
                  <c:v>0.18749874581036194</c:v>
                </c:pt>
                <c:pt idx="168">
                  <c:v>-1.9811890464415588E-2</c:v>
                </c:pt>
                <c:pt idx="169">
                  <c:v>0.80530707196240681</c:v>
                </c:pt>
                <c:pt idx="170">
                  <c:v>-1.1846584570280605</c:v>
                </c:pt>
                <c:pt idx="171">
                  <c:v>-0.78085663709026132</c:v>
                </c:pt>
                <c:pt idx="172">
                  <c:v>-1.5784802459219383</c:v>
                </c:pt>
                <c:pt idx="173">
                  <c:v>6.3400883541820469E-2</c:v>
                </c:pt>
                <c:pt idx="174">
                  <c:v>0.77284194405564255</c:v>
                </c:pt>
                <c:pt idx="175">
                  <c:v>-0.66642425824387996</c:v>
                </c:pt>
                <c:pt idx="176">
                  <c:v>-0.51162366229468192</c:v>
                </c:pt>
                <c:pt idx="177">
                  <c:v>-0.96468842239042052</c:v>
                </c:pt>
                <c:pt idx="178">
                  <c:v>-0.24750049783800257</c:v>
                </c:pt>
                <c:pt idx="179">
                  <c:v>9.0160560347349428E-2</c:v>
                </c:pt>
                <c:pt idx="180">
                  <c:v>-0.2551098014409735</c:v>
                </c:pt>
                <c:pt idx="181">
                  <c:v>-0.33293988781625439</c:v>
                </c:pt>
                <c:pt idx="182">
                  <c:v>-0.61461643602312055</c:v>
                </c:pt>
                <c:pt idx="183">
                  <c:v>0.4480372610340001</c:v>
                </c:pt>
                <c:pt idx="184">
                  <c:v>0.55339030815834522</c:v>
                </c:pt>
                <c:pt idx="185">
                  <c:v>-8.9656365249873041E-2</c:v>
                </c:pt>
                <c:pt idx="186">
                  <c:v>-1.3740771554485927</c:v>
                </c:pt>
                <c:pt idx="187">
                  <c:v>-1.4524104719511868</c:v>
                </c:pt>
                <c:pt idx="188">
                  <c:v>0.13157967654964489</c:v>
                </c:pt>
                <c:pt idx="189">
                  <c:v>0.70207128949573394</c:v>
                </c:pt>
                <c:pt idx="190">
                  <c:v>2.1980237209427975</c:v>
                </c:pt>
                <c:pt idx="191">
                  <c:v>-0.66212804808675818</c:v>
                </c:pt>
                <c:pt idx="192">
                  <c:v>1.3993247023159439</c:v>
                </c:pt>
                <c:pt idx="193">
                  <c:v>1.7041221926724466</c:v>
                </c:pt>
                <c:pt idx="194">
                  <c:v>-0.80014084804099961</c:v>
                </c:pt>
                <c:pt idx="195">
                  <c:v>-1.1602587794277146</c:v>
                </c:pt>
                <c:pt idx="196">
                  <c:v>2.547945025630884</c:v>
                </c:pt>
                <c:pt idx="197">
                  <c:v>1.7752527556176951</c:v>
                </c:pt>
                <c:pt idx="198">
                  <c:v>3.7657130733749389</c:v>
                </c:pt>
                <c:pt idx="199">
                  <c:v>0.82356148889505942</c:v>
                </c:pt>
                <c:pt idx="200">
                  <c:v>2.0299035781290486</c:v>
                </c:pt>
                <c:pt idx="201">
                  <c:v>-0.88047175590270521</c:v>
                </c:pt>
                <c:pt idx="202">
                  <c:v>-0.31307244056486744</c:v>
                </c:pt>
                <c:pt idx="203">
                  <c:v>0.80304844758469041</c:v>
                </c:pt>
                <c:pt idx="204">
                  <c:v>-1.0936488014588068</c:v>
                </c:pt>
                <c:pt idx="205">
                  <c:v>2.6762839427135652</c:v>
                </c:pt>
                <c:pt idx="206">
                  <c:v>-1.2968114360701888</c:v>
                </c:pt>
                <c:pt idx="207">
                  <c:v>2.6365536747234932</c:v>
                </c:pt>
                <c:pt idx="208">
                  <c:v>-0.43956453986022292</c:v>
                </c:pt>
                <c:pt idx="209">
                  <c:v>0.41485781674264799</c:v>
                </c:pt>
                <c:pt idx="210">
                  <c:v>0.59818935379437976</c:v>
                </c:pt>
                <c:pt idx="211">
                  <c:v>-0.15147615108168375</c:v>
                </c:pt>
                <c:pt idx="212">
                  <c:v>-0.24700593066031293</c:v>
                </c:pt>
                <c:pt idx="213">
                  <c:v>1.7528655772823416</c:v>
                </c:pt>
                <c:pt idx="214">
                  <c:v>-0.70352431461561238</c:v>
                </c:pt>
                <c:pt idx="215">
                  <c:v>0.533464253551995</c:v>
                </c:pt>
                <c:pt idx="216">
                  <c:v>-0.39098766045538258</c:v>
                </c:pt>
                <c:pt idx="217">
                  <c:v>-1.2072928424024769</c:v>
                </c:pt>
                <c:pt idx="218">
                  <c:v>0.63464688365388522</c:v>
                </c:pt>
                <c:pt idx="219">
                  <c:v>1.070296369844296</c:v>
                </c:pt>
                <c:pt idx="220">
                  <c:v>0.10404726474179482</c:v>
                </c:pt>
                <c:pt idx="221">
                  <c:v>0.21651193167446522</c:v>
                </c:pt>
                <c:pt idx="222">
                  <c:v>0.73991345473514758</c:v>
                </c:pt>
                <c:pt idx="223">
                  <c:v>4.3964872147845155E-2</c:v>
                </c:pt>
                <c:pt idx="224">
                  <c:v>-2.4557352469320475</c:v>
                </c:pt>
                <c:pt idx="225">
                  <c:v>-2.6530708491773591</c:v>
                </c:pt>
                <c:pt idx="226">
                  <c:v>-1.0177357687756436</c:v>
                </c:pt>
                <c:pt idx="227">
                  <c:v>0.81771256413562043</c:v>
                </c:pt>
                <c:pt idx="228">
                  <c:v>0.5203656743329278</c:v>
                </c:pt>
                <c:pt idx="229">
                  <c:v>1.3388497633272449</c:v>
                </c:pt>
                <c:pt idx="230">
                  <c:v>-1.3691060808250943</c:v>
                </c:pt>
                <c:pt idx="231">
                  <c:v>0.49827400885262274</c:v>
                </c:pt>
                <c:pt idx="232">
                  <c:v>-1.7520973607116297</c:v>
                </c:pt>
                <c:pt idx="233">
                  <c:v>0.61649137002541732</c:v>
                </c:pt>
                <c:pt idx="234">
                  <c:v>1.0861092443666056</c:v>
                </c:pt>
                <c:pt idx="235">
                  <c:v>0.38277745904934057</c:v>
                </c:pt>
                <c:pt idx="236">
                  <c:v>7.5212480585745949</c:v>
                </c:pt>
                <c:pt idx="237">
                  <c:v>7.8696775561699166</c:v>
                </c:pt>
                <c:pt idx="238">
                  <c:v>-2.0589500331957664</c:v>
                </c:pt>
                <c:pt idx="239">
                  <c:v>-0.81328216680657528</c:v>
                </c:pt>
                <c:pt idx="240">
                  <c:v>1.0783385099177174</c:v>
                </c:pt>
                <c:pt idx="241">
                  <c:v>0.28747263079010071</c:v>
                </c:pt>
                <c:pt idx="242">
                  <c:v>-0.81123146516230682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B-4EE2-A9E8-69B99056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8625725"/>
        <c:axId val="24219399"/>
      </c:lineChart>
      <c:catAx>
        <c:axId val="686257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219399"/>
        <c:crosses val="autoZero"/>
        <c:auto val="1"/>
        <c:lblAlgn val="ctr"/>
        <c:lblOffset val="100"/>
        <c:noMultiLvlLbl val="1"/>
      </c:catAx>
      <c:valAx>
        <c:axId val="242193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6257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400" b="0" strike="noStrike" spc="-1">
                <a:solidFill>
                  <a:srgbClr val="595959"/>
                </a:solidFill>
                <a:latin typeface="Calibri"/>
              </a:rPr>
              <a:t>Returns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0724946695101"/>
          <c:y val="2.5466001575216599E-2"/>
          <c:w val="0.84572037770331998"/>
          <c:h val="0.77710685219217601"/>
        </c:manualLayout>
      </c:layout>
      <c:lineChart>
        <c:grouping val="standard"/>
        <c:varyColors val="0"/>
        <c:ser>
          <c:idx val="0"/>
          <c:order val="0"/>
          <c:tx>
            <c:strRef>
              <c:f>daily!$D$5</c:f>
              <c:strCache>
                <c:ptCount val="1"/>
                <c:pt idx="0">
                  <c:v>Returns %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daily!$A$6:$A$248</c:f>
              <c:strCache>
                <c:ptCount val="243"/>
                <c:pt idx="0">
                  <c:v>2018-10-01</c:v>
                </c:pt>
                <c:pt idx="1">
                  <c:v>2018-10-03</c:v>
                </c:pt>
                <c:pt idx="2">
                  <c:v>2018-10-04</c:v>
                </c:pt>
                <c:pt idx="3">
                  <c:v>2018-10-05</c:v>
                </c:pt>
                <c:pt idx="4">
                  <c:v>2018-10-08</c:v>
                </c:pt>
                <c:pt idx="5">
                  <c:v>2018-10-09</c:v>
                </c:pt>
                <c:pt idx="6">
                  <c:v>2018-10-10</c:v>
                </c:pt>
                <c:pt idx="7">
                  <c:v>2018-10-11</c:v>
                </c:pt>
                <c:pt idx="8">
                  <c:v>2018-10-12</c:v>
                </c:pt>
                <c:pt idx="9">
                  <c:v>2018-10-15</c:v>
                </c:pt>
                <c:pt idx="10">
                  <c:v>2018-10-16</c:v>
                </c:pt>
                <c:pt idx="11">
                  <c:v>2018-10-17</c:v>
                </c:pt>
                <c:pt idx="12">
                  <c:v>2018-10-19</c:v>
                </c:pt>
                <c:pt idx="13">
                  <c:v>2018-10-22</c:v>
                </c:pt>
                <c:pt idx="14">
                  <c:v>2018-10-23</c:v>
                </c:pt>
                <c:pt idx="15">
                  <c:v>2018-10-24</c:v>
                </c:pt>
                <c:pt idx="16">
                  <c:v>2018-10-25</c:v>
                </c:pt>
                <c:pt idx="17">
                  <c:v>2018-10-26</c:v>
                </c:pt>
                <c:pt idx="18">
                  <c:v>2018-10-29</c:v>
                </c:pt>
                <c:pt idx="19">
                  <c:v>2018-10-30</c:v>
                </c:pt>
                <c:pt idx="20">
                  <c:v>2018-10-31</c:v>
                </c:pt>
                <c:pt idx="21">
                  <c:v>2018-11-01</c:v>
                </c:pt>
                <c:pt idx="22">
                  <c:v>2018-11-02</c:v>
                </c:pt>
                <c:pt idx="23">
                  <c:v>2018-11-05</c:v>
                </c:pt>
                <c:pt idx="24">
                  <c:v>2018-11-06</c:v>
                </c:pt>
                <c:pt idx="25">
                  <c:v>2018-11-07</c:v>
                </c:pt>
                <c:pt idx="26">
                  <c:v>2018-11-09</c:v>
                </c:pt>
                <c:pt idx="27">
                  <c:v>2018-11-12</c:v>
                </c:pt>
                <c:pt idx="28">
                  <c:v>2018-11-13</c:v>
                </c:pt>
                <c:pt idx="29">
                  <c:v>2018-11-14</c:v>
                </c:pt>
                <c:pt idx="30">
                  <c:v>2018-11-15</c:v>
                </c:pt>
                <c:pt idx="31">
                  <c:v>2018-11-16</c:v>
                </c:pt>
                <c:pt idx="32">
                  <c:v>2018-11-19</c:v>
                </c:pt>
                <c:pt idx="33">
                  <c:v>2018-11-20</c:v>
                </c:pt>
                <c:pt idx="34">
                  <c:v>2018-11-21</c:v>
                </c:pt>
                <c:pt idx="35">
                  <c:v>2018-11-22</c:v>
                </c:pt>
                <c:pt idx="36">
                  <c:v>2018-11-26</c:v>
                </c:pt>
                <c:pt idx="37">
                  <c:v>2018-11-27</c:v>
                </c:pt>
                <c:pt idx="38">
                  <c:v>2018-11-28</c:v>
                </c:pt>
                <c:pt idx="39">
                  <c:v>2018-11-29</c:v>
                </c:pt>
                <c:pt idx="40">
                  <c:v>2018-11-30</c:v>
                </c:pt>
                <c:pt idx="41">
                  <c:v>2018-12-03</c:v>
                </c:pt>
                <c:pt idx="42">
                  <c:v>2018-12-04</c:v>
                </c:pt>
                <c:pt idx="43">
                  <c:v>2018-12-05</c:v>
                </c:pt>
                <c:pt idx="44">
                  <c:v>2018-12-06</c:v>
                </c:pt>
                <c:pt idx="45">
                  <c:v>2018-12-07</c:v>
                </c:pt>
                <c:pt idx="46">
                  <c:v>2018-12-10</c:v>
                </c:pt>
                <c:pt idx="47">
                  <c:v>2018-12-11</c:v>
                </c:pt>
                <c:pt idx="48">
                  <c:v>2018-12-12</c:v>
                </c:pt>
                <c:pt idx="49">
                  <c:v>2018-12-13</c:v>
                </c:pt>
                <c:pt idx="50">
                  <c:v>2018-12-14</c:v>
                </c:pt>
                <c:pt idx="51">
                  <c:v>2018-12-17</c:v>
                </c:pt>
                <c:pt idx="52">
                  <c:v>2018-12-18</c:v>
                </c:pt>
                <c:pt idx="53">
                  <c:v>2018-12-19</c:v>
                </c:pt>
                <c:pt idx="54">
                  <c:v>2018-12-20</c:v>
                </c:pt>
                <c:pt idx="55">
                  <c:v>2018-12-21</c:v>
                </c:pt>
                <c:pt idx="56">
                  <c:v>2018-12-24</c:v>
                </c:pt>
                <c:pt idx="57">
                  <c:v>2018-12-26</c:v>
                </c:pt>
                <c:pt idx="58">
                  <c:v>2018-12-27</c:v>
                </c:pt>
                <c:pt idx="59">
                  <c:v>2018-12-28</c:v>
                </c:pt>
                <c:pt idx="60">
                  <c:v>2018-12-31</c:v>
                </c:pt>
                <c:pt idx="61">
                  <c:v>2019-01-01</c:v>
                </c:pt>
                <c:pt idx="62">
                  <c:v>2019-01-02</c:v>
                </c:pt>
                <c:pt idx="63">
                  <c:v>2019-01-03</c:v>
                </c:pt>
                <c:pt idx="64">
                  <c:v>2019-01-04</c:v>
                </c:pt>
                <c:pt idx="65">
                  <c:v>2019-01-07</c:v>
                </c:pt>
                <c:pt idx="66">
                  <c:v>2019-01-08</c:v>
                </c:pt>
                <c:pt idx="67">
                  <c:v>2019-01-09</c:v>
                </c:pt>
                <c:pt idx="68">
                  <c:v>2019-01-10</c:v>
                </c:pt>
                <c:pt idx="69">
                  <c:v>2019-01-11</c:v>
                </c:pt>
                <c:pt idx="70">
                  <c:v>2019-01-14</c:v>
                </c:pt>
                <c:pt idx="71">
                  <c:v>2019-01-15</c:v>
                </c:pt>
                <c:pt idx="72">
                  <c:v>2019-01-16</c:v>
                </c:pt>
                <c:pt idx="73">
                  <c:v>2019-01-17</c:v>
                </c:pt>
                <c:pt idx="74">
                  <c:v>2019-01-18</c:v>
                </c:pt>
                <c:pt idx="75">
                  <c:v>2019-01-21</c:v>
                </c:pt>
                <c:pt idx="76">
                  <c:v>2019-01-22</c:v>
                </c:pt>
                <c:pt idx="77">
                  <c:v>2019-01-23</c:v>
                </c:pt>
                <c:pt idx="78">
                  <c:v>2019-01-24</c:v>
                </c:pt>
                <c:pt idx="79">
                  <c:v>2019-01-25</c:v>
                </c:pt>
                <c:pt idx="80">
                  <c:v>2019-01-28</c:v>
                </c:pt>
                <c:pt idx="81">
                  <c:v>2019-01-29</c:v>
                </c:pt>
                <c:pt idx="82">
                  <c:v>2019-01-30</c:v>
                </c:pt>
                <c:pt idx="83">
                  <c:v>2019-01-31</c:v>
                </c:pt>
                <c:pt idx="84">
                  <c:v>2019-02-01</c:v>
                </c:pt>
                <c:pt idx="85">
                  <c:v>2019-02-04</c:v>
                </c:pt>
                <c:pt idx="86">
                  <c:v>2019-02-05</c:v>
                </c:pt>
                <c:pt idx="87">
                  <c:v>2019-02-06</c:v>
                </c:pt>
                <c:pt idx="88">
                  <c:v>2019-02-07</c:v>
                </c:pt>
                <c:pt idx="89">
                  <c:v>2019-02-08</c:v>
                </c:pt>
                <c:pt idx="90">
                  <c:v>2019-02-11</c:v>
                </c:pt>
                <c:pt idx="91">
                  <c:v>2019-02-12</c:v>
                </c:pt>
                <c:pt idx="92">
                  <c:v>2019-02-14</c:v>
                </c:pt>
                <c:pt idx="93">
                  <c:v>2019-02-15</c:v>
                </c:pt>
                <c:pt idx="94">
                  <c:v>2019-02-18</c:v>
                </c:pt>
                <c:pt idx="95">
                  <c:v>2019-02-19</c:v>
                </c:pt>
                <c:pt idx="96">
                  <c:v>2019-02-20</c:v>
                </c:pt>
                <c:pt idx="97">
                  <c:v>2019-02-21</c:v>
                </c:pt>
                <c:pt idx="98">
                  <c:v>2019-02-22</c:v>
                </c:pt>
                <c:pt idx="99">
                  <c:v>2019-02-25</c:v>
                </c:pt>
                <c:pt idx="100">
                  <c:v>2019-02-26</c:v>
                </c:pt>
                <c:pt idx="101">
                  <c:v>2019-02-27</c:v>
                </c:pt>
                <c:pt idx="102">
                  <c:v>2019-02-28</c:v>
                </c:pt>
                <c:pt idx="103">
                  <c:v>2019-03-01</c:v>
                </c:pt>
                <c:pt idx="104">
                  <c:v>2019-03-05</c:v>
                </c:pt>
                <c:pt idx="105">
                  <c:v>2019-03-06</c:v>
                </c:pt>
                <c:pt idx="106">
                  <c:v>2019-03-07</c:v>
                </c:pt>
                <c:pt idx="107">
                  <c:v>2019-03-08</c:v>
                </c:pt>
                <c:pt idx="108">
                  <c:v>2019-03-11</c:v>
                </c:pt>
                <c:pt idx="109">
                  <c:v>2019-03-12</c:v>
                </c:pt>
                <c:pt idx="110">
                  <c:v>2019-03-13</c:v>
                </c:pt>
                <c:pt idx="111">
                  <c:v>2019-03-14</c:v>
                </c:pt>
                <c:pt idx="112">
                  <c:v>2019-03-15</c:v>
                </c:pt>
                <c:pt idx="113">
                  <c:v>2019-03-18</c:v>
                </c:pt>
                <c:pt idx="114">
                  <c:v>2019-03-19</c:v>
                </c:pt>
                <c:pt idx="115">
                  <c:v>2019-03-20</c:v>
                </c:pt>
                <c:pt idx="116">
                  <c:v>2019-03-22</c:v>
                </c:pt>
                <c:pt idx="117">
                  <c:v>2019-03-25</c:v>
                </c:pt>
                <c:pt idx="118">
                  <c:v>2019-03-26</c:v>
                </c:pt>
                <c:pt idx="119">
                  <c:v>2019-03-27</c:v>
                </c:pt>
                <c:pt idx="120">
                  <c:v>2019-03-28</c:v>
                </c:pt>
                <c:pt idx="121">
                  <c:v>2019-04-01</c:v>
                </c:pt>
                <c:pt idx="122">
                  <c:v>2019-04-02</c:v>
                </c:pt>
                <c:pt idx="123">
                  <c:v>2019-04-03</c:v>
                </c:pt>
                <c:pt idx="124">
                  <c:v>2019-04-04</c:v>
                </c:pt>
                <c:pt idx="125">
                  <c:v>2019-04-05</c:v>
                </c:pt>
                <c:pt idx="126">
                  <c:v>2019-04-08</c:v>
                </c:pt>
                <c:pt idx="127">
                  <c:v>2019-04-09</c:v>
                </c:pt>
                <c:pt idx="128">
                  <c:v>2019-04-10</c:v>
                </c:pt>
                <c:pt idx="129">
                  <c:v>2019-04-11</c:v>
                </c:pt>
                <c:pt idx="130">
                  <c:v>2019-04-12</c:v>
                </c:pt>
                <c:pt idx="131">
                  <c:v>2019-04-15</c:v>
                </c:pt>
                <c:pt idx="132">
                  <c:v>2019-04-16</c:v>
                </c:pt>
                <c:pt idx="133">
                  <c:v>2019-04-18</c:v>
                </c:pt>
                <c:pt idx="134">
                  <c:v>2019-04-22</c:v>
                </c:pt>
                <c:pt idx="135">
                  <c:v>2019-04-23</c:v>
                </c:pt>
                <c:pt idx="136">
                  <c:v>2019-04-24</c:v>
                </c:pt>
                <c:pt idx="137">
                  <c:v>2019-04-25</c:v>
                </c:pt>
                <c:pt idx="138">
                  <c:v>2019-04-26</c:v>
                </c:pt>
                <c:pt idx="139">
                  <c:v>2019-04-30</c:v>
                </c:pt>
                <c:pt idx="140">
                  <c:v>2019-05-02</c:v>
                </c:pt>
                <c:pt idx="141">
                  <c:v>2019-05-03</c:v>
                </c:pt>
                <c:pt idx="142">
                  <c:v>2019-05-06</c:v>
                </c:pt>
                <c:pt idx="143">
                  <c:v>2019-05-07</c:v>
                </c:pt>
                <c:pt idx="144">
                  <c:v>2019-05-08</c:v>
                </c:pt>
                <c:pt idx="145">
                  <c:v>2019-05-09</c:v>
                </c:pt>
                <c:pt idx="146">
                  <c:v>2019-05-10</c:v>
                </c:pt>
                <c:pt idx="147">
                  <c:v>2019-05-13</c:v>
                </c:pt>
                <c:pt idx="148">
                  <c:v>2019-05-14</c:v>
                </c:pt>
                <c:pt idx="149">
                  <c:v>2019-05-15</c:v>
                </c:pt>
                <c:pt idx="150">
                  <c:v>2019-05-16</c:v>
                </c:pt>
                <c:pt idx="151">
                  <c:v>2019-05-17</c:v>
                </c:pt>
                <c:pt idx="152">
                  <c:v>2019-05-20</c:v>
                </c:pt>
                <c:pt idx="153">
                  <c:v>2019-05-21</c:v>
                </c:pt>
                <c:pt idx="154">
                  <c:v>2019-05-22</c:v>
                </c:pt>
                <c:pt idx="155">
                  <c:v>2019-05-23</c:v>
                </c:pt>
                <c:pt idx="156">
                  <c:v>2019-05-24</c:v>
                </c:pt>
                <c:pt idx="157">
                  <c:v>2019-05-27</c:v>
                </c:pt>
                <c:pt idx="158">
                  <c:v>2019-05-28</c:v>
                </c:pt>
                <c:pt idx="159">
                  <c:v>2019-05-29</c:v>
                </c:pt>
                <c:pt idx="160">
                  <c:v>2019-05-30</c:v>
                </c:pt>
                <c:pt idx="161">
                  <c:v>2019-05-31</c:v>
                </c:pt>
                <c:pt idx="162">
                  <c:v>2019-06-03</c:v>
                </c:pt>
                <c:pt idx="163">
                  <c:v>2019-06-04</c:v>
                </c:pt>
                <c:pt idx="164">
                  <c:v>2019-06-06</c:v>
                </c:pt>
                <c:pt idx="165">
                  <c:v>2019-06-07</c:v>
                </c:pt>
                <c:pt idx="166">
                  <c:v>2019-06-10</c:v>
                </c:pt>
                <c:pt idx="167">
                  <c:v>2019-06-11</c:v>
                </c:pt>
                <c:pt idx="168">
                  <c:v>2019-06-12</c:v>
                </c:pt>
                <c:pt idx="169">
                  <c:v>2019-06-13</c:v>
                </c:pt>
                <c:pt idx="170">
                  <c:v>2019-06-14</c:v>
                </c:pt>
                <c:pt idx="171">
                  <c:v>2019-06-17</c:v>
                </c:pt>
                <c:pt idx="172">
                  <c:v>2019-06-18</c:v>
                </c:pt>
                <c:pt idx="173">
                  <c:v>2019-06-19</c:v>
                </c:pt>
                <c:pt idx="174">
                  <c:v>2019-06-20</c:v>
                </c:pt>
                <c:pt idx="175">
                  <c:v>2019-06-21</c:v>
                </c:pt>
                <c:pt idx="176">
                  <c:v>2019-06-24</c:v>
                </c:pt>
                <c:pt idx="177">
                  <c:v>2019-06-25</c:v>
                </c:pt>
                <c:pt idx="178">
                  <c:v>2019-06-26</c:v>
                </c:pt>
                <c:pt idx="179">
                  <c:v>2019-06-27</c:v>
                </c:pt>
                <c:pt idx="180">
                  <c:v>2019-06-28</c:v>
                </c:pt>
                <c:pt idx="181">
                  <c:v>2019-07-01</c:v>
                </c:pt>
                <c:pt idx="182">
                  <c:v>2019-07-02</c:v>
                </c:pt>
                <c:pt idx="183">
                  <c:v>2019-07-03</c:v>
                </c:pt>
                <c:pt idx="184">
                  <c:v>2019-07-04</c:v>
                </c:pt>
                <c:pt idx="185">
                  <c:v>2019-07-05</c:v>
                </c:pt>
                <c:pt idx="186">
                  <c:v>2019-07-08</c:v>
                </c:pt>
                <c:pt idx="187">
                  <c:v>2019-07-09</c:v>
                </c:pt>
                <c:pt idx="188">
                  <c:v>2019-07-10</c:v>
                </c:pt>
                <c:pt idx="189">
                  <c:v>2019-07-11</c:v>
                </c:pt>
                <c:pt idx="190">
                  <c:v>2019-07-12</c:v>
                </c:pt>
                <c:pt idx="191">
                  <c:v>2019-07-15</c:v>
                </c:pt>
                <c:pt idx="192">
                  <c:v>2019-07-16</c:v>
                </c:pt>
                <c:pt idx="193">
                  <c:v>2019-07-17</c:v>
                </c:pt>
                <c:pt idx="194">
                  <c:v>2019-07-18</c:v>
                </c:pt>
                <c:pt idx="195">
                  <c:v>2019-07-19</c:v>
                </c:pt>
                <c:pt idx="196">
                  <c:v>2019-07-22</c:v>
                </c:pt>
                <c:pt idx="197">
                  <c:v>2019-07-23</c:v>
                </c:pt>
                <c:pt idx="198">
                  <c:v>2019-07-24</c:v>
                </c:pt>
                <c:pt idx="199">
                  <c:v>2019-07-25</c:v>
                </c:pt>
                <c:pt idx="200">
                  <c:v>2019-07-26</c:v>
                </c:pt>
                <c:pt idx="201">
                  <c:v>2019-07-29</c:v>
                </c:pt>
                <c:pt idx="202">
                  <c:v>2019-07-30</c:v>
                </c:pt>
                <c:pt idx="203">
                  <c:v>2019-07-31</c:v>
                </c:pt>
                <c:pt idx="204">
                  <c:v>2019-08-01</c:v>
                </c:pt>
                <c:pt idx="205">
                  <c:v>2019-08-02</c:v>
                </c:pt>
                <c:pt idx="206">
                  <c:v>2019-08-05</c:v>
                </c:pt>
                <c:pt idx="207">
                  <c:v>2019-08-06</c:v>
                </c:pt>
                <c:pt idx="208">
                  <c:v>2019-08-07</c:v>
                </c:pt>
                <c:pt idx="209">
                  <c:v>2019-08-08</c:v>
                </c:pt>
                <c:pt idx="210">
                  <c:v>2019-08-09</c:v>
                </c:pt>
                <c:pt idx="211">
                  <c:v>2019-08-13</c:v>
                </c:pt>
                <c:pt idx="212">
                  <c:v>2019-08-14</c:v>
                </c:pt>
                <c:pt idx="213">
                  <c:v>2019-08-16</c:v>
                </c:pt>
                <c:pt idx="214">
                  <c:v>2019-08-19</c:v>
                </c:pt>
                <c:pt idx="215">
                  <c:v>2019-08-20</c:v>
                </c:pt>
                <c:pt idx="216">
                  <c:v>2019-08-21</c:v>
                </c:pt>
                <c:pt idx="217">
                  <c:v>2019-08-22</c:v>
                </c:pt>
                <c:pt idx="218">
                  <c:v>2019-08-23</c:v>
                </c:pt>
                <c:pt idx="219">
                  <c:v>2019-08-26</c:v>
                </c:pt>
                <c:pt idx="220">
                  <c:v>2019-08-27</c:v>
                </c:pt>
                <c:pt idx="221">
                  <c:v>2019-08-28</c:v>
                </c:pt>
                <c:pt idx="222">
                  <c:v>2019-08-29</c:v>
                </c:pt>
                <c:pt idx="223">
                  <c:v>2019-08-30</c:v>
                </c:pt>
                <c:pt idx="224">
                  <c:v>2019-09-03</c:v>
                </c:pt>
                <c:pt idx="225">
                  <c:v>2019-09-04</c:v>
                </c:pt>
                <c:pt idx="226">
                  <c:v>2019-09-05</c:v>
                </c:pt>
                <c:pt idx="227">
                  <c:v>2019-09-06</c:v>
                </c:pt>
                <c:pt idx="228">
                  <c:v>2019-09-09</c:v>
                </c:pt>
                <c:pt idx="229">
                  <c:v>2019-09-11</c:v>
                </c:pt>
                <c:pt idx="230">
                  <c:v>2019-09-12</c:v>
                </c:pt>
                <c:pt idx="231">
                  <c:v>2019-09-13</c:v>
                </c:pt>
                <c:pt idx="232">
                  <c:v>2019-09-16</c:v>
                </c:pt>
                <c:pt idx="233">
                  <c:v>2019-09-17</c:v>
                </c:pt>
                <c:pt idx="234">
                  <c:v>2019-09-18</c:v>
                </c:pt>
                <c:pt idx="235">
                  <c:v>2019-09-19</c:v>
                </c:pt>
                <c:pt idx="236">
                  <c:v>2019-09-20</c:v>
                </c:pt>
                <c:pt idx="237">
                  <c:v>2019-09-23</c:v>
                </c:pt>
                <c:pt idx="238">
                  <c:v>2019-09-24</c:v>
                </c:pt>
                <c:pt idx="239">
                  <c:v>2019-09-25</c:v>
                </c:pt>
                <c:pt idx="240">
                  <c:v>2019-09-26</c:v>
                </c:pt>
                <c:pt idx="241">
                  <c:v>2019-09-27</c:v>
                </c:pt>
                <c:pt idx="242">
                  <c:v>2019-09-30</c:v>
                </c:pt>
              </c:strCache>
            </c:strRef>
          </c:cat>
          <c:val>
            <c:numRef>
              <c:f>daily!$D$6:$D$248</c:f>
              <c:numCache>
                <c:formatCode>0.0000</c:formatCode>
                <c:ptCount val="243"/>
                <c:pt idx="1">
                  <c:v>-2.1917472610348376</c:v>
                </c:pt>
                <c:pt idx="2">
                  <c:v>-2.1609781666286687</c:v>
                </c:pt>
                <c:pt idx="3">
                  <c:v>-1.2411156708686089</c:v>
                </c:pt>
                <c:pt idx="4">
                  <c:v>3.1665905281046625</c:v>
                </c:pt>
                <c:pt idx="5">
                  <c:v>-3.7185330629595947</c:v>
                </c:pt>
                <c:pt idx="6">
                  <c:v>2.0434405029444935</c:v>
                </c:pt>
                <c:pt idx="7">
                  <c:v>-0.56282612361926443</c:v>
                </c:pt>
                <c:pt idx="8">
                  <c:v>3.4576028385747914</c:v>
                </c:pt>
                <c:pt idx="9">
                  <c:v>-0.86425302339455667</c:v>
                </c:pt>
                <c:pt idx="10">
                  <c:v>1.3836695513555375</c:v>
                </c:pt>
                <c:pt idx="11">
                  <c:v>-0.67844514521109289</c:v>
                </c:pt>
                <c:pt idx="12">
                  <c:v>-1.8745132998696956</c:v>
                </c:pt>
                <c:pt idx="13">
                  <c:v>-2.8330798453422124</c:v>
                </c:pt>
                <c:pt idx="14">
                  <c:v>-5.160785991243011</c:v>
                </c:pt>
                <c:pt idx="15">
                  <c:v>4.2557985041123292</c:v>
                </c:pt>
                <c:pt idx="16">
                  <c:v>1.1079307624734636</c:v>
                </c:pt>
                <c:pt idx="17">
                  <c:v>-0.81246828533577675</c:v>
                </c:pt>
                <c:pt idx="18">
                  <c:v>0.72423356213859869</c:v>
                </c:pt>
                <c:pt idx="19">
                  <c:v>2.0899595798140602E-2</c:v>
                </c:pt>
                <c:pt idx="20">
                  <c:v>2.8504559648699468</c:v>
                </c:pt>
                <c:pt idx="21">
                  <c:v>-1.0240504489938962</c:v>
                </c:pt>
                <c:pt idx="22">
                  <c:v>2.3977631641485697</c:v>
                </c:pt>
                <c:pt idx="23">
                  <c:v>-0.23656459654960438</c:v>
                </c:pt>
                <c:pt idx="24">
                  <c:v>-0.44613247609184281</c:v>
                </c:pt>
                <c:pt idx="25">
                  <c:v>1.0052510566886497</c:v>
                </c:pt>
                <c:pt idx="26">
                  <c:v>3.5692872394900599</c:v>
                </c:pt>
                <c:pt idx="27">
                  <c:v>-1.2966942842381091</c:v>
                </c:pt>
                <c:pt idx="28">
                  <c:v>0.47700735924898208</c:v>
                </c:pt>
                <c:pt idx="29">
                  <c:v>2.7745436541947832</c:v>
                </c:pt>
                <c:pt idx="30">
                  <c:v>-0.17038144409757816</c:v>
                </c:pt>
                <c:pt idx="31">
                  <c:v>0.22756609105754055</c:v>
                </c:pt>
                <c:pt idx="32">
                  <c:v>-0.69251038534899889</c:v>
                </c:pt>
                <c:pt idx="33">
                  <c:v>-0.40391867610893861</c:v>
                </c:pt>
                <c:pt idx="34">
                  <c:v>1.3276163368328264</c:v>
                </c:pt>
                <c:pt idx="35">
                  <c:v>-0.74006668736883441</c:v>
                </c:pt>
                <c:pt idx="36">
                  <c:v>2.6704204564669709</c:v>
                </c:pt>
                <c:pt idx="37">
                  <c:v>-0.73360872287051571</c:v>
                </c:pt>
                <c:pt idx="38">
                  <c:v>-1.1458607742863558</c:v>
                </c:pt>
                <c:pt idx="39">
                  <c:v>1.967156829115857</c:v>
                </c:pt>
                <c:pt idx="40">
                  <c:v>-0.3221550655843175</c:v>
                </c:pt>
                <c:pt idx="41">
                  <c:v>-0.53865137601217805</c:v>
                </c:pt>
                <c:pt idx="42">
                  <c:v>-0.69096741483717361</c:v>
                </c:pt>
                <c:pt idx="43">
                  <c:v>3.7549809648984578E-3</c:v>
                </c:pt>
                <c:pt idx="44">
                  <c:v>-2.5874310483313234</c:v>
                </c:pt>
                <c:pt idx="45">
                  <c:v>1.8183930943173943</c:v>
                </c:pt>
                <c:pt idx="46">
                  <c:v>-3.3708770515304187</c:v>
                </c:pt>
                <c:pt idx="47">
                  <c:v>3.8769452234852286</c:v>
                </c:pt>
                <c:pt idx="48">
                  <c:v>0.55152768567030552</c:v>
                </c:pt>
                <c:pt idx="49">
                  <c:v>-0.80397650788465169</c:v>
                </c:pt>
                <c:pt idx="50">
                  <c:v>1.5717358803230663</c:v>
                </c:pt>
                <c:pt idx="51">
                  <c:v>-0.3803250630358801</c:v>
                </c:pt>
                <c:pt idx="52">
                  <c:v>1.4859465840766806</c:v>
                </c:pt>
                <c:pt idx="53">
                  <c:v>3.2861277951331536</c:v>
                </c:pt>
                <c:pt idx="54">
                  <c:v>1.8246749860531208</c:v>
                </c:pt>
                <c:pt idx="55">
                  <c:v>-2.6371208031185867</c:v>
                </c:pt>
                <c:pt idx="56">
                  <c:v>-2.2439072621400435</c:v>
                </c:pt>
                <c:pt idx="57">
                  <c:v>0.43844842104148185</c:v>
                </c:pt>
                <c:pt idx="58">
                  <c:v>0.69698819534522727</c:v>
                </c:pt>
                <c:pt idx="59">
                  <c:v>-0.47358443603977562</c:v>
                </c:pt>
                <c:pt idx="60">
                  <c:v>0.51610920283864381</c:v>
                </c:pt>
                <c:pt idx="61">
                  <c:v>-0.10924150473580196</c:v>
                </c:pt>
                <c:pt idx="62">
                  <c:v>0.85668917487897733</c:v>
                </c:pt>
                <c:pt idx="63">
                  <c:v>0.3614549614709528</c:v>
                </c:pt>
                <c:pt idx="64">
                  <c:v>-0.17648520347225416</c:v>
                </c:pt>
                <c:pt idx="65">
                  <c:v>0.73241269854311675</c:v>
                </c:pt>
                <c:pt idx="66">
                  <c:v>0.37607271254858077</c:v>
                </c:pt>
                <c:pt idx="67">
                  <c:v>5.352590226284093E-2</c:v>
                </c:pt>
                <c:pt idx="68">
                  <c:v>-0.40300100337380407</c:v>
                </c:pt>
                <c:pt idx="69">
                  <c:v>0.52279310240888055</c:v>
                </c:pt>
                <c:pt idx="70">
                  <c:v>-1.0722089819164116</c:v>
                </c:pt>
                <c:pt idx="71">
                  <c:v>1.2494565744912256</c:v>
                </c:pt>
                <c:pt idx="72">
                  <c:v>-1.152233273965797</c:v>
                </c:pt>
                <c:pt idx="73">
                  <c:v>-1.0802620794891915E-2</c:v>
                </c:pt>
                <c:pt idx="74">
                  <c:v>0.78080077126669867</c:v>
                </c:pt>
                <c:pt idx="75">
                  <c:v>1.5459295533812645</c:v>
                </c:pt>
                <c:pt idx="76">
                  <c:v>-1.065327636698854</c:v>
                </c:pt>
                <c:pt idx="77">
                  <c:v>-0.73916936925397803</c:v>
                </c:pt>
                <c:pt idx="78">
                  <c:v>0.37949914164423504</c:v>
                </c:pt>
                <c:pt idx="79">
                  <c:v>-2.1186305039279429</c:v>
                </c:pt>
                <c:pt idx="80">
                  <c:v>0.53565141082640988</c:v>
                </c:pt>
                <c:pt idx="81">
                  <c:v>1.0003601236338255</c:v>
                </c:pt>
                <c:pt idx="82">
                  <c:v>-0.20813307774935064</c:v>
                </c:pt>
                <c:pt idx="83">
                  <c:v>1.5966594571803494</c:v>
                </c:pt>
                <c:pt idx="84">
                  <c:v>3.1572953890957933</c:v>
                </c:pt>
                <c:pt idx="85">
                  <c:v>-0.74457916800403368</c:v>
                </c:pt>
                <c:pt idx="86">
                  <c:v>0.27655861631428191</c:v>
                </c:pt>
                <c:pt idx="87">
                  <c:v>1.3134806588735781</c:v>
                </c:pt>
                <c:pt idx="88">
                  <c:v>0.20757087824330167</c:v>
                </c:pt>
                <c:pt idx="89">
                  <c:v>-1.6061730208212888</c:v>
                </c:pt>
                <c:pt idx="90">
                  <c:v>-0.8075650431601078</c:v>
                </c:pt>
                <c:pt idx="91">
                  <c:v>1.0437699936798994</c:v>
                </c:pt>
                <c:pt idx="92">
                  <c:v>-3.6429982834514929</c:v>
                </c:pt>
                <c:pt idx="93">
                  <c:v>-0.40023098231061205</c:v>
                </c:pt>
                <c:pt idx="94">
                  <c:v>-0.97229295283006723</c:v>
                </c:pt>
                <c:pt idx="95">
                  <c:v>-0.15941825001967169</c:v>
                </c:pt>
                <c:pt idx="96">
                  <c:v>1.3825845722014396</c:v>
                </c:pt>
                <c:pt idx="97">
                  <c:v>6.4439914980507496E-2</c:v>
                </c:pt>
                <c:pt idx="98">
                  <c:v>0</c:v>
                </c:pt>
                <c:pt idx="99">
                  <c:v>3.2186057387129097E-2</c:v>
                </c:pt>
                <c:pt idx="100">
                  <c:v>0.26819486091271827</c:v>
                </c:pt>
                <c:pt idx="101">
                  <c:v>0.26389937196402702</c:v>
                </c:pt>
                <c:pt idx="102">
                  <c:v>-3.5573887310402785E-2</c:v>
                </c:pt>
                <c:pt idx="103">
                  <c:v>-0.91445253984584474</c:v>
                </c:pt>
                <c:pt idx="104">
                  <c:v>0.82594713287298394</c:v>
                </c:pt>
                <c:pt idx="105">
                  <c:v>-0.72302171417738537</c:v>
                </c:pt>
                <c:pt idx="106">
                  <c:v>0.12556734964448424</c:v>
                </c:pt>
                <c:pt idx="107">
                  <c:v>-0.93876375839129222</c:v>
                </c:pt>
                <c:pt idx="108">
                  <c:v>2.7091593106221445</c:v>
                </c:pt>
                <c:pt idx="109">
                  <c:v>0.58459089654054885</c:v>
                </c:pt>
                <c:pt idx="110">
                  <c:v>1.4008123897935043E-2</c:v>
                </c:pt>
                <c:pt idx="111">
                  <c:v>0.45157895841947404</c:v>
                </c:pt>
                <c:pt idx="112">
                  <c:v>-0.15333185484571743</c:v>
                </c:pt>
                <c:pt idx="113">
                  <c:v>0.91095844428310535</c:v>
                </c:pt>
                <c:pt idx="114">
                  <c:v>0.57415755797491919</c:v>
                </c:pt>
                <c:pt idx="115">
                  <c:v>0.15475426246736035</c:v>
                </c:pt>
                <c:pt idx="116">
                  <c:v>1.0369797726470953</c:v>
                </c:pt>
                <c:pt idx="117">
                  <c:v>-0.93117293296602899</c:v>
                </c:pt>
                <c:pt idx="118">
                  <c:v>1.8867256116145148</c:v>
                </c:pt>
                <c:pt idx="119">
                  <c:v>-0.87539238564995348</c:v>
                </c:pt>
                <c:pt idx="120">
                  <c:v>1.6949059379502751</c:v>
                </c:pt>
                <c:pt idx="121">
                  <c:v>-0.28389947558334905</c:v>
                </c:pt>
                <c:pt idx="122">
                  <c:v>1.7786057316632187</c:v>
                </c:pt>
                <c:pt idx="123">
                  <c:v>-1.4282982181689441</c:v>
                </c:pt>
                <c:pt idx="124">
                  <c:v>1.428953044627046</c:v>
                </c:pt>
                <c:pt idx="125">
                  <c:v>-0.29953825950228552</c:v>
                </c:pt>
                <c:pt idx="126">
                  <c:v>-1.1951523947043352</c:v>
                </c:pt>
                <c:pt idx="127">
                  <c:v>-3.441708141412525</c:v>
                </c:pt>
                <c:pt idx="128">
                  <c:v>-2.4223996981081575</c:v>
                </c:pt>
                <c:pt idx="129">
                  <c:v>0.94336482333239324</c:v>
                </c:pt>
                <c:pt idx="130">
                  <c:v>1.0891388409370206</c:v>
                </c:pt>
                <c:pt idx="131">
                  <c:v>-0.49351622357111102</c:v>
                </c:pt>
                <c:pt idx="132">
                  <c:v>1.9174968549377391</c:v>
                </c:pt>
                <c:pt idx="133">
                  <c:v>0.72651916227186586</c:v>
                </c:pt>
                <c:pt idx="134">
                  <c:v>-1.7862004408736532</c:v>
                </c:pt>
                <c:pt idx="135">
                  <c:v>-0.85564467043445225</c:v>
                </c:pt>
                <c:pt idx="136">
                  <c:v>1.3312414494970559</c:v>
                </c:pt>
                <c:pt idx="137">
                  <c:v>-0.14482869993205361</c:v>
                </c:pt>
                <c:pt idx="138">
                  <c:v>5.525572214044594E-2</c:v>
                </c:pt>
                <c:pt idx="139">
                  <c:v>0.9939597975563208</c:v>
                </c:pt>
                <c:pt idx="140">
                  <c:v>-1.8145790266413941</c:v>
                </c:pt>
                <c:pt idx="141">
                  <c:v>0.13574286977420247</c:v>
                </c:pt>
                <c:pt idx="142">
                  <c:v>-1.7900010070384775</c:v>
                </c:pt>
                <c:pt idx="143">
                  <c:v>-1.7695377167978421</c:v>
                </c:pt>
                <c:pt idx="144">
                  <c:v>-0.15131616512410462</c:v>
                </c:pt>
                <c:pt idx="145">
                  <c:v>-2.2732264367269051</c:v>
                </c:pt>
                <c:pt idx="146">
                  <c:v>-0.97103646151612821</c:v>
                </c:pt>
                <c:pt idx="147">
                  <c:v>-0.6375778041384117</c:v>
                </c:pt>
                <c:pt idx="148">
                  <c:v>-0.91932340398175327</c:v>
                </c:pt>
                <c:pt idx="149">
                  <c:v>-1.0831211186907885</c:v>
                </c:pt>
                <c:pt idx="150">
                  <c:v>-0.11868632059175432</c:v>
                </c:pt>
                <c:pt idx="151">
                  <c:v>1.195946009829707</c:v>
                </c:pt>
                <c:pt idx="152">
                  <c:v>4.0871229498943951</c:v>
                </c:pt>
                <c:pt idx="153">
                  <c:v>-1.1790872676947672</c:v>
                </c:pt>
                <c:pt idx="154">
                  <c:v>0.78806858615190212</c:v>
                </c:pt>
                <c:pt idx="155">
                  <c:v>-5.1142928079495054E-2</c:v>
                </c:pt>
                <c:pt idx="156">
                  <c:v>1.2246337068520186</c:v>
                </c:pt>
                <c:pt idx="157">
                  <c:v>-1.2748349272487025</c:v>
                </c:pt>
                <c:pt idx="158">
                  <c:v>-0.18289798326228679</c:v>
                </c:pt>
                <c:pt idx="159">
                  <c:v>-0.44709724723981381</c:v>
                </c:pt>
                <c:pt idx="160">
                  <c:v>1.2037603639686534</c:v>
                </c:pt>
                <c:pt idx="161">
                  <c:v>2.3788757176234077</c:v>
                </c:pt>
                <c:pt idx="162">
                  <c:v>3.6914582502187709</c:v>
                </c:pt>
                <c:pt idx="163">
                  <c:v>-2.5869421122766023</c:v>
                </c:pt>
                <c:pt idx="164">
                  <c:v>0.49595861358826543</c:v>
                </c:pt>
                <c:pt idx="165">
                  <c:v>-0.71401496698736411</c:v>
                </c:pt>
                <c:pt idx="166">
                  <c:v>0.29964211218973524</c:v>
                </c:pt>
                <c:pt idx="167">
                  <c:v>0.20385491019392354</c:v>
                </c:pt>
                <c:pt idx="168">
                  <c:v>-3.5105206014018897E-3</c:v>
                </c:pt>
                <c:pt idx="169">
                  <c:v>0.82169063360624239</c:v>
                </c:pt>
                <c:pt idx="170">
                  <c:v>-1.1682748953842248</c:v>
                </c:pt>
                <c:pt idx="171">
                  <c:v>-0.76447307544642573</c:v>
                </c:pt>
                <c:pt idx="172">
                  <c:v>-1.5620966842781026</c:v>
                </c:pt>
                <c:pt idx="173">
                  <c:v>7.9702253404834167E-2</c:v>
                </c:pt>
                <c:pt idx="174">
                  <c:v>0.78919810843920413</c:v>
                </c:pt>
                <c:pt idx="175">
                  <c:v>-0.65012288838086629</c:v>
                </c:pt>
                <c:pt idx="176">
                  <c:v>-0.49529489517139424</c:v>
                </c:pt>
                <c:pt idx="177">
                  <c:v>-0.94830486074658493</c:v>
                </c:pt>
                <c:pt idx="178">
                  <c:v>-0.23108953893389295</c:v>
                </c:pt>
                <c:pt idx="179">
                  <c:v>0.10662631377200693</c:v>
                </c:pt>
                <c:pt idx="180">
                  <c:v>-0.23872623979713792</c:v>
                </c:pt>
                <c:pt idx="181">
                  <c:v>-0.31661112069296671</c:v>
                </c:pt>
                <c:pt idx="182">
                  <c:v>-0.59828766889983287</c:v>
                </c:pt>
                <c:pt idx="183">
                  <c:v>0.46442082267783569</c:v>
                </c:pt>
                <c:pt idx="184">
                  <c:v>0.56952729445971517</c:v>
                </c:pt>
                <c:pt idx="185">
                  <c:v>-7.3546776208777143E-2</c:v>
                </c:pt>
                <c:pt idx="186">
                  <c:v>-1.3579127718869488</c:v>
                </c:pt>
                <c:pt idx="187">
                  <c:v>-1.4363008829100909</c:v>
                </c:pt>
                <c:pt idx="188">
                  <c:v>0.14760707380991889</c:v>
                </c:pt>
                <c:pt idx="189">
                  <c:v>0.71809868675600796</c:v>
                </c:pt>
                <c:pt idx="190">
                  <c:v>2.2139689264222495</c:v>
                </c:pt>
                <c:pt idx="191">
                  <c:v>-0.64612804808675817</c:v>
                </c:pt>
                <c:pt idx="192">
                  <c:v>1.4152151132748481</c:v>
                </c:pt>
                <c:pt idx="193">
                  <c:v>1.7197386310286111</c:v>
                </c:pt>
                <c:pt idx="194">
                  <c:v>-0.78444221790401336</c:v>
                </c:pt>
                <c:pt idx="195">
                  <c:v>-1.1444505602496324</c:v>
                </c:pt>
                <c:pt idx="196">
                  <c:v>2.5637258475486924</c:v>
                </c:pt>
                <c:pt idx="197">
                  <c:v>1.7910609747957773</c:v>
                </c:pt>
                <c:pt idx="198">
                  <c:v>3.7814391007721992</c:v>
                </c:pt>
                <c:pt idx="199">
                  <c:v>0.83928751629231968</c:v>
                </c:pt>
                <c:pt idx="200">
                  <c:v>2.0456570027865828</c:v>
                </c:pt>
                <c:pt idx="201">
                  <c:v>-0.86474572850544495</c:v>
                </c:pt>
                <c:pt idx="202">
                  <c:v>-0.29737381042788114</c:v>
                </c:pt>
                <c:pt idx="203">
                  <c:v>0.81855529689975892</c:v>
                </c:pt>
                <c:pt idx="204">
                  <c:v>-1.0781693494040123</c:v>
                </c:pt>
                <c:pt idx="205">
                  <c:v>2.6915716139464418</c:v>
                </c:pt>
                <c:pt idx="206">
                  <c:v>-1.2813867785359423</c:v>
                </c:pt>
                <c:pt idx="207">
                  <c:v>2.6517591541755481</c:v>
                </c:pt>
                <c:pt idx="208">
                  <c:v>-0.42468782753145584</c:v>
                </c:pt>
                <c:pt idx="209">
                  <c:v>0.42970713181114117</c:v>
                </c:pt>
                <c:pt idx="210">
                  <c:v>0.61306606612314685</c:v>
                </c:pt>
                <c:pt idx="211">
                  <c:v>-0.13646245245154676</c:v>
                </c:pt>
                <c:pt idx="212">
                  <c:v>-0.23199223203017594</c:v>
                </c:pt>
                <c:pt idx="213">
                  <c:v>1.7678518786522046</c:v>
                </c:pt>
                <c:pt idx="214">
                  <c:v>-0.68859280776629728</c:v>
                </c:pt>
                <c:pt idx="215">
                  <c:v>0.54839576040131011</c:v>
                </c:pt>
                <c:pt idx="216">
                  <c:v>-0.37613834538688939</c:v>
                </c:pt>
                <c:pt idx="217">
                  <c:v>-1.1924709245942577</c:v>
                </c:pt>
                <c:pt idx="218">
                  <c:v>0.64960578776347422</c:v>
                </c:pt>
                <c:pt idx="219">
                  <c:v>1.0851730821730632</c:v>
                </c:pt>
                <c:pt idx="220">
                  <c:v>0.1189239770705619</c:v>
                </c:pt>
                <c:pt idx="221">
                  <c:v>0.23133384948268443</c:v>
                </c:pt>
                <c:pt idx="222">
                  <c:v>0.75476276980364077</c:v>
                </c:pt>
                <c:pt idx="223">
                  <c:v>5.8814187216338354E-2</c:v>
                </c:pt>
                <c:pt idx="224">
                  <c:v>-2.4409133291238283</c:v>
                </c:pt>
                <c:pt idx="225">
                  <c:v>-2.6383311231499618</c:v>
                </c:pt>
                <c:pt idx="226">
                  <c:v>-1.0031604263098903</c:v>
                </c:pt>
                <c:pt idx="227">
                  <c:v>0.83237009838219578</c:v>
                </c:pt>
                <c:pt idx="228">
                  <c:v>0.53510540036032506</c:v>
                </c:pt>
                <c:pt idx="229">
                  <c:v>1.3533703112724504</c:v>
                </c:pt>
                <c:pt idx="230">
                  <c:v>-1.354503341099067</c:v>
                </c:pt>
                <c:pt idx="231">
                  <c:v>0.51287674857865007</c:v>
                </c:pt>
                <c:pt idx="232">
                  <c:v>-1.7374946209856024</c:v>
                </c:pt>
                <c:pt idx="233">
                  <c:v>0.63103931523089685</c:v>
                </c:pt>
                <c:pt idx="234">
                  <c:v>1.1006571895720851</c:v>
                </c:pt>
                <c:pt idx="235">
                  <c:v>0.397352801515094</c:v>
                </c:pt>
                <c:pt idx="236">
                  <c:v>7.5358781955608967</c:v>
                </c:pt>
                <c:pt idx="237">
                  <c:v>7.8844994739781349</c:v>
                </c:pt>
                <c:pt idx="238">
                  <c:v>-2.044100718127273</c:v>
                </c:pt>
                <c:pt idx="239">
                  <c:v>-0.7984602489983561</c:v>
                </c:pt>
                <c:pt idx="240">
                  <c:v>1.0931604277259366</c:v>
                </c:pt>
                <c:pt idx="241">
                  <c:v>0.3021027677764021</c:v>
                </c:pt>
                <c:pt idx="242">
                  <c:v>-0.79660132817600537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5-476F-A243-CC7FE949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6685475"/>
        <c:axId val="5471896"/>
      </c:lineChart>
      <c:catAx>
        <c:axId val="666854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71896"/>
        <c:crosses val="autoZero"/>
        <c:auto val="1"/>
        <c:lblAlgn val="ctr"/>
        <c:lblOffset val="100"/>
        <c:noMultiLvlLbl val="1"/>
      </c:catAx>
      <c:valAx>
        <c:axId val="54718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6854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Returns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044820256899"/>
          <c:y val="0.12547578422365099"/>
          <c:w val="0.83060715275852504"/>
          <c:h val="0.77713610710066905"/>
        </c:manualLayout>
      </c:layout>
      <c:lineChart>
        <c:grouping val="standard"/>
        <c:varyColors val="0"/>
        <c:ser>
          <c:idx val="0"/>
          <c:order val="0"/>
          <c:tx>
            <c:strRef>
              <c:f>weekly!$D$1:$D$2</c:f>
              <c:strCache>
                <c:ptCount val="2"/>
                <c:pt idx="0">
                  <c:v>Returns %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weekly!$A$3:$A$54</c:f>
              <c:numCache>
                <c:formatCode>m/d/yyyy</c:formatCode>
                <c:ptCount val="52"/>
                <c:pt idx="0">
                  <c:v>43381</c:v>
                </c:pt>
                <c:pt idx="1">
                  <c:v>43388</c:v>
                </c:pt>
                <c:pt idx="2">
                  <c:v>43395</c:v>
                </c:pt>
                <c:pt idx="3">
                  <c:v>43402</c:v>
                </c:pt>
                <c:pt idx="4">
                  <c:v>43409</c:v>
                </c:pt>
                <c:pt idx="5">
                  <c:v>43416</c:v>
                </c:pt>
                <c:pt idx="6">
                  <c:v>43423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43465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43528</c:v>
                </c:pt>
                <c:pt idx="22">
                  <c:v>43535</c:v>
                </c:pt>
                <c:pt idx="23">
                  <c:v>43542</c:v>
                </c:pt>
                <c:pt idx="24">
                  <c:v>43549</c:v>
                </c:pt>
                <c:pt idx="25">
                  <c:v>43556</c:v>
                </c:pt>
                <c:pt idx="26">
                  <c:v>43563</c:v>
                </c:pt>
                <c:pt idx="27">
                  <c:v>43570</c:v>
                </c:pt>
                <c:pt idx="28">
                  <c:v>43577</c:v>
                </c:pt>
                <c:pt idx="29">
                  <c:v>43584</c:v>
                </c:pt>
                <c:pt idx="30">
                  <c:v>43591</c:v>
                </c:pt>
                <c:pt idx="31">
                  <c:v>43598</c:v>
                </c:pt>
                <c:pt idx="32">
                  <c:v>43605</c:v>
                </c:pt>
                <c:pt idx="33">
                  <c:v>43612</c:v>
                </c:pt>
                <c:pt idx="34">
                  <c:v>43619</c:v>
                </c:pt>
                <c:pt idx="35">
                  <c:v>43626</c:v>
                </c:pt>
                <c:pt idx="36">
                  <c:v>43633</c:v>
                </c:pt>
                <c:pt idx="37">
                  <c:v>43640</c:v>
                </c:pt>
                <c:pt idx="38">
                  <c:v>43647</c:v>
                </c:pt>
                <c:pt idx="39">
                  <c:v>43654</c:v>
                </c:pt>
                <c:pt idx="40">
                  <c:v>43661</c:v>
                </c:pt>
                <c:pt idx="41">
                  <c:v>43668</c:v>
                </c:pt>
                <c:pt idx="42">
                  <c:v>43675</c:v>
                </c:pt>
                <c:pt idx="43">
                  <c:v>43682</c:v>
                </c:pt>
                <c:pt idx="44">
                  <c:v>43689</c:v>
                </c:pt>
                <c:pt idx="45">
                  <c:v>43696</c:v>
                </c:pt>
                <c:pt idx="46">
                  <c:v>43703</c:v>
                </c:pt>
                <c:pt idx="47">
                  <c:v>43710</c:v>
                </c:pt>
                <c:pt idx="48">
                  <c:v>43717</c:v>
                </c:pt>
                <c:pt idx="49">
                  <c:v>43724</c:v>
                </c:pt>
                <c:pt idx="50">
                  <c:v>43731</c:v>
                </c:pt>
                <c:pt idx="51">
                  <c:v>43738</c:v>
                </c:pt>
              </c:numCache>
            </c:numRef>
          </c:cat>
          <c:val>
            <c:numRef>
              <c:f>weekly!$D$3:$D$54</c:f>
              <c:numCache>
                <c:formatCode>0.0000</c:formatCode>
                <c:ptCount val="52"/>
                <c:pt idx="0">
                  <c:v>1.2670854619918348</c:v>
                </c:pt>
                <c:pt idx="1">
                  <c:v>-4.0484345879877708</c:v>
                </c:pt>
                <c:pt idx="2">
                  <c:v>2.5207059256999953</c:v>
                </c:pt>
                <c:pt idx="3">
                  <c:v>7.1852500244337536</c:v>
                </c:pt>
                <c:pt idx="4">
                  <c:v>-0.45494582711701481</c:v>
                </c:pt>
                <c:pt idx="5">
                  <c:v>4.0140940174612005</c:v>
                </c:pt>
                <c:pt idx="6">
                  <c:v>-0.80996277392483274</c:v>
                </c:pt>
                <c:pt idx="7">
                  <c:v>6.1536122291114159</c:v>
                </c:pt>
                <c:pt idx="8">
                  <c:v>-1.8929156547505266</c:v>
                </c:pt>
                <c:pt idx="9">
                  <c:v>-2.4213938847064131</c:v>
                </c:pt>
                <c:pt idx="10">
                  <c:v>2.3370573351605861</c:v>
                </c:pt>
                <c:pt idx="11">
                  <c:v>1.6088419777232854</c:v>
                </c:pt>
                <c:pt idx="12">
                  <c:v>-0.3712226764081672</c:v>
                </c:pt>
                <c:pt idx="13">
                  <c:v>0.95306474119543072</c:v>
                </c:pt>
                <c:pt idx="14">
                  <c:v>0.77583222079595782</c:v>
                </c:pt>
                <c:pt idx="15">
                  <c:v>-1.4475353616346553</c:v>
                </c:pt>
                <c:pt idx="16">
                  <c:v>-0.83678985259328931</c:v>
                </c:pt>
                <c:pt idx="17">
                  <c:v>-0.84639585117085581</c:v>
                </c:pt>
                <c:pt idx="18">
                  <c:v>-3.5867629178127358</c:v>
                </c:pt>
                <c:pt idx="19">
                  <c:v>0.66669984903473534</c:v>
                </c:pt>
                <c:pt idx="20">
                  <c:v>-1.4808864238978869</c:v>
                </c:pt>
                <c:pt idx="21">
                  <c:v>1.3229864296710137</c:v>
                </c:pt>
                <c:pt idx="22">
                  <c:v>4.8087832861299917</c:v>
                </c:pt>
                <c:pt idx="23">
                  <c:v>0.52922478584549459</c:v>
                </c:pt>
                <c:pt idx="24">
                  <c:v>-0.67119160951958357</c:v>
                </c:pt>
                <c:pt idx="25">
                  <c:v>4.6208586762464643</c:v>
                </c:pt>
                <c:pt idx="26">
                  <c:v>-1.6632693134106313</c:v>
                </c:pt>
                <c:pt idx="27">
                  <c:v>-1.0469338700230701</c:v>
                </c:pt>
                <c:pt idx="28">
                  <c:v>-1.3150356547868447</c:v>
                </c:pt>
                <c:pt idx="29">
                  <c:v>1.4665729036300368</c:v>
                </c:pt>
                <c:pt idx="30">
                  <c:v>-3.7230875651597772</c:v>
                </c:pt>
                <c:pt idx="31">
                  <c:v>3.207014997222446</c:v>
                </c:pt>
                <c:pt idx="32">
                  <c:v>6.508165631442675</c:v>
                </c:pt>
                <c:pt idx="33">
                  <c:v>2.7903353858729663</c:v>
                </c:pt>
                <c:pt idx="34">
                  <c:v>1.292015357787113</c:v>
                </c:pt>
                <c:pt idx="35">
                  <c:v>-1.1307895872954887</c:v>
                </c:pt>
                <c:pt idx="36">
                  <c:v>-2.060989113160383</c:v>
                </c:pt>
                <c:pt idx="37">
                  <c:v>2.396307419268684</c:v>
                </c:pt>
                <c:pt idx="38">
                  <c:v>3.9596627407511686</c:v>
                </c:pt>
                <c:pt idx="39">
                  <c:v>-0.92587445967140525</c:v>
                </c:pt>
                <c:pt idx="40">
                  <c:v>2.0263015409733631</c:v>
                </c:pt>
                <c:pt idx="41">
                  <c:v>-5.2752123627118896</c:v>
                </c:pt>
                <c:pt idx="42">
                  <c:v>-1.1397599970920713</c:v>
                </c:pt>
                <c:pt idx="43">
                  <c:v>4.0874365115378453</c:v>
                </c:pt>
                <c:pt idx="44">
                  <c:v>-5.0482629234868899</c:v>
                </c:pt>
                <c:pt idx="45">
                  <c:v>-2.6785714285714302</c:v>
                </c:pt>
                <c:pt idx="46">
                  <c:v>6.0036673272171326</c:v>
                </c:pt>
                <c:pt idx="47">
                  <c:v>-5.7698078805052404</c:v>
                </c:pt>
                <c:pt idx="48">
                  <c:v>2.0769623560563</c:v>
                </c:pt>
                <c:pt idx="49">
                  <c:v>-1.6579910922172258</c:v>
                </c:pt>
                <c:pt idx="50">
                  <c:v>-0.653883017596113</c:v>
                </c:pt>
                <c:pt idx="51">
                  <c:v>-2.8906122258585021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C-4612-B279-9D59DF7F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47207"/>
        <c:axId val="10912610"/>
      </c:lineChart>
      <c:dateAx>
        <c:axId val="9147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12610"/>
        <c:crosses val="autoZero"/>
        <c:auto val="1"/>
        <c:lblOffset val="100"/>
        <c:baseTimeUnit val="days"/>
      </c:dateAx>
      <c:valAx>
        <c:axId val="109126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472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Risk Adj return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weekly!$G$1:$G$2</c:f>
              <c:strCache>
                <c:ptCount val="2"/>
                <c:pt idx="0">
                  <c:v>Risk Adj return %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weekly!$A$3:$A$54</c:f>
              <c:numCache>
                <c:formatCode>m/d/yyyy</c:formatCode>
                <c:ptCount val="52"/>
                <c:pt idx="0">
                  <c:v>43381</c:v>
                </c:pt>
                <c:pt idx="1">
                  <c:v>43388</c:v>
                </c:pt>
                <c:pt idx="2">
                  <c:v>43395</c:v>
                </c:pt>
                <c:pt idx="3">
                  <c:v>43402</c:v>
                </c:pt>
                <c:pt idx="4">
                  <c:v>43409</c:v>
                </c:pt>
                <c:pt idx="5">
                  <c:v>43416</c:v>
                </c:pt>
                <c:pt idx="6">
                  <c:v>43423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43465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43528</c:v>
                </c:pt>
                <c:pt idx="22">
                  <c:v>43535</c:v>
                </c:pt>
                <c:pt idx="23">
                  <c:v>43542</c:v>
                </c:pt>
                <c:pt idx="24">
                  <c:v>43549</c:v>
                </c:pt>
                <c:pt idx="25">
                  <c:v>43556</c:v>
                </c:pt>
                <c:pt idx="26">
                  <c:v>43563</c:v>
                </c:pt>
                <c:pt idx="27">
                  <c:v>43570</c:v>
                </c:pt>
                <c:pt idx="28">
                  <c:v>43577</c:v>
                </c:pt>
                <c:pt idx="29">
                  <c:v>43584</c:v>
                </c:pt>
                <c:pt idx="30">
                  <c:v>43591</c:v>
                </c:pt>
                <c:pt idx="31">
                  <c:v>43598</c:v>
                </c:pt>
                <c:pt idx="32">
                  <c:v>43605</c:v>
                </c:pt>
                <c:pt idx="33">
                  <c:v>43612</c:v>
                </c:pt>
                <c:pt idx="34">
                  <c:v>43619</c:v>
                </c:pt>
                <c:pt idx="35">
                  <c:v>43626</c:v>
                </c:pt>
                <c:pt idx="36">
                  <c:v>43633</c:v>
                </c:pt>
                <c:pt idx="37">
                  <c:v>43640</c:v>
                </c:pt>
                <c:pt idx="38">
                  <c:v>43647</c:v>
                </c:pt>
                <c:pt idx="39">
                  <c:v>43654</c:v>
                </c:pt>
                <c:pt idx="40">
                  <c:v>43661</c:v>
                </c:pt>
                <c:pt idx="41">
                  <c:v>43668</c:v>
                </c:pt>
                <c:pt idx="42">
                  <c:v>43675</c:v>
                </c:pt>
                <c:pt idx="43">
                  <c:v>43682</c:v>
                </c:pt>
                <c:pt idx="44">
                  <c:v>43689</c:v>
                </c:pt>
                <c:pt idx="45">
                  <c:v>43696</c:v>
                </c:pt>
                <c:pt idx="46">
                  <c:v>43703</c:v>
                </c:pt>
                <c:pt idx="47">
                  <c:v>43710</c:v>
                </c:pt>
                <c:pt idx="48">
                  <c:v>43717</c:v>
                </c:pt>
                <c:pt idx="49">
                  <c:v>43724</c:v>
                </c:pt>
                <c:pt idx="50">
                  <c:v>43731</c:v>
                </c:pt>
                <c:pt idx="51">
                  <c:v>43738</c:v>
                </c:pt>
              </c:numCache>
            </c:numRef>
          </c:cat>
          <c:val>
            <c:numRef>
              <c:f>weekly!$G$3:$G$54</c:f>
              <c:numCache>
                <c:formatCode>0.0000</c:formatCode>
                <c:ptCount val="52"/>
                <c:pt idx="0">
                  <c:v>1.1345854619918347</c:v>
                </c:pt>
                <c:pt idx="1">
                  <c:v>-4.1820884341416171</c:v>
                </c:pt>
                <c:pt idx="2">
                  <c:v>2.3870520795461494</c:v>
                </c:pt>
                <c:pt idx="3">
                  <c:v>7.051403870587599</c:v>
                </c:pt>
                <c:pt idx="4">
                  <c:v>-0.58859967327086082</c:v>
                </c:pt>
                <c:pt idx="5">
                  <c:v>3.8829401713073546</c:v>
                </c:pt>
                <c:pt idx="6">
                  <c:v>-0.94034738930944772</c:v>
                </c:pt>
                <c:pt idx="7">
                  <c:v>6.0238045368037243</c:v>
                </c:pt>
                <c:pt idx="8">
                  <c:v>-2.0215695009043726</c:v>
                </c:pt>
                <c:pt idx="9">
                  <c:v>-2.5498554231679513</c:v>
                </c:pt>
                <c:pt idx="10">
                  <c:v>2.2095573351605862</c:v>
                </c:pt>
                <c:pt idx="11">
                  <c:v>1.4805727469540544</c:v>
                </c:pt>
                <c:pt idx="12">
                  <c:v>-0.49833806102355221</c:v>
                </c:pt>
                <c:pt idx="13">
                  <c:v>0.82556474119543066</c:v>
                </c:pt>
                <c:pt idx="14">
                  <c:v>0.64890914387288079</c:v>
                </c:pt>
                <c:pt idx="15">
                  <c:v>-1.5740738231731173</c:v>
                </c:pt>
                <c:pt idx="16">
                  <c:v>-0.96275139105482732</c:v>
                </c:pt>
                <c:pt idx="17">
                  <c:v>-0.96908815886316368</c:v>
                </c:pt>
                <c:pt idx="18">
                  <c:v>-3.7092629178127354</c:v>
                </c:pt>
                <c:pt idx="19">
                  <c:v>0.54304600288088933</c:v>
                </c:pt>
                <c:pt idx="20">
                  <c:v>-1.604347962359425</c:v>
                </c:pt>
                <c:pt idx="21">
                  <c:v>1.1997171989017827</c:v>
                </c:pt>
                <c:pt idx="22">
                  <c:v>4.6872448245915299</c:v>
                </c:pt>
                <c:pt idx="23">
                  <c:v>0.40845555507626352</c:v>
                </c:pt>
                <c:pt idx="24">
                  <c:v>-0.78888391721189155</c:v>
                </c:pt>
                <c:pt idx="25">
                  <c:v>4.5014355993233872</c:v>
                </c:pt>
                <c:pt idx="26">
                  <c:v>-1.7846154672567853</c:v>
                </c:pt>
                <c:pt idx="27">
                  <c:v>-1.1688569469461472</c:v>
                </c:pt>
                <c:pt idx="28">
                  <c:v>-1.4379202701714597</c:v>
                </c:pt>
                <c:pt idx="29">
                  <c:v>1.3421498267069598</c:v>
                </c:pt>
                <c:pt idx="30">
                  <c:v>-3.8469337190059312</c:v>
                </c:pt>
                <c:pt idx="31">
                  <c:v>3.0848996126070611</c:v>
                </c:pt>
                <c:pt idx="32">
                  <c:v>6.3879733237503666</c:v>
                </c:pt>
                <c:pt idx="33">
                  <c:v>2.6726430781806583</c:v>
                </c:pt>
                <c:pt idx="34">
                  <c:v>1.178169203940959</c:v>
                </c:pt>
                <c:pt idx="35">
                  <c:v>-1.2457895872954887</c:v>
                </c:pt>
                <c:pt idx="36">
                  <c:v>-2.175796805468075</c:v>
                </c:pt>
                <c:pt idx="37">
                  <c:v>2.2807304961917612</c:v>
                </c:pt>
                <c:pt idx="38">
                  <c:v>3.846393509981938</c:v>
                </c:pt>
                <c:pt idx="39">
                  <c:v>-1.0383744596714053</c:v>
                </c:pt>
                <c:pt idx="40">
                  <c:v>1.9161092332810552</c:v>
                </c:pt>
                <c:pt idx="41">
                  <c:v>-5.3855969780965047</c:v>
                </c:pt>
                <c:pt idx="42">
                  <c:v>-1.2484138432459173</c:v>
                </c:pt>
                <c:pt idx="43">
                  <c:v>3.9832057423070757</c:v>
                </c:pt>
                <c:pt idx="44">
                  <c:v>-5.1536475388715051</c:v>
                </c:pt>
                <c:pt idx="45">
                  <c:v>-2.7826098901098923</c:v>
                </c:pt>
                <c:pt idx="46">
                  <c:v>5.8994365579863635</c:v>
                </c:pt>
                <c:pt idx="47">
                  <c:v>-5.8721155728129322</c:v>
                </c:pt>
                <c:pt idx="48">
                  <c:v>1.9744623560562997</c:v>
                </c:pt>
                <c:pt idx="49">
                  <c:v>-1.7602987845249178</c:v>
                </c:pt>
                <c:pt idx="50">
                  <c:v>-0.75792147913457497</c:v>
                </c:pt>
                <c:pt idx="51">
                  <c:v>-2.991381456627733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0-46AB-B600-1CE7EDDE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4290285"/>
        <c:axId val="47388052"/>
      </c:lineChart>
      <c:dateAx>
        <c:axId val="2429028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388052"/>
        <c:crosses val="autoZero"/>
        <c:auto val="1"/>
        <c:lblOffset val="100"/>
        <c:baseTimeUnit val="days"/>
      </c:dateAx>
      <c:valAx>
        <c:axId val="47388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2902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400" b="0" strike="noStrike" spc="-1">
                <a:solidFill>
                  <a:srgbClr val="595959"/>
                </a:solidFill>
                <a:latin typeface="Calibri"/>
              </a:rPr>
              <a:t>Risk Adj return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monthly!$G$1:$G$2</c:f>
              <c:strCache>
                <c:ptCount val="2"/>
                <c:pt idx="0">
                  <c:v>Risk Adj return %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monthly!$A$3:$A$13</c:f>
              <c:numCache>
                <c:formatCode>m/d/yyyy</c:formatCode>
                <c:ptCount val="11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</c:numCache>
            </c:numRef>
          </c:cat>
          <c:val>
            <c:numRef>
              <c:f>monthly!$G$3:$G$13</c:f>
              <c:numCache>
                <c:formatCode>0.0000</c:formatCode>
                <c:ptCount val="11"/>
                <c:pt idx="0">
                  <c:v>11.841347883885332</c:v>
                </c:pt>
                <c:pt idx="1">
                  <c:v>-1.6007107932627349</c:v>
                </c:pt>
                <c:pt idx="2">
                  <c:v>-2.8928177736778133</c:v>
                </c:pt>
                <c:pt idx="3">
                  <c:v>-4.7697270503371536</c:v>
                </c:pt>
                <c:pt idx="4">
                  <c:v>6.3653938236007077</c:v>
                </c:pt>
                <c:pt idx="5">
                  <c:v>1.0332204024845362</c:v>
                </c:pt>
                <c:pt idx="6">
                  <c:v>8.8699393066133165</c:v>
                </c:pt>
                <c:pt idx="7">
                  <c:v>-7.7034314033591622E-2</c:v>
                </c:pt>
                <c:pt idx="8">
                  <c:v>-3.7078053954035397</c:v>
                </c:pt>
                <c:pt idx="9">
                  <c:v>3.1819907820140889</c:v>
                </c:pt>
                <c:pt idx="10">
                  <c:v>-9.1940750436788345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C-4475-A03E-EB12018B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180561"/>
        <c:axId val="89923714"/>
      </c:lineChart>
      <c:dateAx>
        <c:axId val="1418056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923714"/>
        <c:crosses val="autoZero"/>
        <c:auto val="1"/>
        <c:lblOffset val="100"/>
        <c:baseTimeUnit val="months"/>
      </c:dateAx>
      <c:valAx>
        <c:axId val="899237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1805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400" b="0" strike="noStrike" spc="-1">
                <a:solidFill>
                  <a:srgbClr val="595959"/>
                </a:solidFill>
                <a:latin typeface="Calibri"/>
              </a:rPr>
              <a:t>Returns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87330816684"/>
          <c:y val="0.19726998293739301"/>
          <c:w val="0.83813645152380101"/>
          <c:h val="0.77713610710066905"/>
        </c:manualLayout>
      </c:layout>
      <c:lineChart>
        <c:grouping val="standard"/>
        <c:varyColors val="0"/>
        <c:ser>
          <c:idx val="0"/>
          <c:order val="0"/>
          <c:tx>
            <c:strRef>
              <c:f>monthly!$D$1:$D$2</c:f>
              <c:strCache>
                <c:ptCount val="2"/>
                <c:pt idx="0">
                  <c:v>Returns %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monthly!$A$3:$A$13</c:f>
              <c:numCache>
                <c:formatCode>m/d/yyyy</c:formatCode>
                <c:ptCount val="11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</c:numCache>
            </c:numRef>
          </c:cat>
          <c:val>
            <c:numRef>
              <c:f>monthly!$D$3:$D$13</c:f>
              <c:numCache>
                <c:formatCode>0.0000</c:formatCode>
                <c:ptCount val="11"/>
                <c:pt idx="0">
                  <c:v>12.420514550551999</c:v>
                </c:pt>
                <c:pt idx="1">
                  <c:v>-1.0382107932627349</c:v>
                </c:pt>
                <c:pt idx="2">
                  <c:v>-2.3369844403444802</c:v>
                </c:pt>
                <c:pt idx="3">
                  <c:v>-4.2213937170038207</c:v>
                </c:pt>
                <c:pt idx="4">
                  <c:v>6.9003938236007087</c:v>
                </c:pt>
                <c:pt idx="5">
                  <c:v>1.5432204024845362</c:v>
                </c:pt>
                <c:pt idx="6">
                  <c:v>9.4032726399466497</c:v>
                </c:pt>
                <c:pt idx="7">
                  <c:v>0.43296568596640839</c:v>
                </c:pt>
                <c:pt idx="8">
                  <c:v>-3.2069720620702071</c:v>
                </c:pt>
                <c:pt idx="9">
                  <c:v>3.6594907820140889</c:v>
                </c:pt>
                <c:pt idx="10">
                  <c:v>-8.7424083770121683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9-4A95-BF35-A9E5FFAAC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2160691"/>
        <c:axId val="97642103"/>
      </c:lineChart>
      <c:dateAx>
        <c:axId val="321606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642103"/>
        <c:crosses val="autoZero"/>
        <c:auto val="1"/>
        <c:lblOffset val="100"/>
        <c:baseTimeUnit val="months"/>
      </c:dateAx>
      <c:valAx>
        <c:axId val="976421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16069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Sharpe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92448306901"/>
          <c:y val="0.139395914819644"/>
          <c:w val="0.64653880731195701"/>
          <c:h val="0.77976966536288606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monthly!$L$6:$L$8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Monthly</c:v>
                </c:pt>
              </c:strCache>
            </c:strRef>
          </c:cat>
          <c:val>
            <c:numRef>
              <c:f>monthly!$M$6:$M$8</c:f>
              <c:numCache>
                <c:formatCode>General</c:formatCode>
                <c:ptCount val="3"/>
                <c:pt idx="0">
                  <c:v>8.0299999999999996E-2</c:v>
                </c:pt>
                <c:pt idx="1">
                  <c:v>7.7700000000000005E-2</c:v>
                </c:pt>
                <c:pt idx="2">
                  <c:v>0.1305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0-4457-A6EC-B7889FC2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700951"/>
        <c:axId val="2636583"/>
      </c:lineChart>
      <c:catAx>
        <c:axId val="91700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36583"/>
        <c:crosses val="autoZero"/>
        <c:auto val="1"/>
        <c:lblAlgn val="ctr"/>
        <c:lblOffset val="100"/>
        <c:noMultiLvlLbl val="1"/>
      </c:catAx>
      <c:valAx>
        <c:axId val="2636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7009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30</xdr:row>
      <xdr:rowOff>0</xdr:rowOff>
    </xdr:from>
    <xdr:to>
      <xdr:col>13</xdr:col>
      <xdr:colOff>126720</xdr:colOff>
      <xdr:row>46</xdr:row>
      <xdr:rowOff>60120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960120</xdr:colOff>
      <xdr:row>47</xdr:row>
      <xdr:rowOff>60840</xdr:rowOff>
    </xdr:from>
    <xdr:to>
      <xdr:col>13</xdr:col>
      <xdr:colOff>135720</xdr:colOff>
      <xdr:row>63</xdr:row>
      <xdr:rowOff>120960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50760</xdr:colOff>
      <xdr:row>14</xdr:row>
      <xdr:rowOff>41760</xdr:rowOff>
    </xdr:from>
    <xdr:to>
      <xdr:col>12</xdr:col>
      <xdr:colOff>502560</xdr:colOff>
      <xdr:row>30</xdr:row>
      <xdr:rowOff>101880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289440</xdr:colOff>
      <xdr:row>0</xdr:row>
      <xdr:rowOff>19080</xdr:rowOff>
    </xdr:from>
    <xdr:to>
      <xdr:col>16</xdr:col>
      <xdr:colOff>105840</xdr:colOff>
      <xdr:row>16</xdr:row>
      <xdr:rowOff>79200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579240</xdr:colOff>
      <xdr:row>14</xdr:row>
      <xdr:rowOff>11520</xdr:rowOff>
    </xdr:from>
    <xdr:to>
      <xdr:col>13</xdr:col>
      <xdr:colOff>395640</xdr:colOff>
      <xdr:row>30</xdr:row>
      <xdr:rowOff>71640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134280</xdr:colOff>
      <xdr:row>13</xdr:row>
      <xdr:rowOff>87480</xdr:rowOff>
    </xdr:from>
    <xdr:to>
      <xdr:col>8</xdr:col>
      <xdr:colOff>60120</xdr:colOff>
      <xdr:row>29</xdr:row>
      <xdr:rowOff>147600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69120</xdr:colOff>
      <xdr:row>6</xdr:row>
      <xdr:rowOff>29160</xdr:rowOff>
    </xdr:from>
    <xdr:to>
      <xdr:col>25</xdr:col>
      <xdr:colOff>588960</xdr:colOff>
      <xdr:row>25</xdr:row>
      <xdr:rowOff>157320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5:H248" totalsRowShown="0">
  <autoFilter ref="A5:H248" xr:uid="{00000000-0009-0000-0100-000001000000}"/>
  <tableColumns count="8">
    <tableColumn id="1" xr3:uid="{00000000-0010-0000-0000-000001000000}" name="Date"/>
    <tableColumn id="2" xr3:uid="{00000000-0010-0000-0000-000002000000}" name="Close"/>
    <tableColumn id="3" xr3:uid="{00000000-0010-0000-0000-000003000000}" name="Adj Close"/>
    <tableColumn id="4" xr3:uid="{00000000-0010-0000-0000-000004000000}" name="Returns %"/>
    <tableColumn id="5" xr3:uid="{00000000-0010-0000-0000-000005000000}" name="Riskfree Rate %"/>
    <tableColumn id="6" xr3:uid="{00000000-0010-0000-0000-000006000000}" name="Sharpe Ratio"/>
    <tableColumn id="7" xr3:uid="{00000000-0010-0000-0000-000007000000}" name="Risk Adj return %"/>
    <tableColumn id="8" xr3:uid="{B98897DD-58CE-45F6-9756-5D920725262F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48"/>
  <sheetViews>
    <sheetView tabSelected="1" topLeftCell="G107" zoomScaleNormal="100" workbookViewId="0">
      <selection activeCell="K125" sqref="H125:K129"/>
    </sheetView>
  </sheetViews>
  <sheetFormatPr defaultRowHeight="12.5" outlineLevelRow="1" x14ac:dyDescent="0.25"/>
  <cols>
    <col min="1" max="1" width="14.08984375" customWidth="1"/>
    <col min="2" max="2" width="14" customWidth="1"/>
    <col min="3" max="3" width="14.08984375" customWidth="1"/>
    <col min="4" max="4" width="14.453125" customWidth="1"/>
    <col min="5" max="5" width="19.6328125" customWidth="1"/>
    <col min="6" max="6" width="18.08984375" customWidth="1"/>
    <col min="7" max="7" width="21" customWidth="1"/>
    <col min="8" max="8" width="14.08984375" customWidth="1"/>
    <col min="9" max="9" width="26" customWidth="1"/>
    <col min="10" max="10" width="8.6328125" customWidth="1"/>
    <col min="11" max="11" width="21.453125" customWidth="1"/>
    <col min="12" max="1025" width="8.6328125" customWidth="1"/>
  </cols>
  <sheetData>
    <row r="3" spans="1:10" ht="19" x14ac:dyDescent="0.4">
      <c r="A3" s="1" t="s">
        <v>0</v>
      </c>
      <c r="B3" s="1"/>
    </row>
    <row r="5" spans="1:10" ht="13" x14ac:dyDescent="0.3">
      <c r="A5" s="2" t="s">
        <v>1</v>
      </c>
      <c r="B5" s="2" t="s">
        <v>2</v>
      </c>
      <c r="C5" s="2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t="s">
        <v>267</v>
      </c>
    </row>
    <row r="6" spans="1:10" ht="13" outlineLevel="1" x14ac:dyDescent="0.3">
      <c r="A6" s="4" t="s">
        <v>8</v>
      </c>
      <c r="B6">
        <v>1279.8000489999999</v>
      </c>
      <c r="C6">
        <v>1267.5389399999999</v>
      </c>
      <c r="D6" s="5"/>
      <c r="E6" s="5"/>
      <c r="F6" s="5"/>
      <c r="G6" s="5"/>
      <c r="I6" s="6" t="s">
        <v>9</v>
      </c>
      <c r="J6" s="7">
        <f>AVERAGE(D7:D248)</f>
        <v>0.1486962971173475</v>
      </c>
    </row>
    <row r="7" spans="1:10" ht="13" outlineLevel="1" x14ac:dyDescent="0.3">
      <c r="A7" s="4" t="s">
        <v>10</v>
      </c>
      <c r="B7">
        <v>1251.75</v>
      </c>
      <c r="C7">
        <v>1239.7576899999999</v>
      </c>
      <c r="D7" s="5">
        <f t="shared" ref="D7:D70" si="0">100*((C7/C6)-1)</f>
        <v>-2.1917472610348376</v>
      </c>
      <c r="E7" s="5">
        <v>1.9260273972602701E-2</v>
      </c>
      <c r="F7" s="5">
        <f t="shared" ref="F7:F70" si="1">(D7-E7)/$J$9</f>
        <v>-1.350084962325248</v>
      </c>
      <c r="G7" s="5">
        <f>Table2[[#This Row],[Sharpe Ratio]]*$J$9</f>
        <v>-2.2110075350074405</v>
      </c>
      <c r="I7" s="8" t="s">
        <v>11</v>
      </c>
      <c r="J7" s="9">
        <f>MAX(D7:D248)</f>
        <v>7.8844994739781349</v>
      </c>
    </row>
    <row r="8" spans="1:10" ht="13" outlineLevel="1" x14ac:dyDescent="0.3">
      <c r="A8" s="4" t="s">
        <v>12</v>
      </c>
      <c r="B8">
        <v>1224.6999510000001</v>
      </c>
      <c r="C8">
        <v>1212.966797</v>
      </c>
      <c r="D8" s="5">
        <f t="shared" si="0"/>
        <v>-2.1609781666286687</v>
      </c>
      <c r="E8" s="5">
        <v>1.92328767123288E-2</v>
      </c>
      <c r="F8" s="5">
        <f t="shared" si="1"/>
        <v>-1.3312800149729995</v>
      </c>
      <c r="G8" s="5">
        <f>Table2[[#This Row],[Sharpe Ratio]]*$J$9</f>
        <v>-2.1802110433409974</v>
      </c>
      <c r="I8" s="8" t="s">
        <v>13</v>
      </c>
      <c r="J8" s="9">
        <f>MIN(D7:D248)</f>
        <v>-5.160785991243011</v>
      </c>
    </row>
    <row r="9" spans="1:10" ht="13" outlineLevel="1" x14ac:dyDescent="0.3">
      <c r="A9" s="4" t="s">
        <v>14</v>
      </c>
      <c r="B9">
        <v>1209.5</v>
      </c>
      <c r="C9">
        <v>1197.912476</v>
      </c>
      <c r="D9" s="5">
        <f t="shared" si="0"/>
        <v>-1.2411156708686089</v>
      </c>
      <c r="E9" s="5">
        <v>1.9506849315068499E-2</v>
      </c>
      <c r="F9" s="5">
        <f t="shared" si="1"/>
        <v>-0.76976106174274617</v>
      </c>
      <c r="G9" s="5">
        <f>Table2[[#This Row],[Sharpe Ratio]]*$J$9</f>
        <v>-1.2606225201836774</v>
      </c>
      <c r="I9" s="8" t="s">
        <v>15</v>
      </c>
      <c r="J9" s="9">
        <f>STDEV(D7:D248)</f>
        <v>1.6376802917643254</v>
      </c>
    </row>
    <row r="10" spans="1:10" ht="13" outlineLevel="1" x14ac:dyDescent="0.3">
      <c r="A10" s="4" t="s">
        <v>16</v>
      </c>
      <c r="B10">
        <v>1247.8000489999999</v>
      </c>
      <c r="C10">
        <v>1235.8454589999999</v>
      </c>
      <c r="D10" s="5">
        <f t="shared" si="0"/>
        <v>3.1665905281046625</v>
      </c>
      <c r="E10" s="5">
        <v>1.8986301369862998E-2</v>
      </c>
      <c r="F10" s="5">
        <f t="shared" si="1"/>
        <v>1.9219894399191828</v>
      </c>
      <c r="G10" s="5">
        <f>Table2[[#This Row],[Sharpe Ratio]]*$J$9</f>
        <v>3.1476042267347997</v>
      </c>
      <c r="I10" s="10" t="s">
        <v>17</v>
      </c>
      <c r="J10" s="11">
        <f>AVERAGE(F7:F248)</f>
        <v>8.0323801387124638E-2</v>
      </c>
    </row>
    <row r="11" spans="1:10" ht="13" outlineLevel="1" x14ac:dyDescent="0.3">
      <c r="A11" s="4" t="s">
        <v>18</v>
      </c>
      <c r="B11">
        <v>1201.400024</v>
      </c>
      <c r="C11">
        <v>1189.8901370000001</v>
      </c>
      <c r="D11" s="5">
        <f t="shared" si="0"/>
        <v>-3.7185330629595947</v>
      </c>
      <c r="E11" s="5">
        <v>1.8931506849315102E-2</v>
      </c>
      <c r="F11" s="5">
        <f t="shared" si="1"/>
        <v>-2.282169840233236</v>
      </c>
      <c r="G11" s="5">
        <f>Table2[[#This Row],[Sharpe Ratio]]*$J$9</f>
        <v>-3.73746456980891</v>
      </c>
      <c r="I11" s="10" t="s">
        <v>19</v>
      </c>
      <c r="J11" s="11">
        <f>MAX(F7:F248)</f>
        <v>4.8053808766860477</v>
      </c>
    </row>
    <row r="12" spans="1:10" ht="13" outlineLevel="1" x14ac:dyDescent="0.3">
      <c r="A12" s="4" t="s">
        <v>20</v>
      </c>
      <c r="B12">
        <v>1225.9499510000001</v>
      </c>
      <c r="C12">
        <v>1214.2048339999999</v>
      </c>
      <c r="D12" s="5">
        <f t="shared" si="0"/>
        <v>2.0434405029444935</v>
      </c>
      <c r="E12" s="5">
        <v>1.88219178082192E-2</v>
      </c>
      <c r="F12" s="5">
        <f t="shared" si="1"/>
        <v>1.236272180423621</v>
      </c>
      <c r="G12" s="5">
        <f>Table2[[#This Row],[Sharpe Ratio]]*$J$9</f>
        <v>2.0246185851362744</v>
      </c>
      <c r="I12" s="10" t="s">
        <v>21</v>
      </c>
      <c r="J12" s="11">
        <f>MIN(F7:F248)</f>
        <v>-3.1629049413258974</v>
      </c>
    </row>
    <row r="13" spans="1:10" ht="13" outlineLevel="1" x14ac:dyDescent="0.3">
      <c r="A13" s="4" t="s">
        <v>22</v>
      </c>
      <c r="B13">
        <v>1219.0500489999999</v>
      </c>
      <c r="C13">
        <v>1207.3709719999999</v>
      </c>
      <c r="D13" s="5">
        <f t="shared" si="0"/>
        <v>-0.56282612361926443</v>
      </c>
      <c r="E13" s="5">
        <v>1.8958904109589E-2</v>
      </c>
      <c r="F13" s="5">
        <f t="shared" si="1"/>
        <v>-0.3552494529332571</v>
      </c>
      <c r="G13" s="5">
        <f>Table2[[#This Row],[Sharpe Ratio]]*$J$9</f>
        <v>-0.58178502772885343</v>
      </c>
      <c r="I13" s="10" t="s">
        <v>23</v>
      </c>
      <c r="J13" s="11">
        <f>STDEV(F7:F248)</f>
        <v>1.0000627748697188</v>
      </c>
    </row>
    <row r="14" spans="1:10" ht="13" outlineLevel="1" x14ac:dyDescent="0.3">
      <c r="A14" s="4" t="s">
        <v>24</v>
      </c>
      <c r="B14">
        <v>1261.1999510000001</v>
      </c>
      <c r="C14">
        <v>1249.1170649999999</v>
      </c>
      <c r="D14" s="5">
        <f t="shared" si="0"/>
        <v>3.4576028385747914</v>
      </c>
      <c r="E14" s="5">
        <v>1.9013698630137001E-2</v>
      </c>
      <c r="F14" s="5">
        <f t="shared" si="1"/>
        <v>2.099670587254947</v>
      </c>
      <c r="G14" s="5">
        <f>Table2[[#This Row],[Sharpe Ratio]]*$J$9</f>
        <v>3.438589139944654</v>
      </c>
      <c r="I14" s="10" t="s">
        <v>25</v>
      </c>
      <c r="J14" s="11">
        <f>AVERAGE(G8:G248)</f>
        <v>0.14126484027343839</v>
      </c>
    </row>
    <row r="15" spans="1:10" ht="13" outlineLevel="1" x14ac:dyDescent="0.3">
      <c r="A15" s="4" t="s">
        <v>26</v>
      </c>
      <c r="B15">
        <v>1250.3000489999999</v>
      </c>
      <c r="C15">
        <v>1238.321533</v>
      </c>
      <c r="D15" s="5">
        <f t="shared" si="0"/>
        <v>-0.86425302339455667</v>
      </c>
      <c r="E15" s="5">
        <v>1.8876712328767101E-2</v>
      </c>
      <c r="F15" s="5">
        <f t="shared" si="1"/>
        <v>-0.53925649601113523</v>
      </c>
      <c r="G15" s="5">
        <f>Table2[[#This Row],[Sharpe Ratio]]*$J$9</f>
        <v>-0.88312973572332376</v>
      </c>
      <c r="I15" s="10" t="s">
        <v>27</v>
      </c>
      <c r="J15" s="11">
        <f>MAX(G7:G248)</f>
        <v>7.8696775561699166</v>
      </c>
    </row>
    <row r="16" spans="1:10" ht="13" outlineLevel="1" x14ac:dyDescent="0.3">
      <c r="A16" s="4" t="s">
        <v>28</v>
      </c>
      <c r="B16">
        <v>1267.599976</v>
      </c>
      <c r="C16">
        <v>1255.455811</v>
      </c>
      <c r="D16" s="5">
        <f t="shared" si="0"/>
        <v>1.3836695513555375</v>
      </c>
      <c r="E16" s="5">
        <v>1.8931506849315102E-2</v>
      </c>
      <c r="F16" s="5">
        <f t="shared" si="1"/>
        <v>0.83333606160451901</v>
      </c>
      <c r="G16" s="5">
        <f>Table2[[#This Row],[Sharpe Ratio]]*$J$9</f>
        <v>1.3647380445062225</v>
      </c>
      <c r="I16" s="10" t="s">
        <v>29</v>
      </c>
      <c r="J16" s="11">
        <f>MIN(G7:G248)</f>
        <v>-5.1798270871334218</v>
      </c>
    </row>
    <row r="17" spans="1:10" ht="13" outlineLevel="1" x14ac:dyDescent="0.3">
      <c r="A17" s="4" t="s">
        <v>30</v>
      </c>
      <c r="B17">
        <v>1259</v>
      </c>
      <c r="C17">
        <v>1246.938232</v>
      </c>
      <c r="D17" s="5">
        <f t="shared" si="0"/>
        <v>-0.67844514521109289</v>
      </c>
      <c r="E17" s="5">
        <v>1.8986301369862998E-2</v>
      </c>
      <c r="F17" s="5">
        <f t="shared" si="1"/>
        <v>-0.42586544522044084</v>
      </c>
      <c r="G17" s="5">
        <f>Table2[[#This Row],[Sharpe Ratio]]*$J$9</f>
        <v>-0.6974314465809559</v>
      </c>
      <c r="I17" s="12" t="s">
        <v>31</v>
      </c>
      <c r="J17" s="13">
        <f>STDEV(G7:G248)</f>
        <v>1.6377830969312819</v>
      </c>
    </row>
    <row r="18" spans="1:10" outlineLevel="1" x14ac:dyDescent="0.25">
      <c r="A18" s="4" t="s">
        <v>32</v>
      </c>
      <c r="B18">
        <v>1235.400024</v>
      </c>
      <c r="C18">
        <v>1223.5642089999999</v>
      </c>
      <c r="D18" s="5">
        <f t="shared" si="0"/>
        <v>-1.8745132998696956</v>
      </c>
      <c r="E18" s="5">
        <v>1.8958904109589E-2</v>
      </c>
      <c r="F18" s="5">
        <f t="shared" si="1"/>
        <v>-1.1561916043694869</v>
      </c>
      <c r="G18" s="5">
        <f>Table2[[#This Row],[Sharpe Ratio]]*$J$9</f>
        <v>-1.8934722039792846</v>
      </c>
    </row>
    <row r="19" spans="1:10" outlineLevel="1" x14ac:dyDescent="0.25">
      <c r="A19" s="4" t="s">
        <v>33</v>
      </c>
      <c r="B19">
        <v>1200.400024</v>
      </c>
      <c r="C19">
        <v>1188.899658</v>
      </c>
      <c r="D19" s="5">
        <f t="shared" si="0"/>
        <v>-2.8330798453422124</v>
      </c>
      <c r="E19" s="5">
        <v>1.9041095890410999E-2</v>
      </c>
      <c r="F19" s="5">
        <f t="shared" si="1"/>
        <v>-1.7415614974275242</v>
      </c>
      <c r="G19" s="5">
        <f>Table2[[#This Row],[Sharpe Ratio]]*$J$9</f>
        <v>-2.8521209412326232</v>
      </c>
    </row>
    <row r="20" spans="1:10" outlineLevel="1" x14ac:dyDescent="0.25">
      <c r="A20" s="4" t="s">
        <v>34</v>
      </c>
      <c r="B20">
        <v>1138.4499510000001</v>
      </c>
      <c r="C20">
        <v>1127.543091</v>
      </c>
      <c r="D20" s="5">
        <f t="shared" si="0"/>
        <v>-5.160785991243011</v>
      </c>
      <c r="E20" s="5">
        <v>1.9041095890410999E-2</v>
      </c>
      <c r="F20" s="5">
        <f t="shared" si="1"/>
        <v>-3.1629049413258974</v>
      </c>
      <c r="G20" s="5">
        <f>Table2[[#This Row],[Sharpe Ratio]]*$J$9</f>
        <v>-5.1798270871334218</v>
      </c>
    </row>
    <row r="21" spans="1:10" outlineLevel="1" x14ac:dyDescent="0.25">
      <c r="A21" s="4" t="s">
        <v>35</v>
      </c>
      <c r="B21">
        <v>1186.900024</v>
      </c>
      <c r="C21">
        <v>1175.529053</v>
      </c>
      <c r="D21" s="5">
        <f t="shared" si="0"/>
        <v>4.2557985041123292</v>
      </c>
      <c r="E21" s="5">
        <v>1.9068493150684901E-2</v>
      </c>
      <c r="F21" s="5">
        <f t="shared" si="1"/>
        <v>2.5870312003310976</v>
      </c>
      <c r="G21" s="5">
        <f>Table2[[#This Row],[Sharpe Ratio]]*$J$9</f>
        <v>4.2367300109616446</v>
      </c>
    </row>
    <row r="22" spans="1:10" outlineLevel="1" x14ac:dyDescent="0.25">
      <c r="A22" s="4" t="s">
        <v>36</v>
      </c>
      <c r="B22">
        <v>1200.0500489999999</v>
      </c>
      <c r="C22">
        <v>1188.553101</v>
      </c>
      <c r="D22" s="5">
        <f t="shared" si="0"/>
        <v>1.1079307624734636</v>
      </c>
      <c r="E22" s="5">
        <v>1.9041095890410999E-2</v>
      </c>
      <c r="F22" s="5">
        <f t="shared" si="1"/>
        <v>0.66489758230524765</v>
      </c>
      <c r="G22" s="5">
        <f>Table2[[#This Row],[Sharpe Ratio]]*$J$9</f>
        <v>1.0888896665830525</v>
      </c>
    </row>
    <row r="23" spans="1:10" outlineLevel="1" x14ac:dyDescent="0.25">
      <c r="A23" s="4" t="s">
        <v>37</v>
      </c>
      <c r="B23">
        <v>1190.3000489999999</v>
      </c>
      <c r="C23">
        <v>1178.8964840000001</v>
      </c>
      <c r="D23" s="5">
        <f t="shared" si="0"/>
        <v>-0.81246828533577675</v>
      </c>
      <c r="E23" s="5">
        <v>1.9068493150684901E-2</v>
      </c>
      <c r="F23" s="5">
        <f t="shared" si="1"/>
        <v>-0.50775281516676285</v>
      </c>
      <c r="G23" s="5">
        <f>Table2[[#This Row],[Sharpe Ratio]]*$J$9</f>
        <v>-0.83153677848646179</v>
      </c>
    </row>
    <row r="24" spans="1:10" outlineLevel="1" x14ac:dyDescent="0.25">
      <c r="A24" s="4" t="s">
        <v>38</v>
      </c>
      <c r="B24">
        <v>1196.0500489999999</v>
      </c>
      <c r="C24">
        <v>1187.434448</v>
      </c>
      <c r="D24" s="5">
        <f t="shared" si="0"/>
        <v>0.72423356213859869</v>
      </c>
      <c r="E24" s="5">
        <v>1.9041095890410999E-2</v>
      </c>
      <c r="F24" s="5">
        <f t="shared" si="1"/>
        <v>0.4306044774395259</v>
      </c>
      <c r="G24" s="5">
        <f>Table2[[#This Row],[Sharpe Ratio]]*$J$9</f>
        <v>0.70519246624818765</v>
      </c>
    </row>
    <row r="25" spans="1:10" outlineLevel="1" x14ac:dyDescent="0.25">
      <c r="A25" s="4" t="s">
        <v>39</v>
      </c>
      <c r="B25">
        <v>1196.3000489999999</v>
      </c>
      <c r="C25">
        <v>1187.6826169999999</v>
      </c>
      <c r="D25" s="5">
        <f t="shared" si="0"/>
        <v>2.0899595798140602E-2</v>
      </c>
      <c r="E25" s="5">
        <v>1.9041095890410999E-2</v>
      </c>
      <c r="F25" s="5">
        <f t="shared" si="1"/>
        <v>1.1348368280889437E-3</v>
      </c>
      <c r="G25" s="5">
        <f>Table2[[#This Row],[Sharpe Ratio]]*$J$9</f>
        <v>1.8584999077296029E-3</v>
      </c>
    </row>
    <row r="26" spans="1:10" outlineLevel="1" x14ac:dyDescent="0.25">
      <c r="A26" s="4" t="s">
        <v>40</v>
      </c>
      <c r="B26">
        <v>1230.400024</v>
      </c>
      <c r="C26">
        <v>1221.536987</v>
      </c>
      <c r="D26" s="5">
        <f t="shared" si="0"/>
        <v>2.8504559648699468</v>
      </c>
      <c r="E26" s="5">
        <v>1.9068493150684901E-2</v>
      </c>
      <c r="F26" s="5">
        <f t="shared" si="1"/>
        <v>1.7289012305746914</v>
      </c>
      <c r="G26" s="5">
        <f>Table2[[#This Row],[Sharpe Ratio]]*$J$9</f>
        <v>2.8313874717192618</v>
      </c>
    </row>
    <row r="27" spans="1:10" outlineLevel="1" x14ac:dyDescent="0.25">
      <c r="A27" s="4" t="s">
        <v>41</v>
      </c>
      <c r="B27">
        <v>1217.8000489999999</v>
      </c>
      <c r="C27">
        <v>1209.027832</v>
      </c>
      <c r="D27" s="5">
        <f t="shared" si="0"/>
        <v>-1.0240504489938962</v>
      </c>
      <c r="E27" s="5">
        <v>1.9041095890410999E-2</v>
      </c>
      <c r="F27" s="5">
        <f t="shared" si="1"/>
        <v>-0.63693234273494936</v>
      </c>
      <c r="G27" s="5">
        <f>Table2[[#This Row],[Sharpe Ratio]]*$J$9</f>
        <v>-1.0430915448843072</v>
      </c>
    </row>
    <row r="28" spans="1:10" outlineLevel="1" x14ac:dyDescent="0.25">
      <c r="A28" s="4" t="s">
        <v>42</v>
      </c>
      <c r="B28">
        <v>1247</v>
      </c>
      <c r="C28">
        <v>1238.017456</v>
      </c>
      <c r="D28" s="5">
        <f t="shared" si="0"/>
        <v>2.3977631641485697</v>
      </c>
      <c r="E28" s="5">
        <v>1.8986301369862998E-2</v>
      </c>
      <c r="F28" s="5">
        <f t="shared" si="1"/>
        <v>1.4525282344431063</v>
      </c>
      <c r="G28" s="5">
        <f>Table2[[#This Row],[Sharpe Ratio]]*$J$9</f>
        <v>2.3787768627787069</v>
      </c>
    </row>
    <row r="29" spans="1:10" outlineLevel="1" x14ac:dyDescent="0.25">
      <c r="A29" s="4" t="s">
        <v>43</v>
      </c>
      <c r="B29">
        <v>1244.0500489999999</v>
      </c>
      <c r="C29">
        <v>1235.088745</v>
      </c>
      <c r="D29" s="5">
        <f t="shared" si="0"/>
        <v>-0.23656459654960438</v>
      </c>
      <c r="E29" s="5">
        <v>1.9068493150684901E-2</v>
      </c>
      <c r="F29" s="5">
        <f t="shared" si="1"/>
        <v>-0.15609462419852876</v>
      </c>
      <c r="G29" s="5">
        <f>Table2[[#This Row],[Sharpe Ratio]]*$J$9</f>
        <v>-0.25563308970028931</v>
      </c>
    </row>
    <row r="30" spans="1:10" outlineLevel="1" x14ac:dyDescent="0.25">
      <c r="A30" s="4" t="s">
        <v>44</v>
      </c>
      <c r="B30">
        <v>1238.5</v>
      </c>
      <c r="C30">
        <v>1229.5786129999999</v>
      </c>
      <c r="D30" s="5">
        <f t="shared" si="0"/>
        <v>-0.44613247609184281</v>
      </c>
      <c r="E30" s="5">
        <v>1.8958904109589E-2</v>
      </c>
      <c r="F30" s="5">
        <f t="shared" si="1"/>
        <v>-0.28399400208961051</v>
      </c>
      <c r="G30" s="5">
        <f>Table2[[#This Row],[Sharpe Ratio]]*$J$9</f>
        <v>-0.46509138020143176</v>
      </c>
    </row>
    <row r="31" spans="1:10" outlineLevel="1" x14ac:dyDescent="0.25">
      <c r="A31" s="4" t="s">
        <v>45</v>
      </c>
      <c r="B31">
        <v>1250.9499510000001</v>
      </c>
      <c r="C31">
        <v>1241.9389650000001</v>
      </c>
      <c r="D31" s="5">
        <f t="shared" si="0"/>
        <v>1.0052510566886497</v>
      </c>
      <c r="E31" s="5">
        <v>1.9013698630137001E-2</v>
      </c>
      <c r="F31" s="5">
        <f t="shared" si="1"/>
        <v>0.60221605097049047</v>
      </c>
      <c r="G31" s="5">
        <f>Table2[[#This Row],[Sharpe Ratio]]*$J$9</f>
        <v>0.98623735805851265</v>
      </c>
    </row>
    <row r="32" spans="1:10" outlineLevel="1" x14ac:dyDescent="0.25">
      <c r="A32" s="4" t="s">
        <v>46</v>
      </c>
      <c r="B32">
        <v>1295.599976</v>
      </c>
      <c r="C32">
        <v>1286.2673339999999</v>
      </c>
      <c r="D32" s="5">
        <f t="shared" si="0"/>
        <v>3.5692872394900599</v>
      </c>
      <c r="E32" s="5">
        <v>1.9041095890410999E-2</v>
      </c>
      <c r="F32" s="5">
        <f t="shared" si="1"/>
        <v>2.1678505636621268</v>
      </c>
      <c r="G32" s="5">
        <f>Table2[[#This Row],[Sharpe Ratio]]*$J$9</f>
        <v>3.5502461435996491</v>
      </c>
    </row>
    <row r="33" spans="1:7" outlineLevel="1" x14ac:dyDescent="0.25">
      <c r="A33" s="4" t="s">
        <v>47</v>
      </c>
      <c r="B33">
        <v>1278.8000489999999</v>
      </c>
      <c r="C33">
        <v>1269.588379</v>
      </c>
      <c r="D33" s="5">
        <f t="shared" si="0"/>
        <v>-1.2966942842381091</v>
      </c>
      <c r="E33" s="5">
        <v>1.8958904109589E-2</v>
      </c>
      <c r="F33" s="5">
        <f t="shared" si="1"/>
        <v>-0.80336387692026434</v>
      </c>
      <c r="G33" s="5">
        <f>Table2[[#This Row],[Sharpe Ratio]]*$J$9</f>
        <v>-1.3156531883476981</v>
      </c>
    </row>
    <row r="34" spans="1:7" outlineLevel="1" x14ac:dyDescent="0.25">
      <c r="A34" s="4" t="s">
        <v>48</v>
      </c>
      <c r="B34">
        <v>1284.900024</v>
      </c>
      <c r="C34">
        <v>1275.644409</v>
      </c>
      <c r="D34" s="5">
        <f t="shared" si="0"/>
        <v>0.47700735924898208</v>
      </c>
      <c r="E34" s="5">
        <v>1.8986301369862998E-2</v>
      </c>
      <c r="F34" s="5">
        <f t="shared" si="1"/>
        <v>0.27967672333998617</v>
      </c>
      <c r="G34" s="5">
        <f>Table2[[#This Row],[Sharpe Ratio]]*$J$9</f>
        <v>0.45802105787911906</v>
      </c>
    </row>
    <row r="35" spans="1:7" outlineLevel="1" x14ac:dyDescent="0.25">
      <c r="A35" s="4" t="s">
        <v>49</v>
      </c>
      <c r="B35">
        <v>1320.5500489999999</v>
      </c>
      <c r="C35">
        <v>1311.03772</v>
      </c>
      <c r="D35" s="5">
        <f t="shared" si="0"/>
        <v>2.7745436541947832</v>
      </c>
      <c r="E35" s="5">
        <v>1.8931506849315102E-2</v>
      </c>
      <c r="F35" s="5">
        <f t="shared" si="1"/>
        <v>1.6826313177260983</v>
      </c>
      <c r="G35" s="5">
        <f>Table2[[#This Row],[Sharpe Ratio]]*$J$9</f>
        <v>2.755612147345468</v>
      </c>
    </row>
    <row r="36" spans="1:7" outlineLevel="1" x14ac:dyDescent="0.25">
      <c r="A36" s="4" t="s">
        <v>50</v>
      </c>
      <c r="B36">
        <v>1318.3000489999999</v>
      </c>
      <c r="C36">
        <v>1308.8039550000001</v>
      </c>
      <c r="D36" s="5">
        <f t="shared" si="0"/>
        <v>-0.17038144409757816</v>
      </c>
      <c r="E36" s="5">
        <v>1.8739726027397301E-2</v>
      </c>
      <c r="F36" s="5">
        <f t="shared" si="1"/>
        <v>-0.11548112966617505</v>
      </c>
      <c r="G36" s="5">
        <f>Table2[[#This Row],[Sharpe Ratio]]*$J$9</f>
        <v>-0.18912117012497545</v>
      </c>
    </row>
    <row r="37" spans="1:7" outlineLevel="1" x14ac:dyDescent="0.25">
      <c r="A37" s="4" t="s">
        <v>51</v>
      </c>
      <c r="B37">
        <v>1321.3000489999999</v>
      </c>
      <c r="C37">
        <v>1311.7823490000001</v>
      </c>
      <c r="D37" s="5">
        <f t="shared" si="0"/>
        <v>0.22756609105754055</v>
      </c>
      <c r="E37" s="5">
        <v>1.86849315068493E-2</v>
      </c>
      <c r="F37" s="5">
        <f t="shared" si="1"/>
        <v>0.12754697030985021</v>
      </c>
      <c r="G37" s="5">
        <f>Table2[[#This Row],[Sharpe Ratio]]*$J$9</f>
        <v>0.20888115955069125</v>
      </c>
    </row>
    <row r="38" spans="1:7" outlineLevel="1" x14ac:dyDescent="0.25">
      <c r="A38" s="4" t="s">
        <v>52</v>
      </c>
      <c r="B38">
        <v>1312.150024</v>
      </c>
      <c r="C38">
        <v>1302.69812</v>
      </c>
      <c r="D38" s="5">
        <f t="shared" si="0"/>
        <v>-0.69251038534899889</v>
      </c>
      <c r="E38" s="5">
        <v>1.8767123287671199E-2</v>
      </c>
      <c r="F38" s="5">
        <f t="shared" si="1"/>
        <v>-0.43432012476036336</v>
      </c>
      <c r="G38" s="5">
        <f>Table2[[#This Row],[Sharpe Ratio]]*$J$9</f>
        <v>-0.71127750863667005</v>
      </c>
    </row>
    <row r="39" spans="1:7" outlineLevel="1" x14ac:dyDescent="0.25">
      <c r="A39" s="4" t="s">
        <v>53</v>
      </c>
      <c r="B39">
        <v>1306.849976</v>
      </c>
      <c r="C39">
        <v>1297.436279</v>
      </c>
      <c r="D39" s="5">
        <f t="shared" si="0"/>
        <v>-0.40391867610893861</v>
      </c>
      <c r="E39" s="5">
        <v>1.8712328767123299E-2</v>
      </c>
      <c r="F39" s="5">
        <f t="shared" si="1"/>
        <v>-0.25806685651736583</v>
      </c>
      <c r="G39" s="5">
        <f>Table2[[#This Row],[Sharpe Ratio]]*$J$9</f>
        <v>-0.42263100487606198</v>
      </c>
    </row>
    <row r="40" spans="1:7" outlineLevel="1" x14ac:dyDescent="0.25">
      <c r="A40" s="4" t="s">
        <v>54</v>
      </c>
      <c r="B40">
        <v>1324.1999510000001</v>
      </c>
      <c r="C40">
        <v>1314.661255</v>
      </c>
      <c r="D40" s="5">
        <f t="shared" si="0"/>
        <v>1.3276163368328264</v>
      </c>
      <c r="E40" s="5">
        <v>1.8575342465753399E-2</v>
      </c>
      <c r="F40" s="5">
        <f t="shared" si="1"/>
        <v>0.79932634040359696</v>
      </c>
      <c r="G40" s="5">
        <f>Table2[[#This Row],[Sharpe Ratio]]*$J$9</f>
        <v>1.3090409943670731</v>
      </c>
    </row>
    <row r="41" spans="1:7" outlineLevel="1" x14ac:dyDescent="0.25">
      <c r="A41" s="4" t="s">
        <v>55</v>
      </c>
      <c r="B41">
        <v>1314.400024</v>
      </c>
      <c r="C41">
        <v>1304.931885</v>
      </c>
      <c r="D41" s="5">
        <f t="shared" si="0"/>
        <v>-0.74006668736883441</v>
      </c>
      <c r="E41" s="5">
        <v>1.8657534246575298E-2</v>
      </c>
      <c r="F41" s="5">
        <f t="shared" si="1"/>
        <v>-0.46329202679603104</v>
      </c>
      <c r="G41" s="5">
        <f>Table2[[#This Row],[Sharpe Ratio]]*$J$9</f>
        <v>-0.75872422161540976</v>
      </c>
    </row>
    <row r="42" spans="1:7" outlineLevel="1" x14ac:dyDescent="0.25">
      <c r="A42" s="4" t="s">
        <v>56</v>
      </c>
      <c r="B42">
        <v>1349.5</v>
      </c>
      <c r="C42">
        <v>1339.779053</v>
      </c>
      <c r="D42" s="5">
        <f t="shared" si="0"/>
        <v>2.6704204564669709</v>
      </c>
      <c r="E42" s="5">
        <v>1.8547945205479501E-2</v>
      </c>
      <c r="F42" s="5">
        <f t="shared" si="1"/>
        <v>1.6192858426625776</v>
      </c>
      <c r="G42" s="5">
        <f>Table2[[#This Row],[Sharpe Ratio]]*$J$9</f>
        <v>2.6518725112614914</v>
      </c>
    </row>
    <row r="43" spans="1:7" outlineLevel="1" x14ac:dyDescent="0.25">
      <c r="A43" s="4" t="s">
        <v>57</v>
      </c>
      <c r="B43">
        <v>1339.599976</v>
      </c>
      <c r="C43">
        <v>1329.950317</v>
      </c>
      <c r="D43" s="5">
        <f t="shared" si="0"/>
        <v>-0.73360872287051571</v>
      </c>
      <c r="E43" s="5">
        <v>1.84931506849315E-2</v>
      </c>
      <c r="F43" s="5">
        <f t="shared" si="1"/>
        <v>-0.45924828999754513</v>
      </c>
      <c r="G43" s="5">
        <f>Table2[[#This Row],[Sharpe Ratio]]*$J$9</f>
        <v>-0.75210187355544722</v>
      </c>
    </row>
    <row r="44" spans="1:7" outlineLevel="1" x14ac:dyDescent="0.25">
      <c r="A44" s="4" t="s">
        <v>58</v>
      </c>
      <c r="B44">
        <v>1324.25</v>
      </c>
      <c r="C44">
        <v>1314.7109379999999</v>
      </c>
      <c r="D44" s="5">
        <f t="shared" si="0"/>
        <v>-1.1458607742863558</v>
      </c>
      <c r="E44" s="5">
        <v>1.8520547945205499E-2</v>
      </c>
      <c r="F44" s="5">
        <f t="shared" si="1"/>
        <v>-0.71099428141565779</v>
      </c>
      <c r="G44" s="5">
        <f>Table2[[#This Row],[Sharpe Ratio]]*$J$9</f>
        <v>-1.1643813222315613</v>
      </c>
    </row>
    <row r="45" spans="1:7" outlineLevel="1" x14ac:dyDescent="0.25">
      <c r="A45" s="4" t="s">
        <v>59</v>
      </c>
      <c r="B45">
        <v>1350.3000489999999</v>
      </c>
      <c r="C45">
        <v>1340.5733640000001</v>
      </c>
      <c r="D45" s="5">
        <f t="shared" si="0"/>
        <v>1.967156829115857</v>
      </c>
      <c r="E45" s="5">
        <v>1.84931506849315E-2</v>
      </c>
      <c r="F45" s="5">
        <f t="shared" si="1"/>
        <v>1.1898926110489902</v>
      </c>
      <c r="G45" s="5">
        <f>Table2[[#This Row],[Sharpe Ratio]]*$J$9</f>
        <v>1.9486636784309253</v>
      </c>
    </row>
    <row r="46" spans="1:7" outlineLevel="1" x14ac:dyDescent="0.25">
      <c r="A46" s="4" t="s">
        <v>60</v>
      </c>
      <c r="B46">
        <v>1345.9499510000001</v>
      </c>
      <c r="C46">
        <v>1336.254639</v>
      </c>
      <c r="D46" s="5">
        <f t="shared" si="0"/>
        <v>-0.3221550655843175</v>
      </c>
      <c r="E46" s="5">
        <v>1.8547945205479501E-2</v>
      </c>
      <c r="F46" s="5">
        <f t="shared" si="1"/>
        <v>-0.20804000176539142</v>
      </c>
      <c r="G46" s="5">
        <f>Table2[[#This Row],[Sharpe Ratio]]*$J$9</f>
        <v>-0.34070301078979698</v>
      </c>
    </row>
    <row r="47" spans="1:7" outlineLevel="1" x14ac:dyDescent="0.25">
      <c r="A47" s="4" t="s">
        <v>61</v>
      </c>
      <c r="B47">
        <v>1338.6999510000001</v>
      </c>
      <c r="C47">
        <v>1329.056885</v>
      </c>
      <c r="D47" s="5">
        <f t="shared" si="0"/>
        <v>-0.53865137601217805</v>
      </c>
      <c r="E47" s="5">
        <v>1.8520547945205499E-2</v>
      </c>
      <c r="F47" s="5">
        <f t="shared" si="1"/>
        <v>-0.34022020461461644</v>
      </c>
      <c r="G47" s="5">
        <f>Table2[[#This Row],[Sharpe Ratio]]*$J$9</f>
        <v>-0.55717192395738357</v>
      </c>
    </row>
    <row r="48" spans="1:7" outlineLevel="1" x14ac:dyDescent="0.25">
      <c r="A48" s="4" t="s">
        <v>62</v>
      </c>
      <c r="B48">
        <v>1329.4499510000001</v>
      </c>
      <c r="C48">
        <v>1319.8735349999999</v>
      </c>
      <c r="D48" s="5">
        <f t="shared" si="0"/>
        <v>-0.69096741483717361</v>
      </c>
      <c r="E48" s="5">
        <v>1.8410958904109601E-2</v>
      </c>
      <c r="F48" s="5">
        <f t="shared" si="1"/>
        <v>-0.43316047540454139</v>
      </c>
      <c r="G48" s="5">
        <f>Table2[[#This Row],[Sharpe Ratio]]*$J$9</f>
        <v>-0.70937837374128321</v>
      </c>
    </row>
    <row r="49" spans="1:7" outlineLevel="1" x14ac:dyDescent="0.25">
      <c r="A49" s="4" t="s">
        <v>63</v>
      </c>
      <c r="B49">
        <v>1329.5</v>
      </c>
      <c r="C49">
        <v>1319.923096</v>
      </c>
      <c r="D49" s="5">
        <f t="shared" si="0"/>
        <v>3.7549809648984578E-3</v>
      </c>
      <c r="E49" s="5">
        <v>1.8383561643835599E-2</v>
      </c>
      <c r="F49" s="5">
        <f t="shared" si="1"/>
        <v>-8.9325008992917065E-3</v>
      </c>
      <c r="G49" s="5">
        <f>Table2[[#This Row],[Sharpe Ratio]]*$J$9</f>
        <v>-1.4628580678937141E-2</v>
      </c>
    </row>
    <row r="50" spans="1:7" outlineLevel="1" x14ac:dyDescent="0.25">
      <c r="A50" s="4" t="s">
        <v>64</v>
      </c>
      <c r="B50">
        <v>1295.099976</v>
      </c>
      <c r="C50">
        <v>1285.770996</v>
      </c>
      <c r="D50" s="5">
        <f t="shared" si="0"/>
        <v>-2.5874310483313234</v>
      </c>
      <c r="E50" s="5">
        <v>1.8328767123287699E-2</v>
      </c>
      <c r="F50" s="5">
        <f t="shared" si="1"/>
        <v>-1.5911285179156323</v>
      </c>
      <c r="G50" s="5">
        <f>Table2[[#This Row],[Sharpe Ratio]]*$J$9</f>
        <v>-2.6057598154546113</v>
      </c>
    </row>
    <row r="51" spans="1:7" outlineLevel="1" x14ac:dyDescent="0.25">
      <c r="A51" s="4" t="s">
        <v>65</v>
      </c>
      <c r="B51">
        <v>1318.650024</v>
      </c>
      <c r="C51">
        <v>1309.1513669999999</v>
      </c>
      <c r="D51" s="5">
        <f t="shared" si="0"/>
        <v>1.8183930943173943</v>
      </c>
      <c r="E51" s="5">
        <v>1.8383561643835599E-2</v>
      </c>
      <c r="F51" s="5">
        <f t="shared" si="1"/>
        <v>1.0991214474067772</v>
      </c>
      <c r="G51" s="5">
        <f>Table2[[#This Row],[Sharpe Ratio]]*$J$9</f>
        <v>1.8000095326735586</v>
      </c>
    </row>
    <row r="52" spans="1:7" outlineLevel="1" x14ac:dyDescent="0.25">
      <c r="A52" s="4" t="s">
        <v>66</v>
      </c>
      <c r="B52">
        <v>1274.1999510000001</v>
      </c>
      <c r="C52">
        <v>1265.0214840000001</v>
      </c>
      <c r="D52" s="5">
        <f t="shared" si="0"/>
        <v>-3.3708770515304187</v>
      </c>
      <c r="E52" s="5">
        <v>1.8383561643835599E-2</v>
      </c>
      <c r="F52" s="5">
        <f t="shared" si="1"/>
        <v>-2.0695496124722217</v>
      </c>
      <c r="G52" s="5">
        <f>Table2[[#This Row],[Sharpe Ratio]]*$J$9</f>
        <v>-3.3892606131742546</v>
      </c>
    </row>
    <row r="53" spans="1:7" outlineLevel="1" x14ac:dyDescent="0.25">
      <c r="A53" s="4" t="s">
        <v>67</v>
      </c>
      <c r="B53">
        <v>1323.599976</v>
      </c>
      <c r="C53">
        <v>1314.0656739999999</v>
      </c>
      <c r="D53" s="5">
        <f t="shared" si="0"/>
        <v>3.8769452234852286</v>
      </c>
      <c r="E53" s="5">
        <v>1.83561643835616E-2</v>
      </c>
      <c r="F53" s="5">
        <f t="shared" si="1"/>
        <v>2.3561308507563985</v>
      </c>
      <c r="G53" s="5">
        <f>Table2[[#This Row],[Sharpe Ratio]]*$J$9</f>
        <v>3.8585890591016669</v>
      </c>
    </row>
    <row r="54" spans="1:7" outlineLevel="1" x14ac:dyDescent="0.25">
      <c r="A54" s="4" t="s">
        <v>68</v>
      </c>
      <c r="B54">
        <v>1330.900024</v>
      </c>
      <c r="C54">
        <v>1321.3131100000001</v>
      </c>
      <c r="D54" s="5">
        <f t="shared" si="0"/>
        <v>0.55152768567030552</v>
      </c>
      <c r="E54" s="5">
        <v>1.83561643835616E-2</v>
      </c>
      <c r="F54" s="5">
        <f t="shared" si="1"/>
        <v>0.32556508371505233</v>
      </c>
      <c r="G54" s="5">
        <f>Table2[[#This Row],[Sharpe Ratio]]*$J$9</f>
        <v>0.53317152128674394</v>
      </c>
    </row>
    <row r="55" spans="1:7" outlineLevel="1" x14ac:dyDescent="0.25">
      <c r="A55" s="4" t="s">
        <v>69</v>
      </c>
      <c r="B55">
        <v>1320.1999510000001</v>
      </c>
      <c r="C55">
        <v>1310.690063</v>
      </c>
      <c r="D55" s="5">
        <f t="shared" si="0"/>
        <v>-0.80397650788465169</v>
      </c>
      <c r="E55" s="5">
        <v>1.83013698630137E-2</v>
      </c>
      <c r="F55" s="5">
        <f t="shared" si="1"/>
        <v>-0.502099147118513</v>
      </c>
      <c r="G55" s="5">
        <f>Table2[[#This Row],[Sharpe Ratio]]*$J$9</f>
        <v>-0.82227787774766536</v>
      </c>
    </row>
    <row r="56" spans="1:7" outlineLevel="1" x14ac:dyDescent="0.25">
      <c r="A56" s="4" t="s">
        <v>70</v>
      </c>
      <c r="B56">
        <v>1340.9499510000001</v>
      </c>
      <c r="C56">
        <v>1331.290649</v>
      </c>
      <c r="D56" s="5">
        <f t="shared" si="0"/>
        <v>1.5717358803230663</v>
      </c>
      <c r="E56" s="5">
        <v>1.8383561643835599E-2</v>
      </c>
      <c r="F56" s="5">
        <f t="shared" si="1"/>
        <v>0.94850767056966567</v>
      </c>
      <c r="G56" s="5">
        <f>Table2[[#This Row],[Sharpe Ratio]]*$J$9</f>
        <v>1.5533523186792306</v>
      </c>
    </row>
    <row r="57" spans="1:7" outlineLevel="1" x14ac:dyDescent="0.25">
      <c r="A57" s="4" t="s">
        <v>71</v>
      </c>
      <c r="B57">
        <v>1335.849976</v>
      </c>
      <c r="C57">
        <v>1326.2274170000001</v>
      </c>
      <c r="D57" s="5">
        <f t="shared" si="0"/>
        <v>-0.3803250630358801</v>
      </c>
      <c r="E57" s="5">
        <v>1.83561643835616E-2</v>
      </c>
      <c r="F57" s="5">
        <f t="shared" si="1"/>
        <v>-0.24344264837548338</v>
      </c>
      <c r="G57" s="5">
        <f>Table2[[#This Row],[Sharpe Ratio]]*$J$9</f>
        <v>-0.39868122741944167</v>
      </c>
    </row>
    <row r="58" spans="1:7" outlineLevel="1" x14ac:dyDescent="0.25">
      <c r="A58" s="4" t="s">
        <v>72</v>
      </c>
      <c r="B58">
        <v>1355.6999510000001</v>
      </c>
      <c r="C58">
        <v>1345.934448</v>
      </c>
      <c r="D58" s="5">
        <f t="shared" si="0"/>
        <v>1.4859465840766806</v>
      </c>
      <c r="E58" s="5">
        <v>1.8219178082191801E-2</v>
      </c>
      <c r="F58" s="5">
        <f t="shared" si="1"/>
        <v>0.89622340415006096</v>
      </c>
      <c r="G58" s="5">
        <f>Table2[[#This Row],[Sharpe Ratio]]*$J$9</f>
        <v>1.4677274059944887</v>
      </c>
    </row>
    <row r="59" spans="1:7" outlineLevel="1" x14ac:dyDescent="0.25">
      <c r="A59" s="4" t="s">
        <v>73</v>
      </c>
      <c r="B59">
        <v>1400.25</v>
      </c>
      <c r="C59">
        <v>1390.1635739999999</v>
      </c>
      <c r="D59" s="5">
        <f t="shared" si="0"/>
        <v>3.2861277951331536</v>
      </c>
      <c r="E59" s="5">
        <v>1.81643835616438E-2</v>
      </c>
      <c r="F59" s="5">
        <f t="shared" si="1"/>
        <v>1.9954831403941657</v>
      </c>
      <c r="G59" s="5">
        <f>Table2[[#This Row],[Sharpe Ratio]]*$J$9</f>
        <v>3.2679634115715097</v>
      </c>
    </row>
    <row r="60" spans="1:7" outlineLevel="1" x14ac:dyDescent="0.25">
      <c r="A60" s="4" t="s">
        <v>74</v>
      </c>
      <c r="B60">
        <v>1425.8000489999999</v>
      </c>
      <c r="C60">
        <v>1415.5295410000001</v>
      </c>
      <c r="D60" s="5">
        <f t="shared" si="0"/>
        <v>1.8246749860531208</v>
      </c>
      <c r="E60" s="5">
        <v>1.81643835616438E-2</v>
      </c>
      <c r="F60" s="5">
        <f t="shared" si="1"/>
        <v>1.1030911293102668</v>
      </c>
      <c r="G60" s="5">
        <f>Table2[[#This Row],[Sharpe Ratio]]*$J$9</f>
        <v>1.8065106024914768</v>
      </c>
    </row>
    <row r="61" spans="1:7" outlineLevel="1" x14ac:dyDescent="0.25">
      <c r="A61" s="4" t="s">
        <v>75</v>
      </c>
      <c r="B61">
        <v>1388.1999510000001</v>
      </c>
      <c r="C61">
        <v>1378.200317</v>
      </c>
      <c r="D61" s="5">
        <f t="shared" si="0"/>
        <v>-2.6371208031185867</v>
      </c>
      <c r="E61" s="5">
        <v>1.82465753424658E-2</v>
      </c>
      <c r="F61" s="5">
        <f t="shared" si="1"/>
        <v>-1.6214198777469198</v>
      </c>
      <c r="G61" s="5">
        <f>Table2[[#This Row],[Sharpe Ratio]]*$J$9</f>
        <v>-2.6553673784610523</v>
      </c>
    </row>
    <row r="62" spans="1:7" outlineLevel="1" x14ac:dyDescent="0.25">
      <c r="A62" s="4" t="s">
        <v>76</v>
      </c>
      <c r="B62">
        <v>1357.0500489999999</v>
      </c>
      <c r="C62">
        <v>1347.27478</v>
      </c>
      <c r="D62" s="5">
        <f t="shared" si="0"/>
        <v>-2.2439072621400435</v>
      </c>
      <c r="E62" s="5">
        <v>1.82465753424658E-2</v>
      </c>
      <c r="F62" s="5">
        <f t="shared" si="1"/>
        <v>-1.3813159069316383</v>
      </c>
      <c r="G62" s="5">
        <f>Table2[[#This Row],[Sharpe Ratio]]*$J$9</f>
        <v>-2.2621538374825092</v>
      </c>
    </row>
    <row r="63" spans="1:7" outlineLevel="1" x14ac:dyDescent="0.25">
      <c r="A63" s="4" t="s">
        <v>77</v>
      </c>
      <c r="B63">
        <v>1363</v>
      </c>
      <c r="C63">
        <v>1353.181885</v>
      </c>
      <c r="D63" s="5">
        <f t="shared" si="0"/>
        <v>0.43844842104148185</v>
      </c>
      <c r="E63" s="5">
        <v>1.8273972602739701E-2</v>
      </c>
      <c r="F63" s="5">
        <f t="shared" si="1"/>
        <v>0.25656683453525275</v>
      </c>
      <c r="G63" s="5">
        <f>Table2[[#This Row],[Sharpe Ratio]]*$J$9</f>
        <v>0.42017444843874213</v>
      </c>
    </row>
    <row r="64" spans="1:7" outlineLevel="1" x14ac:dyDescent="0.25">
      <c r="A64" s="4" t="s">
        <v>78</v>
      </c>
      <c r="B64">
        <v>1372.5</v>
      </c>
      <c r="C64">
        <v>1362.6134030000001</v>
      </c>
      <c r="D64" s="5">
        <f t="shared" si="0"/>
        <v>0.69698819534522727</v>
      </c>
      <c r="E64" s="5">
        <v>1.8273972602739701E-2</v>
      </c>
      <c r="F64" s="5">
        <f t="shared" si="1"/>
        <v>0.41443633788331607</v>
      </c>
      <c r="G64" s="5">
        <f>Table2[[#This Row],[Sharpe Ratio]]*$J$9</f>
        <v>0.67871422274248761</v>
      </c>
    </row>
    <row r="65" spans="1:7" outlineLevel="1" x14ac:dyDescent="0.25">
      <c r="A65" s="4" t="s">
        <v>79</v>
      </c>
      <c r="B65">
        <v>1366</v>
      </c>
      <c r="C65">
        <v>1356.1602780000001</v>
      </c>
      <c r="D65" s="5">
        <f t="shared" si="0"/>
        <v>-0.47358443603977562</v>
      </c>
      <c r="E65" s="5">
        <v>1.8273972602739701E-2</v>
      </c>
      <c r="F65" s="5">
        <f t="shared" si="1"/>
        <v>-0.30033847944315223</v>
      </c>
      <c r="G65" s="5">
        <f>Table2[[#This Row],[Sharpe Ratio]]*$J$9</f>
        <v>-0.4918584086425154</v>
      </c>
    </row>
    <row r="66" spans="1:7" outlineLevel="1" x14ac:dyDescent="0.25">
      <c r="A66" s="4" t="s">
        <v>80</v>
      </c>
      <c r="B66">
        <v>1373.0500489999999</v>
      </c>
      <c r="C66">
        <v>1363.1595460000001</v>
      </c>
      <c r="D66" s="5">
        <f t="shared" si="0"/>
        <v>0.51610920283864381</v>
      </c>
      <c r="E66" s="5">
        <v>1.8273972602739701E-2</v>
      </c>
      <c r="F66" s="5">
        <f t="shared" si="1"/>
        <v>0.3039880450045413</v>
      </c>
      <c r="G66" s="5">
        <f>Table2[[#This Row],[Sharpe Ratio]]*$J$9</f>
        <v>0.49783523023590409</v>
      </c>
    </row>
    <row r="67" spans="1:7" outlineLevel="1" x14ac:dyDescent="0.25">
      <c r="A67" s="4" t="s">
        <v>81</v>
      </c>
      <c r="B67">
        <v>1371.5500489999999</v>
      </c>
      <c r="C67">
        <v>1361.6704099999999</v>
      </c>
      <c r="D67" s="5">
        <f t="shared" si="0"/>
        <v>-0.10924150473580196</v>
      </c>
      <c r="E67" s="5">
        <v>1.8027397260274001E-2</v>
      </c>
      <c r="F67" s="5">
        <f t="shared" si="1"/>
        <v>-7.7712910533328267E-2</v>
      </c>
      <c r="G67" s="5">
        <f>Table2[[#This Row],[Sharpe Ratio]]*$J$9</f>
        <v>-0.12726890199607596</v>
      </c>
    </row>
    <row r="68" spans="1:7" outlineLevel="1" x14ac:dyDescent="0.25">
      <c r="A68" s="4" t="s">
        <v>82</v>
      </c>
      <c r="B68">
        <v>1383.3000489999999</v>
      </c>
      <c r="C68">
        <v>1373.335693</v>
      </c>
      <c r="D68" s="5">
        <f t="shared" si="0"/>
        <v>0.85668917487897733</v>
      </c>
      <c r="E68" s="5">
        <v>1.81643835616438E-2</v>
      </c>
      <c r="F68" s="5">
        <f t="shared" si="1"/>
        <v>0.51201983411179963</v>
      </c>
      <c r="G68" s="5">
        <f>Table2[[#This Row],[Sharpe Ratio]]*$J$9</f>
        <v>0.83852479131733348</v>
      </c>
    </row>
    <row r="69" spans="1:7" outlineLevel="1" x14ac:dyDescent="0.25">
      <c r="A69" s="4" t="s">
        <v>83</v>
      </c>
      <c r="B69">
        <v>1388.3000489999999</v>
      </c>
      <c r="C69">
        <v>1378.299683</v>
      </c>
      <c r="D69" s="5">
        <f t="shared" si="0"/>
        <v>0.3614549614709528</v>
      </c>
      <c r="E69" s="5">
        <v>1.81095890410959E-2</v>
      </c>
      <c r="F69" s="5">
        <f t="shared" si="1"/>
        <v>0.20965348008185405</v>
      </c>
      <c r="G69" s="5">
        <f>Table2[[#This Row],[Sharpe Ratio]]*$J$9</f>
        <v>0.34334537242985691</v>
      </c>
    </row>
    <row r="70" spans="1:7" outlineLevel="1" x14ac:dyDescent="0.25">
      <c r="A70" s="4" t="s">
        <v>84</v>
      </c>
      <c r="B70">
        <v>1385.849976</v>
      </c>
      <c r="C70">
        <v>1375.8671879999999</v>
      </c>
      <c r="D70" s="5">
        <f t="shared" si="0"/>
        <v>-0.17648520347225416</v>
      </c>
      <c r="E70" s="5">
        <v>1.8136986301369899E-2</v>
      </c>
      <c r="F70" s="5">
        <f t="shared" si="1"/>
        <v>-0.11884016114277796</v>
      </c>
      <c r="G70" s="5">
        <f>Table2[[#This Row],[Sharpe Ratio]]*$J$9</f>
        <v>-0.19462218977362405</v>
      </c>
    </row>
    <row r="71" spans="1:7" outlineLevel="1" x14ac:dyDescent="0.25">
      <c r="A71" s="4" t="s">
        <v>85</v>
      </c>
      <c r="B71">
        <v>1396</v>
      </c>
      <c r="C71">
        <v>1385.9442140000001</v>
      </c>
      <c r="D71" s="5">
        <f t="shared" ref="D71:D134" si="2">100*((C71/C70)-1)</f>
        <v>0.73241269854311675</v>
      </c>
      <c r="E71" s="5">
        <v>1.81643835616438E-2</v>
      </c>
      <c r="F71" s="5">
        <f t="shared" ref="F71:F134" si="3">(D71-E71)/$J$9</f>
        <v>0.43613415791429616</v>
      </c>
      <c r="G71" s="5">
        <f>Table2[[#This Row],[Sharpe Ratio]]*$J$9</f>
        <v>0.7142483149814729</v>
      </c>
    </row>
    <row r="72" spans="1:7" outlineLevel="1" x14ac:dyDescent="0.25">
      <c r="A72" s="4" t="s">
        <v>86</v>
      </c>
      <c r="B72">
        <v>1401.25</v>
      </c>
      <c r="C72">
        <v>1391.1563719999999</v>
      </c>
      <c r="D72" s="5">
        <f t="shared" si="2"/>
        <v>0.37607271254858077</v>
      </c>
      <c r="E72" s="5">
        <v>1.8136986301369899E-2</v>
      </c>
      <c r="F72" s="5">
        <f t="shared" si="3"/>
        <v>0.21856263890285646</v>
      </c>
      <c r="G72" s="5">
        <f>Table2[[#This Row],[Sharpe Ratio]]*$J$9</f>
        <v>0.35793572624721087</v>
      </c>
    </row>
    <row r="73" spans="1:7" outlineLevel="1" x14ac:dyDescent="0.25">
      <c r="A73" s="4" t="s">
        <v>87</v>
      </c>
      <c r="B73">
        <v>1402</v>
      </c>
      <c r="C73">
        <v>1391.901001</v>
      </c>
      <c r="D73" s="5">
        <f t="shared" si="2"/>
        <v>5.352590226284093E-2</v>
      </c>
      <c r="E73" s="5">
        <v>1.8191780821917799E-2</v>
      </c>
      <c r="F73" s="5">
        <f t="shared" si="3"/>
        <v>2.1575713903753794E-2</v>
      </c>
      <c r="G73" s="5">
        <f>Table2[[#This Row],[Sharpe Ratio]]*$J$9</f>
        <v>3.5334121440923127E-2</v>
      </c>
    </row>
    <row r="74" spans="1:7" outlineLevel="1" x14ac:dyDescent="0.25">
      <c r="A74" s="4" t="s">
        <v>88</v>
      </c>
      <c r="B74">
        <v>1396.349976</v>
      </c>
      <c r="C74">
        <v>1386.291626</v>
      </c>
      <c r="D74" s="5">
        <f t="shared" si="2"/>
        <v>-0.40300100337380407</v>
      </c>
      <c r="E74" s="5">
        <v>1.81643835616438E-2</v>
      </c>
      <c r="F74" s="5">
        <f t="shared" si="3"/>
        <v>-0.2571719211945287</v>
      </c>
      <c r="G74" s="5">
        <f>Table2[[#This Row],[Sharpe Ratio]]*$J$9</f>
        <v>-0.42116538693544786</v>
      </c>
    </row>
    <row r="75" spans="1:7" outlineLevel="1" x14ac:dyDescent="0.25">
      <c r="A75" s="4" t="s">
        <v>89</v>
      </c>
      <c r="B75">
        <v>1403.650024</v>
      </c>
      <c r="C75">
        <v>1393.5390629999999</v>
      </c>
      <c r="D75" s="5">
        <f t="shared" si="2"/>
        <v>0.52279310240888055</v>
      </c>
      <c r="E75" s="5">
        <v>1.8191780821917799E-2</v>
      </c>
      <c r="F75" s="5">
        <f t="shared" si="3"/>
        <v>0.30811955430161503</v>
      </c>
      <c r="G75" s="5">
        <f>Table2[[#This Row],[Sharpe Ratio]]*$J$9</f>
        <v>0.5046013215869628</v>
      </c>
    </row>
    <row r="76" spans="1:7" outlineLevel="1" x14ac:dyDescent="0.25">
      <c r="A76" s="4" t="s">
        <v>90</v>
      </c>
      <c r="B76">
        <v>1388.599976</v>
      </c>
      <c r="C76">
        <v>1378.5974120000001</v>
      </c>
      <c r="D76" s="5">
        <f t="shared" si="2"/>
        <v>-1.0722089819164116</v>
      </c>
      <c r="E76" s="5">
        <v>1.81643835616438E-2</v>
      </c>
      <c r="F76" s="5">
        <f t="shared" si="3"/>
        <v>-0.66580355821670256</v>
      </c>
      <c r="G76" s="5">
        <f>Table2[[#This Row],[Sharpe Ratio]]*$J$9</f>
        <v>-1.0903733654780554</v>
      </c>
    </row>
    <row r="77" spans="1:7" outlineLevel="1" x14ac:dyDescent="0.25">
      <c r="A77" s="4" t="s">
        <v>91</v>
      </c>
      <c r="B77">
        <v>1405.9499510000001</v>
      </c>
      <c r="C77">
        <v>1395.822388</v>
      </c>
      <c r="D77" s="5">
        <f t="shared" si="2"/>
        <v>1.2494565744912256</v>
      </c>
      <c r="E77" s="5">
        <v>1.82465753424658E-2</v>
      </c>
      <c r="F77" s="5">
        <f t="shared" si="3"/>
        <v>0.75180119425039782</v>
      </c>
      <c r="G77" s="5">
        <f>Table2[[#This Row],[Sharpe Ratio]]*$J$9</f>
        <v>1.2312099991487597</v>
      </c>
    </row>
    <row r="78" spans="1:7" outlineLevel="1" x14ac:dyDescent="0.25">
      <c r="A78" s="4" t="s">
        <v>92</v>
      </c>
      <c r="B78">
        <v>1389.75</v>
      </c>
      <c r="C78">
        <v>1379.7392580000001</v>
      </c>
      <c r="D78" s="5">
        <f t="shared" si="2"/>
        <v>-1.152233273965797</v>
      </c>
      <c r="E78" s="5">
        <v>1.8191780821917799E-2</v>
      </c>
      <c r="F78" s="5">
        <f t="shared" si="3"/>
        <v>-0.71468470413524887</v>
      </c>
      <c r="G78" s="5">
        <f>Table2[[#This Row],[Sharpe Ratio]]*$J$9</f>
        <v>-1.1704250547877149</v>
      </c>
    </row>
    <row r="79" spans="1:7" outlineLevel="1" x14ac:dyDescent="0.25">
      <c r="A79" s="4" t="s">
        <v>93</v>
      </c>
      <c r="B79">
        <v>1389.599976</v>
      </c>
      <c r="C79">
        <v>1379.5902100000001</v>
      </c>
      <c r="D79" s="5">
        <f t="shared" si="2"/>
        <v>-1.0802620794891915E-2</v>
      </c>
      <c r="E79" s="5">
        <v>1.8082191780821901E-2</v>
      </c>
      <c r="F79" s="5">
        <f t="shared" si="3"/>
        <v>-1.7637638262468974E-2</v>
      </c>
      <c r="G79" s="5">
        <f>Table2[[#This Row],[Sharpe Ratio]]*$J$9</f>
        <v>-2.888481257571382E-2</v>
      </c>
    </row>
    <row r="80" spans="1:7" outlineLevel="1" x14ac:dyDescent="0.25">
      <c r="A80" s="4" t="s">
        <v>94</v>
      </c>
      <c r="B80">
        <v>1400.4499510000001</v>
      </c>
      <c r="C80">
        <v>1390.362061</v>
      </c>
      <c r="D80" s="5">
        <f t="shared" si="2"/>
        <v>0.78080077126669867</v>
      </c>
      <c r="E80" s="5">
        <v>1.7972602739726E-2</v>
      </c>
      <c r="F80" s="5">
        <f t="shared" si="3"/>
        <v>0.4657979780077548</v>
      </c>
      <c r="G80" s="5">
        <f>Table2[[#This Row],[Sharpe Ratio]]*$J$9</f>
        <v>0.76282816852697266</v>
      </c>
    </row>
    <row r="81" spans="1:7" outlineLevel="1" x14ac:dyDescent="0.25">
      <c r="A81" s="4" t="s">
        <v>95</v>
      </c>
      <c r="B81">
        <v>1422.099976</v>
      </c>
      <c r="C81">
        <v>1411.8560789999999</v>
      </c>
      <c r="D81" s="5">
        <f t="shared" si="2"/>
        <v>1.5459295533812645</v>
      </c>
      <c r="E81" s="5">
        <v>1.7972602739726E-2</v>
      </c>
      <c r="F81" s="5">
        <f t="shared" si="3"/>
        <v>0.93300075620707479</v>
      </c>
      <c r="G81" s="5">
        <f>Table2[[#This Row],[Sharpe Ratio]]*$J$9</f>
        <v>1.5279569506415385</v>
      </c>
    </row>
    <row r="82" spans="1:7" outlineLevel="1" x14ac:dyDescent="0.25">
      <c r="A82" s="4" t="s">
        <v>96</v>
      </c>
      <c r="B82">
        <v>1406.9499510000001</v>
      </c>
      <c r="C82">
        <v>1396.815186</v>
      </c>
      <c r="D82" s="5">
        <f t="shared" si="2"/>
        <v>-1.065327636698854</v>
      </c>
      <c r="E82" s="5">
        <v>1.8027397260274001E-2</v>
      </c>
      <c r="F82" s="5">
        <f t="shared" si="3"/>
        <v>-0.66151802608065524</v>
      </c>
      <c r="G82" s="5">
        <f>Table2[[#This Row],[Sharpe Ratio]]*$J$9</f>
        <v>-1.083355033959128</v>
      </c>
    </row>
    <row r="83" spans="1:7" outlineLevel="1" x14ac:dyDescent="0.25">
      <c r="A83" s="4" t="s">
        <v>97</v>
      </c>
      <c r="B83">
        <v>1396.5500489999999</v>
      </c>
      <c r="C83">
        <v>1386.490356</v>
      </c>
      <c r="D83" s="5">
        <f t="shared" si="2"/>
        <v>-0.73916936925397803</v>
      </c>
      <c r="E83" s="5">
        <v>1.7999999999999999E-2</v>
      </c>
      <c r="F83" s="5">
        <f t="shared" si="3"/>
        <v>-0.46234260316966702</v>
      </c>
      <c r="G83" s="5">
        <f>Table2[[#This Row],[Sharpe Ratio]]*$J$9</f>
        <v>-0.75716936925397804</v>
      </c>
    </row>
    <row r="84" spans="1:7" outlineLevel="1" x14ac:dyDescent="0.25">
      <c r="A84" s="4" t="s">
        <v>98</v>
      </c>
      <c r="B84">
        <v>1401.849976</v>
      </c>
      <c r="C84">
        <v>1391.7520750000001</v>
      </c>
      <c r="D84" s="5">
        <f t="shared" si="2"/>
        <v>0.37949914164423504</v>
      </c>
      <c r="E84" s="5">
        <v>1.8027397260274001E-2</v>
      </c>
      <c r="F84" s="5">
        <f t="shared" si="3"/>
        <v>0.22072180156392793</v>
      </c>
      <c r="G84" s="5">
        <f>Table2[[#This Row],[Sharpe Ratio]]*$J$9</f>
        <v>0.36147174438396101</v>
      </c>
    </row>
    <row r="85" spans="1:7" outlineLevel="1" x14ac:dyDescent="0.25">
      <c r="A85" s="4" t="s">
        <v>99</v>
      </c>
      <c r="B85">
        <v>1372.150024</v>
      </c>
      <c r="C85">
        <v>1362.265991</v>
      </c>
      <c r="D85" s="5">
        <f t="shared" si="2"/>
        <v>-2.1186305039279429</v>
      </c>
      <c r="E85" s="5">
        <v>1.7999999999999999E-2</v>
      </c>
      <c r="F85" s="5">
        <f t="shared" si="3"/>
        <v>-1.3046688750379247</v>
      </c>
      <c r="G85" s="5">
        <f>Table2[[#This Row],[Sharpe Ratio]]*$J$9</f>
        <v>-2.1366305039279427</v>
      </c>
    </row>
    <row r="86" spans="1:7" outlineLevel="1" x14ac:dyDescent="0.25">
      <c r="A86" s="4" t="s">
        <v>100</v>
      </c>
      <c r="B86">
        <v>1379.5</v>
      </c>
      <c r="C86">
        <v>1369.5629879999999</v>
      </c>
      <c r="D86" s="5">
        <f t="shared" si="2"/>
        <v>0.53565141082640988</v>
      </c>
      <c r="E86" s="5">
        <v>1.7972602739726E-2</v>
      </c>
      <c r="F86" s="5">
        <f t="shared" si="3"/>
        <v>0.31610492639498761</v>
      </c>
      <c r="G86" s="5">
        <f>Table2[[#This Row],[Sharpe Ratio]]*$J$9</f>
        <v>0.51767880808668387</v>
      </c>
    </row>
    <row r="87" spans="1:7" outlineLevel="1" x14ac:dyDescent="0.25">
      <c r="A87" s="4" t="s">
        <v>101</v>
      </c>
      <c r="B87">
        <v>1393.3000489999999</v>
      </c>
      <c r="C87">
        <v>1383.2635499999999</v>
      </c>
      <c r="D87" s="5">
        <f t="shared" si="2"/>
        <v>1.0003601236338255</v>
      </c>
      <c r="E87" s="5">
        <v>1.7999999999999999E-2</v>
      </c>
      <c r="F87" s="5">
        <f t="shared" si="3"/>
        <v>0.59984853489046852</v>
      </c>
      <c r="G87" s="5">
        <f>Table2[[#This Row],[Sharpe Ratio]]*$J$9</f>
        <v>0.98236012363382563</v>
      </c>
    </row>
    <row r="88" spans="1:7" outlineLevel="1" x14ac:dyDescent="0.25">
      <c r="A88" s="4" t="s">
        <v>102</v>
      </c>
      <c r="B88">
        <v>1390.400024</v>
      </c>
      <c r="C88">
        <v>1380.3845209999999</v>
      </c>
      <c r="D88" s="5">
        <f t="shared" si="2"/>
        <v>-0.20813307774935064</v>
      </c>
      <c r="E88" s="5">
        <v>1.8027397260274001E-2</v>
      </c>
      <c r="F88" s="5">
        <f t="shared" si="3"/>
        <v>-0.13809806233057534</v>
      </c>
      <c r="G88" s="5">
        <f>Table2[[#This Row],[Sharpe Ratio]]*$J$9</f>
        <v>-0.22616047500962461</v>
      </c>
    </row>
    <row r="89" spans="1:7" outlineLevel="1" x14ac:dyDescent="0.25">
      <c r="A89" s="4" t="s">
        <v>103</v>
      </c>
      <c r="B89">
        <v>1412.599976</v>
      </c>
      <c r="C89">
        <v>1402.424561</v>
      </c>
      <c r="D89" s="5">
        <f t="shared" si="2"/>
        <v>1.5966594571803494</v>
      </c>
      <c r="E89" s="5">
        <v>1.7945205479452098E-2</v>
      </c>
      <c r="F89" s="5">
        <f t="shared" si="3"/>
        <v>0.96399416884970757</v>
      </c>
      <c r="G89" s="5">
        <f>Table2[[#This Row],[Sharpe Ratio]]*$J$9</f>
        <v>1.5787142517008974</v>
      </c>
    </row>
    <row r="90" spans="1:7" outlineLevel="1" x14ac:dyDescent="0.25">
      <c r="A90" s="4" t="s">
        <v>104</v>
      </c>
      <c r="B90">
        <v>1457.1999510000001</v>
      </c>
      <c r="C90">
        <v>1446.7032469999999</v>
      </c>
      <c r="D90" s="5">
        <f t="shared" si="2"/>
        <v>3.1572953890957933</v>
      </c>
      <c r="E90" s="5">
        <v>1.8027397260274001E-2</v>
      </c>
      <c r="F90" s="5">
        <f t="shared" si="3"/>
        <v>1.9168991698944398</v>
      </c>
      <c r="G90" s="5">
        <f>Table2[[#This Row],[Sharpe Ratio]]*$J$9</f>
        <v>3.1392679918355193</v>
      </c>
    </row>
    <row r="91" spans="1:7" outlineLevel="1" x14ac:dyDescent="0.25">
      <c r="A91" s="4" t="s">
        <v>105</v>
      </c>
      <c r="B91">
        <v>1446.349976</v>
      </c>
      <c r="C91">
        <v>1435.9313959999999</v>
      </c>
      <c r="D91" s="5">
        <f t="shared" si="2"/>
        <v>-0.74457916800403368</v>
      </c>
      <c r="E91" s="5">
        <v>1.7999999999999999E-2</v>
      </c>
      <c r="F91" s="5">
        <f t="shared" si="3"/>
        <v>-0.46564593336009602</v>
      </c>
      <c r="G91" s="5">
        <f>Table2[[#This Row],[Sharpe Ratio]]*$J$9</f>
        <v>-0.76257916800403369</v>
      </c>
    </row>
    <row r="92" spans="1:7" outlineLevel="1" x14ac:dyDescent="0.25">
      <c r="A92" s="4" t="s">
        <v>106</v>
      </c>
      <c r="B92">
        <v>1450.349976</v>
      </c>
      <c r="C92">
        <v>1439.9025879999999</v>
      </c>
      <c r="D92" s="5">
        <f t="shared" si="2"/>
        <v>0.27655861631428191</v>
      </c>
      <c r="E92" s="5">
        <v>1.79178082191781E-2</v>
      </c>
      <c r="F92" s="5">
        <f t="shared" si="3"/>
        <v>0.15793119658078184</v>
      </c>
      <c r="G92" s="5">
        <f>Table2[[#This Row],[Sharpe Ratio]]*$J$9</f>
        <v>0.25864080809510381</v>
      </c>
    </row>
    <row r="93" spans="1:7" outlineLevel="1" x14ac:dyDescent="0.25">
      <c r="A93" s="4" t="s">
        <v>107</v>
      </c>
      <c r="B93">
        <v>1469.400024</v>
      </c>
      <c r="C93">
        <v>1458.8154300000001</v>
      </c>
      <c r="D93" s="5">
        <f t="shared" si="2"/>
        <v>1.3134806588735781</v>
      </c>
      <c r="E93" s="5">
        <v>1.7726027397260299E-2</v>
      </c>
      <c r="F93" s="5">
        <f t="shared" si="3"/>
        <v>0.79121342425166508</v>
      </c>
      <c r="G93" s="5">
        <f>Table2[[#This Row],[Sharpe Ratio]]*$J$9</f>
        <v>1.2957546314763178</v>
      </c>
    </row>
    <row r="94" spans="1:7" outlineLevel="1" x14ac:dyDescent="0.25">
      <c r="A94" s="4" t="s">
        <v>108</v>
      </c>
      <c r="B94">
        <v>1472.4499510000001</v>
      </c>
      <c r="C94">
        <v>1461.8435059999999</v>
      </c>
      <c r="D94" s="5">
        <f t="shared" si="2"/>
        <v>0.20757087824330167</v>
      </c>
      <c r="E94" s="5">
        <v>1.7479452054794498E-2</v>
      </c>
      <c r="F94" s="5">
        <f t="shared" si="3"/>
        <v>0.11607358722239711</v>
      </c>
      <c r="G94" s="5">
        <f>Table2[[#This Row],[Sharpe Ratio]]*$J$9</f>
        <v>0.19009142618850716</v>
      </c>
    </row>
    <row r="95" spans="1:7" outlineLevel="1" x14ac:dyDescent="0.25">
      <c r="A95" s="4" t="s">
        <v>109</v>
      </c>
      <c r="B95">
        <v>1448.8000489999999</v>
      </c>
      <c r="C95">
        <v>1438.3637699999999</v>
      </c>
      <c r="D95" s="5">
        <f t="shared" si="2"/>
        <v>-1.6061730208212888</v>
      </c>
      <c r="E95" s="5">
        <v>1.74520547945205E-2</v>
      </c>
      <c r="F95" s="5">
        <f t="shared" si="3"/>
        <v>-0.99141760683132241</v>
      </c>
      <c r="G95" s="5">
        <f>Table2[[#This Row],[Sharpe Ratio]]*$J$9</f>
        <v>-1.6236250756158093</v>
      </c>
    </row>
    <row r="96" spans="1:7" outlineLevel="1" x14ac:dyDescent="0.25">
      <c r="A96" s="4" t="s">
        <v>110</v>
      </c>
      <c r="B96">
        <v>1437.099976</v>
      </c>
      <c r="C96">
        <v>1426.748047</v>
      </c>
      <c r="D96" s="5">
        <f t="shared" si="2"/>
        <v>-0.8075650431601078</v>
      </c>
      <c r="E96" s="5">
        <v>1.7561643835616401E-2</v>
      </c>
      <c r="F96" s="5">
        <f t="shared" si="3"/>
        <v>-0.50383868643054186</v>
      </c>
      <c r="G96" s="5">
        <f>Table2[[#This Row],[Sharpe Ratio]]*$J$9</f>
        <v>-0.82512668699572422</v>
      </c>
    </row>
    <row r="97" spans="1:7" outlineLevel="1" x14ac:dyDescent="0.25">
      <c r="A97" s="4" t="s">
        <v>111</v>
      </c>
      <c r="B97">
        <v>1452.099976</v>
      </c>
      <c r="C97">
        <v>1441.6400149999999</v>
      </c>
      <c r="D97" s="5">
        <f t="shared" si="2"/>
        <v>1.0437699936798994</v>
      </c>
      <c r="E97" s="5">
        <v>1.7479452054794498E-2</v>
      </c>
      <c r="F97" s="5">
        <f t="shared" si="3"/>
        <v>0.62667331761039224</v>
      </c>
      <c r="G97" s="5">
        <f>Table2[[#This Row],[Sharpe Ratio]]*$J$9</f>
        <v>1.0262905416251049</v>
      </c>
    </row>
    <row r="98" spans="1:7" outlineLevel="1" x14ac:dyDescent="0.25">
      <c r="A98" s="4" t="s">
        <v>112</v>
      </c>
      <c r="B98">
        <v>1399.1999510000001</v>
      </c>
      <c r="C98">
        <v>1389.1210940000001</v>
      </c>
      <c r="D98" s="5">
        <f t="shared" si="2"/>
        <v>-3.6429982834514929</v>
      </c>
      <c r="E98" s="5">
        <v>1.7534246575342499E-2</v>
      </c>
      <c r="F98" s="5">
        <f t="shared" si="3"/>
        <v>-2.2351936140620134</v>
      </c>
      <c r="G98" s="5">
        <f>Table2[[#This Row],[Sharpe Ratio]]*$J$9</f>
        <v>-3.6605325300268352</v>
      </c>
    </row>
    <row r="99" spans="1:7" outlineLevel="1" x14ac:dyDescent="0.25">
      <c r="A99" s="4" t="s">
        <v>113</v>
      </c>
      <c r="B99">
        <v>1393.599976</v>
      </c>
      <c r="C99">
        <v>1383.5614009999999</v>
      </c>
      <c r="D99" s="5">
        <f t="shared" si="2"/>
        <v>-0.40023098231061205</v>
      </c>
      <c r="E99" s="5">
        <v>1.74520547945205E-2</v>
      </c>
      <c r="F99" s="5">
        <f t="shared" si="3"/>
        <v>-0.25504552946359832</v>
      </c>
      <c r="G99" s="5">
        <f>Table2[[#This Row],[Sharpe Ratio]]*$J$9</f>
        <v>-0.41768303710513255</v>
      </c>
    </row>
    <row r="100" spans="1:7" outlineLevel="1" x14ac:dyDescent="0.25">
      <c r="A100" s="4" t="s">
        <v>114</v>
      </c>
      <c r="B100">
        <v>1380.0500489999999</v>
      </c>
      <c r="C100">
        <v>1370.1091309999999</v>
      </c>
      <c r="D100" s="5">
        <f t="shared" si="2"/>
        <v>-0.97229295283006723</v>
      </c>
      <c r="E100" s="5">
        <v>1.7534246575342499E-2</v>
      </c>
      <c r="F100" s="5">
        <f t="shared" si="3"/>
        <v>-0.60440807914897554</v>
      </c>
      <c r="G100" s="5">
        <f>Table2[[#This Row],[Sharpe Ratio]]*$J$9</f>
        <v>-0.98982719940540975</v>
      </c>
    </row>
    <row r="101" spans="1:7" outlineLevel="1" x14ac:dyDescent="0.25">
      <c r="A101" s="4" t="s">
        <v>115</v>
      </c>
      <c r="B101">
        <v>1377.849976</v>
      </c>
      <c r="C101">
        <v>1367.924927</v>
      </c>
      <c r="D101" s="5">
        <f t="shared" si="2"/>
        <v>-0.15941825001967169</v>
      </c>
      <c r="E101" s="5">
        <v>1.7561643835616401E-2</v>
      </c>
      <c r="F101" s="5">
        <f t="shared" si="3"/>
        <v>-0.10806742606923724</v>
      </c>
      <c r="G101" s="5">
        <f>Table2[[#This Row],[Sharpe Ratio]]*$J$9</f>
        <v>-0.17697989385528809</v>
      </c>
    </row>
    <row r="102" spans="1:7" outlineLevel="1" x14ac:dyDescent="0.25">
      <c r="A102" s="4" t="s">
        <v>116</v>
      </c>
      <c r="B102">
        <v>1396.900024</v>
      </c>
      <c r="C102">
        <v>1386.8376459999999</v>
      </c>
      <c r="D102" s="5">
        <f t="shared" si="2"/>
        <v>1.3825845722014396</v>
      </c>
      <c r="E102" s="5">
        <v>1.7616438356164402E-2</v>
      </c>
      <c r="F102" s="5">
        <f t="shared" si="3"/>
        <v>0.83347655870899651</v>
      </c>
      <c r="G102" s="5">
        <f>Table2[[#This Row],[Sharpe Ratio]]*$J$9</f>
        <v>1.3649681338452753</v>
      </c>
    </row>
    <row r="103" spans="1:7" outlineLevel="1" x14ac:dyDescent="0.25">
      <c r="A103" s="4" t="s">
        <v>117</v>
      </c>
      <c r="B103">
        <v>1397.8000489999999</v>
      </c>
      <c r="C103">
        <v>1387.731323</v>
      </c>
      <c r="D103" s="5">
        <f t="shared" si="2"/>
        <v>6.4439914980507496E-2</v>
      </c>
      <c r="E103" s="5">
        <v>1.7616438356164402E-2</v>
      </c>
      <c r="F103" s="5">
        <f t="shared" si="3"/>
        <v>2.8591341582244155E-2</v>
      </c>
      <c r="G103" s="5">
        <f>Table2[[#This Row],[Sharpe Ratio]]*$J$9</f>
        <v>4.6823476624343094E-2</v>
      </c>
    </row>
    <row r="104" spans="1:7" outlineLevel="1" x14ac:dyDescent="0.25">
      <c r="A104" s="4" t="s">
        <v>118</v>
      </c>
      <c r="B104">
        <v>1397.8000489999999</v>
      </c>
      <c r="C104">
        <v>1387.731323</v>
      </c>
      <c r="D104" s="5">
        <f t="shared" si="2"/>
        <v>0</v>
      </c>
      <c r="E104" s="5">
        <v>1.7534246575342499E-2</v>
      </c>
      <c r="F104" s="5">
        <f t="shared" si="3"/>
        <v>-1.0706758006138239E-2</v>
      </c>
      <c r="G104" s="5">
        <f>Table2[[#This Row],[Sharpe Ratio]]*$J$9</f>
        <v>-1.7534246575342499E-2</v>
      </c>
    </row>
    <row r="105" spans="1:7" outlineLevel="1" x14ac:dyDescent="0.25">
      <c r="A105" s="4" t="s">
        <v>119</v>
      </c>
      <c r="B105">
        <v>1398.25</v>
      </c>
      <c r="C105">
        <v>1388.1779790000001</v>
      </c>
      <c r="D105" s="5">
        <f t="shared" si="2"/>
        <v>3.2186057387129097E-2</v>
      </c>
      <c r="E105" s="5">
        <v>1.7534246575342499E-2</v>
      </c>
      <c r="F105" s="5">
        <f t="shared" si="3"/>
        <v>8.9466856781928623E-3</v>
      </c>
      <c r="G105" s="5">
        <f>Table2[[#This Row],[Sharpe Ratio]]*$J$9</f>
        <v>1.4651810811786597E-2</v>
      </c>
    </row>
    <row r="106" spans="1:7" outlineLevel="1" x14ac:dyDescent="0.25">
      <c r="A106" s="4" t="s">
        <v>120</v>
      </c>
      <c r="B106">
        <v>1402</v>
      </c>
      <c r="C106">
        <v>1391.901001</v>
      </c>
      <c r="D106" s="5">
        <f t="shared" si="2"/>
        <v>0.26819486091271827</v>
      </c>
      <c r="E106" s="5">
        <v>1.75068493150685E-2</v>
      </c>
      <c r="F106" s="5">
        <f t="shared" si="3"/>
        <v>0.15307506163341292</v>
      </c>
      <c r="G106" s="5">
        <f>Table2[[#This Row],[Sharpe Ratio]]*$J$9</f>
        <v>0.25068801159764975</v>
      </c>
    </row>
    <row r="107" spans="1:7" outlineLevel="1" x14ac:dyDescent="0.25">
      <c r="A107" s="4" t="s">
        <v>121</v>
      </c>
      <c r="B107">
        <v>1405.6999510000001</v>
      </c>
      <c r="C107">
        <v>1395.5742190000001</v>
      </c>
      <c r="D107" s="5">
        <f t="shared" si="2"/>
        <v>0.26389937196402702</v>
      </c>
      <c r="E107" s="5">
        <v>1.7589041095890399E-2</v>
      </c>
      <c r="F107" s="5">
        <f t="shared" si="3"/>
        <v>0.15040196313456189</v>
      </c>
      <c r="G107" s="5">
        <f>Table2[[#This Row],[Sharpe Ratio]]*$J$9</f>
        <v>0.24631033086813661</v>
      </c>
    </row>
    <row r="108" spans="1:7" outlineLevel="1" x14ac:dyDescent="0.25">
      <c r="A108" s="4" t="s">
        <v>122</v>
      </c>
      <c r="B108">
        <v>1405.1999510000001</v>
      </c>
      <c r="C108">
        <v>1395.077759</v>
      </c>
      <c r="D108" s="5">
        <f t="shared" si="2"/>
        <v>-3.5573887310402785E-2</v>
      </c>
      <c r="E108" s="5">
        <v>1.7589041095890399E-2</v>
      </c>
      <c r="F108" s="5">
        <f t="shared" si="3"/>
        <v>-3.2462336314140451E-2</v>
      </c>
      <c r="G108" s="5">
        <f>Table2[[#This Row],[Sharpe Ratio]]*$J$9</f>
        <v>-5.3162928406293192E-2</v>
      </c>
    </row>
    <row r="109" spans="1:7" outlineLevel="1" x14ac:dyDescent="0.25">
      <c r="A109" s="4" t="s">
        <v>123</v>
      </c>
      <c r="B109">
        <v>1392.349976</v>
      </c>
      <c r="C109">
        <v>1382.3204350000001</v>
      </c>
      <c r="D109" s="5">
        <f t="shared" si="2"/>
        <v>-0.91445253984584474</v>
      </c>
      <c r="E109" s="5">
        <v>1.7534246575342499E-2</v>
      </c>
      <c r="F109" s="5">
        <f t="shared" si="3"/>
        <v>-0.56908957817226224</v>
      </c>
      <c r="G109" s="5">
        <f>Table2[[#This Row],[Sharpe Ratio]]*$J$9</f>
        <v>-0.93198678642118726</v>
      </c>
    </row>
    <row r="110" spans="1:7" outlineLevel="1" x14ac:dyDescent="0.25">
      <c r="A110" s="4" t="s">
        <v>124</v>
      </c>
      <c r="B110">
        <v>1403.849976</v>
      </c>
      <c r="C110">
        <v>1393.7376710000001</v>
      </c>
      <c r="D110" s="5">
        <f t="shared" si="2"/>
        <v>0.82594713287298394</v>
      </c>
      <c r="E110" s="5">
        <v>1.7589041095890399E-2</v>
      </c>
      <c r="F110" s="5">
        <f t="shared" si="3"/>
        <v>0.49359945029699503</v>
      </c>
      <c r="G110" s="5">
        <f>Table2[[#This Row],[Sharpe Ratio]]*$J$9</f>
        <v>0.8083580917770935</v>
      </c>
    </row>
    <row r="111" spans="1:7" outlineLevel="1" x14ac:dyDescent="0.25">
      <c r="A111" s="4" t="s">
        <v>125</v>
      </c>
      <c r="B111">
        <v>1393.6999510000001</v>
      </c>
      <c r="C111">
        <v>1383.6606449999999</v>
      </c>
      <c r="D111" s="5">
        <f t="shared" si="2"/>
        <v>-0.72302171417738537</v>
      </c>
      <c r="E111" s="5">
        <v>1.7589041095890399E-2</v>
      </c>
      <c r="F111" s="5">
        <f t="shared" si="3"/>
        <v>-0.45223158573606093</v>
      </c>
      <c r="G111" s="5">
        <f>Table2[[#This Row],[Sharpe Ratio]]*$J$9</f>
        <v>-0.7406107552732758</v>
      </c>
    </row>
    <row r="112" spans="1:7" outlineLevel="1" x14ac:dyDescent="0.25">
      <c r="A112" s="4" t="s">
        <v>126</v>
      </c>
      <c r="B112">
        <v>1395.4499510000001</v>
      </c>
      <c r="C112">
        <v>1385.3980710000001</v>
      </c>
      <c r="D112" s="5">
        <f t="shared" si="2"/>
        <v>0.12556734964448424</v>
      </c>
      <c r="E112" s="5">
        <v>1.7561643835616401E-2</v>
      </c>
      <c r="F112" s="5">
        <f t="shared" si="3"/>
        <v>6.5950421673884735E-2</v>
      </c>
      <c r="G112" s="5">
        <f>Table2[[#This Row],[Sharpe Ratio]]*$J$9</f>
        <v>0.10800570580886784</v>
      </c>
    </row>
    <row r="113" spans="1:7" outlineLevel="1" x14ac:dyDescent="0.25">
      <c r="A113" s="4" t="s">
        <v>127</v>
      </c>
      <c r="B113">
        <v>1382.349976</v>
      </c>
      <c r="C113">
        <v>1372.392456</v>
      </c>
      <c r="D113" s="5">
        <f t="shared" si="2"/>
        <v>-0.93876375839129222</v>
      </c>
      <c r="E113" s="5">
        <v>1.7561643835616401E-2</v>
      </c>
      <c r="F113" s="5">
        <f t="shared" si="3"/>
        <v>-0.58395121870620348</v>
      </c>
      <c r="G113" s="5">
        <f>Table2[[#This Row],[Sharpe Ratio]]*$J$9</f>
        <v>-0.95632540222690865</v>
      </c>
    </row>
    <row r="114" spans="1:7" outlineLevel="1" x14ac:dyDescent="0.25">
      <c r="A114" s="4" t="s">
        <v>128</v>
      </c>
      <c r="B114">
        <v>1419.8000489999999</v>
      </c>
      <c r="C114">
        <v>1409.572754</v>
      </c>
      <c r="D114" s="5">
        <f t="shared" si="2"/>
        <v>2.7091593106221445</v>
      </c>
      <c r="E114" s="5">
        <v>1.7561643835616401E-2</v>
      </c>
      <c r="F114" s="5">
        <f t="shared" si="3"/>
        <v>1.6435428088877981</v>
      </c>
      <c r="G114" s="5">
        <f>Table2[[#This Row],[Sharpe Ratio]]*$J$9</f>
        <v>2.691597666786528</v>
      </c>
    </row>
    <row r="115" spans="1:7" outlineLevel="1" x14ac:dyDescent="0.25">
      <c r="A115" s="4" t="s">
        <v>129</v>
      </c>
      <c r="B115">
        <v>1428.099976</v>
      </c>
      <c r="C115">
        <v>1417.8129879999999</v>
      </c>
      <c r="D115" s="5">
        <f t="shared" si="2"/>
        <v>0.58459089654054885</v>
      </c>
      <c r="E115" s="5">
        <v>1.7561643835616401E-2</v>
      </c>
      <c r="F115" s="5">
        <f t="shared" si="3"/>
        <v>0.34623928464941939</v>
      </c>
      <c r="G115" s="5">
        <f>Table2[[#This Row],[Sharpe Ratio]]*$J$9</f>
        <v>0.56702925270493243</v>
      </c>
    </row>
    <row r="116" spans="1:7" outlineLevel="1" x14ac:dyDescent="0.25">
      <c r="A116" s="4" t="s">
        <v>130</v>
      </c>
      <c r="B116">
        <v>1428.3000489999999</v>
      </c>
      <c r="C116">
        <v>1418.0115969999999</v>
      </c>
      <c r="D116" s="5">
        <f t="shared" si="2"/>
        <v>1.4008123897935043E-2</v>
      </c>
      <c r="E116" s="5">
        <v>1.7369863013698601E-2</v>
      </c>
      <c r="F116" s="5">
        <f t="shared" si="3"/>
        <v>-2.0527444414329787E-3</v>
      </c>
      <c r="G116" s="5">
        <f>Table2[[#This Row],[Sharpe Ratio]]*$J$9</f>
        <v>-3.3617391157635579E-3</v>
      </c>
    </row>
    <row r="117" spans="1:7" outlineLevel="1" x14ac:dyDescent="0.25">
      <c r="A117" s="4" t="s">
        <v>131</v>
      </c>
      <c r="B117">
        <v>1434.75</v>
      </c>
      <c r="C117">
        <v>1424.415039</v>
      </c>
      <c r="D117" s="5">
        <f t="shared" si="2"/>
        <v>0.45157895841947404</v>
      </c>
      <c r="E117" s="5">
        <v>1.73150684931507E-2</v>
      </c>
      <c r="F117" s="5">
        <f t="shared" si="3"/>
        <v>0.26517012637336984</v>
      </c>
      <c r="G117" s="5">
        <f>Table2[[#This Row],[Sharpe Ratio]]*$J$9</f>
        <v>0.43426388992632337</v>
      </c>
    </row>
    <row r="118" spans="1:7" outlineLevel="1" x14ac:dyDescent="0.25">
      <c r="A118" s="4" t="s">
        <v>132</v>
      </c>
      <c r="B118">
        <v>1432.5500489999999</v>
      </c>
      <c r="C118">
        <v>1422.230957</v>
      </c>
      <c r="D118" s="5">
        <f t="shared" si="2"/>
        <v>-0.15333185484571743</v>
      </c>
      <c r="E118" s="5">
        <v>1.7342465753424699E-2</v>
      </c>
      <c r="F118" s="5">
        <f t="shared" si="3"/>
        <v>-0.10421711823573893</v>
      </c>
      <c r="G118" s="5">
        <f>Table2[[#This Row],[Sharpe Ratio]]*$J$9</f>
        <v>-0.17067432059914212</v>
      </c>
    </row>
    <row r="119" spans="1:7" outlineLevel="1" x14ac:dyDescent="0.25">
      <c r="A119" s="4" t="s">
        <v>133</v>
      </c>
      <c r="B119">
        <v>1445.599976</v>
      </c>
      <c r="C119">
        <v>1435.1868899999999</v>
      </c>
      <c r="D119" s="5">
        <f t="shared" si="2"/>
        <v>0.91095844428310535</v>
      </c>
      <c r="E119" s="5">
        <v>1.7205479452054799E-2</v>
      </c>
      <c r="F119" s="5">
        <f t="shared" si="3"/>
        <v>0.54574324996497448</v>
      </c>
      <c r="G119" s="5">
        <f>Table2[[#This Row],[Sharpe Ratio]]*$J$9</f>
        <v>0.8937529648310506</v>
      </c>
    </row>
    <row r="120" spans="1:7" outlineLevel="1" x14ac:dyDescent="0.25">
      <c r="A120" s="4" t="s">
        <v>134</v>
      </c>
      <c r="B120">
        <v>1453.900024</v>
      </c>
      <c r="C120">
        <v>1443.427124</v>
      </c>
      <c r="D120" s="5">
        <f t="shared" si="2"/>
        <v>0.57415755797491919</v>
      </c>
      <c r="E120" s="5">
        <v>1.7287671232876702E-2</v>
      </c>
      <c r="F120" s="5">
        <f t="shared" si="3"/>
        <v>0.34003577471284629</v>
      </c>
      <c r="G120" s="5">
        <f>Table2[[#This Row],[Sharpe Ratio]]*$J$9</f>
        <v>0.55686988674204252</v>
      </c>
    </row>
    <row r="121" spans="1:7" outlineLevel="1" x14ac:dyDescent="0.25">
      <c r="A121" s="4" t="s">
        <v>135</v>
      </c>
      <c r="B121">
        <v>1456.150024</v>
      </c>
      <c r="C121">
        <v>1445.660889</v>
      </c>
      <c r="D121" s="5">
        <f t="shared" si="2"/>
        <v>0.15475426246736035</v>
      </c>
      <c r="E121" s="5">
        <v>1.7205479452054799E-2</v>
      </c>
      <c r="F121" s="5">
        <f t="shared" si="3"/>
        <v>8.3990009348601152E-2</v>
      </c>
      <c r="G121" s="5">
        <f>Table2[[#This Row],[Sharpe Ratio]]*$J$9</f>
        <v>0.13754878301530554</v>
      </c>
    </row>
    <row r="122" spans="1:7" outlineLevel="1" x14ac:dyDescent="0.25">
      <c r="A122" s="4" t="s">
        <v>136</v>
      </c>
      <c r="B122">
        <v>1471.25</v>
      </c>
      <c r="C122">
        <v>1460.6521</v>
      </c>
      <c r="D122" s="5">
        <f t="shared" si="2"/>
        <v>1.0369797726470953</v>
      </c>
      <c r="E122" s="5">
        <v>1.71780821917808E-2</v>
      </c>
      <c r="F122" s="5">
        <f t="shared" si="3"/>
        <v>0.62271109665528757</v>
      </c>
      <c r="G122" s="5">
        <f>Table2[[#This Row],[Sharpe Ratio]]*$J$9</f>
        <v>1.0198016904553144</v>
      </c>
    </row>
    <row r="123" spans="1:7" outlineLevel="1" x14ac:dyDescent="0.25">
      <c r="A123" s="4" t="s">
        <v>137</v>
      </c>
      <c r="B123">
        <v>1457.5500489999999</v>
      </c>
      <c r="C123">
        <v>1447.0509030000001</v>
      </c>
      <c r="D123" s="5">
        <f t="shared" si="2"/>
        <v>-0.93117293296602899</v>
      </c>
      <c r="E123" s="5">
        <v>1.7232876712328801E-2</v>
      </c>
      <c r="F123" s="5">
        <f t="shared" si="3"/>
        <v>-0.5791153587472252</v>
      </c>
      <c r="G123" s="5">
        <f>Table2[[#This Row],[Sharpe Ratio]]*$J$9</f>
        <v>-0.94840580967835775</v>
      </c>
    </row>
    <row r="124" spans="1:7" outlineLevel="1" x14ac:dyDescent="0.25">
      <c r="A124" s="4" t="s">
        <v>138</v>
      </c>
      <c r="B124">
        <v>1485.0500489999999</v>
      </c>
      <c r="C124">
        <v>1474.352783</v>
      </c>
      <c r="D124" s="5">
        <f t="shared" si="2"/>
        <v>1.8867256116145148</v>
      </c>
      <c r="E124" s="5">
        <v>1.7232876712328801E-2</v>
      </c>
      <c r="F124" s="5">
        <f t="shared" si="3"/>
        <v>1.1415492659364677</v>
      </c>
      <c r="G124" s="5">
        <f>Table2[[#This Row],[Sharpe Ratio]]*$J$9</f>
        <v>1.8694927349021859</v>
      </c>
    </row>
    <row r="125" spans="1:7" outlineLevel="1" x14ac:dyDescent="0.25">
      <c r="A125" s="4" t="s">
        <v>139</v>
      </c>
      <c r="B125">
        <v>1472.0500489999999</v>
      </c>
      <c r="C125">
        <v>1461.4464109999999</v>
      </c>
      <c r="D125" s="5">
        <f t="shared" si="2"/>
        <v>-0.87539238564995348</v>
      </c>
      <c r="E125" s="5">
        <v>1.7041095890411001E-2</v>
      </c>
      <c r="F125" s="5">
        <f t="shared" si="3"/>
        <v>-0.54493754735175892</v>
      </c>
      <c r="G125" s="5">
        <f>Table2[[#This Row],[Sharpe Ratio]]*$J$9</f>
        <v>-0.89243348154036439</v>
      </c>
    </row>
    <row r="126" spans="1:7" outlineLevel="1" x14ac:dyDescent="0.25">
      <c r="A126" s="4" t="s">
        <v>140</v>
      </c>
      <c r="B126">
        <v>1497</v>
      </c>
      <c r="C126">
        <v>1486.216553</v>
      </c>
      <c r="D126" s="5">
        <f t="shared" si="2"/>
        <v>1.6949059379502751</v>
      </c>
      <c r="E126" s="5">
        <v>1.6767123287671201E-2</v>
      </c>
      <c r="F126" s="5">
        <f t="shared" si="3"/>
        <v>1.0247047748585234</v>
      </c>
      <c r="G126" s="5">
        <f>Table2[[#This Row],[Sharpe Ratio]]*$J$9</f>
        <v>1.678138814662604</v>
      </c>
    </row>
    <row r="127" spans="1:7" outlineLevel="1" x14ac:dyDescent="0.25">
      <c r="A127" s="4" t="s">
        <v>141</v>
      </c>
      <c r="B127">
        <v>1492.75</v>
      </c>
      <c r="C127">
        <v>1481.997192</v>
      </c>
      <c r="D127" s="5">
        <f t="shared" si="2"/>
        <v>-0.28389947558334905</v>
      </c>
      <c r="E127" s="5">
        <v>1.69315068493151E-2</v>
      </c>
      <c r="F127" s="5">
        <f t="shared" si="3"/>
        <v>-0.18369335208190685</v>
      </c>
      <c r="G127" s="5">
        <f>Table2[[#This Row],[Sharpe Ratio]]*$J$9</f>
        <v>-0.30083098243266415</v>
      </c>
    </row>
    <row r="128" spans="1:7" outlineLevel="1" x14ac:dyDescent="0.25">
      <c r="A128" s="4" t="s">
        <v>142</v>
      </c>
      <c r="B128">
        <v>1519.3000489999999</v>
      </c>
      <c r="C128">
        <v>1508.3560789999999</v>
      </c>
      <c r="D128" s="5">
        <f t="shared" si="2"/>
        <v>1.7786057316632187</v>
      </c>
      <c r="E128" s="5">
        <v>1.7041095890411001E-2</v>
      </c>
      <c r="F128" s="5">
        <f t="shared" si="3"/>
        <v>1.0756462324371123</v>
      </c>
      <c r="G128" s="5">
        <f>Table2[[#This Row],[Sharpe Ratio]]*$J$9</f>
        <v>1.7615646357728074</v>
      </c>
    </row>
    <row r="129" spans="1:7" outlineLevel="1" x14ac:dyDescent="0.25">
      <c r="A129" s="4" t="s">
        <v>143</v>
      </c>
      <c r="B129">
        <v>1497.599976</v>
      </c>
      <c r="C129">
        <v>1486.8122559999999</v>
      </c>
      <c r="D129" s="5">
        <f t="shared" si="2"/>
        <v>-1.4282982181689441</v>
      </c>
      <c r="E129" s="5">
        <v>1.7041095890411001E-2</v>
      </c>
      <c r="F129" s="5">
        <f t="shared" si="3"/>
        <v>-0.88255279209731763</v>
      </c>
      <c r="G129" s="5">
        <f>Table2[[#This Row],[Sharpe Ratio]]*$J$9</f>
        <v>-1.4453393140593551</v>
      </c>
    </row>
    <row r="130" spans="1:7" outlineLevel="1" x14ac:dyDescent="0.25">
      <c r="A130" s="4" t="s">
        <v>144</v>
      </c>
      <c r="B130">
        <v>1519</v>
      </c>
      <c r="C130">
        <v>1508.0581050000001</v>
      </c>
      <c r="D130" s="5">
        <f t="shared" si="2"/>
        <v>1.428953044627046</v>
      </c>
      <c r="E130" s="5">
        <v>1.7013698630136999E-2</v>
      </c>
      <c r="F130" s="5">
        <f t="shared" si="3"/>
        <v>0.8621581105282653</v>
      </c>
      <c r="G130" s="5">
        <f>Table2[[#This Row],[Sharpe Ratio]]*$J$9</f>
        <v>1.411939345996909</v>
      </c>
    </row>
    <row r="131" spans="1:7" outlineLevel="1" x14ac:dyDescent="0.25">
      <c r="A131" s="4" t="s">
        <v>145</v>
      </c>
      <c r="B131">
        <v>1514.4499510000001</v>
      </c>
      <c r="C131">
        <v>1503.540894</v>
      </c>
      <c r="D131" s="5">
        <f t="shared" si="2"/>
        <v>-0.29953825950228552</v>
      </c>
      <c r="E131" s="5">
        <v>1.6986301369863E-2</v>
      </c>
      <c r="F131" s="5">
        <f t="shared" si="3"/>
        <v>-0.19327616169279688</v>
      </c>
      <c r="G131" s="5">
        <f>Table2[[#This Row],[Sharpe Ratio]]*$J$9</f>
        <v>-0.31652456087214853</v>
      </c>
    </row>
    <row r="132" spans="1:7" outlineLevel="1" x14ac:dyDescent="0.25">
      <c r="A132" s="4" t="s">
        <v>146</v>
      </c>
      <c r="B132">
        <v>1496.349976</v>
      </c>
      <c r="C132">
        <v>1485.571289</v>
      </c>
      <c r="D132" s="5">
        <f t="shared" si="2"/>
        <v>-1.1951523947043352</v>
      </c>
      <c r="E132" s="5">
        <v>1.6986301369863E-2</v>
      </c>
      <c r="F132" s="5">
        <f t="shared" si="3"/>
        <v>-0.74015587912358793</v>
      </c>
      <c r="G132" s="5">
        <f>Table2[[#This Row],[Sharpe Ratio]]*$J$9</f>
        <v>-1.2121386960741982</v>
      </c>
    </row>
    <row r="133" spans="1:7" outlineLevel="1" x14ac:dyDescent="0.25">
      <c r="A133" s="4" t="s">
        <v>147</v>
      </c>
      <c r="B133">
        <v>1444.849976</v>
      </c>
      <c r="C133">
        <v>1434.4422609999999</v>
      </c>
      <c r="D133" s="5">
        <f t="shared" si="2"/>
        <v>-3.441708141412525</v>
      </c>
      <c r="E133" s="5">
        <v>1.7041095890411001E-2</v>
      </c>
      <c r="F133" s="5">
        <f t="shared" si="3"/>
        <v>-2.1119807417213985</v>
      </c>
      <c r="G133" s="5">
        <f>Table2[[#This Row],[Sharpe Ratio]]*$J$9</f>
        <v>-3.458749237302936</v>
      </c>
    </row>
    <row r="134" spans="1:7" outlineLevel="1" x14ac:dyDescent="0.25">
      <c r="A134" s="4" t="s">
        <v>148</v>
      </c>
      <c r="B134">
        <v>1409.849976</v>
      </c>
      <c r="C134">
        <v>1399.694336</v>
      </c>
      <c r="D134" s="5">
        <f t="shared" si="2"/>
        <v>-2.4223996981081575</v>
      </c>
      <c r="E134" s="5">
        <v>1.73150684931507E-2</v>
      </c>
      <c r="F134" s="5">
        <f t="shared" si="3"/>
        <v>-1.4897381246329375</v>
      </c>
      <c r="G134" s="5">
        <f>Table2[[#This Row],[Sharpe Ratio]]*$J$9</f>
        <v>-2.4397147666013081</v>
      </c>
    </row>
    <row r="135" spans="1:7" outlineLevel="1" x14ac:dyDescent="0.25">
      <c r="A135" s="4" t="s">
        <v>149</v>
      </c>
      <c r="B135">
        <v>1423.150024</v>
      </c>
      <c r="C135">
        <v>1412.8985600000001</v>
      </c>
      <c r="D135" s="5">
        <f t="shared" ref="D135:D198" si="4">100*((C135/C134)-1)</f>
        <v>0.94336482333239324</v>
      </c>
      <c r="E135" s="5">
        <v>1.7287671232876702E-2</v>
      </c>
      <c r="F135" s="5">
        <f t="shared" ref="F135:F198" si="5">(D135-E135)/$J$9</f>
        <v>0.56548103848879072</v>
      </c>
      <c r="G135" s="5">
        <f>Table2[[#This Row],[Sharpe Ratio]]*$J$9</f>
        <v>0.92607715209951647</v>
      </c>
    </row>
    <row r="136" spans="1:7" outlineLevel="1" x14ac:dyDescent="0.25">
      <c r="A136" s="4" t="s">
        <v>150</v>
      </c>
      <c r="B136">
        <v>1438.650024</v>
      </c>
      <c r="C136">
        <v>1428.286987</v>
      </c>
      <c r="D136" s="5">
        <f t="shared" si="4"/>
        <v>1.0891388409370206</v>
      </c>
      <c r="E136" s="5">
        <v>1.7287671232876702E-2</v>
      </c>
      <c r="F136" s="5">
        <f t="shared" si="5"/>
        <v>0.65449353887589645</v>
      </c>
      <c r="G136" s="5">
        <f>Table2[[#This Row],[Sharpe Ratio]]*$J$9</f>
        <v>1.071851169704144</v>
      </c>
    </row>
    <row r="137" spans="1:7" outlineLevel="1" x14ac:dyDescent="0.25">
      <c r="A137" s="4" t="s">
        <v>151</v>
      </c>
      <c r="B137">
        <v>1431.5500489999999</v>
      </c>
      <c r="C137">
        <v>1421.238159</v>
      </c>
      <c r="D137" s="5">
        <f t="shared" si="4"/>
        <v>-0.49351622357111102</v>
      </c>
      <c r="E137" s="5">
        <v>1.7369863013698601E-2</v>
      </c>
      <c r="F137" s="5">
        <f t="shared" si="5"/>
        <v>-0.31195715620074765</v>
      </c>
      <c r="G137" s="5">
        <f>Table2[[#This Row],[Sharpe Ratio]]*$J$9</f>
        <v>-0.51088608658480961</v>
      </c>
    </row>
    <row r="138" spans="1:7" outlineLevel="1" x14ac:dyDescent="0.25">
      <c r="A138" s="4" t="s">
        <v>152</v>
      </c>
      <c r="B138">
        <v>1459</v>
      </c>
      <c r="C138">
        <v>1448.490356</v>
      </c>
      <c r="D138" s="5">
        <f t="shared" si="4"/>
        <v>1.9174968549377391</v>
      </c>
      <c r="E138" s="5">
        <v>1.7369863013698601E-2</v>
      </c>
      <c r="F138" s="5">
        <f t="shared" si="5"/>
        <v>1.160255149603695</v>
      </c>
      <c r="G138" s="5">
        <f>Table2[[#This Row],[Sharpe Ratio]]*$J$9</f>
        <v>1.9001269919240402</v>
      </c>
    </row>
    <row r="139" spans="1:7" outlineLevel="1" x14ac:dyDescent="0.25">
      <c r="A139" s="4" t="s">
        <v>153</v>
      </c>
      <c r="B139">
        <v>1469.599976</v>
      </c>
      <c r="C139">
        <v>1459.0139160000001</v>
      </c>
      <c r="D139" s="5">
        <f t="shared" si="4"/>
        <v>0.72651916227186586</v>
      </c>
      <c r="E139" s="5">
        <v>1.7397260273972599E-2</v>
      </c>
      <c r="F139" s="5">
        <f t="shared" si="5"/>
        <v>0.43300386868180085</v>
      </c>
      <c r="G139" s="5">
        <f>Table2[[#This Row],[Sharpe Ratio]]*$J$9</f>
        <v>0.70912190199789327</v>
      </c>
    </row>
    <row r="140" spans="1:7" outlineLevel="1" x14ac:dyDescent="0.25">
      <c r="A140" s="4" t="s">
        <v>154</v>
      </c>
      <c r="B140">
        <v>1443.349976</v>
      </c>
      <c r="C140">
        <v>1432.9530030000001</v>
      </c>
      <c r="D140" s="5">
        <f t="shared" si="4"/>
        <v>-1.7862004408736532</v>
      </c>
      <c r="E140" s="5">
        <v>1.7397260273972599E-2</v>
      </c>
      <c r="F140" s="5">
        <f t="shared" si="5"/>
        <v>-1.101312454096002</v>
      </c>
      <c r="G140" s="5">
        <f>Table2[[#This Row],[Sharpe Ratio]]*$J$9</f>
        <v>-1.8035977011476256</v>
      </c>
    </row>
    <row r="141" spans="1:7" outlineLevel="1" x14ac:dyDescent="0.25">
      <c r="A141" s="4" t="s">
        <v>155</v>
      </c>
      <c r="B141">
        <v>1431</v>
      </c>
      <c r="C141">
        <v>1420.6920170000001</v>
      </c>
      <c r="D141" s="5">
        <f t="shared" si="4"/>
        <v>-0.85564467043445225</v>
      </c>
      <c r="E141" s="5">
        <v>1.7424657534246601E-2</v>
      </c>
      <c r="F141" s="5">
        <f t="shared" si="5"/>
        <v>-0.53311341191516282</v>
      </c>
      <c r="G141" s="5">
        <f>Table2[[#This Row],[Sharpe Ratio]]*$J$9</f>
        <v>-0.87306932796869885</v>
      </c>
    </row>
    <row r="142" spans="1:7" outlineLevel="1" x14ac:dyDescent="0.25">
      <c r="A142" s="4" t="s">
        <v>156</v>
      </c>
      <c r="B142">
        <v>1450.0500489999999</v>
      </c>
      <c r="C142">
        <v>1439.6048579999999</v>
      </c>
      <c r="D142" s="5">
        <f t="shared" si="4"/>
        <v>1.3312414494970559</v>
      </c>
      <c r="E142" s="5">
        <v>1.75068493150685E-2</v>
      </c>
      <c r="F142" s="5">
        <f t="shared" si="5"/>
        <v>0.80219234901255299</v>
      </c>
      <c r="G142" s="5">
        <f>Table2[[#This Row],[Sharpe Ratio]]*$J$9</f>
        <v>1.3137346001819874</v>
      </c>
    </row>
    <row r="143" spans="1:7" outlineLevel="1" x14ac:dyDescent="0.25">
      <c r="A143" s="4" t="s">
        <v>157</v>
      </c>
      <c r="B143">
        <v>1447.9499510000001</v>
      </c>
      <c r="C143">
        <v>1437.5198969999999</v>
      </c>
      <c r="D143" s="5">
        <f t="shared" si="4"/>
        <v>-0.14482869993205361</v>
      </c>
      <c r="E143" s="5">
        <v>1.75068493150685E-2</v>
      </c>
      <c r="F143" s="5">
        <f t="shared" si="5"/>
        <v>-9.9125299402750222E-2</v>
      </c>
      <c r="G143" s="5">
        <f>Table2[[#This Row],[Sharpe Ratio]]*$J$9</f>
        <v>-0.1623355492471221</v>
      </c>
    </row>
    <row r="144" spans="1:7" outlineLevel="1" x14ac:dyDescent="0.25">
      <c r="A144" s="4" t="s">
        <v>158</v>
      </c>
      <c r="B144">
        <v>1448.75</v>
      </c>
      <c r="C144">
        <v>1438.3142089999999</v>
      </c>
      <c r="D144" s="5">
        <f t="shared" si="4"/>
        <v>5.525572214044594E-2</v>
      </c>
      <c r="E144" s="5">
        <v>1.7534246575342499E-2</v>
      </c>
      <c r="F144" s="5">
        <f t="shared" si="5"/>
        <v>2.303347958377449E-2</v>
      </c>
      <c r="G144" s="5">
        <f>Table2[[#This Row],[Sharpe Ratio]]*$J$9</f>
        <v>3.7721475565103441E-2</v>
      </c>
    </row>
    <row r="145" spans="1:7" outlineLevel="1" x14ac:dyDescent="0.25">
      <c r="A145" s="4" t="s">
        <v>159</v>
      </c>
      <c r="B145">
        <v>1463.150024</v>
      </c>
      <c r="C145">
        <v>1452.6104740000001</v>
      </c>
      <c r="D145" s="5">
        <f t="shared" si="4"/>
        <v>0.9939597975563208</v>
      </c>
      <c r="E145" s="5">
        <v>1.77808219178082E-2</v>
      </c>
      <c r="F145" s="5">
        <f t="shared" si="5"/>
        <v>0.59607420358392649</v>
      </c>
      <c r="G145" s="5">
        <f>Table2[[#This Row],[Sharpe Ratio]]*$J$9</f>
        <v>0.97617897563851264</v>
      </c>
    </row>
    <row r="146" spans="1:7" outlineLevel="1" x14ac:dyDescent="0.25">
      <c r="A146" s="4" t="s">
        <v>160</v>
      </c>
      <c r="B146">
        <v>1436.599976</v>
      </c>
      <c r="C146">
        <v>1426.2517089999999</v>
      </c>
      <c r="D146" s="5">
        <f t="shared" si="4"/>
        <v>-1.8145790266413941</v>
      </c>
      <c r="E146" s="5">
        <v>1.7726027397260299E-2</v>
      </c>
      <c r="F146" s="5">
        <f t="shared" si="5"/>
        <v>-1.1188417319626247</v>
      </c>
      <c r="G146" s="5">
        <f>Table2[[#This Row],[Sharpe Ratio]]*$J$9</f>
        <v>-1.8323050540386543</v>
      </c>
    </row>
    <row r="147" spans="1:7" outlineLevel="1" x14ac:dyDescent="0.25">
      <c r="A147" s="4" t="s">
        <v>161</v>
      </c>
      <c r="B147">
        <v>1438.5500489999999</v>
      </c>
      <c r="C147">
        <v>1428.1877440000001</v>
      </c>
      <c r="D147" s="5">
        <f t="shared" si="4"/>
        <v>0.13574286977420247</v>
      </c>
      <c r="E147" s="5">
        <v>1.7698630136986301E-2</v>
      </c>
      <c r="F147" s="5">
        <f t="shared" si="5"/>
        <v>7.2080149117532175E-2</v>
      </c>
      <c r="G147" s="5">
        <f>Table2[[#This Row],[Sharpe Ratio]]*$J$9</f>
        <v>0.11804423963721618</v>
      </c>
    </row>
    <row r="148" spans="1:7" outlineLevel="1" x14ac:dyDescent="0.25">
      <c r="A148" s="4" t="s">
        <v>162</v>
      </c>
      <c r="B148">
        <v>1412.8000489999999</v>
      </c>
      <c r="C148">
        <v>1402.623169</v>
      </c>
      <c r="D148" s="5">
        <f t="shared" si="4"/>
        <v>-1.7900010070384775</v>
      </c>
      <c r="E148" s="5">
        <v>1.7671232876712299E-2</v>
      </c>
      <c r="F148" s="5">
        <f t="shared" si="5"/>
        <v>-1.1038004481129382</v>
      </c>
      <c r="G148" s="5">
        <f>Table2[[#This Row],[Sharpe Ratio]]*$J$9</f>
        <v>-1.8076722399151897</v>
      </c>
    </row>
    <row r="149" spans="1:7" outlineLevel="1" x14ac:dyDescent="0.25">
      <c r="A149" s="4" t="s">
        <v>163</v>
      </c>
      <c r="B149">
        <v>1387.8000489999999</v>
      </c>
      <c r="C149">
        <v>1377.8032229999999</v>
      </c>
      <c r="D149" s="5">
        <f t="shared" si="4"/>
        <v>-1.7695377167978421</v>
      </c>
      <c r="E149" s="5">
        <v>1.7698630136986301E-2</v>
      </c>
      <c r="F149" s="5">
        <f t="shared" si="5"/>
        <v>-1.09132188738095</v>
      </c>
      <c r="G149" s="5">
        <f>Table2[[#This Row],[Sharpe Ratio]]*$J$9</f>
        <v>-1.7872363469348285</v>
      </c>
    </row>
    <row r="150" spans="1:7" outlineLevel="1" x14ac:dyDescent="0.25">
      <c r="A150" s="4" t="s">
        <v>164</v>
      </c>
      <c r="B150">
        <v>1385.6999510000001</v>
      </c>
      <c r="C150">
        <v>1375.718384</v>
      </c>
      <c r="D150" s="5">
        <f t="shared" si="4"/>
        <v>-0.15131616512410462</v>
      </c>
      <c r="E150" s="5">
        <v>1.7671232876712299E-2</v>
      </c>
      <c r="F150" s="5">
        <f t="shared" si="5"/>
        <v>-0.10318704990872266</v>
      </c>
      <c r="G150" s="5">
        <f>Table2[[#This Row],[Sharpe Ratio]]*$J$9</f>
        <v>-0.16898739800081691</v>
      </c>
    </row>
    <row r="151" spans="1:7" outlineLevel="1" x14ac:dyDescent="0.25">
      <c r="A151" s="4" t="s">
        <v>165</v>
      </c>
      <c r="B151">
        <v>1354.1999510000001</v>
      </c>
      <c r="C151">
        <v>1344.4451899999999</v>
      </c>
      <c r="D151" s="5">
        <f t="shared" si="4"/>
        <v>-2.2732264367269051</v>
      </c>
      <c r="E151" s="5">
        <v>1.7671232876712299E-2</v>
      </c>
      <c r="F151" s="5">
        <f t="shared" si="5"/>
        <v>-1.3988674597381641</v>
      </c>
      <c r="G151" s="5">
        <f>Table2[[#This Row],[Sharpe Ratio]]*$J$9</f>
        <v>-2.2908976696036172</v>
      </c>
    </row>
    <row r="152" spans="1:7" outlineLevel="1" x14ac:dyDescent="0.25">
      <c r="A152" s="4" t="s">
        <v>166</v>
      </c>
      <c r="B152">
        <v>1341.0500489999999</v>
      </c>
      <c r="C152">
        <v>1331.3901370000001</v>
      </c>
      <c r="D152" s="5">
        <f t="shared" si="4"/>
        <v>-0.97103646151612821</v>
      </c>
      <c r="E152" s="5">
        <v>1.7671232876712299E-2</v>
      </c>
      <c r="F152" s="5">
        <f t="shared" si="5"/>
        <v>-0.6037244872304558</v>
      </c>
      <c r="G152" s="5">
        <f>Table2[[#This Row],[Sharpe Ratio]]*$J$9</f>
        <v>-0.98870769439284056</v>
      </c>
    </row>
    <row r="153" spans="1:7" outlineLevel="1" x14ac:dyDescent="0.25">
      <c r="A153" s="4" t="s">
        <v>167</v>
      </c>
      <c r="B153">
        <v>1332.5</v>
      </c>
      <c r="C153">
        <v>1322.9014890000001</v>
      </c>
      <c r="D153" s="5">
        <f t="shared" si="4"/>
        <v>-0.6375778041384117</v>
      </c>
      <c r="E153" s="5">
        <v>1.7479452054794498E-2</v>
      </c>
      <c r="F153" s="5">
        <f t="shared" si="5"/>
        <v>-0.39999092587692564</v>
      </c>
      <c r="G153" s="5">
        <f>Table2[[#This Row],[Sharpe Ratio]]*$J$9</f>
        <v>-0.65505725619320621</v>
      </c>
    </row>
    <row r="154" spans="1:7" outlineLevel="1" x14ac:dyDescent="0.25">
      <c r="A154" s="4" t="s">
        <v>168</v>
      </c>
      <c r="B154">
        <v>1320.25</v>
      </c>
      <c r="C154">
        <v>1310.739746</v>
      </c>
      <c r="D154" s="5">
        <f t="shared" si="4"/>
        <v>-0.91932340398175327</v>
      </c>
      <c r="E154" s="5">
        <v>1.75068493150685E-2</v>
      </c>
      <c r="F154" s="5">
        <f t="shared" si="5"/>
        <v>-0.57204709491102479</v>
      </c>
      <c r="G154" s="5">
        <f>Table2[[#This Row],[Sharpe Ratio]]*$J$9</f>
        <v>-0.93683025329682179</v>
      </c>
    </row>
    <row r="155" spans="1:7" outlineLevel="1" x14ac:dyDescent="0.25">
      <c r="A155" s="4" t="s">
        <v>169</v>
      </c>
      <c r="B155">
        <v>1305.9499510000001</v>
      </c>
      <c r="C155">
        <v>1296.5428469999999</v>
      </c>
      <c r="D155" s="5">
        <f t="shared" si="4"/>
        <v>-1.0831211186907885</v>
      </c>
      <c r="E155" s="5">
        <v>1.7479452054794498E-2</v>
      </c>
      <c r="F155" s="5">
        <f t="shared" si="5"/>
        <v>-0.67204849217539941</v>
      </c>
      <c r="G155" s="5">
        <f>Table2[[#This Row],[Sharpe Ratio]]*$J$9</f>
        <v>-1.100600570745583</v>
      </c>
    </row>
    <row r="156" spans="1:7" outlineLevel="1" x14ac:dyDescent="0.25">
      <c r="A156" s="4" t="s">
        <v>170</v>
      </c>
      <c r="B156">
        <v>1304.400024</v>
      </c>
      <c r="C156">
        <v>1295.0040280000001</v>
      </c>
      <c r="D156" s="5">
        <f t="shared" si="4"/>
        <v>-0.11868632059175432</v>
      </c>
      <c r="E156" s="5">
        <v>1.7397260273972599E-2</v>
      </c>
      <c r="F156" s="5">
        <f t="shared" si="5"/>
        <v>-8.3095327915999842E-2</v>
      </c>
      <c r="G156" s="5">
        <f>Table2[[#This Row],[Sharpe Ratio]]*$J$9</f>
        <v>-0.13608358086572692</v>
      </c>
    </row>
    <row r="157" spans="1:7" outlineLevel="1" x14ac:dyDescent="0.25">
      <c r="A157" s="4" t="s">
        <v>171</v>
      </c>
      <c r="B157">
        <v>1320</v>
      </c>
      <c r="C157">
        <v>1310.491577</v>
      </c>
      <c r="D157" s="5">
        <f t="shared" si="4"/>
        <v>1.195946009829707</v>
      </c>
      <c r="E157" s="5">
        <v>1.71780821917808E-2</v>
      </c>
      <c r="F157" s="5">
        <f t="shared" si="5"/>
        <v>0.71977902742421218</v>
      </c>
      <c r="G157" s="5">
        <f>Table2[[#This Row],[Sharpe Ratio]]*$J$9</f>
        <v>1.1787679276379261</v>
      </c>
    </row>
    <row r="158" spans="1:7" outlineLevel="1" x14ac:dyDescent="0.25">
      <c r="A158" s="4" t="s">
        <v>172</v>
      </c>
      <c r="B158">
        <v>1373.9499510000001</v>
      </c>
      <c r="C158">
        <v>1364.0529790000001</v>
      </c>
      <c r="D158" s="5">
        <f t="shared" si="4"/>
        <v>4.0871229498943951</v>
      </c>
      <c r="E158" s="5">
        <v>1.7260273972602699E-2</v>
      </c>
      <c r="F158" s="5">
        <f t="shared" si="5"/>
        <v>2.4851387028277654</v>
      </c>
      <c r="G158" s="5">
        <f>Table2[[#This Row],[Sharpe Ratio]]*$J$9</f>
        <v>4.069862675921792</v>
      </c>
    </row>
    <row r="159" spans="1:7" outlineLevel="1" x14ac:dyDescent="0.25">
      <c r="A159" s="4" t="s">
        <v>173</v>
      </c>
      <c r="B159">
        <v>1357.75</v>
      </c>
      <c r="C159">
        <v>1347.9696039999999</v>
      </c>
      <c r="D159" s="5">
        <f t="shared" si="4"/>
        <v>-1.1790872676947672</v>
      </c>
      <c r="E159" s="5">
        <v>1.7397260273972599E-2</v>
      </c>
      <c r="F159" s="5">
        <f t="shared" si="5"/>
        <v>-0.73059713424268469</v>
      </c>
      <c r="G159" s="5">
        <f>Table2[[#This Row],[Sharpe Ratio]]*$J$9</f>
        <v>-1.1964845279687399</v>
      </c>
    </row>
    <row r="160" spans="1:7" outlineLevel="1" x14ac:dyDescent="0.25">
      <c r="A160" s="4" t="s">
        <v>174</v>
      </c>
      <c r="B160">
        <v>1368.4499510000001</v>
      </c>
      <c r="C160">
        <v>1358.592529</v>
      </c>
      <c r="D160" s="5">
        <f t="shared" si="4"/>
        <v>0.78806858615190212</v>
      </c>
      <c r="E160" s="5">
        <v>1.7205479452054799E-2</v>
      </c>
      <c r="F160" s="5">
        <f t="shared" si="5"/>
        <v>0.47070427028792772</v>
      </c>
      <c r="G160" s="5">
        <f>Table2[[#This Row],[Sharpe Ratio]]*$J$9</f>
        <v>0.77086310669984737</v>
      </c>
    </row>
    <row r="161" spans="1:7" outlineLevel="1" x14ac:dyDescent="0.25">
      <c r="A161" s="4" t="s">
        <v>175</v>
      </c>
      <c r="B161">
        <v>1367.75</v>
      </c>
      <c r="C161">
        <v>1357.8977050000001</v>
      </c>
      <c r="D161" s="5">
        <f t="shared" si="4"/>
        <v>-5.1142928079495054E-2</v>
      </c>
      <c r="E161" s="5">
        <v>1.71232876712329E-2</v>
      </c>
      <c r="F161" s="5">
        <f t="shared" si="5"/>
        <v>-4.1684702499034519E-2</v>
      </c>
      <c r="G161" s="5">
        <f>Table2[[#This Row],[Sharpe Ratio]]*$J$9</f>
        <v>-6.8266215750727957E-2</v>
      </c>
    </row>
    <row r="162" spans="1:7" outlineLevel="1" x14ac:dyDescent="0.25">
      <c r="A162" s="4" t="s">
        <v>176</v>
      </c>
      <c r="B162">
        <v>1384.5</v>
      </c>
      <c r="C162">
        <v>1374.5269780000001</v>
      </c>
      <c r="D162" s="5">
        <f t="shared" si="4"/>
        <v>1.2246337068520186</v>
      </c>
      <c r="E162" s="5">
        <v>1.6986301369863E-2</v>
      </c>
      <c r="F162" s="5">
        <f t="shared" si="5"/>
        <v>0.73741340819404888</v>
      </c>
      <c r="G162" s="5">
        <f>Table2[[#This Row],[Sharpe Ratio]]*$J$9</f>
        <v>1.2076474054821555</v>
      </c>
    </row>
    <row r="163" spans="1:7" outlineLevel="1" x14ac:dyDescent="0.25">
      <c r="A163" s="4" t="s">
        <v>177</v>
      </c>
      <c r="B163">
        <v>1366.849976</v>
      </c>
      <c r="C163">
        <v>1357.0040280000001</v>
      </c>
      <c r="D163" s="5">
        <f t="shared" si="4"/>
        <v>-1.2748349272487025</v>
      </c>
      <c r="E163" s="5">
        <v>1.7041095890411001E-2</v>
      </c>
      <c r="F163" s="5">
        <f t="shared" si="5"/>
        <v>-0.78884506923346687</v>
      </c>
      <c r="G163" s="5">
        <f>Table2[[#This Row],[Sharpe Ratio]]*$J$9</f>
        <v>-1.2918760231391135</v>
      </c>
    </row>
    <row r="164" spans="1:7" outlineLevel="1" x14ac:dyDescent="0.25">
      <c r="A164" s="4" t="s">
        <v>178</v>
      </c>
      <c r="B164">
        <v>1364.349976</v>
      </c>
      <c r="C164">
        <v>1354.522095</v>
      </c>
      <c r="D164" s="5">
        <f t="shared" si="4"/>
        <v>-0.18289798326228679</v>
      </c>
      <c r="E164" s="5">
        <v>1.7013698630136999E-2</v>
      </c>
      <c r="F164" s="5">
        <f t="shared" si="5"/>
        <v>-0.12207002972298857</v>
      </c>
      <c r="G164" s="5">
        <f>Table2[[#This Row],[Sharpe Ratio]]*$J$9</f>
        <v>-0.19991168189242378</v>
      </c>
    </row>
    <row r="165" spans="1:7" outlineLevel="1" x14ac:dyDescent="0.25">
      <c r="A165" s="4" t="s">
        <v>179</v>
      </c>
      <c r="B165">
        <v>1358.25</v>
      </c>
      <c r="C165">
        <v>1348.466064</v>
      </c>
      <c r="D165" s="5">
        <f t="shared" si="4"/>
        <v>-0.44709724723981381</v>
      </c>
      <c r="E165" s="5">
        <v>1.7041095890411001E-2</v>
      </c>
      <c r="F165" s="5">
        <f t="shared" si="5"/>
        <v>-0.28341205879090953</v>
      </c>
      <c r="G165" s="5">
        <f>Table2[[#This Row],[Sharpe Ratio]]*$J$9</f>
        <v>-0.46413834313022484</v>
      </c>
    </row>
    <row r="166" spans="1:7" outlineLevel="1" x14ac:dyDescent="0.25">
      <c r="A166" s="4" t="s">
        <v>180</v>
      </c>
      <c r="B166">
        <v>1374.599976</v>
      </c>
      <c r="C166">
        <v>1364.6983640000001</v>
      </c>
      <c r="D166" s="5">
        <f t="shared" si="4"/>
        <v>1.2037603639686534</v>
      </c>
      <c r="E166" s="5">
        <v>1.6767123287671201E-2</v>
      </c>
      <c r="F166" s="5">
        <f t="shared" si="5"/>
        <v>0.72480156636811965</v>
      </c>
      <c r="G166" s="5">
        <f>Table2[[#This Row],[Sharpe Ratio]]*$J$9</f>
        <v>1.1869932406809822</v>
      </c>
    </row>
    <row r="167" spans="1:7" outlineLevel="1" x14ac:dyDescent="0.25">
      <c r="A167" s="4" t="s">
        <v>181</v>
      </c>
      <c r="B167">
        <v>1407.3000489999999</v>
      </c>
      <c r="C167">
        <v>1397.162842</v>
      </c>
      <c r="D167" s="5">
        <f t="shared" si="4"/>
        <v>2.3788757176234077</v>
      </c>
      <c r="E167" s="5">
        <v>1.6575342465753401E-2</v>
      </c>
      <c r="F167" s="5">
        <f t="shared" si="5"/>
        <v>1.4424673649901913</v>
      </c>
      <c r="G167" s="5">
        <f>Table2[[#This Row],[Sharpe Ratio]]*$J$9</f>
        <v>2.3623003751576541</v>
      </c>
    </row>
    <row r="168" spans="1:7" outlineLevel="1" x14ac:dyDescent="0.25">
      <c r="A168" s="4" t="s">
        <v>182</v>
      </c>
      <c r="B168">
        <v>1459.25</v>
      </c>
      <c r="C168">
        <v>1448.738525</v>
      </c>
      <c r="D168" s="5">
        <f t="shared" si="4"/>
        <v>3.6914582502187709</v>
      </c>
      <c r="E168" s="5">
        <v>1.6630136986301398E-2</v>
      </c>
      <c r="F168" s="5">
        <f t="shared" si="5"/>
        <v>2.2439227801132415</v>
      </c>
      <c r="G168" s="5">
        <f>Table2[[#This Row],[Sharpe Ratio]]*$J$9</f>
        <v>3.6748281132324694</v>
      </c>
    </row>
    <row r="169" spans="1:7" outlineLevel="1" x14ac:dyDescent="0.25">
      <c r="A169" s="4" t="s">
        <v>183</v>
      </c>
      <c r="B169">
        <v>1421.5</v>
      </c>
      <c r="C169">
        <v>1411.2604980000001</v>
      </c>
      <c r="D169" s="5">
        <f t="shared" si="4"/>
        <v>-2.5869421122766023</v>
      </c>
      <c r="E169" s="5">
        <v>1.6109589041095902E-2</v>
      </c>
      <c r="F169" s="5">
        <f t="shared" si="5"/>
        <v>-1.5894748898231825</v>
      </c>
      <c r="G169" s="5">
        <f>Table2[[#This Row],[Sharpe Ratio]]*$J$9</f>
        <v>-2.6030517013176984</v>
      </c>
    </row>
    <row r="170" spans="1:7" outlineLevel="1" x14ac:dyDescent="0.25">
      <c r="A170" s="4" t="s">
        <v>184</v>
      </c>
      <c r="B170">
        <v>1428.5500489999999</v>
      </c>
      <c r="C170">
        <v>1418.2597659999999</v>
      </c>
      <c r="D170" s="5">
        <f t="shared" si="4"/>
        <v>0.49595861358826543</v>
      </c>
      <c r="E170" s="5">
        <v>1.6219178082191799E-2</v>
      </c>
      <c r="F170" s="5">
        <f t="shared" si="5"/>
        <v>0.29293839458080978</v>
      </c>
      <c r="G170" s="5">
        <f>Table2[[#This Row],[Sharpe Ratio]]*$J$9</f>
        <v>0.47973943550607362</v>
      </c>
    </row>
    <row r="171" spans="1:7" outlineLevel="1" x14ac:dyDescent="0.25">
      <c r="A171" s="4" t="s">
        <v>185</v>
      </c>
      <c r="B171">
        <v>1418.349976</v>
      </c>
      <c r="C171">
        <v>1408.1331789999999</v>
      </c>
      <c r="D171" s="5">
        <f t="shared" si="4"/>
        <v>-0.71401496698736411</v>
      </c>
      <c r="E171" s="5">
        <v>1.62739726027397E-2</v>
      </c>
      <c r="F171" s="5">
        <f t="shared" si="5"/>
        <v>-0.44592888078499138</v>
      </c>
      <c r="G171" s="5">
        <f>Table2[[#This Row],[Sharpe Ratio]]*$J$9</f>
        <v>-0.73028893959010377</v>
      </c>
    </row>
    <row r="172" spans="1:7" outlineLevel="1" x14ac:dyDescent="0.25">
      <c r="A172" s="4" t="s">
        <v>186</v>
      </c>
      <c r="B172">
        <v>1422.599976</v>
      </c>
      <c r="C172">
        <v>1412.352539</v>
      </c>
      <c r="D172" s="5">
        <f t="shared" si="4"/>
        <v>0.29964211218973524</v>
      </c>
      <c r="E172" s="5">
        <v>1.6356164383561599E-2</v>
      </c>
      <c r="F172" s="5">
        <f t="shared" si="5"/>
        <v>0.17298000667821473</v>
      </c>
      <c r="G172" s="5">
        <f>Table2[[#This Row],[Sharpe Ratio]]*$J$9</f>
        <v>0.28328594780617367</v>
      </c>
    </row>
    <row r="173" spans="1:7" outlineLevel="1" x14ac:dyDescent="0.25">
      <c r="A173" s="4" t="s">
        <v>187</v>
      </c>
      <c r="B173">
        <v>1425.5</v>
      </c>
      <c r="C173">
        <v>1415.231689</v>
      </c>
      <c r="D173" s="5">
        <f t="shared" si="4"/>
        <v>0.20385491019392354</v>
      </c>
      <c r="E173" s="5">
        <v>1.6356164383561599E-2</v>
      </c>
      <c r="F173" s="5">
        <f t="shared" si="5"/>
        <v>0.11449044526777784</v>
      </c>
      <c r="G173" s="5">
        <f>Table2[[#This Row],[Sharpe Ratio]]*$J$9</f>
        <v>0.18749874581036194</v>
      </c>
    </row>
    <row r="174" spans="1:7" outlineLevel="1" x14ac:dyDescent="0.25">
      <c r="A174" s="4" t="s">
        <v>188</v>
      </c>
      <c r="B174">
        <v>1425.4499510000001</v>
      </c>
      <c r="C174">
        <v>1415.1820070000001</v>
      </c>
      <c r="D174" s="5">
        <f t="shared" si="4"/>
        <v>-3.5105206014018897E-3</v>
      </c>
      <c r="E174" s="5">
        <v>1.6301369863013698E-2</v>
      </c>
      <c r="F174" s="5">
        <f t="shared" si="5"/>
        <v>-1.2097532445158514E-2</v>
      </c>
      <c r="G174" s="5">
        <f>Table2[[#This Row],[Sharpe Ratio]]*$J$9</f>
        <v>-1.9811890464415588E-2</v>
      </c>
    </row>
    <row r="175" spans="1:7" outlineLevel="1" x14ac:dyDescent="0.25">
      <c r="A175" s="4" t="s">
        <v>189</v>
      </c>
      <c r="B175">
        <v>1429.4499510000001</v>
      </c>
      <c r="C175">
        <v>1426.8104249999999</v>
      </c>
      <c r="D175" s="5">
        <f t="shared" si="4"/>
        <v>0.82169063360624239</v>
      </c>
      <c r="E175" s="5">
        <v>1.6383561643835601E-2</v>
      </c>
      <c r="F175" s="5">
        <f t="shared" si="5"/>
        <v>0.49173643721072308</v>
      </c>
      <c r="G175" s="5">
        <f>Table2[[#This Row],[Sharpe Ratio]]*$J$9</f>
        <v>0.80530707196240681</v>
      </c>
    </row>
    <row r="176" spans="1:7" outlineLevel="1" x14ac:dyDescent="0.25">
      <c r="A176" s="4" t="s">
        <v>190</v>
      </c>
      <c r="B176">
        <v>1412.75</v>
      </c>
      <c r="C176">
        <v>1410.141357</v>
      </c>
      <c r="D176" s="5">
        <f t="shared" si="4"/>
        <v>-1.1682748953842248</v>
      </c>
      <c r="E176" s="5">
        <v>1.6383561643835601E-2</v>
      </c>
      <c r="F176" s="5">
        <f t="shared" si="5"/>
        <v>-0.72337590125835249</v>
      </c>
      <c r="G176" s="5">
        <f>Table2[[#This Row],[Sharpe Ratio]]*$J$9</f>
        <v>-1.1846584570280605</v>
      </c>
    </row>
    <row r="177" spans="1:7" outlineLevel="1" x14ac:dyDescent="0.25">
      <c r="A177" s="4" t="s">
        <v>191</v>
      </c>
      <c r="B177">
        <v>1401.9499510000001</v>
      </c>
      <c r="C177">
        <v>1399.361206</v>
      </c>
      <c r="D177" s="5">
        <f t="shared" si="4"/>
        <v>-0.76447307544642573</v>
      </c>
      <c r="E177" s="5">
        <v>1.6383561643835601E-2</v>
      </c>
      <c r="F177" s="5">
        <f t="shared" si="5"/>
        <v>-0.47680651774164018</v>
      </c>
      <c r="G177" s="5">
        <f>Table2[[#This Row],[Sharpe Ratio]]*$J$9</f>
        <v>-0.78085663709026132</v>
      </c>
    </row>
    <row r="178" spans="1:7" outlineLevel="1" x14ac:dyDescent="0.25">
      <c r="A178" s="4" t="s">
        <v>192</v>
      </c>
      <c r="B178">
        <v>1380.0500489999999</v>
      </c>
      <c r="C178">
        <v>1377.501831</v>
      </c>
      <c r="D178" s="5">
        <f t="shared" si="4"/>
        <v>-1.5620966842781026</v>
      </c>
      <c r="E178" s="5">
        <v>1.6383561643835601E-2</v>
      </c>
      <c r="F178" s="5">
        <f t="shared" si="5"/>
        <v>-0.96385128028950695</v>
      </c>
      <c r="G178" s="5">
        <f>Table2[[#This Row],[Sharpe Ratio]]*$J$9</f>
        <v>-1.5784802459219383</v>
      </c>
    </row>
    <row r="179" spans="1:7" outlineLevel="1" x14ac:dyDescent="0.25">
      <c r="A179" s="4" t="s">
        <v>193</v>
      </c>
      <c r="B179">
        <v>1381.150024</v>
      </c>
      <c r="C179">
        <v>1378.599731</v>
      </c>
      <c r="D179" s="5">
        <f t="shared" si="4"/>
        <v>7.9702253404834167E-2</v>
      </c>
      <c r="E179" s="5">
        <v>1.6301369863013698E-2</v>
      </c>
      <c r="F179" s="5">
        <f t="shared" si="5"/>
        <v>3.871383435500507E-2</v>
      </c>
      <c r="G179" s="5">
        <f>Table2[[#This Row],[Sharpe Ratio]]*$J$9</f>
        <v>6.3400883541820469E-2</v>
      </c>
    </row>
    <row r="180" spans="1:7" outlineLevel="1" x14ac:dyDescent="0.25">
      <c r="A180" s="4" t="s">
        <v>194</v>
      </c>
      <c r="B180">
        <v>1392.0500489999999</v>
      </c>
      <c r="C180">
        <v>1389.4796140000001</v>
      </c>
      <c r="D180" s="5">
        <f t="shared" si="4"/>
        <v>0.78919810843920413</v>
      </c>
      <c r="E180" s="5">
        <v>1.6356164383561599E-2</v>
      </c>
      <c r="F180" s="5">
        <f t="shared" si="5"/>
        <v>0.471912587543589</v>
      </c>
      <c r="G180" s="5">
        <f>Table2[[#This Row],[Sharpe Ratio]]*$J$9</f>
        <v>0.77284194405564255</v>
      </c>
    </row>
    <row r="181" spans="1:7" outlineLevel="1" x14ac:dyDescent="0.25">
      <c r="A181" s="4" t="s">
        <v>195</v>
      </c>
      <c r="B181">
        <v>1383</v>
      </c>
      <c r="C181">
        <v>1380.446289</v>
      </c>
      <c r="D181" s="5">
        <f t="shared" si="4"/>
        <v>-0.65012288838086629</v>
      </c>
      <c r="E181" s="5">
        <v>1.6301369863013698E-2</v>
      </c>
      <c r="F181" s="5">
        <f t="shared" si="5"/>
        <v>-0.4069318423108822</v>
      </c>
      <c r="G181" s="5">
        <f>Table2[[#This Row],[Sharpe Ratio]]*$J$9</f>
        <v>-0.66642425824387996</v>
      </c>
    </row>
    <row r="182" spans="1:7" outlineLevel="1" x14ac:dyDescent="0.25">
      <c r="A182" s="4" t="s">
        <v>196</v>
      </c>
      <c r="B182">
        <v>1376.150024</v>
      </c>
      <c r="C182">
        <v>1373.609009</v>
      </c>
      <c r="D182" s="5">
        <f t="shared" si="4"/>
        <v>-0.49529489517139424</v>
      </c>
      <c r="E182" s="5">
        <v>1.63287671232877E-2</v>
      </c>
      <c r="F182" s="5">
        <f t="shared" si="5"/>
        <v>-0.3124075345276906</v>
      </c>
      <c r="G182" s="5">
        <f>Table2[[#This Row],[Sharpe Ratio]]*$J$9</f>
        <v>-0.51162366229468192</v>
      </c>
    </row>
    <row r="183" spans="1:7" outlineLevel="1" x14ac:dyDescent="0.25">
      <c r="A183" s="4" t="s">
        <v>197</v>
      </c>
      <c r="B183">
        <v>1363.099976</v>
      </c>
      <c r="C183">
        <v>1360.5830080000001</v>
      </c>
      <c r="D183" s="5">
        <f t="shared" si="4"/>
        <v>-0.94830486074658493</v>
      </c>
      <c r="E183" s="5">
        <v>1.6383561643835601E-2</v>
      </c>
      <c r="F183" s="5">
        <f t="shared" si="5"/>
        <v>-0.58905784434343456</v>
      </c>
      <c r="G183" s="5">
        <f>Table2[[#This Row],[Sharpe Ratio]]*$J$9</f>
        <v>-0.96468842239042052</v>
      </c>
    </row>
    <row r="184" spans="1:7" outlineLevel="1" x14ac:dyDescent="0.25">
      <c r="A184" s="4" t="s">
        <v>198</v>
      </c>
      <c r="B184">
        <v>1359.9499510000001</v>
      </c>
      <c r="C184">
        <v>1357.4388429999999</v>
      </c>
      <c r="D184" s="5">
        <f t="shared" si="4"/>
        <v>-0.23108953893389295</v>
      </c>
      <c r="E184" s="5">
        <v>1.6410958904109599E-2</v>
      </c>
      <c r="F184" s="5">
        <f t="shared" si="5"/>
        <v>-0.15112870264278649</v>
      </c>
      <c r="G184" s="5">
        <f>Table2[[#This Row],[Sharpe Ratio]]*$J$9</f>
        <v>-0.24750049783800257</v>
      </c>
    </row>
    <row r="185" spans="1:7" outlineLevel="1" x14ac:dyDescent="0.25">
      <c r="A185" s="4" t="s">
        <v>199</v>
      </c>
      <c r="B185">
        <v>1361.400024</v>
      </c>
      <c r="C185">
        <v>1358.8862300000001</v>
      </c>
      <c r="D185" s="5">
        <f t="shared" si="4"/>
        <v>0.10662631377200693</v>
      </c>
      <c r="E185" s="5">
        <v>1.64657534246575E-2</v>
      </c>
      <c r="F185" s="5">
        <f t="shared" si="5"/>
        <v>5.5053822654369595E-2</v>
      </c>
      <c r="G185" s="5">
        <f>Table2[[#This Row],[Sharpe Ratio]]*$J$9</f>
        <v>9.0160560347349428E-2</v>
      </c>
    </row>
    <row r="186" spans="1:7" outlineLevel="1" x14ac:dyDescent="0.25">
      <c r="A186" s="4" t="s">
        <v>200</v>
      </c>
      <c r="B186">
        <v>1358.150024</v>
      </c>
      <c r="C186">
        <v>1355.642212</v>
      </c>
      <c r="D186" s="5">
        <f t="shared" si="4"/>
        <v>-0.23872623979713792</v>
      </c>
      <c r="E186" s="5">
        <v>1.6383561643835601E-2</v>
      </c>
      <c r="F186" s="5">
        <f t="shared" si="5"/>
        <v>-0.15577509403018799</v>
      </c>
      <c r="G186" s="5">
        <f>Table2[[#This Row],[Sharpe Ratio]]*$J$9</f>
        <v>-0.2551098014409735</v>
      </c>
    </row>
    <row r="187" spans="1:7" outlineLevel="1" x14ac:dyDescent="0.25">
      <c r="A187" s="4" t="s">
        <v>201</v>
      </c>
      <c r="B187">
        <v>1353.849976</v>
      </c>
      <c r="C187">
        <v>1351.3500979999999</v>
      </c>
      <c r="D187" s="5">
        <f t="shared" si="4"/>
        <v>-0.31661112069296671</v>
      </c>
      <c r="E187" s="5">
        <v>1.63287671232877E-2</v>
      </c>
      <c r="F187" s="5">
        <f t="shared" si="5"/>
        <v>-0.20329968522584319</v>
      </c>
      <c r="G187" s="5">
        <f>Table2[[#This Row],[Sharpe Ratio]]*$J$9</f>
        <v>-0.33293988781625439</v>
      </c>
    </row>
    <row r="188" spans="1:7" outlineLevel="1" x14ac:dyDescent="0.25">
      <c r="A188" s="4" t="s">
        <v>202</v>
      </c>
      <c r="B188">
        <v>1345.75</v>
      </c>
      <c r="C188">
        <v>1343.2651370000001</v>
      </c>
      <c r="D188" s="5">
        <f t="shared" si="4"/>
        <v>-0.59828766889983287</v>
      </c>
      <c r="E188" s="5">
        <v>1.63287671232877E-2</v>
      </c>
      <c r="F188" s="5">
        <f t="shared" si="5"/>
        <v>-0.37529696065461871</v>
      </c>
      <c r="G188" s="5">
        <f>Table2[[#This Row],[Sharpe Ratio]]*$J$9</f>
        <v>-0.61461643602312055</v>
      </c>
    </row>
    <row r="189" spans="1:7" outlineLevel="1" x14ac:dyDescent="0.25">
      <c r="A189" s="4" t="s">
        <v>203</v>
      </c>
      <c r="B189">
        <v>1352</v>
      </c>
      <c r="C189">
        <v>1349.5035399999999</v>
      </c>
      <c r="D189" s="5">
        <f t="shared" si="4"/>
        <v>0.46442082267783569</v>
      </c>
      <c r="E189" s="5">
        <v>1.6383561643835601E-2</v>
      </c>
      <c r="F189" s="5">
        <f t="shared" si="5"/>
        <v>0.27358041938168237</v>
      </c>
      <c r="G189" s="5">
        <f>Table2[[#This Row],[Sharpe Ratio]]*$J$9</f>
        <v>0.4480372610340001</v>
      </c>
    </row>
    <row r="190" spans="1:7" outlineLevel="1" x14ac:dyDescent="0.25">
      <c r="A190" s="4" t="s">
        <v>204</v>
      </c>
      <c r="B190">
        <v>1359.6999510000001</v>
      </c>
      <c r="C190">
        <v>1357.189331</v>
      </c>
      <c r="D190" s="5">
        <f t="shared" si="4"/>
        <v>0.56952729445971517</v>
      </c>
      <c r="E190" s="5">
        <v>1.61369863013699E-2</v>
      </c>
      <c r="F190" s="5">
        <f t="shared" si="5"/>
        <v>0.33791107515995089</v>
      </c>
      <c r="G190" s="5">
        <f>Table2[[#This Row],[Sharpe Ratio]]*$J$9</f>
        <v>0.55339030815834522</v>
      </c>
    </row>
    <row r="191" spans="1:7" outlineLevel="1" x14ac:dyDescent="0.25">
      <c r="A191" s="4" t="s">
        <v>205</v>
      </c>
      <c r="B191">
        <v>1358.6999510000001</v>
      </c>
      <c r="C191">
        <v>1356.1911620000001</v>
      </c>
      <c r="D191" s="5">
        <f t="shared" si="4"/>
        <v>-7.3546776208777143E-2</v>
      </c>
      <c r="E191" s="5">
        <v>1.6109589041095902E-2</v>
      </c>
      <c r="F191" s="5">
        <f t="shared" si="5"/>
        <v>-5.4745951148550104E-2</v>
      </c>
      <c r="G191" s="5">
        <f>Table2[[#This Row],[Sharpe Ratio]]*$J$9</f>
        <v>-8.9656365249873041E-2</v>
      </c>
    </row>
    <row r="192" spans="1:7" outlineLevel="1" x14ac:dyDescent="0.25">
      <c r="A192" s="4" t="s">
        <v>206</v>
      </c>
      <c r="B192">
        <v>1340.25</v>
      </c>
      <c r="C192">
        <v>1337.775269</v>
      </c>
      <c r="D192" s="5">
        <f t="shared" si="4"/>
        <v>-1.3579127718869488</v>
      </c>
      <c r="E192" s="5">
        <v>1.6164383561643798E-2</v>
      </c>
      <c r="F192" s="5">
        <f t="shared" si="5"/>
        <v>-0.83903870759063437</v>
      </c>
      <c r="G192" s="5">
        <f>Table2[[#This Row],[Sharpe Ratio]]*$J$9</f>
        <v>-1.3740771554485927</v>
      </c>
    </row>
    <row r="193" spans="1:7" outlineLevel="1" x14ac:dyDescent="0.25">
      <c r="A193" s="4" t="s">
        <v>207</v>
      </c>
      <c r="B193">
        <v>1321</v>
      </c>
      <c r="C193">
        <v>1318.5607910000001</v>
      </c>
      <c r="D193" s="5">
        <f t="shared" si="4"/>
        <v>-1.4363008829100909</v>
      </c>
      <c r="E193" s="5">
        <v>1.6109589041095902E-2</v>
      </c>
      <c r="F193" s="5">
        <f t="shared" si="5"/>
        <v>-0.88687058106222827</v>
      </c>
      <c r="G193" s="5">
        <f>Table2[[#This Row],[Sharpe Ratio]]*$J$9</f>
        <v>-1.4524104719511868</v>
      </c>
    </row>
    <row r="194" spans="1:7" outlineLevel="1" x14ac:dyDescent="0.25">
      <c r="A194" s="4" t="s">
        <v>208</v>
      </c>
      <c r="B194">
        <v>1322.9499510000001</v>
      </c>
      <c r="C194">
        <v>1320.5070800000001</v>
      </c>
      <c r="D194" s="5">
        <f t="shared" si="4"/>
        <v>0.14760707380991889</v>
      </c>
      <c r="E194" s="5">
        <v>1.6027397260273999E-2</v>
      </c>
      <c r="F194" s="5">
        <f t="shared" si="5"/>
        <v>8.0345154796904766E-2</v>
      </c>
      <c r="G194" s="5">
        <f>Table2[[#This Row],[Sharpe Ratio]]*$J$9</f>
        <v>0.13157967654964489</v>
      </c>
    </row>
    <row r="195" spans="1:7" outlineLevel="1" x14ac:dyDescent="0.25">
      <c r="A195" s="4" t="s">
        <v>209</v>
      </c>
      <c r="B195">
        <v>1332.4499510000001</v>
      </c>
      <c r="C195">
        <v>1329.989624</v>
      </c>
      <c r="D195" s="5">
        <f t="shared" si="4"/>
        <v>0.71809868675600796</v>
      </c>
      <c r="E195" s="5">
        <v>1.6027397260273999E-2</v>
      </c>
      <c r="F195" s="5">
        <f t="shared" si="5"/>
        <v>0.42869862513846951</v>
      </c>
      <c r="G195" s="5">
        <f>Table2[[#This Row],[Sharpe Ratio]]*$J$9</f>
        <v>0.70207128949573394</v>
      </c>
    </row>
    <row r="196" spans="1:7" outlineLevel="1" x14ac:dyDescent="0.25">
      <c r="A196" s="4" t="s">
        <v>210</v>
      </c>
      <c r="B196">
        <v>1361.9499510000001</v>
      </c>
      <c r="C196">
        <v>1359.4351810000001</v>
      </c>
      <c r="D196" s="5">
        <f t="shared" si="4"/>
        <v>2.2139689264222495</v>
      </c>
      <c r="E196" s="5">
        <v>1.59452054794521E-2</v>
      </c>
      <c r="F196" s="5">
        <f t="shared" si="5"/>
        <v>1.3421567884747494</v>
      </c>
      <c r="G196" s="5">
        <f>Table2[[#This Row],[Sharpe Ratio]]*$J$9</f>
        <v>2.1980237209427975</v>
      </c>
    </row>
    <row r="197" spans="1:7" outlineLevel="1" x14ac:dyDescent="0.25">
      <c r="A197" s="4" t="s">
        <v>211</v>
      </c>
      <c r="B197">
        <v>1353.150024</v>
      </c>
      <c r="C197">
        <v>1350.6514890000001</v>
      </c>
      <c r="D197" s="5">
        <f t="shared" si="4"/>
        <v>-0.64612804808675817</v>
      </c>
      <c r="E197" s="5">
        <v>1.6E-2</v>
      </c>
      <c r="F197" s="5">
        <f t="shared" si="5"/>
        <v>-0.40430849135604269</v>
      </c>
      <c r="G197" s="5">
        <f>Table2[[#This Row],[Sharpe Ratio]]*$J$9</f>
        <v>-0.66212804808675818</v>
      </c>
    </row>
    <row r="198" spans="1:7" outlineLevel="1" x14ac:dyDescent="0.25">
      <c r="A198" s="4" t="s">
        <v>212</v>
      </c>
      <c r="B198">
        <v>1372.3000489999999</v>
      </c>
      <c r="C198">
        <v>1369.7661129999999</v>
      </c>
      <c r="D198" s="5">
        <f t="shared" si="4"/>
        <v>1.4152151132748481</v>
      </c>
      <c r="E198" s="5">
        <v>1.5890410958904099E-2</v>
      </c>
      <c r="F198" s="5">
        <f t="shared" si="5"/>
        <v>0.85445535942085893</v>
      </c>
      <c r="G198" s="5">
        <f>Table2[[#This Row],[Sharpe Ratio]]*$J$9</f>
        <v>1.3993247023159439</v>
      </c>
    </row>
    <row r="199" spans="1:7" outlineLevel="1" x14ac:dyDescent="0.25">
      <c r="A199" s="4" t="s">
        <v>213</v>
      </c>
      <c r="B199">
        <v>1395.900024</v>
      </c>
      <c r="C199">
        <v>1393.32251</v>
      </c>
      <c r="D199" s="5">
        <f t="shared" ref="D199:D262" si="6">100*((C199/C198)-1)</f>
        <v>1.7197386310286111</v>
      </c>
      <c r="E199" s="5">
        <v>1.56164383561644E-2</v>
      </c>
      <c r="F199" s="5">
        <f t="shared" ref="F199:F262" si="7">(D199-E199)/$J$9</f>
        <v>1.0405707397483188</v>
      </c>
      <c r="G199" s="5">
        <f>Table2[[#This Row],[Sharpe Ratio]]*$J$9</f>
        <v>1.7041221926724466</v>
      </c>
    </row>
    <row r="200" spans="1:7" outlineLevel="1" x14ac:dyDescent="0.25">
      <c r="A200" s="4" t="s">
        <v>214</v>
      </c>
      <c r="B200">
        <v>1384.9499510000001</v>
      </c>
      <c r="C200">
        <v>1382.3927000000001</v>
      </c>
      <c r="D200" s="5">
        <f t="shared" si="6"/>
        <v>-0.78444221790401336</v>
      </c>
      <c r="E200" s="5">
        <v>1.5698630136986299E-2</v>
      </c>
      <c r="F200" s="5">
        <f t="shared" si="7"/>
        <v>-0.48858183863163074</v>
      </c>
      <c r="G200" s="5">
        <f>Table2[[#This Row],[Sharpe Ratio]]*$J$9</f>
        <v>-0.80014084804099961</v>
      </c>
    </row>
    <row r="201" spans="1:7" outlineLevel="1" x14ac:dyDescent="0.25">
      <c r="A201" s="4" t="s">
        <v>215</v>
      </c>
      <c r="B201">
        <v>1369.099976</v>
      </c>
      <c r="C201">
        <v>1366.571899</v>
      </c>
      <c r="D201" s="5">
        <f t="shared" si="6"/>
        <v>-1.1444505602496324</v>
      </c>
      <c r="E201" s="5">
        <v>1.58082191780822E-2</v>
      </c>
      <c r="F201" s="5">
        <f t="shared" si="7"/>
        <v>-0.70847697518404562</v>
      </c>
      <c r="G201" s="5">
        <f>Table2[[#This Row],[Sharpe Ratio]]*$J$9</f>
        <v>-1.1602587794277146</v>
      </c>
    </row>
    <row r="202" spans="1:7" outlineLevel="1" x14ac:dyDescent="0.25">
      <c r="A202" s="4" t="s">
        <v>216</v>
      </c>
      <c r="B202">
        <v>1404.1999510000001</v>
      </c>
      <c r="C202">
        <v>1401.6070560000001</v>
      </c>
      <c r="D202" s="5">
        <f t="shared" si="6"/>
        <v>2.5637258475486924</v>
      </c>
      <c r="E202" s="5">
        <v>1.5780821917808201E-2</v>
      </c>
      <c r="F202" s="5">
        <f t="shared" si="7"/>
        <v>1.5558256629478646</v>
      </c>
      <c r="G202" s="5">
        <f>Table2[[#This Row],[Sharpe Ratio]]*$J$9</f>
        <v>2.547945025630884</v>
      </c>
    </row>
    <row r="203" spans="1:7" outlineLevel="1" x14ac:dyDescent="0.25">
      <c r="A203" s="4" t="s">
        <v>217</v>
      </c>
      <c r="B203">
        <v>1429.349976</v>
      </c>
      <c r="C203">
        <v>1426.710693</v>
      </c>
      <c r="D203" s="5">
        <f t="shared" si="6"/>
        <v>1.7910609747957773</v>
      </c>
      <c r="E203" s="5">
        <v>1.58082191780822E-2</v>
      </c>
      <c r="F203" s="5">
        <f t="shared" si="7"/>
        <v>1.084004469337027</v>
      </c>
      <c r="G203" s="5">
        <f>Table2[[#This Row],[Sharpe Ratio]]*$J$9</f>
        <v>1.7752527556176951</v>
      </c>
    </row>
    <row r="204" spans="1:7" outlineLevel="1" x14ac:dyDescent="0.25">
      <c r="A204" s="4" t="s">
        <v>218</v>
      </c>
      <c r="B204">
        <v>1483.400024</v>
      </c>
      <c r="C204">
        <v>1480.660889</v>
      </c>
      <c r="D204" s="5">
        <f t="shared" si="6"/>
        <v>3.7814391007721992</v>
      </c>
      <c r="E204" s="5">
        <v>1.5726027397260301E-2</v>
      </c>
      <c r="F204" s="5">
        <f t="shared" si="7"/>
        <v>2.2994189356202215</v>
      </c>
      <c r="G204" s="5">
        <f>Table2[[#This Row],[Sharpe Ratio]]*$J$9</f>
        <v>3.7657130733749389</v>
      </c>
    </row>
    <row r="205" spans="1:7" outlineLevel="1" x14ac:dyDescent="0.25">
      <c r="A205" s="4" t="s">
        <v>219</v>
      </c>
      <c r="B205">
        <v>1495.849976</v>
      </c>
      <c r="C205">
        <v>1493.0878909999999</v>
      </c>
      <c r="D205" s="5">
        <f t="shared" si="6"/>
        <v>0.83928751629231968</v>
      </c>
      <c r="E205" s="5">
        <v>1.5726027397260301E-2</v>
      </c>
      <c r="F205" s="5">
        <f t="shared" si="7"/>
        <v>0.50288294549103374</v>
      </c>
      <c r="G205" s="5">
        <f>Table2[[#This Row],[Sharpe Ratio]]*$J$9</f>
        <v>0.82356148889505942</v>
      </c>
    </row>
    <row r="206" spans="1:7" outlineLevel="1" x14ac:dyDescent="0.25">
      <c r="A206" s="4" t="s">
        <v>220</v>
      </c>
      <c r="B206">
        <v>1526.4499510000001</v>
      </c>
      <c r="C206">
        <v>1523.6313479999999</v>
      </c>
      <c r="D206" s="5">
        <f t="shared" si="6"/>
        <v>2.0456570027865828</v>
      </c>
      <c r="E206" s="5">
        <v>1.5753424657534199E-2</v>
      </c>
      <c r="F206" s="5">
        <f t="shared" si="7"/>
        <v>1.2394993017484313</v>
      </c>
      <c r="G206" s="5">
        <f>Table2[[#This Row],[Sharpe Ratio]]*$J$9</f>
        <v>2.0299035781290486</v>
      </c>
    </row>
    <row r="207" spans="1:7" outlineLevel="1" x14ac:dyDescent="0.25">
      <c r="A207" s="4" t="s">
        <v>221</v>
      </c>
      <c r="B207">
        <v>1513.25</v>
      </c>
      <c r="C207">
        <v>1510.455811</v>
      </c>
      <c r="D207" s="5">
        <f t="shared" si="6"/>
        <v>-0.86474572850544495</v>
      </c>
      <c r="E207" s="5">
        <v>1.5726027397260301E-2</v>
      </c>
      <c r="F207" s="5">
        <f t="shared" si="7"/>
        <v>-0.53763348092450014</v>
      </c>
      <c r="G207" s="5">
        <f>Table2[[#This Row],[Sharpe Ratio]]*$J$9</f>
        <v>-0.88047175590270521</v>
      </c>
    </row>
    <row r="208" spans="1:7" outlineLevel="1" x14ac:dyDescent="0.25">
      <c r="A208" s="4" t="s">
        <v>222</v>
      </c>
      <c r="B208">
        <v>1508.75</v>
      </c>
      <c r="C208">
        <v>1505.964111</v>
      </c>
      <c r="D208" s="5">
        <f t="shared" si="6"/>
        <v>-0.29737381042788114</v>
      </c>
      <c r="E208" s="5">
        <v>1.5698630136986299E-2</v>
      </c>
      <c r="F208" s="5">
        <f t="shared" si="7"/>
        <v>-0.19116822870695016</v>
      </c>
      <c r="G208" s="5">
        <f>Table2[[#This Row],[Sharpe Ratio]]*$J$9</f>
        <v>-0.31307244056486744</v>
      </c>
    </row>
    <row r="209" spans="1:7" outlineLevel="1" x14ac:dyDescent="0.25">
      <c r="A209" s="4" t="s">
        <v>223</v>
      </c>
      <c r="B209">
        <v>1521.099976</v>
      </c>
      <c r="C209">
        <v>1518.29126</v>
      </c>
      <c r="D209" s="5">
        <f t="shared" si="6"/>
        <v>0.81855529689975892</v>
      </c>
      <c r="E209" s="5">
        <v>1.55068493150685E-2</v>
      </c>
      <c r="F209" s="5">
        <f t="shared" si="7"/>
        <v>0.49035727646178157</v>
      </c>
      <c r="G209" s="5">
        <f>Table2[[#This Row],[Sharpe Ratio]]*$J$9</f>
        <v>0.80304844758469041</v>
      </c>
    </row>
    <row r="210" spans="1:7" outlineLevel="1" x14ac:dyDescent="0.25">
      <c r="A210" s="4" t="s">
        <v>224</v>
      </c>
      <c r="B210">
        <v>1504.6999510000001</v>
      </c>
      <c r="C210">
        <v>1501.921509</v>
      </c>
      <c r="D210" s="5">
        <f t="shared" si="6"/>
        <v>-1.0781693494040123</v>
      </c>
      <c r="E210" s="5">
        <v>1.54794520547945E-2</v>
      </c>
      <c r="F210" s="5">
        <f t="shared" si="7"/>
        <v>-0.66780360425573904</v>
      </c>
      <c r="G210" s="5">
        <f>Table2[[#This Row],[Sharpe Ratio]]*$J$9</f>
        <v>-1.0936488014588068</v>
      </c>
    </row>
    <row r="211" spans="1:7" outlineLevel="1" x14ac:dyDescent="0.25">
      <c r="A211" s="4" t="s">
        <v>225</v>
      </c>
      <c r="B211">
        <v>1545.1999510000001</v>
      </c>
      <c r="C211">
        <v>1542.346802</v>
      </c>
      <c r="D211" s="5">
        <f t="shared" si="6"/>
        <v>2.6915716139464418</v>
      </c>
      <c r="E211" s="5">
        <v>1.52876712328767E-2</v>
      </c>
      <c r="F211" s="5">
        <f t="shared" si="7"/>
        <v>1.6341919458713878</v>
      </c>
      <c r="G211" s="5">
        <f>Table2[[#This Row],[Sharpe Ratio]]*$J$9</f>
        <v>2.6762839427135652</v>
      </c>
    </row>
    <row r="212" spans="1:7" outlineLevel="1" x14ac:dyDescent="0.25">
      <c r="A212" s="4" t="s">
        <v>226</v>
      </c>
      <c r="B212">
        <v>1525.400024</v>
      </c>
      <c r="C212">
        <v>1522.583374</v>
      </c>
      <c r="D212" s="5">
        <f t="shared" si="6"/>
        <v>-1.2813867785359423</v>
      </c>
      <c r="E212" s="5">
        <v>1.54246575342466E-2</v>
      </c>
      <c r="F212" s="5">
        <f t="shared" si="7"/>
        <v>-0.79185873005352736</v>
      </c>
      <c r="G212" s="5">
        <f>Table2[[#This Row],[Sharpe Ratio]]*$J$9</f>
        <v>-1.2968114360701888</v>
      </c>
    </row>
    <row r="213" spans="1:7" outlineLevel="1" x14ac:dyDescent="0.25">
      <c r="A213" s="4" t="s">
        <v>227</v>
      </c>
      <c r="B213">
        <v>1565.849976</v>
      </c>
      <c r="C213">
        <v>1562.9586179999999</v>
      </c>
      <c r="D213" s="5">
        <f t="shared" si="6"/>
        <v>2.6517591541755481</v>
      </c>
      <c r="E213" s="5">
        <v>1.5205479452054801E-2</v>
      </c>
      <c r="F213" s="5">
        <f t="shared" si="7"/>
        <v>1.6099318578738282</v>
      </c>
      <c r="G213" s="5">
        <f>Table2[[#This Row],[Sharpe Ratio]]*$J$9</f>
        <v>2.6365536747234932</v>
      </c>
    </row>
    <row r="214" spans="1:7" outlineLevel="1" x14ac:dyDescent="0.25">
      <c r="A214" s="4" t="s">
        <v>228</v>
      </c>
      <c r="B214">
        <v>1559.1999510000001</v>
      </c>
      <c r="C214">
        <v>1556.320923</v>
      </c>
      <c r="D214" s="5">
        <f t="shared" si="6"/>
        <v>-0.42468782753145584</v>
      </c>
      <c r="E214" s="5">
        <v>1.4876712328767101E-2</v>
      </c>
      <c r="F214" s="5">
        <f t="shared" si="7"/>
        <v>-0.26840680813632189</v>
      </c>
      <c r="G214" s="5">
        <f>Table2[[#This Row],[Sharpe Ratio]]*$J$9</f>
        <v>-0.43956453986022292</v>
      </c>
    </row>
    <row r="215" spans="1:7" outlineLevel="1" x14ac:dyDescent="0.25">
      <c r="A215" s="4" t="s">
        <v>229</v>
      </c>
      <c r="B215">
        <v>1565.900024</v>
      </c>
      <c r="C215">
        <v>1563.0085449999999</v>
      </c>
      <c r="D215" s="5">
        <f t="shared" si="6"/>
        <v>0.42970713181114117</v>
      </c>
      <c r="E215" s="5">
        <v>1.4849315068493201E-2</v>
      </c>
      <c r="F215" s="5">
        <f t="shared" si="7"/>
        <v>0.25332039399198508</v>
      </c>
      <c r="G215" s="5">
        <f>Table2[[#This Row],[Sharpe Ratio]]*$J$9</f>
        <v>0.41485781674264799</v>
      </c>
    </row>
    <row r="216" spans="1:7" outlineLevel="1" x14ac:dyDescent="0.25">
      <c r="A216" s="4" t="s">
        <v>230</v>
      </c>
      <c r="B216">
        <v>1575.5</v>
      </c>
      <c r="C216">
        <v>1572.5908199999999</v>
      </c>
      <c r="D216" s="5">
        <f t="shared" si="6"/>
        <v>0.61306606612314685</v>
      </c>
      <c r="E216" s="5">
        <v>1.4876712328767101E-2</v>
      </c>
      <c r="F216" s="5">
        <f t="shared" si="7"/>
        <v>0.36526625911210742</v>
      </c>
      <c r="G216" s="5">
        <f>Table2[[#This Row],[Sharpe Ratio]]*$J$9</f>
        <v>0.59818935379437976</v>
      </c>
    </row>
    <row r="217" spans="1:7" outlineLevel="1" x14ac:dyDescent="0.25">
      <c r="A217" s="4" t="s">
        <v>231</v>
      </c>
      <c r="B217">
        <v>1573.349976</v>
      </c>
      <c r="C217">
        <v>1570.4448239999999</v>
      </c>
      <c r="D217" s="5">
        <f t="shared" si="6"/>
        <v>-0.13646245245154676</v>
      </c>
      <c r="E217" s="5">
        <v>1.5013698630137001E-2</v>
      </c>
      <c r="F217" s="5">
        <f t="shared" si="7"/>
        <v>-9.2494335947887391E-2</v>
      </c>
      <c r="G217" s="5">
        <f>Table2[[#This Row],[Sharpe Ratio]]*$J$9</f>
        <v>-0.15147615108168375</v>
      </c>
    </row>
    <row r="218" spans="1:7" outlineLevel="1" x14ac:dyDescent="0.25">
      <c r="A218" s="4" t="s">
        <v>232</v>
      </c>
      <c r="B218">
        <v>1569.6999510000001</v>
      </c>
      <c r="C218">
        <v>1566.801514</v>
      </c>
      <c r="D218" s="5">
        <f t="shared" si="6"/>
        <v>-0.23199223203017594</v>
      </c>
      <c r="E218" s="5">
        <v>1.5013698630137001E-2</v>
      </c>
      <c r="F218" s="5">
        <f t="shared" si="7"/>
        <v>-0.15082671013534976</v>
      </c>
      <c r="G218" s="5">
        <f>Table2[[#This Row],[Sharpe Ratio]]*$J$9</f>
        <v>-0.24700593066031293</v>
      </c>
    </row>
    <row r="219" spans="1:7" outlineLevel="1" x14ac:dyDescent="0.25">
      <c r="A219" s="4" t="s">
        <v>233</v>
      </c>
      <c r="B219">
        <v>1597.4499510000001</v>
      </c>
      <c r="C219">
        <v>1594.5002440000001</v>
      </c>
      <c r="D219" s="5">
        <f t="shared" si="6"/>
        <v>1.7678518786522046</v>
      </c>
      <c r="E219" s="5">
        <v>1.4986301369863E-2</v>
      </c>
      <c r="F219" s="5">
        <f t="shared" si="7"/>
        <v>1.0703344151463918</v>
      </c>
      <c r="G219" s="5">
        <f>Table2[[#This Row],[Sharpe Ratio]]*$J$9</f>
        <v>1.7528655772823416</v>
      </c>
    </row>
    <row r="220" spans="1:7" outlineLevel="1" x14ac:dyDescent="0.25">
      <c r="A220" s="4" t="s">
        <v>234</v>
      </c>
      <c r="B220">
        <v>1586.4499510000001</v>
      </c>
      <c r="C220">
        <v>1583.52063</v>
      </c>
      <c r="D220" s="5">
        <f t="shared" si="6"/>
        <v>-0.68859280776629728</v>
      </c>
      <c r="E220" s="5">
        <v>1.49315068493151E-2</v>
      </c>
      <c r="F220" s="5">
        <f t="shared" si="7"/>
        <v>-0.4295858710357216</v>
      </c>
      <c r="G220" s="5">
        <f>Table2[[#This Row],[Sharpe Ratio]]*$J$9</f>
        <v>-0.70352431461561238</v>
      </c>
    </row>
    <row r="221" spans="1:7" outlineLevel="1" x14ac:dyDescent="0.25">
      <c r="A221" s="4" t="s">
        <v>235</v>
      </c>
      <c r="B221">
        <v>1595.150024</v>
      </c>
      <c r="C221">
        <v>1592.2045900000001</v>
      </c>
      <c r="D221" s="5">
        <f t="shared" si="6"/>
        <v>0.54839576040131011</v>
      </c>
      <c r="E221" s="5">
        <v>1.49315068493151E-2</v>
      </c>
      <c r="F221" s="5">
        <f t="shared" si="7"/>
        <v>0.325743831830129</v>
      </c>
      <c r="G221" s="5">
        <f>Table2[[#This Row],[Sharpe Ratio]]*$J$9</f>
        <v>0.533464253551995</v>
      </c>
    </row>
    <row r="222" spans="1:7" outlineLevel="1" x14ac:dyDescent="0.25">
      <c r="A222" s="4" t="s">
        <v>236</v>
      </c>
      <c r="B222">
        <v>1589.150024</v>
      </c>
      <c r="C222">
        <v>1586.215698</v>
      </c>
      <c r="D222" s="5">
        <f t="shared" si="6"/>
        <v>-0.37613834538688939</v>
      </c>
      <c r="E222" s="5">
        <v>1.4849315068493201E-2</v>
      </c>
      <c r="F222" s="5">
        <f t="shared" si="7"/>
        <v>-0.23874480411201571</v>
      </c>
      <c r="G222" s="5">
        <f>Table2[[#This Row],[Sharpe Ratio]]*$J$9</f>
        <v>-0.39098766045538258</v>
      </c>
    </row>
    <row r="223" spans="1:7" outlineLevel="1" x14ac:dyDescent="0.25">
      <c r="A223" s="4" t="s">
        <v>237</v>
      </c>
      <c r="B223">
        <v>1570.1999510000001</v>
      </c>
      <c r="C223">
        <v>1567.3005370000001</v>
      </c>
      <c r="D223" s="5">
        <f t="shared" si="6"/>
        <v>-1.1924709245942577</v>
      </c>
      <c r="E223" s="5">
        <v>1.48219178082192E-2</v>
      </c>
      <c r="F223" s="5">
        <f t="shared" si="7"/>
        <v>-0.73719690495989398</v>
      </c>
      <c r="G223" s="5">
        <f>Table2[[#This Row],[Sharpe Ratio]]*$J$9</f>
        <v>-1.2072928424024769</v>
      </c>
    </row>
    <row r="224" spans="1:7" outlineLevel="1" x14ac:dyDescent="0.25">
      <c r="A224" s="4" t="s">
        <v>238</v>
      </c>
      <c r="B224">
        <v>1580.400024</v>
      </c>
      <c r="C224">
        <v>1577.481812</v>
      </c>
      <c r="D224" s="5">
        <f t="shared" si="6"/>
        <v>0.64960578776347422</v>
      </c>
      <c r="E224" s="5">
        <v>1.4958904109589E-2</v>
      </c>
      <c r="F224" s="5">
        <f t="shared" si="7"/>
        <v>0.38752794843135091</v>
      </c>
      <c r="G224" s="5">
        <f>Table2[[#This Row],[Sharpe Ratio]]*$J$9</f>
        <v>0.63464688365388522</v>
      </c>
    </row>
    <row r="225" spans="1:7" outlineLevel="1" x14ac:dyDescent="0.25">
      <c r="A225" s="4" t="s">
        <v>239</v>
      </c>
      <c r="B225">
        <v>1597.5500489999999</v>
      </c>
      <c r="C225">
        <v>1594.60022</v>
      </c>
      <c r="D225" s="5">
        <f t="shared" si="6"/>
        <v>1.0851730821730632</v>
      </c>
      <c r="E225" s="5">
        <v>1.4876712328767101E-2</v>
      </c>
      <c r="F225" s="5">
        <f t="shared" si="7"/>
        <v>0.65354414730803867</v>
      </c>
      <c r="G225" s="5">
        <f>Table2[[#This Row],[Sharpe Ratio]]*$J$9</f>
        <v>1.070296369844296</v>
      </c>
    </row>
    <row r="226" spans="1:7" outlineLevel="1" x14ac:dyDescent="0.25">
      <c r="A226" s="4" t="s">
        <v>240</v>
      </c>
      <c r="B226">
        <v>1599.4499510000001</v>
      </c>
      <c r="C226">
        <v>1596.496582</v>
      </c>
      <c r="D226" s="5">
        <f t="shared" si="6"/>
        <v>0.1189239770705619</v>
      </c>
      <c r="E226" s="5">
        <v>1.4876712328767101E-2</v>
      </c>
      <c r="F226" s="5">
        <f t="shared" si="7"/>
        <v>6.3533319210736405E-2</v>
      </c>
      <c r="G226" s="5">
        <f>Table2[[#This Row],[Sharpe Ratio]]*$J$9</f>
        <v>0.10404726474179482</v>
      </c>
    </row>
    <row r="227" spans="1:7" outlineLevel="1" x14ac:dyDescent="0.25">
      <c r="A227" s="4" t="s">
        <v>241</v>
      </c>
      <c r="B227">
        <v>1603.150024</v>
      </c>
      <c r="C227">
        <v>1600.1898189999999</v>
      </c>
      <c r="D227" s="5">
        <f t="shared" si="6"/>
        <v>0.23133384948268443</v>
      </c>
      <c r="E227" s="5">
        <v>1.48219178082192E-2</v>
      </c>
      <c r="F227" s="5">
        <f t="shared" si="7"/>
        <v>0.13220647080097056</v>
      </c>
      <c r="G227" s="5">
        <f>Table2[[#This Row],[Sharpe Ratio]]*$J$9</f>
        <v>0.21651193167446522</v>
      </c>
    </row>
    <row r="228" spans="1:7" outlineLevel="1" x14ac:dyDescent="0.25">
      <c r="A228" s="4" t="s">
        <v>242</v>
      </c>
      <c r="B228">
        <v>1615.25</v>
      </c>
      <c r="C228">
        <v>1612.267456</v>
      </c>
      <c r="D228" s="5">
        <f t="shared" si="6"/>
        <v>0.75476276980364077</v>
      </c>
      <c r="E228" s="5">
        <v>1.4849315068493201E-2</v>
      </c>
      <c r="F228" s="5">
        <f t="shared" si="7"/>
        <v>0.45180580022613276</v>
      </c>
      <c r="G228" s="5">
        <f>Table2[[#This Row],[Sharpe Ratio]]*$J$9</f>
        <v>0.73991345473514758</v>
      </c>
    </row>
    <row r="229" spans="1:7" outlineLevel="1" x14ac:dyDescent="0.25">
      <c r="A229" s="4" t="s">
        <v>243</v>
      </c>
      <c r="B229">
        <v>1616.1999510000001</v>
      </c>
      <c r="C229">
        <v>1613.215698</v>
      </c>
      <c r="D229" s="5">
        <f t="shared" si="6"/>
        <v>5.8814187216338354E-2</v>
      </c>
      <c r="E229" s="5">
        <v>1.4849315068493201E-2</v>
      </c>
      <c r="F229" s="5">
        <f t="shared" si="7"/>
        <v>2.684582110985801E-2</v>
      </c>
      <c r="G229" s="5">
        <f>Table2[[#This Row],[Sharpe Ratio]]*$J$9</f>
        <v>4.3964872147845155E-2</v>
      </c>
    </row>
    <row r="230" spans="1:7" outlineLevel="1" x14ac:dyDescent="0.25">
      <c r="A230" s="4" t="s">
        <v>244</v>
      </c>
      <c r="B230">
        <v>1576.75</v>
      </c>
      <c r="C230">
        <v>1573.838501</v>
      </c>
      <c r="D230" s="5">
        <f t="shared" si="6"/>
        <v>-2.4409133291238283</v>
      </c>
      <c r="E230" s="5">
        <v>1.48219178082192E-2</v>
      </c>
      <c r="F230" s="5">
        <f t="shared" si="7"/>
        <v>-1.4995205470088457</v>
      </c>
      <c r="G230" s="5">
        <f>Table2[[#This Row],[Sharpe Ratio]]*$J$9</f>
        <v>-2.4557352469320475</v>
      </c>
    </row>
    <row r="231" spans="1:7" outlineLevel="1" x14ac:dyDescent="0.25">
      <c r="A231" s="4" t="s">
        <v>245</v>
      </c>
      <c r="B231">
        <v>1535.150024</v>
      </c>
      <c r="C231">
        <v>1532.3154300000001</v>
      </c>
      <c r="D231" s="5">
        <f t="shared" si="6"/>
        <v>-2.6383311231499618</v>
      </c>
      <c r="E231" s="5">
        <v>1.47397260273973E-2</v>
      </c>
      <c r="F231" s="5">
        <f t="shared" si="7"/>
        <v>-1.6200175715121545</v>
      </c>
      <c r="G231" s="5">
        <f>Table2[[#This Row],[Sharpe Ratio]]*$J$9</f>
        <v>-2.6530708491773591</v>
      </c>
    </row>
    <row r="232" spans="1:7" outlineLevel="1" x14ac:dyDescent="0.25">
      <c r="A232" s="4" t="s">
        <v>246</v>
      </c>
      <c r="B232">
        <v>1519.75</v>
      </c>
      <c r="C232">
        <v>1516.9438479999999</v>
      </c>
      <c r="D232" s="5">
        <f t="shared" si="6"/>
        <v>-1.0031604263098903</v>
      </c>
      <c r="E232" s="5">
        <v>1.4575342465753399E-2</v>
      </c>
      <c r="F232" s="5">
        <f t="shared" si="7"/>
        <v>-0.62144960398784821</v>
      </c>
      <c r="G232" s="5">
        <f>Table2[[#This Row],[Sharpe Ratio]]*$J$9</f>
        <v>-1.0177357687756436</v>
      </c>
    </row>
    <row r="233" spans="1:7" outlineLevel="1" x14ac:dyDescent="0.25">
      <c r="A233" s="4" t="s">
        <v>247</v>
      </c>
      <c r="B233">
        <v>1532.400024</v>
      </c>
      <c r="C233">
        <v>1529.5704350000001</v>
      </c>
      <c r="D233" s="5">
        <f t="shared" si="6"/>
        <v>0.83237009838219578</v>
      </c>
      <c r="E233" s="5">
        <v>1.46575342465753E-2</v>
      </c>
      <c r="F233" s="5">
        <f t="shared" si="7"/>
        <v>0.49931147626785721</v>
      </c>
      <c r="G233" s="5">
        <f>Table2[[#This Row],[Sharpe Ratio]]*$J$9</f>
        <v>0.81771256413562043</v>
      </c>
    </row>
    <row r="234" spans="1:7" outlineLevel="1" x14ac:dyDescent="0.25">
      <c r="A234" s="4" t="s">
        <v>248</v>
      </c>
      <c r="B234">
        <v>1540.599976</v>
      </c>
      <c r="C234">
        <v>1537.755249</v>
      </c>
      <c r="D234" s="5">
        <f t="shared" si="6"/>
        <v>0.53510540036032506</v>
      </c>
      <c r="E234" s="5">
        <v>1.47397260273973E-2</v>
      </c>
      <c r="F234" s="5">
        <f t="shared" si="7"/>
        <v>0.31774558010484527</v>
      </c>
      <c r="G234" s="5">
        <f>Table2[[#This Row],[Sharpe Ratio]]*$J$9</f>
        <v>0.5203656743329278</v>
      </c>
    </row>
    <row r="235" spans="1:7" outlineLevel="1" x14ac:dyDescent="0.25">
      <c r="A235" s="4" t="s">
        <v>249</v>
      </c>
      <c r="B235">
        <v>1561.4499510000001</v>
      </c>
      <c r="C235">
        <v>1558.5667719999999</v>
      </c>
      <c r="D235" s="5">
        <f t="shared" si="6"/>
        <v>1.3533703112724504</v>
      </c>
      <c r="E235" s="5">
        <v>1.4520547945205501E-2</v>
      </c>
      <c r="F235" s="5">
        <f t="shared" si="7"/>
        <v>0.81752816472185741</v>
      </c>
      <c r="G235" s="5">
        <f>Table2[[#This Row],[Sharpe Ratio]]*$J$9</f>
        <v>1.3388497633272449</v>
      </c>
    </row>
    <row r="236" spans="1:7" outlineLevel="1" x14ac:dyDescent="0.25">
      <c r="A236" s="4" t="s">
        <v>250</v>
      </c>
      <c r="B236">
        <v>1540.3000489999999</v>
      </c>
      <c r="C236">
        <v>1537.455933</v>
      </c>
      <c r="D236" s="5">
        <f t="shared" si="6"/>
        <v>-1.354503341099067</v>
      </c>
      <c r="E236" s="5">
        <v>1.46027397260274E-2</v>
      </c>
      <c r="F236" s="5">
        <f t="shared" si="7"/>
        <v>-0.83600327103534511</v>
      </c>
      <c r="G236" s="5">
        <f>Table2[[#This Row],[Sharpe Ratio]]*$J$9</f>
        <v>-1.3691060808250943</v>
      </c>
    </row>
    <row r="237" spans="1:7" outlineLevel="1" x14ac:dyDescent="0.25">
      <c r="A237" s="4" t="s">
        <v>251</v>
      </c>
      <c r="B237">
        <v>1548.1999510000001</v>
      </c>
      <c r="C237">
        <v>1545.341187</v>
      </c>
      <c r="D237" s="5">
        <f t="shared" si="6"/>
        <v>0.51287674857865007</v>
      </c>
      <c r="E237" s="5">
        <v>1.46027397260274E-2</v>
      </c>
      <c r="F237" s="5">
        <f t="shared" si="7"/>
        <v>0.30425597191245196</v>
      </c>
      <c r="G237" s="5">
        <f>Table2[[#This Row],[Sharpe Ratio]]*$J$9</f>
        <v>0.49827400885262274</v>
      </c>
    </row>
    <row r="238" spans="1:7" outlineLevel="1" x14ac:dyDescent="0.25">
      <c r="A238" s="4" t="s">
        <v>252</v>
      </c>
      <c r="B238">
        <v>1521.3000489999999</v>
      </c>
      <c r="C238">
        <v>1518.490967</v>
      </c>
      <c r="D238" s="5">
        <f t="shared" si="6"/>
        <v>-1.7374946209856024</v>
      </c>
      <c r="E238" s="5">
        <v>1.46027397260274E-2</v>
      </c>
      <c r="F238" s="5">
        <f t="shared" si="7"/>
        <v>-1.0698653269033598</v>
      </c>
      <c r="G238" s="5">
        <f>Table2[[#This Row],[Sharpe Ratio]]*$J$9</f>
        <v>-1.7520973607116297</v>
      </c>
    </row>
    <row r="239" spans="1:7" outlineLevel="1" x14ac:dyDescent="0.25">
      <c r="A239" s="4" t="s">
        <v>253</v>
      </c>
      <c r="B239">
        <v>1530.900024</v>
      </c>
      <c r="C239">
        <v>1528.0732419999999</v>
      </c>
      <c r="D239" s="5">
        <f t="shared" si="6"/>
        <v>0.63103931523089685</v>
      </c>
      <c r="E239" s="5">
        <v>1.4547945205479499E-2</v>
      </c>
      <c r="F239" s="5">
        <f t="shared" si="7"/>
        <v>0.37644183246612284</v>
      </c>
      <c r="G239" s="5">
        <f>Table2[[#This Row],[Sharpe Ratio]]*$J$9</f>
        <v>0.61649137002541732</v>
      </c>
    </row>
    <row r="240" spans="1:7" outlineLevel="1" x14ac:dyDescent="0.25">
      <c r="A240" s="4" t="s">
        <v>254</v>
      </c>
      <c r="B240">
        <v>1547.75</v>
      </c>
      <c r="C240">
        <v>1544.8920900000001</v>
      </c>
      <c r="D240" s="5">
        <f t="shared" si="6"/>
        <v>1.1006571895720851</v>
      </c>
      <c r="E240" s="5">
        <v>1.4547945205479499E-2</v>
      </c>
      <c r="F240" s="5">
        <f t="shared" si="7"/>
        <v>0.66319980146827395</v>
      </c>
      <c r="G240" s="5">
        <f>Table2[[#This Row],[Sharpe Ratio]]*$J$9</f>
        <v>1.0861092443666056</v>
      </c>
    </row>
    <row r="241" spans="1:7" outlineLevel="1" x14ac:dyDescent="0.25">
      <c r="A241" s="4" t="s">
        <v>255</v>
      </c>
      <c r="B241">
        <v>1553.900024</v>
      </c>
      <c r="C241">
        <v>1551.0307620000001</v>
      </c>
      <c r="D241" s="5">
        <f t="shared" si="6"/>
        <v>0.397352801515094</v>
      </c>
      <c r="E241" s="5">
        <v>1.4575342465753399E-2</v>
      </c>
      <c r="F241" s="5">
        <f t="shared" si="7"/>
        <v>0.23373149263276666</v>
      </c>
      <c r="G241" s="5">
        <f>Table2[[#This Row],[Sharpe Ratio]]*$J$9</f>
        <v>0.38277745904934057</v>
      </c>
    </row>
    <row r="242" spans="1:7" outlineLevel="1" x14ac:dyDescent="0.25">
      <c r="A242" s="4" t="s">
        <v>256</v>
      </c>
      <c r="B242">
        <v>1671</v>
      </c>
      <c r="C242">
        <v>1667.9145510000001</v>
      </c>
      <c r="D242" s="5">
        <f t="shared" si="6"/>
        <v>7.5358781955608967</v>
      </c>
      <c r="E242" s="5">
        <v>1.46301369863014E-2</v>
      </c>
      <c r="F242" s="5">
        <f t="shared" si="7"/>
        <v>4.5926229291504228</v>
      </c>
      <c r="G242" s="5">
        <f>Table2[[#This Row],[Sharpe Ratio]]*$J$9</f>
        <v>7.5212480585745949</v>
      </c>
    </row>
    <row r="243" spans="1:7" outlineLevel="1" x14ac:dyDescent="0.25">
      <c r="A243" s="4" t="s">
        <v>257</v>
      </c>
      <c r="B243">
        <v>1802.75</v>
      </c>
      <c r="C243">
        <v>1799.4212649999999</v>
      </c>
      <c r="D243" s="5">
        <f t="shared" si="6"/>
        <v>7.8844994739781349</v>
      </c>
      <c r="E243" s="5">
        <v>1.48219178082192E-2</v>
      </c>
      <c r="F243" s="5">
        <f t="shared" si="7"/>
        <v>4.8053808766860477</v>
      </c>
      <c r="G243" s="5">
        <f>Table2[[#This Row],[Sharpe Ratio]]*$J$9</f>
        <v>7.8696775561699166</v>
      </c>
    </row>
    <row r="244" spans="1:7" outlineLevel="1" x14ac:dyDescent="0.25">
      <c r="A244" s="4" t="s">
        <v>258</v>
      </c>
      <c r="B244">
        <v>1765.900024</v>
      </c>
      <c r="C244">
        <v>1762.6392820000001</v>
      </c>
      <c r="D244" s="5">
        <f t="shared" si="6"/>
        <v>-2.044100718127273</v>
      </c>
      <c r="E244" s="5">
        <v>1.4849315068493201E-2</v>
      </c>
      <c r="F244" s="5">
        <f t="shared" si="7"/>
        <v>-1.2572356421152224</v>
      </c>
      <c r="G244" s="5">
        <f>Table2[[#This Row],[Sharpe Ratio]]*$J$9</f>
        <v>-2.0589500331957664</v>
      </c>
    </row>
    <row r="245" spans="1:7" outlineLevel="1" x14ac:dyDescent="0.25">
      <c r="A245" s="4" t="s">
        <v>259</v>
      </c>
      <c r="B245">
        <v>1751.8000489999999</v>
      </c>
      <c r="C245">
        <v>1748.565308</v>
      </c>
      <c r="D245" s="5">
        <f t="shared" si="6"/>
        <v>-0.7984602489983561</v>
      </c>
      <c r="E245" s="5">
        <v>1.48219178082192E-2</v>
      </c>
      <c r="F245" s="5">
        <f t="shared" si="7"/>
        <v>-0.49660618796993666</v>
      </c>
      <c r="G245" s="5">
        <f>Table2[[#This Row],[Sharpe Ratio]]*$J$9</f>
        <v>-0.81328216680657528</v>
      </c>
    </row>
    <row r="246" spans="1:7" outlineLevel="1" x14ac:dyDescent="0.25">
      <c r="A246" s="4" t="s">
        <v>260</v>
      </c>
      <c r="B246">
        <v>1770.9499510000001</v>
      </c>
      <c r="C246">
        <v>1767.679932</v>
      </c>
      <c r="D246" s="5">
        <f t="shared" si="6"/>
        <v>1.0931604277259366</v>
      </c>
      <c r="E246" s="5">
        <v>1.48219178082192E-2</v>
      </c>
      <c r="F246" s="5">
        <f t="shared" si="7"/>
        <v>0.65845483721122933</v>
      </c>
      <c r="G246" s="5">
        <f>Table2[[#This Row],[Sharpe Ratio]]*$J$9</f>
        <v>1.0783385099177174</v>
      </c>
    </row>
    <row r="247" spans="1:7" outlineLevel="1" x14ac:dyDescent="0.25">
      <c r="A247" s="4" t="s">
        <v>261</v>
      </c>
      <c r="B247">
        <v>1776.3000489999999</v>
      </c>
      <c r="C247">
        <v>1773.0201420000001</v>
      </c>
      <c r="D247" s="5">
        <f t="shared" si="6"/>
        <v>0.3021027677764021</v>
      </c>
      <c r="E247" s="5">
        <v>1.46301369863014E-2</v>
      </c>
      <c r="F247" s="5">
        <f t="shared" si="7"/>
        <v>0.17553647817328086</v>
      </c>
      <c r="G247" s="5">
        <f>Table2[[#This Row],[Sharpe Ratio]]*$J$9</f>
        <v>0.28747263079010071</v>
      </c>
    </row>
    <row r="248" spans="1:7" outlineLevel="1" x14ac:dyDescent="0.25">
      <c r="A248" s="4" t="s">
        <v>262</v>
      </c>
      <c r="B248">
        <v>1762.150024</v>
      </c>
      <c r="C248">
        <v>1758.89624</v>
      </c>
      <c r="D248" s="5">
        <f t="shared" si="6"/>
        <v>-0.79660132817600537</v>
      </c>
      <c r="E248" s="5">
        <v>1.46301369863014E-2</v>
      </c>
      <c r="F248" s="5">
        <f t="shared" si="7"/>
        <v>-0.49535398895735699</v>
      </c>
      <c r="G248" s="5">
        <f>Table2[[#This Row],[Sharpe Ratio]]*$J$9</f>
        <v>-0.81123146516230682</v>
      </c>
    </row>
  </sheetData>
  <mergeCells count="1">
    <mergeCell ref="A3:B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4"/>
  <sheetViews>
    <sheetView zoomScaleNormal="100" workbookViewId="0">
      <selection activeCell="J6" sqref="J6"/>
    </sheetView>
  </sheetViews>
  <sheetFormatPr defaultRowHeight="12.5" x14ac:dyDescent="0.25"/>
  <cols>
    <col min="1" max="3" width="8.6328125" customWidth="1"/>
    <col min="4" max="4" width="15.90625" customWidth="1"/>
    <col min="5" max="5" width="16.81640625" customWidth="1"/>
    <col min="6" max="6" width="16.54296875" customWidth="1"/>
    <col min="7" max="7" width="15.453125" customWidth="1"/>
    <col min="8" max="8" width="8.6328125" customWidth="1"/>
    <col min="9" max="9" width="22.81640625" customWidth="1"/>
    <col min="10" max="1025" width="8.6328125" customWidth="1"/>
  </cols>
  <sheetData>
    <row r="1" spans="1:10" ht="13" x14ac:dyDescent="0.3">
      <c r="A1" s="2" t="s">
        <v>1</v>
      </c>
      <c r="B1" s="2" t="s">
        <v>2</v>
      </c>
      <c r="C1" s="2" t="s">
        <v>3</v>
      </c>
      <c r="D1" s="14" t="s">
        <v>4</v>
      </c>
      <c r="E1" s="14" t="s">
        <v>5</v>
      </c>
      <c r="F1" s="3" t="s">
        <v>6</v>
      </c>
      <c r="G1" s="3" t="s">
        <v>7</v>
      </c>
    </row>
    <row r="2" spans="1:10" ht="13" x14ac:dyDescent="0.3">
      <c r="A2" s="15">
        <v>43374</v>
      </c>
      <c r="B2">
        <v>1708.650024</v>
      </c>
      <c r="C2">
        <v>1680.0058590000001</v>
      </c>
      <c r="D2" s="16"/>
      <c r="E2" s="16"/>
      <c r="F2" s="16"/>
      <c r="G2" s="17"/>
      <c r="I2" s="18" t="s">
        <v>263</v>
      </c>
      <c r="J2" s="19">
        <f>AVERAGE(D3:D54)</f>
        <v>0.36019271575365769</v>
      </c>
    </row>
    <row r="3" spans="1:10" ht="13" x14ac:dyDescent="0.3">
      <c r="A3" s="15">
        <v>43381</v>
      </c>
      <c r="B3">
        <v>1730.3000489999999</v>
      </c>
      <c r="C3">
        <v>1701.2929690000001</v>
      </c>
      <c r="D3" s="16">
        <f t="shared" ref="D3:D34" si="0">100*((C3/C2)-1)</f>
        <v>1.2670854619918348</v>
      </c>
      <c r="E3" s="16">
        <v>0.13250000000000001</v>
      </c>
      <c r="F3" s="16">
        <f t="shared" ref="F3:F34" si="1">(D3-E3)/$J$5</f>
        <v>0.36660706110276708</v>
      </c>
      <c r="G3" s="16">
        <f t="shared" ref="G3:G34" si="2">F3*$J$5</f>
        <v>1.1345854619918347</v>
      </c>
      <c r="I3" s="10" t="s">
        <v>11</v>
      </c>
      <c r="J3" s="11">
        <f>MAX(D3:D54)</f>
        <v>7.1852500244337536</v>
      </c>
    </row>
    <row r="4" spans="1:10" ht="13" x14ac:dyDescent="0.3">
      <c r="A4" s="15">
        <v>43388</v>
      </c>
      <c r="B4">
        <v>1660.25</v>
      </c>
      <c r="C4">
        <v>1632.417236</v>
      </c>
      <c r="D4" s="16">
        <f t="shared" si="0"/>
        <v>-4.0484345879877708</v>
      </c>
      <c r="E4" s="16">
        <v>0.13365384615384601</v>
      </c>
      <c r="F4" s="16">
        <f t="shared" si="1"/>
        <v>-1.3513157020546815</v>
      </c>
      <c r="G4" s="16">
        <f t="shared" si="2"/>
        <v>-4.1820884341416171</v>
      </c>
      <c r="I4" s="10" t="s">
        <v>13</v>
      </c>
      <c r="J4" s="11">
        <f>MIN(D3:D54)</f>
        <v>-5.7698078805052404</v>
      </c>
    </row>
    <row r="5" spans="1:10" ht="13" x14ac:dyDescent="0.3">
      <c r="A5" s="15">
        <v>43395</v>
      </c>
      <c r="B5">
        <v>1702.099976</v>
      </c>
      <c r="C5">
        <v>1673.5656739999999</v>
      </c>
      <c r="D5" s="16">
        <f t="shared" si="0"/>
        <v>2.5207059256999953</v>
      </c>
      <c r="E5" s="16">
        <v>0.13365384615384601</v>
      </c>
      <c r="F5" s="16">
        <f t="shared" si="1"/>
        <v>0.77130386109950022</v>
      </c>
      <c r="G5" s="16">
        <f t="shared" si="2"/>
        <v>2.3870520795461494</v>
      </c>
      <c r="I5" s="10" t="s">
        <v>15</v>
      </c>
      <c r="J5" s="11">
        <f>STDEV(D3:D54)</f>
        <v>3.0948270842873602</v>
      </c>
    </row>
    <row r="6" spans="1:10" ht="13" x14ac:dyDescent="0.3">
      <c r="A6" s="15">
        <v>43402</v>
      </c>
      <c r="B6">
        <v>1824.400024</v>
      </c>
      <c r="C6">
        <v>1793.815552</v>
      </c>
      <c r="D6" s="16">
        <f t="shared" si="0"/>
        <v>7.1852500244337536</v>
      </c>
      <c r="E6" s="16">
        <v>0.133846153846154</v>
      </c>
      <c r="F6" s="16">
        <f t="shared" si="1"/>
        <v>2.2784484168398418</v>
      </c>
      <c r="G6" s="16">
        <f t="shared" si="2"/>
        <v>7.051403870587599</v>
      </c>
      <c r="I6" s="10" t="s">
        <v>17</v>
      </c>
      <c r="J6" s="11">
        <f>AVERAGE(F3:F54)</f>
        <v>7.7741281082892813E-2</v>
      </c>
    </row>
    <row r="7" spans="1:10" ht="13" x14ac:dyDescent="0.3">
      <c r="A7" s="15">
        <v>43409</v>
      </c>
      <c r="B7">
        <v>1816.099976</v>
      </c>
      <c r="C7">
        <v>1785.654663</v>
      </c>
      <c r="D7" s="16">
        <f t="shared" si="0"/>
        <v>-0.45494582711701481</v>
      </c>
      <c r="E7" s="16">
        <v>0.13365384615384601</v>
      </c>
      <c r="F7" s="16">
        <f t="shared" si="1"/>
        <v>-0.19018822610775896</v>
      </c>
      <c r="G7" s="16">
        <f t="shared" si="2"/>
        <v>-0.58859967327086082</v>
      </c>
      <c r="I7" s="10" t="s">
        <v>19</v>
      </c>
      <c r="J7" s="11">
        <f>MAX(F3:F54)</f>
        <v>2.2784484168398418</v>
      </c>
    </row>
    <row r="8" spans="1:10" ht="13" x14ac:dyDescent="0.3">
      <c r="A8" s="15">
        <v>43416</v>
      </c>
      <c r="B8">
        <v>1889</v>
      </c>
      <c r="C8">
        <v>1857.3325199999999</v>
      </c>
      <c r="D8" s="16">
        <f t="shared" si="0"/>
        <v>4.0140940174612005</v>
      </c>
      <c r="E8" s="16">
        <v>0.13115384615384601</v>
      </c>
      <c r="F8" s="16">
        <f t="shared" si="1"/>
        <v>1.2546549663537896</v>
      </c>
      <c r="G8" s="16">
        <f t="shared" si="2"/>
        <v>3.8829401713073546</v>
      </c>
      <c r="I8" s="10" t="s">
        <v>21</v>
      </c>
      <c r="J8" s="11">
        <f>MIN(F3:F54)</f>
        <v>-1.8973969830579704</v>
      </c>
    </row>
    <row r="9" spans="1:10" ht="13" x14ac:dyDescent="0.3">
      <c r="A9" s="15">
        <v>43423</v>
      </c>
      <c r="B9">
        <v>1873.6999510000001</v>
      </c>
      <c r="C9">
        <v>1842.288818</v>
      </c>
      <c r="D9" s="16">
        <f t="shared" si="0"/>
        <v>-0.80996277392483274</v>
      </c>
      <c r="E9" s="16">
        <v>0.13038461538461499</v>
      </c>
      <c r="F9" s="16">
        <f t="shared" si="1"/>
        <v>-0.30384488816310706</v>
      </c>
      <c r="G9" s="16">
        <f t="shared" si="2"/>
        <v>-0.94034738930944772</v>
      </c>
      <c r="I9" s="10" t="s">
        <v>23</v>
      </c>
      <c r="J9" s="11">
        <f>STDEV(F3:F54)</f>
        <v>0.99938026128994528</v>
      </c>
    </row>
    <row r="10" spans="1:10" ht="13" x14ac:dyDescent="0.3">
      <c r="A10" s="15">
        <v>43430</v>
      </c>
      <c r="B10">
        <v>1989</v>
      </c>
      <c r="C10">
        <v>1955.6561280000001</v>
      </c>
      <c r="D10" s="16">
        <f t="shared" si="0"/>
        <v>6.1536122291114159</v>
      </c>
      <c r="E10" s="16">
        <v>0.12980769230769201</v>
      </c>
      <c r="F10" s="16">
        <f t="shared" si="1"/>
        <v>1.9464106952491707</v>
      </c>
      <c r="G10" s="16">
        <f t="shared" si="2"/>
        <v>6.0238045368037243</v>
      </c>
      <c r="I10" s="10" t="s">
        <v>25</v>
      </c>
      <c r="J10" s="11">
        <f>AVERAGE(G3:G54)</f>
        <v>0.24059582226253337</v>
      </c>
    </row>
    <row r="11" spans="1:10" ht="13" x14ac:dyDescent="0.3">
      <c r="A11" s="15">
        <v>43437</v>
      </c>
      <c r="B11">
        <v>1951.349976</v>
      </c>
      <c r="C11">
        <v>1918.637207</v>
      </c>
      <c r="D11" s="16">
        <f t="shared" si="0"/>
        <v>-1.8929156547505266</v>
      </c>
      <c r="E11" s="16">
        <v>0.12865384615384601</v>
      </c>
      <c r="F11" s="16">
        <f t="shared" si="1"/>
        <v>-0.6532091925807465</v>
      </c>
      <c r="G11" s="16">
        <f t="shared" si="2"/>
        <v>-2.0215695009043726</v>
      </c>
      <c r="I11" s="10" t="s">
        <v>27</v>
      </c>
      <c r="J11" s="11">
        <f>MAX(G3:G54)</f>
        <v>7.051403870587599</v>
      </c>
    </row>
    <row r="12" spans="1:10" ht="13" x14ac:dyDescent="0.3">
      <c r="A12" s="15">
        <v>43444</v>
      </c>
      <c r="B12">
        <v>1904.099976</v>
      </c>
      <c r="C12">
        <v>1872.179443</v>
      </c>
      <c r="D12" s="16">
        <f t="shared" si="0"/>
        <v>-2.4213938847064131</v>
      </c>
      <c r="E12" s="16">
        <v>0.12846153846153799</v>
      </c>
      <c r="F12" s="16">
        <f t="shared" si="1"/>
        <v>-0.82390884974276413</v>
      </c>
      <c r="G12" s="16">
        <f t="shared" si="2"/>
        <v>-2.5498554231679513</v>
      </c>
      <c r="I12" s="10" t="s">
        <v>29</v>
      </c>
      <c r="J12" s="11">
        <f>MIN(G3:G54)</f>
        <v>-5.8721155728129322</v>
      </c>
    </row>
    <row r="13" spans="1:10" ht="13" x14ac:dyDescent="0.3">
      <c r="A13" s="15">
        <v>43451</v>
      </c>
      <c r="B13">
        <v>1948.599976</v>
      </c>
      <c r="C13">
        <v>1915.93335</v>
      </c>
      <c r="D13" s="16">
        <f t="shared" si="0"/>
        <v>2.3370573351605861</v>
      </c>
      <c r="E13" s="16">
        <v>0.1275</v>
      </c>
      <c r="F13" s="16">
        <f t="shared" si="1"/>
        <v>0.71395178954541705</v>
      </c>
      <c r="G13" s="16">
        <f t="shared" si="2"/>
        <v>2.2095573351605862</v>
      </c>
      <c r="I13" s="12" t="s">
        <v>31</v>
      </c>
      <c r="J13" s="13">
        <f>STDEV(G3:G54)</f>
        <v>3.0929091001423008</v>
      </c>
    </row>
    <row r="14" spans="1:10" x14ac:dyDescent="0.25">
      <c r="A14" s="15">
        <v>43458</v>
      </c>
      <c r="B14">
        <v>1979.9499510000001</v>
      </c>
      <c r="C14">
        <v>1946.7576899999999</v>
      </c>
      <c r="D14" s="16">
        <f t="shared" si="0"/>
        <v>1.6088419777232854</v>
      </c>
      <c r="E14" s="16">
        <v>0.128269230769231</v>
      </c>
      <c r="F14" s="16">
        <f t="shared" si="1"/>
        <v>0.4784024136505135</v>
      </c>
      <c r="G14" s="16">
        <f t="shared" si="2"/>
        <v>1.4805727469540544</v>
      </c>
    </row>
    <row r="15" spans="1:10" x14ac:dyDescent="0.25">
      <c r="A15" s="15">
        <v>43465</v>
      </c>
      <c r="B15">
        <v>1972.599976</v>
      </c>
      <c r="C15">
        <v>1939.530884</v>
      </c>
      <c r="D15" s="16">
        <f t="shared" si="0"/>
        <v>-0.3712226764081672</v>
      </c>
      <c r="E15" s="16">
        <v>0.12711538461538499</v>
      </c>
      <c r="F15" s="16">
        <f t="shared" si="1"/>
        <v>-0.16102290934238206</v>
      </c>
      <c r="G15" s="16">
        <f t="shared" si="2"/>
        <v>-0.49833806102355221</v>
      </c>
    </row>
    <row r="16" spans="1:10" x14ac:dyDescent="0.25">
      <c r="A16" s="15">
        <v>43472</v>
      </c>
      <c r="B16">
        <v>1991.400024</v>
      </c>
      <c r="C16">
        <v>1958.0158690000001</v>
      </c>
      <c r="D16" s="16">
        <f t="shared" si="0"/>
        <v>0.95306474119543072</v>
      </c>
      <c r="E16" s="16">
        <v>0.1275</v>
      </c>
      <c r="F16" s="16">
        <f t="shared" si="1"/>
        <v>0.26675633846778612</v>
      </c>
      <c r="G16" s="16">
        <f t="shared" si="2"/>
        <v>0.82556474119543066</v>
      </c>
    </row>
    <row r="17" spans="1:7" x14ac:dyDescent="0.25">
      <c r="A17" s="15">
        <v>43479</v>
      </c>
      <c r="B17">
        <v>2006.849976</v>
      </c>
      <c r="C17">
        <v>1973.2067870000001</v>
      </c>
      <c r="D17" s="16">
        <f t="shared" si="0"/>
        <v>0.77583222079595782</v>
      </c>
      <c r="E17" s="16">
        <v>0.126923076923077</v>
      </c>
      <c r="F17" s="16">
        <f t="shared" si="1"/>
        <v>0.20967541196968162</v>
      </c>
      <c r="G17" s="16">
        <f t="shared" si="2"/>
        <v>0.64890914387288079</v>
      </c>
    </row>
    <row r="18" spans="1:7" x14ac:dyDescent="0.25">
      <c r="A18" s="15">
        <v>43486</v>
      </c>
      <c r="B18">
        <v>1977.8000489999999</v>
      </c>
      <c r="C18">
        <v>1944.6439210000001</v>
      </c>
      <c r="D18" s="16">
        <f t="shared" si="0"/>
        <v>-1.4475353616346553</v>
      </c>
      <c r="E18" s="16">
        <v>0.12653846153846199</v>
      </c>
      <c r="F18" s="16">
        <f t="shared" si="1"/>
        <v>-0.50861446546231714</v>
      </c>
      <c r="G18" s="16">
        <f t="shared" si="2"/>
        <v>-1.5740738231731173</v>
      </c>
    </row>
    <row r="19" spans="1:7" x14ac:dyDescent="0.25">
      <c r="A19" s="15">
        <v>43493</v>
      </c>
      <c r="B19">
        <v>1961.25</v>
      </c>
      <c r="C19">
        <v>1928.3713379999999</v>
      </c>
      <c r="D19" s="16">
        <f t="shared" si="0"/>
        <v>-0.83678985259328931</v>
      </c>
      <c r="E19" s="16">
        <v>0.12596153846153799</v>
      </c>
      <c r="F19" s="16">
        <f t="shared" si="1"/>
        <v>-0.31108406538858963</v>
      </c>
      <c r="G19" s="16">
        <f t="shared" si="2"/>
        <v>-0.96275139105482732</v>
      </c>
    </row>
    <row r="20" spans="1:7" x14ac:dyDescent="0.25">
      <c r="A20" s="15">
        <v>43500</v>
      </c>
      <c r="B20">
        <v>1944.650024</v>
      </c>
      <c r="C20">
        <v>1912.049683</v>
      </c>
      <c r="D20" s="16">
        <f t="shared" si="0"/>
        <v>-0.84639585117085581</v>
      </c>
      <c r="E20" s="16">
        <v>0.122692307692308</v>
      </c>
      <c r="F20" s="16">
        <f t="shared" si="1"/>
        <v>-0.31313160072279572</v>
      </c>
      <c r="G20" s="16">
        <f t="shared" si="2"/>
        <v>-0.96908815886316368</v>
      </c>
    </row>
    <row r="21" spans="1:7" x14ac:dyDescent="0.25">
      <c r="A21" s="15">
        <v>43507</v>
      </c>
      <c r="B21">
        <v>1874.900024</v>
      </c>
      <c r="C21">
        <v>1843.4689940000001</v>
      </c>
      <c r="D21" s="16">
        <f t="shared" si="0"/>
        <v>-3.5867629178127358</v>
      </c>
      <c r="E21" s="16">
        <v>0.1225</v>
      </c>
      <c r="F21" s="16">
        <f t="shared" si="1"/>
        <v>-1.1985364018057443</v>
      </c>
      <c r="G21" s="16">
        <f t="shared" si="2"/>
        <v>-3.7092629178127354</v>
      </c>
    </row>
    <row r="22" spans="1:7" x14ac:dyDescent="0.25">
      <c r="A22" s="15">
        <v>43514</v>
      </c>
      <c r="B22">
        <v>1887.400024</v>
      </c>
      <c r="C22">
        <v>1855.759399</v>
      </c>
      <c r="D22" s="16">
        <f t="shared" si="0"/>
        <v>0.66669984903473534</v>
      </c>
      <c r="E22" s="16">
        <v>0.123653846153846</v>
      </c>
      <c r="F22" s="16">
        <f t="shared" si="1"/>
        <v>0.17546893189541007</v>
      </c>
      <c r="G22" s="16">
        <f t="shared" si="2"/>
        <v>0.54304600288088933</v>
      </c>
    </row>
    <row r="23" spans="1:7" x14ac:dyDescent="0.25">
      <c r="A23" s="15">
        <v>43521</v>
      </c>
      <c r="B23">
        <v>1859.4499510000001</v>
      </c>
      <c r="C23">
        <v>1828.2777100000001</v>
      </c>
      <c r="D23" s="16">
        <f t="shared" si="0"/>
        <v>-1.4808864238978869</v>
      </c>
      <c r="E23" s="16">
        <v>0.123461538461538</v>
      </c>
      <c r="F23" s="16">
        <f t="shared" si="1"/>
        <v>-0.51839664015634501</v>
      </c>
      <c r="G23" s="16">
        <f t="shared" si="2"/>
        <v>-1.604347962359425</v>
      </c>
    </row>
    <row r="24" spans="1:7" x14ac:dyDescent="0.25">
      <c r="A24" s="15">
        <v>43528</v>
      </c>
      <c r="B24">
        <v>1884.0500489999999</v>
      </c>
      <c r="C24">
        <v>1852.4655760000001</v>
      </c>
      <c r="D24" s="16">
        <f t="shared" si="0"/>
        <v>1.3229864296710137</v>
      </c>
      <c r="E24" s="16">
        <v>0.12326923076923101</v>
      </c>
      <c r="F24" s="16">
        <f t="shared" si="1"/>
        <v>0.38765241683221191</v>
      </c>
      <c r="G24" s="16">
        <f t="shared" si="2"/>
        <v>1.1997171989017827</v>
      </c>
    </row>
    <row r="25" spans="1:7" x14ac:dyDescent="0.25">
      <c r="A25" s="15">
        <v>43535</v>
      </c>
      <c r="B25">
        <v>1974.650024</v>
      </c>
      <c r="C25">
        <v>1941.5466309999999</v>
      </c>
      <c r="D25" s="16">
        <f t="shared" si="0"/>
        <v>4.8087832861299917</v>
      </c>
      <c r="E25" s="16">
        <v>0.121538461538462</v>
      </c>
      <c r="F25" s="16">
        <f t="shared" si="1"/>
        <v>1.5145417488392094</v>
      </c>
      <c r="G25" s="16">
        <f t="shared" si="2"/>
        <v>4.6872448245915299</v>
      </c>
    </row>
    <row r="26" spans="1:7" x14ac:dyDescent="0.25">
      <c r="A26" s="15">
        <v>43542</v>
      </c>
      <c r="B26">
        <v>1981.5500489999999</v>
      </c>
      <c r="C26">
        <v>1951.8217770000001</v>
      </c>
      <c r="D26" s="16">
        <f t="shared" si="0"/>
        <v>0.52922478584549459</v>
      </c>
      <c r="E26" s="16">
        <v>0.120769230769231</v>
      </c>
      <c r="F26" s="16">
        <f t="shared" si="1"/>
        <v>0.13198008934005365</v>
      </c>
      <c r="G26" s="16">
        <f t="shared" si="2"/>
        <v>0.40845555507626352</v>
      </c>
    </row>
    <row r="27" spans="1:7" x14ac:dyDescent="0.25">
      <c r="A27" s="15">
        <v>43549</v>
      </c>
      <c r="B27">
        <v>1968.25</v>
      </c>
      <c r="C27">
        <v>1938.721313</v>
      </c>
      <c r="D27" s="16">
        <f t="shared" si="0"/>
        <v>-0.67119160951958357</v>
      </c>
      <c r="E27" s="16">
        <v>0.117692307692308</v>
      </c>
      <c r="F27" s="16">
        <f t="shared" si="1"/>
        <v>-0.25490403687401691</v>
      </c>
      <c r="G27" s="16">
        <f t="shared" si="2"/>
        <v>-0.78888391721189155</v>
      </c>
    </row>
    <row r="28" spans="1:7" x14ac:dyDescent="0.25">
      <c r="A28" s="15">
        <v>43556</v>
      </c>
      <c r="B28">
        <v>2059.1999510000001</v>
      </c>
      <c r="C28">
        <v>2028.306885</v>
      </c>
      <c r="D28" s="16">
        <f t="shared" si="0"/>
        <v>4.6208586762464643</v>
      </c>
      <c r="E28" s="16">
        <v>0.11942307692307701</v>
      </c>
      <c r="F28" s="16">
        <f t="shared" si="1"/>
        <v>1.4545031036394473</v>
      </c>
      <c r="G28" s="16">
        <f t="shared" si="2"/>
        <v>4.5014355993233872</v>
      </c>
    </row>
    <row r="29" spans="1:7" x14ac:dyDescent="0.25">
      <c r="A29" s="15">
        <v>43563</v>
      </c>
      <c r="B29">
        <v>2024.9499510000001</v>
      </c>
      <c r="C29">
        <v>1994.5706789999999</v>
      </c>
      <c r="D29" s="16">
        <f t="shared" si="0"/>
        <v>-1.6632693134106313</v>
      </c>
      <c r="E29" s="16">
        <v>0.12134615384615401</v>
      </c>
      <c r="F29" s="16">
        <f t="shared" si="1"/>
        <v>-0.57664464561441731</v>
      </c>
      <c r="G29" s="16">
        <f t="shared" si="2"/>
        <v>-1.7846154672567853</v>
      </c>
    </row>
    <row r="30" spans="1:7" x14ac:dyDescent="0.25">
      <c r="A30" s="15">
        <v>43570</v>
      </c>
      <c r="B30">
        <v>2003.75</v>
      </c>
      <c r="C30">
        <v>1973.6888429999999</v>
      </c>
      <c r="D30" s="16">
        <f t="shared" si="0"/>
        <v>-1.0469338700230701</v>
      </c>
      <c r="E30" s="16">
        <v>0.121923076923077</v>
      </c>
      <c r="F30" s="16">
        <f t="shared" si="1"/>
        <v>-0.37768085748005453</v>
      </c>
      <c r="G30" s="16">
        <f t="shared" si="2"/>
        <v>-1.1688569469461472</v>
      </c>
    </row>
    <row r="31" spans="1:7" x14ac:dyDescent="0.25">
      <c r="A31" s="15">
        <v>43577</v>
      </c>
      <c r="B31">
        <v>1977.400024</v>
      </c>
      <c r="C31">
        <v>1947.7341309999999</v>
      </c>
      <c r="D31" s="16">
        <f t="shared" si="0"/>
        <v>-1.3150356547868447</v>
      </c>
      <c r="E31" s="16">
        <v>0.122884615384615</v>
      </c>
      <c r="F31" s="16">
        <f t="shared" si="1"/>
        <v>-0.46462055262210777</v>
      </c>
      <c r="G31" s="16">
        <f t="shared" si="2"/>
        <v>-1.4379202701714597</v>
      </c>
    </row>
    <row r="32" spans="1:7" x14ac:dyDescent="0.25">
      <c r="A32" s="15">
        <v>43584</v>
      </c>
      <c r="B32">
        <v>2006.400024</v>
      </c>
      <c r="C32">
        <v>1976.299072</v>
      </c>
      <c r="D32" s="16">
        <f t="shared" si="0"/>
        <v>1.4665729036300368</v>
      </c>
      <c r="E32" s="16">
        <v>0.124423076923077</v>
      </c>
      <c r="F32" s="16">
        <f t="shared" si="1"/>
        <v>0.43367522325274405</v>
      </c>
      <c r="G32" s="16">
        <f t="shared" si="2"/>
        <v>1.3421498267069598</v>
      </c>
    </row>
    <row r="33" spans="1:7" x14ac:dyDescent="0.25">
      <c r="A33" s="15">
        <v>43591</v>
      </c>
      <c r="B33">
        <v>1931.6999510000001</v>
      </c>
      <c r="C33">
        <v>1902.7197269999999</v>
      </c>
      <c r="D33" s="16">
        <f t="shared" si="0"/>
        <v>-3.7230875651597772</v>
      </c>
      <c r="E33" s="16">
        <v>0.12384615384615399</v>
      </c>
      <c r="F33" s="16">
        <f t="shared" si="1"/>
        <v>-1.2430205676230073</v>
      </c>
      <c r="G33" s="16">
        <f t="shared" si="2"/>
        <v>-3.8469337190059312</v>
      </c>
    </row>
    <row r="34" spans="1:7" x14ac:dyDescent="0.25">
      <c r="A34" s="15">
        <v>43598</v>
      </c>
      <c r="B34">
        <v>1993.650024</v>
      </c>
      <c r="C34">
        <v>1963.7402340000001</v>
      </c>
      <c r="D34" s="16">
        <f t="shared" si="0"/>
        <v>3.207014997222446</v>
      </c>
      <c r="E34" s="16">
        <v>0.122115384615385</v>
      </c>
      <c r="F34" s="16">
        <f t="shared" si="1"/>
        <v>0.99679223704267628</v>
      </c>
      <c r="G34" s="16">
        <f t="shared" si="2"/>
        <v>3.0848996126070611</v>
      </c>
    </row>
    <row r="35" spans="1:7" x14ac:dyDescent="0.25">
      <c r="A35" s="15">
        <v>43605</v>
      </c>
      <c r="B35">
        <v>2123.3999020000001</v>
      </c>
      <c r="C35">
        <v>2091.5437010000001</v>
      </c>
      <c r="D35" s="16">
        <f t="shared" ref="D35:D66" si="3">100*((C35/C34)-1)</f>
        <v>6.508165631442675</v>
      </c>
      <c r="E35" s="16">
        <v>0.120192307692308</v>
      </c>
      <c r="F35" s="16">
        <f t="shared" ref="F35:F66" si="4">(D35-E35)/$J$5</f>
        <v>2.0640808516193121</v>
      </c>
      <c r="G35" s="16">
        <f t="shared" ref="G35:G66" si="5">F35*$J$5</f>
        <v>6.3879733237503666</v>
      </c>
    </row>
    <row r="36" spans="1:7" x14ac:dyDescent="0.25">
      <c r="A36" s="15">
        <v>43612</v>
      </c>
      <c r="B36">
        <v>2182.6499020000001</v>
      </c>
      <c r="C36">
        <v>2149.9047850000002</v>
      </c>
      <c r="D36" s="16">
        <f t="shared" si="3"/>
        <v>2.7903353858729663</v>
      </c>
      <c r="E36" s="16">
        <v>0.117692307692308</v>
      </c>
      <c r="F36" s="16">
        <f t="shared" si="4"/>
        <v>0.86358397590283553</v>
      </c>
      <c r="G36" s="16">
        <f t="shared" si="5"/>
        <v>2.6726430781806583</v>
      </c>
    </row>
    <row r="37" spans="1:7" x14ac:dyDescent="0.25">
      <c r="A37" s="15">
        <v>43619</v>
      </c>
      <c r="B37">
        <v>2210.8500979999999</v>
      </c>
      <c r="C37">
        <v>2177.681885</v>
      </c>
      <c r="D37" s="16">
        <f t="shared" si="3"/>
        <v>1.292015357787113</v>
      </c>
      <c r="E37" s="16">
        <v>0.113846153846154</v>
      </c>
      <c r="F37" s="16">
        <f t="shared" si="4"/>
        <v>0.38068983237305931</v>
      </c>
      <c r="G37" s="16">
        <f t="shared" si="5"/>
        <v>1.178169203940959</v>
      </c>
    </row>
    <row r="38" spans="1:7" x14ac:dyDescent="0.25">
      <c r="A38" s="15">
        <v>43626</v>
      </c>
      <c r="B38">
        <v>2185.8500979999999</v>
      </c>
      <c r="C38">
        <v>2153.056885</v>
      </c>
      <c r="D38" s="16">
        <f t="shared" si="3"/>
        <v>-1.1307895872954887</v>
      </c>
      <c r="E38" s="16">
        <v>0.115</v>
      </c>
      <c r="F38" s="16">
        <f t="shared" si="4"/>
        <v>-0.40253931911751839</v>
      </c>
      <c r="G38" s="16">
        <f t="shared" si="5"/>
        <v>-1.2457895872954887</v>
      </c>
    </row>
    <row r="39" spans="1:7" x14ac:dyDescent="0.25">
      <c r="A39" s="15">
        <v>43633</v>
      </c>
      <c r="B39">
        <v>2140.8000489999999</v>
      </c>
      <c r="C39">
        <v>2108.6826169999999</v>
      </c>
      <c r="D39" s="16">
        <f t="shared" si="3"/>
        <v>-2.060989113160383</v>
      </c>
      <c r="E39" s="16">
        <v>0.114807692307692</v>
      </c>
      <c r="F39" s="16">
        <f t="shared" si="4"/>
        <v>-0.70304309294523681</v>
      </c>
      <c r="G39" s="16">
        <f t="shared" si="5"/>
        <v>-2.175796805468075</v>
      </c>
    </row>
    <row r="40" spans="1:7" x14ac:dyDescent="0.25">
      <c r="A40" s="15">
        <v>43640</v>
      </c>
      <c r="B40">
        <v>2192.1000979999999</v>
      </c>
      <c r="C40">
        <v>2159.213135</v>
      </c>
      <c r="D40" s="16">
        <f t="shared" si="3"/>
        <v>2.396307419268684</v>
      </c>
      <c r="E40" s="16">
        <v>0.11557692307692299</v>
      </c>
      <c r="F40" s="16">
        <f t="shared" si="4"/>
        <v>0.73694924920722693</v>
      </c>
      <c r="G40" s="16">
        <f t="shared" si="5"/>
        <v>2.2807304961917612</v>
      </c>
    </row>
    <row r="41" spans="1:7" x14ac:dyDescent="0.25">
      <c r="A41" s="15">
        <v>43647</v>
      </c>
      <c r="B41">
        <v>2278.8999020000001</v>
      </c>
      <c r="C41">
        <v>2244.710693</v>
      </c>
      <c r="D41" s="16">
        <f t="shared" si="3"/>
        <v>3.9596627407511686</v>
      </c>
      <c r="E41" s="16">
        <v>0.113269230769231</v>
      </c>
      <c r="F41" s="16">
        <f t="shared" si="4"/>
        <v>1.2428460153752465</v>
      </c>
      <c r="G41" s="16">
        <f t="shared" si="5"/>
        <v>3.846393509981938</v>
      </c>
    </row>
    <row r="42" spans="1:7" x14ac:dyDescent="0.25">
      <c r="A42" s="15">
        <v>43654</v>
      </c>
      <c r="B42">
        <v>2257.8000489999999</v>
      </c>
      <c r="C42">
        <v>2223.92749</v>
      </c>
      <c r="D42" s="16">
        <f t="shared" si="3"/>
        <v>-0.92587445967140525</v>
      </c>
      <c r="E42" s="16">
        <v>0.1125</v>
      </c>
      <c r="F42" s="16">
        <f t="shared" si="4"/>
        <v>-0.33551937843096319</v>
      </c>
      <c r="G42" s="16">
        <f t="shared" si="5"/>
        <v>-1.0383744596714053</v>
      </c>
    </row>
    <row r="43" spans="1:7" x14ac:dyDescent="0.25">
      <c r="A43" s="15">
        <v>43661</v>
      </c>
      <c r="B43">
        <v>2303.5500489999999</v>
      </c>
      <c r="C43">
        <v>2268.9909670000002</v>
      </c>
      <c r="D43" s="16">
        <f t="shared" si="3"/>
        <v>2.0263015409733631</v>
      </c>
      <c r="E43" s="16">
        <v>0.11019230769230801</v>
      </c>
      <c r="F43" s="16">
        <f t="shared" si="4"/>
        <v>0.61913288888069617</v>
      </c>
      <c r="G43" s="16">
        <f t="shared" si="5"/>
        <v>1.9161092332810552</v>
      </c>
    </row>
    <row r="44" spans="1:7" x14ac:dyDescent="0.25">
      <c r="A44" s="15">
        <v>43668</v>
      </c>
      <c r="B44">
        <v>2165.75</v>
      </c>
      <c r="C44">
        <v>2149.296875</v>
      </c>
      <c r="D44" s="16">
        <f t="shared" si="3"/>
        <v>-5.2752123627118896</v>
      </c>
      <c r="E44" s="16">
        <v>0.110384615384615</v>
      </c>
      <c r="F44" s="16">
        <f t="shared" si="4"/>
        <v>-1.740193177654265</v>
      </c>
      <c r="G44" s="16">
        <f t="shared" si="5"/>
        <v>-5.3855969780965047</v>
      </c>
    </row>
    <row r="45" spans="1:7" x14ac:dyDescent="0.25">
      <c r="A45" s="15">
        <v>43675</v>
      </c>
      <c r="B45">
        <v>2124.8000489999999</v>
      </c>
      <c r="C45">
        <v>2124.8000489999999</v>
      </c>
      <c r="D45" s="16">
        <f t="shared" si="3"/>
        <v>-1.1397599970920713</v>
      </c>
      <c r="E45" s="16">
        <v>0.108653846153846</v>
      </c>
      <c r="F45" s="16">
        <f t="shared" si="4"/>
        <v>-0.40338726825294896</v>
      </c>
      <c r="G45" s="16">
        <f t="shared" si="5"/>
        <v>-1.2484138432459173</v>
      </c>
    </row>
    <row r="46" spans="1:7" x14ac:dyDescent="0.25">
      <c r="A46" s="15">
        <v>43682</v>
      </c>
      <c r="B46">
        <v>2211.6499020000001</v>
      </c>
      <c r="C46">
        <v>2211.6499020000001</v>
      </c>
      <c r="D46" s="16">
        <f t="shared" si="3"/>
        <v>4.0874365115378453</v>
      </c>
      <c r="E46" s="16">
        <v>0.104230769230769</v>
      </c>
      <c r="F46" s="16">
        <f t="shared" si="4"/>
        <v>1.2870527605661952</v>
      </c>
      <c r="G46" s="16">
        <f t="shared" si="5"/>
        <v>3.9832057423070757</v>
      </c>
    </row>
    <row r="47" spans="1:7" x14ac:dyDescent="0.25">
      <c r="A47" s="15">
        <v>43689</v>
      </c>
      <c r="B47">
        <v>2100</v>
      </c>
      <c r="C47">
        <v>2100</v>
      </c>
      <c r="D47" s="16">
        <f t="shared" si="3"/>
        <v>-5.0482629234868899</v>
      </c>
      <c r="E47" s="16">
        <v>0.10538461538461499</v>
      </c>
      <c r="F47" s="16">
        <f t="shared" si="4"/>
        <v>-1.665245714384791</v>
      </c>
      <c r="G47" s="16">
        <f t="shared" si="5"/>
        <v>-5.1536475388715051</v>
      </c>
    </row>
    <row r="48" spans="1:7" x14ac:dyDescent="0.25">
      <c r="A48" s="15">
        <v>43696</v>
      </c>
      <c r="B48">
        <v>2043.75</v>
      </c>
      <c r="C48">
        <v>2043.75</v>
      </c>
      <c r="D48" s="16">
        <f t="shared" si="3"/>
        <v>-2.6785714285714302</v>
      </c>
      <c r="E48" s="16">
        <v>0.104038461538462</v>
      </c>
      <c r="F48" s="16">
        <f t="shared" si="4"/>
        <v>-0.89911643343092895</v>
      </c>
      <c r="G48" s="16">
        <f t="shared" si="5"/>
        <v>-2.7826098901098923</v>
      </c>
    </row>
    <row r="49" spans="1:7" x14ac:dyDescent="0.25">
      <c r="A49" s="15">
        <v>43703</v>
      </c>
      <c r="B49">
        <v>2166.4499510000001</v>
      </c>
      <c r="C49">
        <v>2166.4499510000001</v>
      </c>
      <c r="D49" s="16">
        <f t="shared" si="3"/>
        <v>6.0036673272171326</v>
      </c>
      <c r="E49" s="16">
        <v>0.104230769230769</v>
      </c>
      <c r="F49" s="16">
        <f t="shared" si="4"/>
        <v>1.9062249351306861</v>
      </c>
      <c r="G49" s="16">
        <f t="shared" si="5"/>
        <v>5.8994365579863635</v>
      </c>
    </row>
    <row r="50" spans="1:7" x14ac:dyDescent="0.25">
      <c r="A50" s="15">
        <v>43710</v>
      </c>
      <c r="B50">
        <v>2041.4499510000001</v>
      </c>
      <c r="C50">
        <v>2041.4499510000001</v>
      </c>
      <c r="D50" s="16">
        <f t="shared" si="3"/>
        <v>-5.7698078805052404</v>
      </c>
      <c r="E50" s="16">
        <v>0.102307692307692</v>
      </c>
      <c r="F50" s="16">
        <f t="shared" si="4"/>
        <v>-1.8973969830579704</v>
      </c>
      <c r="G50" s="16">
        <f t="shared" si="5"/>
        <v>-5.8721155728129322</v>
      </c>
    </row>
    <row r="51" spans="1:7" x14ac:dyDescent="0.25">
      <c r="A51" s="15">
        <v>43717</v>
      </c>
      <c r="B51">
        <v>2083.8500979999999</v>
      </c>
      <c r="C51">
        <v>2083.8500979999999</v>
      </c>
      <c r="D51" s="16">
        <f t="shared" si="3"/>
        <v>2.0769623560563</v>
      </c>
      <c r="E51" s="16">
        <v>0.10249999999999999</v>
      </c>
      <c r="F51" s="16">
        <f t="shared" si="4"/>
        <v>0.63798793996626646</v>
      </c>
      <c r="G51" s="16">
        <f t="shared" si="5"/>
        <v>1.9744623560562997</v>
      </c>
    </row>
    <row r="52" spans="1:7" x14ac:dyDescent="0.25">
      <c r="A52" s="15">
        <v>43724</v>
      </c>
      <c r="B52">
        <v>2049.3000489999999</v>
      </c>
      <c r="C52">
        <v>2049.3000489999999</v>
      </c>
      <c r="D52" s="16">
        <f t="shared" si="3"/>
        <v>-1.6579910922172258</v>
      </c>
      <c r="E52" s="16">
        <v>0.102307692307692</v>
      </c>
      <c r="F52" s="16">
        <f t="shared" si="4"/>
        <v>-0.56878744323457364</v>
      </c>
      <c r="G52" s="16">
        <f t="shared" si="5"/>
        <v>-1.7602987845249178</v>
      </c>
    </row>
    <row r="53" spans="1:7" x14ac:dyDescent="0.25">
      <c r="A53" s="15">
        <v>43731</v>
      </c>
      <c r="B53">
        <v>2035.900024</v>
      </c>
      <c r="C53">
        <v>2035.900024</v>
      </c>
      <c r="D53" s="16">
        <f t="shared" si="3"/>
        <v>-0.653883017596113</v>
      </c>
      <c r="E53" s="16">
        <v>0.104038461538462</v>
      </c>
      <c r="F53" s="16">
        <f t="shared" si="4"/>
        <v>-0.24489945915963834</v>
      </c>
      <c r="G53" s="16">
        <f t="shared" si="5"/>
        <v>-0.75792147913457497</v>
      </c>
    </row>
    <row r="54" spans="1:7" x14ac:dyDescent="0.25">
      <c r="A54" s="15">
        <v>43738</v>
      </c>
      <c r="B54">
        <v>1977.0500489999999</v>
      </c>
      <c r="C54">
        <v>1977.0500489999999</v>
      </c>
      <c r="D54" s="16">
        <f t="shared" si="3"/>
        <v>-2.8906122258585021</v>
      </c>
      <c r="E54" s="16">
        <v>0.100769230769231</v>
      </c>
      <c r="F54" s="16">
        <f t="shared" si="4"/>
        <v>-0.9665746664216468</v>
      </c>
      <c r="G54" s="16">
        <f t="shared" si="5"/>
        <v>-2.991381456627733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zoomScaleNormal="100" workbookViewId="0">
      <selection activeCell="Q11" sqref="Q11"/>
    </sheetView>
  </sheetViews>
  <sheetFormatPr defaultRowHeight="12.5" x14ac:dyDescent="0.25"/>
  <cols>
    <col min="1" max="5" width="8.6328125" customWidth="1"/>
    <col min="6" max="6" width="14.90625" customWidth="1"/>
    <col min="7" max="7" width="15.54296875" customWidth="1"/>
    <col min="8" max="8" width="8.6328125" customWidth="1"/>
    <col min="9" max="9" width="23.08984375" customWidth="1"/>
    <col min="10" max="1025" width="8.6328125" customWidth="1"/>
  </cols>
  <sheetData>
    <row r="1" spans="1:13" ht="13" x14ac:dyDescent="0.3">
      <c r="A1" s="2" t="s">
        <v>1</v>
      </c>
      <c r="B1" s="2" t="s">
        <v>2</v>
      </c>
      <c r="C1" s="2" t="s">
        <v>3</v>
      </c>
      <c r="D1" s="20" t="s">
        <v>4</v>
      </c>
      <c r="E1" s="20" t="s">
        <v>5</v>
      </c>
      <c r="F1" s="3" t="s">
        <v>6</v>
      </c>
      <c r="G1" s="3" t="s">
        <v>7</v>
      </c>
    </row>
    <row r="2" spans="1:13" ht="13" x14ac:dyDescent="0.3">
      <c r="A2" s="15">
        <v>43374</v>
      </c>
      <c r="B2">
        <v>1769.25</v>
      </c>
      <c r="C2">
        <v>1739.5900879999999</v>
      </c>
      <c r="D2" s="21"/>
      <c r="E2" s="21"/>
      <c r="F2" s="22"/>
      <c r="G2" s="23"/>
      <c r="I2" s="18" t="s">
        <v>263</v>
      </c>
      <c r="J2" s="19">
        <f>AVERAGE(D3:D14)</f>
        <v>1.3467171358973618</v>
      </c>
    </row>
    <row r="3" spans="1:13" ht="13" x14ac:dyDescent="0.3">
      <c r="A3" s="15">
        <v>43405</v>
      </c>
      <c r="B3">
        <v>1989</v>
      </c>
      <c r="C3">
        <v>1955.6561280000001</v>
      </c>
      <c r="D3" s="21">
        <f t="shared" ref="D3:D13" si="0">(C3/C2)*100-100</f>
        <v>12.420514550551999</v>
      </c>
      <c r="E3" s="21">
        <v>0.57916666666666705</v>
      </c>
      <c r="F3" s="22">
        <f t="shared" ref="F3:F13" si="1">(D3-E3)/$J$5</f>
        <v>1.8784179454297942</v>
      </c>
      <c r="G3" s="23">
        <f t="shared" ref="G3:G13" si="2">F3*$J$5</f>
        <v>11.841347883885332</v>
      </c>
      <c r="I3" s="10" t="s">
        <v>11</v>
      </c>
      <c r="J3" s="11">
        <f>MAX(D3:D14)</f>
        <v>12.420514550551999</v>
      </c>
    </row>
    <row r="4" spans="1:13" ht="13" x14ac:dyDescent="0.3">
      <c r="A4" s="15">
        <v>43435</v>
      </c>
      <c r="B4">
        <v>1968.349976</v>
      </c>
      <c r="C4">
        <v>1935.3522949999999</v>
      </c>
      <c r="D4" s="21">
        <f t="shared" si="0"/>
        <v>-1.0382107932627349</v>
      </c>
      <c r="E4" s="21">
        <v>0.5625</v>
      </c>
      <c r="F4" s="22">
        <f t="shared" si="1"/>
        <v>-0.25392412324949809</v>
      </c>
      <c r="G4" s="23">
        <f t="shared" si="2"/>
        <v>-1.6007107932627349</v>
      </c>
      <c r="I4" s="10" t="s">
        <v>13</v>
      </c>
      <c r="J4" s="11">
        <f>MIN(D3:D14)</f>
        <v>-8.7424083770121683</v>
      </c>
    </row>
    <row r="5" spans="1:13" ht="13" x14ac:dyDescent="0.3">
      <c r="A5" s="15">
        <v>43466</v>
      </c>
      <c r="B5">
        <v>1922.349976</v>
      </c>
      <c r="C5">
        <v>1890.123413</v>
      </c>
      <c r="D5" s="21">
        <f t="shared" si="0"/>
        <v>-2.3369844403444802</v>
      </c>
      <c r="E5" s="21">
        <v>0.55583333333333296</v>
      </c>
      <c r="F5" s="22">
        <f t="shared" si="1"/>
        <v>-0.45889377393679909</v>
      </c>
      <c r="G5" s="23">
        <f t="shared" si="2"/>
        <v>-2.8928177736778133</v>
      </c>
      <c r="I5" s="10" t="s">
        <v>15</v>
      </c>
      <c r="J5" s="11">
        <f>STDEV(D3:D14)</f>
        <v>6.3038941427787281</v>
      </c>
    </row>
    <row r="6" spans="1:13" ht="13" x14ac:dyDescent="0.3">
      <c r="A6" s="15">
        <v>43497</v>
      </c>
      <c r="B6">
        <v>1841.1999510000001</v>
      </c>
      <c r="C6">
        <v>1810.333862</v>
      </c>
      <c r="D6" s="21">
        <f t="shared" si="0"/>
        <v>-4.2213937170038207</v>
      </c>
      <c r="E6" s="21">
        <v>0.54833333333333301</v>
      </c>
      <c r="F6" s="22">
        <f t="shared" si="1"/>
        <v>-0.7566318441119444</v>
      </c>
      <c r="G6" s="23">
        <f t="shared" si="2"/>
        <v>-4.7697270503371536</v>
      </c>
      <c r="I6" s="10" t="s">
        <v>17</v>
      </c>
      <c r="J6" s="11">
        <f>AVERAGE(F3:F14)</f>
        <v>0.13050694788786016</v>
      </c>
      <c r="L6" t="s">
        <v>264</v>
      </c>
      <c r="M6">
        <v>8.0299999999999996E-2</v>
      </c>
    </row>
    <row r="7" spans="1:13" ht="13" x14ac:dyDescent="0.3">
      <c r="A7" s="15">
        <v>43525</v>
      </c>
      <c r="B7">
        <v>1968.25</v>
      </c>
      <c r="C7">
        <v>1935.2540280000001</v>
      </c>
      <c r="D7" s="21">
        <f t="shared" si="0"/>
        <v>6.9003938236007087</v>
      </c>
      <c r="E7" s="21">
        <v>0.53500000000000003</v>
      </c>
      <c r="F7" s="22">
        <f t="shared" si="1"/>
        <v>1.0097558238493629</v>
      </c>
      <c r="G7" s="23">
        <f t="shared" si="2"/>
        <v>6.3653938236007077</v>
      </c>
      <c r="I7" s="10" t="s">
        <v>19</v>
      </c>
      <c r="J7" s="11">
        <f>MAX(F3:F14)</f>
        <v>1.8784179454297942</v>
      </c>
      <c r="L7" t="s">
        <v>265</v>
      </c>
      <c r="M7">
        <v>7.7700000000000005E-2</v>
      </c>
    </row>
    <row r="8" spans="1:13" ht="13" x14ac:dyDescent="0.3">
      <c r="A8" s="15">
        <v>43556</v>
      </c>
      <c r="B8">
        <v>1995.0500489999999</v>
      </c>
      <c r="C8">
        <v>1965.119263</v>
      </c>
      <c r="D8" s="21">
        <f t="shared" si="0"/>
        <v>1.5432204024845362</v>
      </c>
      <c r="E8" s="21">
        <v>0.51</v>
      </c>
      <c r="F8" s="22">
        <f t="shared" si="1"/>
        <v>0.16390192777398024</v>
      </c>
      <c r="G8" s="23">
        <f t="shared" si="2"/>
        <v>1.0332204024845362</v>
      </c>
      <c r="I8" s="10" t="s">
        <v>21</v>
      </c>
      <c r="J8" s="11">
        <f>MIN(F3:F14)</f>
        <v>-1.4584754812564362</v>
      </c>
      <c r="L8" t="s">
        <v>266</v>
      </c>
      <c r="M8">
        <v>0.1305</v>
      </c>
    </row>
    <row r="9" spans="1:13" ht="13" x14ac:dyDescent="0.3">
      <c r="A9" s="15">
        <v>43586</v>
      </c>
      <c r="B9">
        <v>2182.6499020000001</v>
      </c>
      <c r="C9">
        <v>2149.9047850000002</v>
      </c>
      <c r="D9" s="21">
        <f t="shared" si="0"/>
        <v>9.4032726399466497</v>
      </c>
      <c r="E9" s="21">
        <v>0.53333333333333299</v>
      </c>
      <c r="F9" s="22">
        <f t="shared" si="1"/>
        <v>1.4070571468548625</v>
      </c>
      <c r="G9" s="23">
        <f t="shared" si="2"/>
        <v>8.8699393066133165</v>
      </c>
      <c r="I9" s="10" t="s">
        <v>23</v>
      </c>
      <c r="J9" s="11">
        <f>STDEV(F3:F14)</f>
        <v>0.99714468812462775</v>
      </c>
    </row>
    <row r="10" spans="1:13" ht="13" x14ac:dyDescent="0.3">
      <c r="A10" s="15">
        <v>43617</v>
      </c>
      <c r="B10">
        <v>2192.1000979999999</v>
      </c>
      <c r="C10">
        <v>2159.213135</v>
      </c>
      <c r="D10" s="21">
        <f t="shared" si="0"/>
        <v>0.43296568596640839</v>
      </c>
      <c r="E10" s="21">
        <v>0.51</v>
      </c>
      <c r="F10" s="22">
        <f t="shared" si="1"/>
        <v>-1.2220115422121484E-2</v>
      </c>
      <c r="G10" s="23">
        <f t="shared" si="2"/>
        <v>-7.7034314033591622E-2</v>
      </c>
      <c r="I10" s="10" t="s">
        <v>25</v>
      </c>
      <c r="J10" s="11">
        <f>AVERAGE(G3:G14)</f>
        <v>0.82270198438221032</v>
      </c>
    </row>
    <row r="11" spans="1:13" ht="13" x14ac:dyDescent="0.3">
      <c r="A11" s="15">
        <v>43647</v>
      </c>
      <c r="B11">
        <v>2121.8000489999999</v>
      </c>
      <c r="C11">
        <v>2089.9677729999999</v>
      </c>
      <c r="D11" s="21">
        <f t="shared" si="0"/>
        <v>-3.2069720620702071</v>
      </c>
      <c r="E11" s="21">
        <v>0.50083333333333302</v>
      </c>
      <c r="F11" s="22">
        <f t="shared" si="1"/>
        <v>-0.5881769762347494</v>
      </c>
      <c r="G11" s="23">
        <f t="shared" si="2"/>
        <v>-3.7078053954035397</v>
      </c>
      <c r="I11" s="10" t="s">
        <v>27</v>
      </c>
      <c r="J11" s="11">
        <f>MAX(G3:G14)</f>
        <v>11.841347883885332</v>
      </c>
    </row>
    <row r="12" spans="1:13" ht="13" x14ac:dyDescent="0.3">
      <c r="A12" s="15">
        <v>43678</v>
      </c>
      <c r="B12">
        <v>2166.4499510000001</v>
      </c>
      <c r="C12">
        <v>2166.4499510000001</v>
      </c>
      <c r="D12" s="21">
        <f t="shared" si="0"/>
        <v>3.6594907820140889</v>
      </c>
      <c r="E12" s="21">
        <v>0.47749999999999998</v>
      </c>
      <c r="F12" s="22">
        <f t="shared" si="1"/>
        <v>0.50476589707001041</v>
      </c>
      <c r="G12" s="23">
        <f t="shared" si="2"/>
        <v>3.1819907820140889</v>
      </c>
      <c r="I12" s="10" t="s">
        <v>29</v>
      </c>
      <c r="J12" s="11">
        <f>MIN(G3:G14)</f>
        <v>-9.1940750436788345</v>
      </c>
    </row>
    <row r="13" spans="1:13" ht="13" x14ac:dyDescent="0.3">
      <c r="A13" s="15">
        <v>43709</v>
      </c>
      <c r="B13">
        <v>1977.0500489999999</v>
      </c>
      <c r="C13">
        <v>1977.0500489999999</v>
      </c>
      <c r="D13" s="21">
        <f t="shared" si="0"/>
        <v>-8.7424083770121683</v>
      </c>
      <c r="E13" s="21">
        <v>0.45166666666666699</v>
      </c>
      <c r="F13" s="22">
        <f t="shared" si="1"/>
        <v>-1.4584754812564362</v>
      </c>
      <c r="G13" s="23">
        <f t="shared" si="2"/>
        <v>-9.1940750436788345</v>
      </c>
      <c r="I13" s="12" t="s">
        <v>31</v>
      </c>
      <c r="J13" s="13">
        <f>STDEV(G3:G14)</f>
        <v>6.2858945589717621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F27" sqref="F27"/>
    </sheetView>
  </sheetViews>
  <sheetFormatPr defaultRowHeight="12.5" x14ac:dyDescent="0.25"/>
  <cols>
    <col min="1" max="1025" width="11.54296875"/>
  </cols>
  <sheetData>
    <row r="1" spans="1:1" x14ac:dyDescent="0.25">
      <c r="A1" s="11" t="e">
        <f>AVERAGE(#REF!)</f>
        <v>#REF!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weekly</vt:lpstr>
      <vt:lpstr>monthly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samyak</dc:creator>
  <dc:description/>
  <cp:lastModifiedBy>Shubham Jain</cp:lastModifiedBy>
  <cp:revision>6</cp:revision>
  <dcterms:created xsi:type="dcterms:W3CDTF">2019-10-31T20:21:20Z</dcterms:created>
  <dcterms:modified xsi:type="dcterms:W3CDTF">2019-11-19T17:15:42Z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