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E74F8207-7B89-4534-BE4C-658FB1123C14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Put O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0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9" i="1"/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9" i="1"/>
  <c r="B2" i="1" l="1"/>
  <c r="B4" i="1" s="1"/>
  <c r="B5" i="1" s="1"/>
  <c r="H10" i="1" l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0" i="1"/>
  <c r="H17" i="1"/>
  <c r="H61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56" i="1"/>
  <c r="H13" i="1"/>
  <c r="H25" i="1"/>
  <c r="H29" i="1"/>
  <c r="H37" i="1"/>
  <c r="H45" i="1"/>
  <c r="H53" i="1"/>
  <c r="H12" i="1"/>
  <c r="H16" i="1"/>
  <c r="H20" i="1"/>
  <c r="H24" i="1"/>
  <c r="H28" i="1"/>
  <c r="H32" i="1"/>
  <c r="H36" i="1"/>
  <c r="H40" i="1"/>
  <c r="H44" i="1"/>
  <c r="H48" i="1"/>
  <c r="H52" i="1"/>
  <c r="H9" i="1"/>
  <c r="H21" i="1"/>
  <c r="H33" i="1"/>
  <c r="H41" i="1"/>
  <c r="H49" i="1"/>
  <c r="H57" i="1"/>
  <c r="S116" i="1"/>
  <c r="S115" i="1"/>
  <c r="J32" i="1" l="1"/>
  <c r="K32" i="1" s="1"/>
  <c r="M32" i="1" s="1"/>
  <c r="I32" i="1"/>
  <c r="L32" i="1" s="1"/>
  <c r="P32" i="1" s="1"/>
  <c r="I37" i="1"/>
  <c r="L37" i="1" s="1"/>
  <c r="J37" i="1"/>
  <c r="K37" i="1" s="1"/>
  <c r="M37" i="1" s="1"/>
  <c r="I35" i="1"/>
  <c r="L35" i="1" s="1"/>
  <c r="J35" i="1"/>
  <c r="K35" i="1" s="1"/>
  <c r="M35" i="1" s="1"/>
  <c r="I17" i="1"/>
  <c r="L17" i="1" s="1"/>
  <c r="J17" i="1"/>
  <c r="K17" i="1" s="1"/>
  <c r="M17" i="1" s="1"/>
  <c r="J38" i="1"/>
  <c r="K38" i="1" s="1"/>
  <c r="M38" i="1" s="1"/>
  <c r="I38" i="1"/>
  <c r="L38" i="1" s="1"/>
  <c r="P38" i="1" s="1"/>
  <c r="I57" i="1"/>
  <c r="L57" i="1" s="1"/>
  <c r="J57" i="1"/>
  <c r="K57" i="1" s="1"/>
  <c r="M57" i="1" s="1"/>
  <c r="J21" i="1"/>
  <c r="K21" i="1" s="1"/>
  <c r="M21" i="1" s="1"/>
  <c r="I21" i="1"/>
  <c r="L21" i="1" s="1"/>
  <c r="P21" i="1" s="1"/>
  <c r="I44" i="1"/>
  <c r="L44" i="1" s="1"/>
  <c r="J44" i="1"/>
  <c r="K44" i="1" s="1"/>
  <c r="M44" i="1" s="1"/>
  <c r="J28" i="1"/>
  <c r="K28" i="1" s="1"/>
  <c r="M28" i="1" s="1"/>
  <c r="I28" i="1"/>
  <c r="L28" i="1" s="1"/>
  <c r="P28" i="1" s="1"/>
  <c r="I12" i="1"/>
  <c r="L12" i="1" s="1"/>
  <c r="J12" i="1"/>
  <c r="K12" i="1" s="1"/>
  <c r="M12" i="1" s="1"/>
  <c r="J29" i="1"/>
  <c r="K29" i="1" s="1"/>
  <c r="M29" i="1" s="1"/>
  <c r="I29" i="1"/>
  <c r="L29" i="1" s="1"/>
  <c r="P29" i="1" s="1"/>
  <c r="I63" i="1"/>
  <c r="L63" i="1" s="1"/>
  <c r="J63" i="1"/>
  <c r="K63" i="1" s="1"/>
  <c r="M63" i="1" s="1"/>
  <c r="I47" i="1"/>
  <c r="L47" i="1" s="1"/>
  <c r="J47" i="1"/>
  <c r="K47" i="1" s="1"/>
  <c r="M47" i="1" s="1"/>
  <c r="I31" i="1"/>
  <c r="L31" i="1" s="1"/>
  <c r="J31" i="1"/>
  <c r="K31" i="1" s="1"/>
  <c r="M31" i="1" s="1"/>
  <c r="J15" i="1"/>
  <c r="K15" i="1" s="1"/>
  <c r="M15" i="1" s="1"/>
  <c r="I15" i="1"/>
  <c r="L15" i="1" s="1"/>
  <c r="P15" i="1" s="1"/>
  <c r="J60" i="1"/>
  <c r="K60" i="1" s="1"/>
  <c r="M60" i="1" s="1"/>
  <c r="I60" i="1"/>
  <c r="L60" i="1" s="1"/>
  <c r="P60" i="1" s="1"/>
  <c r="J50" i="1"/>
  <c r="K50" i="1" s="1"/>
  <c r="M50" i="1" s="1"/>
  <c r="I50" i="1"/>
  <c r="L50" i="1" s="1"/>
  <c r="P50" i="1" s="1"/>
  <c r="J34" i="1"/>
  <c r="K34" i="1" s="1"/>
  <c r="M34" i="1" s="1"/>
  <c r="I34" i="1"/>
  <c r="I18" i="1"/>
  <c r="L18" i="1" s="1"/>
  <c r="J18" i="1"/>
  <c r="K18" i="1" s="1"/>
  <c r="M18" i="1" s="1"/>
  <c r="J48" i="1"/>
  <c r="K48" i="1" s="1"/>
  <c r="M48" i="1" s="1"/>
  <c r="I48" i="1"/>
  <c r="L48" i="1" s="1"/>
  <c r="P48" i="1" s="1"/>
  <c r="J16" i="1"/>
  <c r="K16" i="1" s="1"/>
  <c r="M16" i="1" s="1"/>
  <c r="I16" i="1"/>
  <c r="L16" i="1" s="1"/>
  <c r="P16" i="1" s="1"/>
  <c r="J51" i="1"/>
  <c r="K51" i="1" s="1"/>
  <c r="M51" i="1" s="1"/>
  <c r="I51" i="1"/>
  <c r="L51" i="1" s="1"/>
  <c r="P51" i="1" s="1"/>
  <c r="I19" i="1"/>
  <c r="J19" i="1"/>
  <c r="K19" i="1" s="1"/>
  <c r="M19" i="1" s="1"/>
  <c r="J54" i="1"/>
  <c r="K54" i="1" s="1"/>
  <c r="M54" i="1" s="1"/>
  <c r="I54" i="1"/>
  <c r="I22" i="1"/>
  <c r="J22" i="1"/>
  <c r="K22" i="1" s="1"/>
  <c r="M22" i="1" s="1"/>
  <c r="I49" i="1"/>
  <c r="L49" i="1" s="1"/>
  <c r="J49" i="1"/>
  <c r="K49" i="1" s="1"/>
  <c r="M49" i="1" s="1"/>
  <c r="J9" i="1"/>
  <c r="K9" i="1" s="1"/>
  <c r="M9" i="1" s="1"/>
  <c r="I9" i="1"/>
  <c r="I40" i="1"/>
  <c r="L40" i="1" s="1"/>
  <c r="J40" i="1"/>
  <c r="K40" i="1" s="1"/>
  <c r="M40" i="1" s="1"/>
  <c r="I24" i="1"/>
  <c r="L24" i="1" s="1"/>
  <c r="J24" i="1"/>
  <c r="K24" i="1" s="1"/>
  <c r="M24" i="1" s="1"/>
  <c r="J53" i="1"/>
  <c r="K53" i="1" s="1"/>
  <c r="M53" i="1" s="1"/>
  <c r="I53" i="1"/>
  <c r="L53" i="1" s="1"/>
  <c r="P53" i="1" s="1"/>
  <c r="J25" i="1"/>
  <c r="K25" i="1" s="1"/>
  <c r="M25" i="1" s="1"/>
  <c r="I25" i="1"/>
  <c r="L25" i="1" s="1"/>
  <c r="P25" i="1" s="1"/>
  <c r="J59" i="1"/>
  <c r="K59" i="1" s="1"/>
  <c r="M59" i="1" s="1"/>
  <c r="I59" i="1"/>
  <c r="I43" i="1"/>
  <c r="L43" i="1" s="1"/>
  <c r="J43" i="1"/>
  <c r="K43" i="1" s="1"/>
  <c r="M43" i="1" s="1"/>
  <c r="I27" i="1"/>
  <c r="L27" i="1" s="1"/>
  <c r="J27" i="1"/>
  <c r="K27" i="1" s="1"/>
  <c r="M27" i="1" s="1"/>
  <c r="I11" i="1"/>
  <c r="L11" i="1" s="1"/>
  <c r="J11" i="1"/>
  <c r="K11" i="1" s="1"/>
  <c r="M11" i="1" s="1"/>
  <c r="I62" i="1"/>
  <c r="L62" i="1" s="1"/>
  <c r="J62" i="1"/>
  <c r="K62" i="1" s="1"/>
  <c r="M62" i="1" s="1"/>
  <c r="I46" i="1"/>
  <c r="L46" i="1" s="1"/>
  <c r="J46" i="1"/>
  <c r="K46" i="1" s="1"/>
  <c r="M46" i="1" s="1"/>
  <c r="J30" i="1"/>
  <c r="K30" i="1" s="1"/>
  <c r="M30" i="1" s="1"/>
  <c r="I30" i="1"/>
  <c r="L30" i="1" s="1"/>
  <c r="P30" i="1" s="1"/>
  <c r="I14" i="1"/>
  <c r="L14" i="1" s="1"/>
  <c r="J14" i="1"/>
  <c r="K14" i="1" s="1"/>
  <c r="M14" i="1" s="1"/>
  <c r="I33" i="1"/>
  <c r="L33" i="1" s="1"/>
  <c r="J33" i="1"/>
  <c r="K33" i="1" s="1"/>
  <c r="M33" i="1" s="1"/>
  <c r="I56" i="1"/>
  <c r="L56" i="1" s="1"/>
  <c r="J56" i="1"/>
  <c r="K56" i="1" s="1"/>
  <c r="M56" i="1" s="1"/>
  <c r="I41" i="1"/>
  <c r="L41" i="1" s="1"/>
  <c r="J41" i="1"/>
  <c r="K41" i="1" s="1"/>
  <c r="M41" i="1" s="1"/>
  <c r="I52" i="1"/>
  <c r="L52" i="1" s="1"/>
  <c r="J52" i="1"/>
  <c r="K52" i="1" s="1"/>
  <c r="M52" i="1" s="1"/>
  <c r="I36" i="1"/>
  <c r="L36" i="1" s="1"/>
  <c r="J36" i="1"/>
  <c r="K36" i="1" s="1"/>
  <c r="M36" i="1" s="1"/>
  <c r="J20" i="1"/>
  <c r="K20" i="1" s="1"/>
  <c r="M20" i="1" s="1"/>
  <c r="I20" i="1"/>
  <c r="L20" i="1" s="1"/>
  <c r="P20" i="1" s="1"/>
  <c r="J45" i="1"/>
  <c r="K45" i="1" s="1"/>
  <c r="M45" i="1" s="1"/>
  <c r="I45" i="1"/>
  <c r="L45" i="1" s="1"/>
  <c r="P45" i="1" s="1"/>
  <c r="J13" i="1"/>
  <c r="K13" i="1" s="1"/>
  <c r="M13" i="1" s="1"/>
  <c r="I13" i="1"/>
  <c r="L13" i="1" s="1"/>
  <c r="P13" i="1" s="1"/>
  <c r="I55" i="1"/>
  <c r="L55" i="1" s="1"/>
  <c r="J55" i="1"/>
  <c r="K55" i="1" s="1"/>
  <c r="M55" i="1" s="1"/>
  <c r="I39" i="1"/>
  <c r="L39" i="1" s="1"/>
  <c r="J39" i="1"/>
  <c r="K39" i="1" s="1"/>
  <c r="M39" i="1" s="1"/>
  <c r="I23" i="1"/>
  <c r="L23" i="1" s="1"/>
  <c r="J23" i="1"/>
  <c r="K23" i="1" s="1"/>
  <c r="M23" i="1" s="1"/>
  <c r="I61" i="1"/>
  <c r="L61" i="1" s="1"/>
  <c r="J61" i="1"/>
  <c r="K61" i="1" s="1"/>
  <c r="M61" i="1" s="1"/>
  <c r="J58" i="1"/>
  <c r="K58" i="1" s="1"/>
  <c r="M58" i="1" s="1"/>
  <c r="I58" i="1"/>
  <c r="L58" i="1" s="1"/>
  <c r="P58" i="1" s="1"/>
  <c r="I42" i="1"/>
  <c r="L42" i="1" s="1"/>
  <c r="J42" i="1"/>
  <c r="K42" i="1" s="1"/>
  <c r="M42" i="1" s="1"/>
  <c r="I26" i="1"/>
  <c r="L26" i="1" s="1"/>
  <c r="J26" i="1"/>
  <c r="K26" i="1" s="1"/>
  <c r="M26" i="1" s="1"/>
  <c r="I10" i="1"/>
  <c r="L10" i="1" s="1"/>
  <c r="J10" i="1"/>
  <c r="K10" i="1" s="1"/>
  <c r="M10" i="1" s="1"/>
  <c r="P63" i="1" l="1"/>
  <c r="L54" i="1"/>
  <c r="P54" i="1" s="1"/>
  <c r="R54" i="1" s="1"/>
  <c r="L34" i="1"/>
  <c r="P34" i="1" s="1"/>
  <c r="R34" i="1" s="1"/>
  <c r="P26" i="1"/>
  <c r="R26" i="1" s="1"/>
  <c r="P23" i="1"/>
  <c r="P55" i="1"/>
  <c r="P36" i="1"/>
  <c r="P41" i="1"/>
  <c r="R41" i="1" s="1"/>
  <c r="P33" i="1"/>
  <c r="P62" i="1"/>
  <c r="P27" i="1"/>
  <c r="P40" i="1"/>
  <c r="R40" i="1" s="1"/>
  <c r="P49" i="1"/>
  <c r="P31" i="1"/>
  <c r="R31" i="1" s="1"/>
  <c r="P12" i="1"/>
  <c r="R12" i="1" s="1"/>
  <c r="P44" i="1"/>
  <c r="R44" i="1" s="1"/>
  <c r="P57" i="1"/>
  <c r="P17" i="1"/>
  <c r="P37" i="1"/>
  <c r="R37" i="1" s="1"/>
  <c r="L59" i="1"/>
  <c r="P59" i="1" s="1"/>
  <c r="R59" i="1" s="1"/>
  <c r="P10" i="1"/>
  <c r="P42" i="1"/>
  <c r="R42" i="1" s="1"/>
  <c r="P61" i="1"/>
  <c r="R61" i="1" s="1"/>
  <c r="P39" i="1"/>
  <c r="R39" i="1" s="1"/>
  <c r="P52" i="1"/>
  <c r="P56" i="1"/>
  <c r="R56" i="1" s="1"/>
  <c r="P14" i="1"/>
  <c r="R14" i="1" s="1"/>
  <c r="P46" i="1"/>
  <c r="R46" i="1" s="1"/>
  <c r="P11" i="1"/>
  <c r="P43" i="1"/>
  <c r="R43" i="1" s="1"/>
  <c r="P24" i="1"/>
  <c r="R24" i="1" s="1"/>
  <c r="R22" i="1"/>
  <c r="L22" i="1"/>
  <c r="P22" i="1" s="1"/>
  <c r="L19" i="1"/>
  <c r="P19" i="1" s="1"/>
  <c r="R19" i="1" s="1"/>
  <c r="P18" i="1"/>
  <c r="P47" i="1"/>
  <c r="P35" i="1"/>
  <c r="R35" i="1" s="1"/>
  <c r="R23" i="1"/>
  <c r="R36" i="1"/>
  <c r="R58" i="1"/>
  <c r="R30" i="1"/>
  <c r="R53" i="1"/>
  <c r="R51" i="1"/>
  <c r="R48" i="1"/>
  <c r="R60" i="1"/>
  <c r="R63" i="1"/>
  <c r="R17" i="1"/>
  <c r="R62" i="1"/>
  <c r="R57" i="1"/>
  <c r="R16" i="1"/>
  <c r="R10" i="1"/>
  <c r="R45" i="1"/>
  <c r="R52" i="1"/>
  <c r="R11" i="1"/>
  <c r="R49" i="1"/>
  <c r="R25" i="1"/>
  <c r="L9" i="1"/>
  <c r="P9" i="1" s="1"/>
  <c r="R9" i="1" s="1"/>
  <c r="R18" i="1"/>
  <c r="R15" i="1"/>
  <c r="R47" i="1"/>
  <c r="R29" i="1"/>
  <c r="R21" i="1"/>
  <c r="R38" i="1"/>
  <c r="R55" i="1"/>
  <c r="R33" i="1"/>
  <c r="R27" i="1"/>
  <c r="R13" i="1"/>
  <c r="R20" i="1"/>
  <c r="R50" i="1"/>
  <c r="R28" i="1"/>
  <c r="R32" i="1"/>
</calcChain>
</file>

<file path=xl/sharedStrings.xml><?xml version="1.0" encoding="utf-8"?>
<sst xmlns="http://schemas.openxmlformats.org/spreadsheetml/2006/main" count="134" uniqueCount="27">
  <si>
    <t>CE</t>
  </si>
  <si>
    <t>Symbol</t>
  </si>
  <si>
    <t>Date</t>
  </si>
  <si>
    <t>Expiry</t>
  </si>
  <si>
    <t>Option Type</t>
  </si>
  <si>
    <t>Strike Price</t>
  </si>
  <si>
    <t>Settle Price</t>
  </si>
  <si>
    <t>Underlying Value</t>
  </si>
  <si>
    <t>Upwards</t>
  </si>
  <si>
    <t>Variance</t>
  </si>
  <si>
    <t>Trading days</t>
  </si>
  <si>
    <t>Variance of trading days</t>
  </si>
  <si>
    <t>Standard deviation for trading</t>
  </si>
  <si>
    <t>So*u</t>
  </si>
  <si>
    <t>Downwards</t>
  </si>
  <si>
    <t>So*d</t>
  </si>
  <si>
    <t>fu</t>
  </si>
  <si>
    <t>fd</t>
  </si>
  <si>
    <t>Rf</t>
  </si>
  <si>
    <t>p</t>
  </si>
  <si>
    <t>Theoretical Option Price</t>
  </si>
  <si>
    <t>Implied Volataility</t>
  </si>
  <si>
    <t>APOLLOTYRE</t>
  </si>
  <si>
    <t>Daily Standard deviation</t>
  </si>
  <si>
    <t>PE</t>
  </si>
  <si>
    <t>-</t>
  </si>
  <si>
    <t>ASIANPAINT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</si>
</sst>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topLeftCell="F24" workbookViewId="0">
      <selection activeCell="A8" sqref="A8:G62"/>
    </sheetView>
  </sheetViews>
  <sheetFormatPr defaultRowHeight="14.5" x14ac:dyDescent="0.35"/>
  <cols>
    <col min="1" max="1" width="26.1796875" bestFit="1" customWidth="1"/>
    <col min="2" max="2" width="11.81640625" bestFit="1" customWidth="1"/>
    <col min="3" max="3" width="26.1796875" bestFit="1" customWidth="1"/>
    <col min="5" max="5" width="16.36328125" bestFit="1" customWidth="1"/>
    <col min="7" max="7" width="14.81640625" bestFit="1" customWidth="1"/>
    <col min="8" max="9" width="11.81640625" bestFit="1" customWidth="1"/>
    <col min="10" max="10" width="10.6328125" bestFit="1" customWidth="1"/>
    <col min="12" max="12" width="12" bestFit="1" customWidth="1"/>
    <col min="16" max="16" width="20.90625" bestFit="1" customWidth="1"/>
    <col min="17" max="17" width="10.08984375" bestFit="1" customWidth="1"/>
    <col min="18" max="18" width="15.81640625" bestFit="1" customWidth="1"/>
  </cols>
  <sheetData>
    <row r="1" spans="1:18" x14ac:dyDescent="0.35">
      <c r="A1" t="s">
        <v>23</v>
      </c>
      <c r="B1">
        <v>1.8316170410582866E-2</v>
      </c>
    </row>
    <row r="2" spans="1:18" x14ac:dyDescent="0.35">
      <c r="A2" t="s">
        <v>9</v>
      </c>
      <c r="B2">
        <f>B1^2</f>
        <v>3.3548209850951132E-4</v>
      </c>
    </row>
    <row r="3" spans="1:18" x14ac:dyDescent="0.35">
      <c r="A3" t="s">
        <v>10</v>
      </c>
      <c r="B3">
        <v>252</v>
      </c>
    </row>
    <row r="4" spans="1:18" x14ac:dyDescent="0.35">
      <c r="A4" t="s">
        <v>11</v>
      </c>
      <c r="B4">
        <f>B3*B2</f>
        <v>8.4541488824396854E-2</v>
      </c>
    </row>
    <row r="5" spans="1:18" x14ac:dyDescent="0.35">
      <c r="A5" t="s">
        <v>12</v>
      </c>
      <c r="B5">
        <f>SQRT(B4)</f>
        <v>0.2907601912648925</v>
      </c>
    </row>
    <row r="8" spans="1:18" x14ac:dyDescent="0.35">
      <c r="A8" t="s">
        <v>1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13</v>
      </c>
      <c r="J8" t="s">
        <v>14</v>
      </c>
      <c r="K8" t="s">
        <v>15</v>
      </c>
      <c r="L8" t="s">
        <v>16</v>
      </c>
      <c r="M8" t="s">
        <v>17</v>
      </c>
      <c r="N8" t="s">
        <v>18</v>
      </c>
      <c r="O8" t="s">
        <v>19</v>
      </c>
      <c r="P8" t="s">
        <v>20</v>
      </c>
      <c r="Q8" t="s">
        <v>6</v>
      </c>
      <c r="R8" t="s">
        <v>21</v>
      </c>
    </row>
    <row r="9" spans="1:18" x14ac:dyDescent="0.35">
      <c r="A9" t="s">
        <v>26</v>
      </c>
      <c r="B9" s="1">
        <v>43648</v>
      </c>
      <c r="C9" s="1">
        <v>43671</v>
      </c>
      <c r="D9" t="s">
        <v>24</v>
      </c>
      <c r="E9">
        <v>1660</v>
      </c>
      <c r="F9">
        <v>307.7</v>
      </c>
      <c r="G9">
        <v>1345.75</v>
      </c>
      <c r="H9">
        <f>EXP($B$5*SQRT(1/12))</f>
        <v>1.0875584583583136</v>
      </c>
      <c r="I9">
        <f>G9*H9</f>
        <v>1463.5817953357005</v>
      </c>
      <c r="J9">
        <f>1/H9</f>
        <v>0.91949080282959283</v>
      </c>
      <c r="K9">
        <f>G9*J9</f>
        <v>1237.4047479079245</v>
      </c>
      <c r="L9">
        <f>MAX((E9-I9),0)</f>
        <v>196.41820466429954</v>
      </c>
      <c r="M9">
        <f>MAX((E9-K9),0)</f>
        <v>422.5952520920755</v>
      </c>
      <c r="N9" s="3">
        <v>2.1501369863013698E-2</v>
      </c>
      <c r="O9">
        <f>(EXP(N9*(1/1200))-J9)/(H9-J9)</f>
        <v>0.47913511309372747</v>
      </c>
      <c r="P9">
        <f>(O9*L9+(1-O9)*M9)*EXP(-N9/1200)</f>
        <v>314.22025670482429</v>
      </c>
      <c r="Q9">
        <f t="shared" ref="Q9:Q40" si="0">F9</f>
        <v>307.7</v>
      </c>
      <c r="R9" s="2">
        <f t="shared" ref="R9" si="1">IF(Q9-P9&gt;0,Q9-P9,P9-Q9)</f>
        <v>6.5202567048243054</v>
      </c>
    </row>
    <row r="10" spans="1:18" x14ac:dyDescent="0.35">
      <c r="A10" t="s">
        <v>26</v>
      </c>
      <c r="B10" s="1">
        <v>43649</v>
      </c>
      <c r="C10" s="1">
        <v>43671</v>
      </c>
      <c r="D10" t="s">
        <v>24</v>
      </c>
      <c r="E10">
        <v>1660</v>
      </c>
      <c r="F10">
        <v>301.75</v>
      </c>
      <c r="G10">
        <v>1352</v>
      </c>
      <c r="H10">
        <f t="shared" ref="H10:H63" si="2">EXP($B$5*SQRT(1/12))</f>
        <v>1.0875584583583136</v>
      </c>
      <c r="I10">
        <f t="shared" ref="I10:I63" si="3">G10*H10</f>
        <v>1470.37903570044</v>
      </c>
      <c r="J10">
        <f t="shared" ref="J10:J63" si="4">1/H10</f>
        <v>0.91949080282959283</v>
      </c>
      <c r="K10">
        <f t="shared" ref="K10:K63" si="5">G10*J10</f>
        <v>1243.1515654256095</v>
      </c>
      <c r="L10">
        <f t="shared" ref="L10:L63" si="6">MAX((E10-I10),0)</f>
        <v>189.62096429956</v>
      </c>
      <c r="M10">
        <f t="shared" ref="M10:M63" si="7">MAX((E10-K10),0)</f>
        <v>416.84843457439047</v>
      </c>
      <c r="N10" s="3">
        <v>2.1501369863013698E-2</v>
      </c>
      <c r="O10">
        <f t="shared" ref="O10:O63" si="8">(EXP(N10*(1/1200))-J10)/(H10-J10)</f>
        <v>0.47913511309372747</v>
      </c>
      <c r="P10">
        <f t="shared" ref="P10:P63" si="9">(O10*L10+(1-O10)*M10)*EXP(-N10/1200)</f>
        <v>307.97025670482424</v>
      </c>
      <c r="Q10">
        <f t="shared" si="0"/>
        <v>301.75</v>
      </c>
      <c r="R10" s="2">
        <f t="shared" ref="R10:R63" si="10">IF(Q10-P10&gt;0,Q10-P10,P10-Q10)</f>
        <v>6.2202567048242372</v>
      </c>
    </row>
    <row r="11" spans="1:18" x14ac:dyDescent="0.35">
      <c r="A11" t="s">
        <v>26</v>
      </c>
      <c r="B11" s="1">
        <v>43650</v>
      </c>
      <c r="C11" s="1">
        <v>43671</v>
      </c>
      <c r="D11" t="s">
        <v>24</v>
      </c>
      <c r="E11">
        <v>1660</v>
      </c>
      <c r="F11">
        <v>294.35000000000002</v>
      </c>
      <c r="G11">
        <v>1359.7</v>
      </c>
      <c r="H11">
        <f t="shared" si="2"/>
        <v>1.0875584583583136</v>
      </c>
      <c r="I11">
        <f t="shared" si="3"/>
        <v>1478.753235829799</v>
      </c>
      <c r="J11">
        <f t="shared" si="4"/>
        <v>0.91949080282959283</v>
      </c>
      <c r="K11">
        <f t="shared" si="5"/>
        <v>1250.2316446073974</v>
      </c>
      <c r="L11">
        <f t="shared" si="6"/>
        <v>181.246764170201</v>
      </c>
      <c r="M11">
        <f t="shared" si="7"/>
        <v>409.76835539260264</v>
      </c>
      <c r="N11" s="3">
        <v>2.1501369863013698E-2</v>
      </c>
      <c r="O11">
        <f t="shared" si="8"/>
        <v>0.47913511309372747</v>
      </c>
      <c r="P11">
        <f t="shared" si="9"/>
        <v>300.27025670482425</v>
      </c>
      <c r="Q11">
        <f t="shared" si="0"/>
        <v>294.35000000000002</v>
      </c>
      <c r="R11" s="2">
        <f t="shared" si="10"/>
        <v>5.9202567048242258</v>
      </c>
    </row>
    <row r="12" spans="1:18" x14ac:dyDescent="0.35">
      <c r="A12" t="s">
        <v>26</v>
      </c>
      <c r="B12" s="1">
        <v>43651</v>
      </c>
      <c r="C12" s="1">
        <v>43671</v>
      </c>
      <c r="D12" t="s">
        <v>24</v>
      </c>
      <c r="E12">
        <v>1660</v>
      </c>
      <c r="F12">
        <v>295.64999999999998</v>
      </c>
      <c r="G12">
        <v>1358.7</v>
      </c>
      <c r="H12">
        <f t="shared" si="2"/>
        <v>1.0875584583583136</v>
      </c>
      <c r="I12">
        <f t="shared" si="3"/>
        <v>1477.6656773714408</v>
      </c>
      <c r="J12">
        <f t="shared" si="4"/>
        <v>0.91949080282959283</v>
      </c>
      <c r="K12">
        <f t="shared" si="5"/>
        <v>1249.3121538045677</v>
      </c>
      <c r="L12">
        <f t="shared" si="6"/>
        <v>182.33432262855922</v>
      </c>
      <c r="M12">
        <f t="shared" si="7"/>
        <v>410.68784619543226</v>
      </c>
      <c r="N12" s="3">
        <v>2.1501369863013698E-2</v>
      </c>
      <c r="O12">
        <f t="shared" si="8"/>
        <v>0.47913511309372747</v>
      </c>
      <c r="P12">
        <f t="shared" si="9"/>
        <v>301.27025670482425</v>
      </c>
      <c r="Q12">
        <f t="shared" si="0"/>
        <v>295.64999999999998</v>
      </c>
      <c r="R12" s="2">
        <f t="shared" si="10"/>
        <v>5.6202567048242713</v>
      </c>
    </row>
    <row r="13" spans="1:18" x14ac:dyDescent="0.35">
      <c r="A13" t="s">
        <v>26</v>
      </c>
      <c r="B13" s="1">
        <v>43654</v>
      </c>
      <c r="C13" s="1">
        <v>43671</v>
      </c>
      <c r="D13" t="s">
        <v>24</v>
      </c>
      <c r="E13">
        <v>1660</v>
      </c>
      <c r="F13">
        <v>314.95</v>
      </c>
      <c r="G13">
        <v>1340.25</v>
      </c>
      <c r="H13">
        <f t="shared" si="2"/>
        <v>1.0875584583583136</v>
      </c>
      <c r="I13">
        <f t="shared" si="3"/>
        <v>1457.6002238147298</v>
      </c>
      <c r="J13">
        <f t="shared" si="4"/>
        <v>0.91949080282959283</v>
      </c>
      <c r="K13">
        <f t="shared" si="5"/>
        <v>1232.3475484923617</v>
      </c>
      <c r="L13">
        <f t="shared" si="6"/>
        <v>202.39977618527018</v>
      </c>
      <c r="M13">
        <f t="shared" si="7"/>
        <v>427.65245150763826</v>
      </c>
      <c r="N13" s="3">
        <v>2.1501369863013698E-2</v>
      </c>
      <c r="O13">
        <f t="shared" si="8"/>
        <v>0.47913511309372747</v>
      </c>
      <c r="P13">
        <f t="shared" si="9"/>
        <v>319.72025670482429</v>
      </c>
      <c r="Q13">
        <f t="shared" si="0"/>
        <v>314.95</v>
      </c>
      <c r="R13" s="2">
        <f t="shared" si="10"/>
        <v>4.7702567048243054</v>
      </c>
    </row>
    <row r="14" spans="1:18" x14ac:dyDescent="0.35">
      <c r="A14" t="s">
        <v>26</v>
      </c>
      <c r="B14" s="1">
        <v>43655</v>
      </c>
      <c r="C14" s="1">
        <v>43671</v>
      </c>
      <c r="D14" t="s">
        <v>24</v>
      </c>
      <c r="E14">
        <v>1660</v>
      </c>
      <c r="F14">
        <v>334.5</v>
      </c>
      <c r="G14">
        <v>1321</v>
      </c>
      <c r="H14">
        <f t="shared" si="2"/>
        <v>1.0875584583583136</v>
      </c>
      <c r="I14">
        <f t="shared" si="3"/>
        <v>1436.6647234913321</v>
      </c>
      <c r="J14">
        <f t="shared" si="4"/>
        <v>0.91949080282959283</v>
      </c>
      <c r="K14">
        <f t="shared" si="5"/>
        <v>1214.6473505378922</v>
      </c>
      <c r="L14">
        <f t="shared" si="6"/>
        <v>223.3352765086679</v>
      </c>
      <c r="M14">
        <f t="shared" si="7"/>
        <v>445.35264946210782</v>
      </c>
      <c r="N14" s="3">
        <v>2.1501369863013698E-2</v>
      </c>
      <c r="O14">
        <f t="shared" si="8"/>
        <v>0.47913511309372747</v>
      </c>
      <c r="P14">
        <f t="shared" si="9"/>
        <v>338.97025670482429</v>
      </c>
      <c r="Q14">
        <f t="shared" si="0"/>
        <v>334.5</v>
      </c>
      <c r="R14" s="2">
        <f t="shared" si="10"/>
        <v>4.470256704824294</v>
      </c>
    </row>
    <row r="15" spans="1:18" x14ac:dyDescent="0.35">
      <c r="A15" t="s">
        <v>26</v>
      </c>
      <c r="B15" s="1">
        <v>43656</v>
      </c>
      <c r="C15" s="1">
        <v>43671</v>
      </c>
      <c r="D15" t="s">
        <v>24</v>
      </c>
      <c r="E15">
        <v>1660</v>
      </c>
      <c r="F15">
        <v>332.8</v>
      </c>
      <c r="G15">
        <v>1322.95</v>
      </c>
      <c r="H15">
        <f t="shared" si="2"/>
        <v>1.0875584583583136</v>
      </c>
      <c r="I15">
        <f t="shared" si="3"/>
        <v>1438.7854624851309</v>
      </c>
      <c r="J15">
        <f t="shared" si="4"/>
        <v>0.91949080282959283</v>
      </c>
      <c r="K15">
        <f t="shared" si="5"/>
        <v>1216.4403576034099</v>
      </c>
      <c r="L15">
        <f t="shared" si="6"/>
        <v>221.21453751486911</v>
      </c>
      <c r="M15">
        <f t="shared" si="7"/>
        <v>443.55964239659011</v>
      </c>
      <c r="N15" s="3">
        <v>2.1501369863013698E-2</v>
      </c>
      <c r="O15">
        <f t="shared" si="8"/>
        <v>0.47913511309372747</v>
      </c>
      <c r="P15">
        <f t="shared" si="9"/>
        <v>337.02025670482425</v>
      </c>
      <c r="Q15">
        <f t="shared" si="0"/>
        <v>332.8</v>
      </c>
      <c r="R15" s="2">
        <f t="shared" si="10"/>
        <v>4.2202567048242372</v>
      </c>
    </row>
    <row r="16" spans="1:18" x14ac:dyDescent="0.35">
      <c r="A16" t="s">
        <v>26</v>
      </c>
      <c r="B16" s="1">
        <v>43657</v>
      </c>
      <c r="C16" s="1">
        <v>43671</v>
      </c>
      <c r="D16" t="s">
        <v>24</v>
      </c>
      <c r="E16">
        <v>1660</v>
      </c>
      <c r="F16">
        <v>323.60000000000002</v>
      </c>
      <c r="G16">
        <v>1332.45</v>
      </c>
      <c r="H16">
        <f t="shared" si="2"/>
        <v>1.0875584583583136</v>
      </c>
      <c r="I16">
        <f t="shared" si="3"/>
        <v>1449.1172678395349</v>
      </c>
      <c r="J16">
        <f t="shared" si="4"/>
        <v>0.91949080282959283</v>
      </c>
      <c r="K16">
        <f t="shared" si="5"/>
        <v>1225.1755202302911</v>
      </c>
      <c r="L16">
        <f t="shared" si="6"/>
        <v>210.88273216046514</v>
      </c>
      <c r="M16">
        <f t="shared" si="7"/>
        <v>434.82447976970889</v>
      </c>
      <c r="N16" s="3">
        <v>2.1501369863013698E-2</v>
      </c>
      <c r="O16">
        <f t="shared" si="8"/>
        <v>0.47913511309372747</v>
      </c>
      <c r="P16">
        <f t="shared" si="9"/>
        <v>327.52025670482419</v>
      </c>
      <c r="Q16">
        <f t="shared" si="0"/>
        <v>323.60000000000002</v>
      </c>
      <c r="R16" s="2">
        <f t="shared" si="10"/>
        <v>3.920256704824169</v>
      </c>
    </row>
    <row r="17" spans="1:18" x14ac:dyDescent="0.35">
      <c r="A17" t="s">
        <v>26</v>
      </c>
      <c r="B17" s="1">
        <v>43658</v>
      </c>
      <c r="C17" s="1">
        <v>43671</v>
      </c>
      <c r="D17" t="s">
        <v>24</v>
      </c>
      <c r="E17">
        <v>1660</v>
      </c>
      <c r="F17">
        <v>294.39999999999998</v>
      </c>
      <c r="G17">
        <v>1361.95</v>
      </c>
      <c r="H17">
        <f t="shared" si="2"/>
        <v>1.0875584583583136</v>
      </c>
      <c r="I17">
        <f t="shared" si="3"/>
        <v>1481.2002423611052</v>
      </c>
      <c r="J17">
        <f t="shared" si="4"/>
        <v>0.91949080282959283</v>
      </c>
      <c r="K17">
        <f t="shared" si="5"/>
        <v>1252.3004989137639</v>
      </c>
      <c r="L17">
        <f t="shared" si="6"/>
        <v>178.79975763889479</v>
      </c>
      <c r="M17">
        <f t="shared" si="7"/>
        <v>407.69950108623607</v>
      </c>
      <c r="N17" s="3">
        <v>2.1501369863013698E-2</v>
      </c>
      <c r="O17">
        <f t="shared" si="8"/>
        <v>0.47913511309372747</v>
      </c>
      <c r="P17">
        <f t="shared" si="9"/>
        <v>298.02025670482431</v>
      </c>
      <c r="Q17">
        <f t="shared" si="0"/>
        <v>294.39999999999998</v>
      </c>
      <c r="R17" s="2">
        <f t="shared" si="10"/>
        <v>3.6202567048243282</v>
      </c>
    </row>
    <row r="18" spans="1:18" x14ac:dyDescent="0.35">
      <c r="A18" t="s">
        <v>26</v>
      </c>
      <c r="B18" s="1">
        <v>43661</v>
      </c>
      <c r="C18" s="1">
        <v>43671</v>
      </c>
      <c r="D18" t="s">
        <v>24</v>
      </c>
      <c r="E18">
        <v>1660</v>
      </c>
      <c r="F18">
        <v>304.05</v>
      </c>
      <c r="G18">
        <v>1353.15</v>
      </c>
      <c r="H18">
        <f t="shared" si="2"/>
        <v>1.0875584583583136</v>
      </c>
      <c r="I18">
        <f t="shared" si="3"/>
        <v>1471.629727927552</v>
      </c>
      <c r="J18">
        <f t="shared" si="4"/>
        <v>0.91949080282959283</v>
      </c>
      <c r="K18">
        <f t="shared" si="5"/>
        <v>1244.2089798488637</v>
      </c>
      <c r="L18">
        <f t="shared" si="6"/>
        <v>188.37027207244796</v>
      </c>
      <c r="M18">
        <f t="shared" si="7"/>
        <v>415.79102015113631</v>
      </c>
      <c r="N18" s="3">
        <v>2.1501369863013698E-2</v>
      </c>
      <c r="O18">
        <f t="shared" si="8"/>
        <v>0.47913511309372747</v>
      </c>
      <c r="P18">
        <f t="shared" si="9"/>
        <v>306.8202567048242</v>
      </c>
      <c r="Q18">
        <f t="shared" si="0"/>
        <v>304.05</v>
      </c>
      <c r="R18" s="2">
        <f t="shared" si="10"/>
        <v>2.7702567048241917</v>
      </c>
    </row>
    <row r="19" spans="1:18" x14ac:dyDescent="0.35">
      <c r="A19" t="s">
        <v>26</v>
      </c>
      <c r="B19" s="1">
        <v>43662</v>
      </c>
      <c r="C19" s="1">
        <v>43671</v>
      </c>
      <c r="D19" t="s">
        <v>24</v>
      </c>
      <c r="E19">
        <v>1660</v>
      </c>
      <c r="F19">
        <v>285.2</v>
      </c>
      <c r="G19">
        <v>1372.3</v>
      </c>
      <c r="H19">
        <f t="shared" si="2"/>
        <v>1.0875584583583136</v>
      </c>
      <c r="I19">
        <f t="shared" si="3"/>
        <v>1492.4564724051136</v>
      </c>
      <c r="J19">
        <f t="shared" si="4"/>
        <v>0.91949080282959283</v>
      </c>
      <c r="K19">
        <f t="shared" si="5"/>
        <v>1261.8172287230502</v>
      </c>
      <c r="L19">
        <f t="shared" si="6"/>
        <v>167.54352759488643</v>
      </c>
      <c r="M19">
        <f t="shared" si="7"/>
        <v>398.18277127694978</v>
      </c>
      <c r="N19" s="3">
        <v>2.1501369863013698E-2</v>
      </c>
      <c r="O19">
        <f t="shared" si="8"/>
        <v>0.47913511309372747</v>
      </c>
      <c r="P19">
        <f t="shared" si="9"/>
        <v>287.6702567048244</v>
      </c>
      <c r="Q19">
        <f t="shared" si="0"/>
        <v>285.2</v>
      </c>
      <c r="R19" s="2">
        <f t="shared" si="10"/>
        <v>2.4702567048244077</v>
      </c>
    </row>
    <row r="20" spans="1:18" x14ac:dyDescent="0.35">
      <c r="A20" t="s">
        <v>26</v>
      </c>
      <c r="B20" s="1">
        <v>43663</v>
      </c>
      <c r="C20" s="1">
        <v>43671</v>
      </c>
      <c r="D20" t="s">
        <v>24</v>
      </c>
      <c r="E20">
        <v>1660</v>
      </c>
      <c r="F20">
        <v>261.85000000000002</v>
      </c>
      <c r="G20">
        <v>1395.9</v>
      </c>
      <c r="H20">
        <f t="shared" si="2"/>
        <v>1.0875584583583136</v>
      </c>
      <c r="I20">
        <f t="shared" si="3"/>
        <v>1518.1228520223699</v>
      </c>
      <c r="J20">
        <f t="shared" si="4"/>
        <v>0.91949080282959283</v>
      </c>
      <c r="K20">
        <f t="shared" si="5"/>
        <v>1283.5172116698286</v>
      </c>
      <c r="L20">
        <f t="shared" si="6"/>
        <v>141.8771479776301</v>
      </c>
      <c r="M20">
        <f t="shared" si="7"/>
        <v>376.48278833017139</v>
      </c>
      <c r="N20" s="3">
        <v>2.1501369863013698E-2</v>
      </c>
      <c r="O20">
        <f t="shared" si="8"/>
        <v>0.47913511309372747</v>
      </c>
      <c r="P20">
        <f t="shared" si="9"/>
        <v>264.07025670482432</v>
      </c>
      <c r="Q20">
        <f t="shared" si="0"/>
        <v>261.85000000000002</v>
      </c>
      <c r="R20" s="2">
        <f t="shared" si="10"/>
        <v>2.220256704824294</v>
      </c>
    </row>
    <row r="21" spans="1:18" x14ac:dyDescent="0.35">
      <c r="A21" t="s">
        <v>26</v>
      </c>
      <c r="B21" s="1">
        <v>43664</v>
      </c>
      <c r="C21" s="1">
        <v>43671</v>
      </c>
      <c r="D21" t="s">
        <v>24</v>
      </c>
      <c r="E21">
        <v>1660</v>
      </c>
      <c r="F21">
        <v>273.10000000000002</v>
      </c>
      <c r="G21">
        <v>1384.95</v>
      </c>
      <c r="H21">
        <f t="shared" si="2"/>
        <v>1.0875584583583136</v>
      </c>
      <c r="I21">
        <f t="shared" si="3"/>
        <v>1506.2140869033465</v>
      </c>
      <c r="J21">
        <f t="shared" si="4"/>
        <v>0.91949080282959283</v>
      </c>
      <c r="K21">
        <f t="shared" si="5"/>
        <v>1273.4487873788446</v>
      </c>
      <c r="L21">
        <f t="shared" si="6"/>
        <v>153.78591309665353</v>
      </c>
      <c r="M21">
        <f t="shared" si="7"/>
        <v>386.5512126211554</v>
      </c>
      <c r="N21" s="3">
        <v>2.1501369863013698E-2</v>
      </c>
      <c r="O21">
        <f t="shared" si="8"/>
        <v>0.47913511309372747</v>
      </c>
      <c r="P21">
        <f t="shared" si="9"/>
        <v>275.02025670482425</v>
      </c>
      <c r="Q21">
        <f t="shared" si="0"/>
        <v>273.10000000000002</v>
      </c>
      <c r="R21" s="2">
        <f t="shared" si="10"/>
        <v>1.9202567048242258</v>
      </c>
    </row>
    <row r="22" spans="1:18" x14ac:dyDescent="0.35">
      <c r="A22" t="s">
        <v>26</v>
      </c>
      <c r="B22" s="1">
        <v>43665</v>
      </c>
      <c r="C22" s="1">
        <v>43671</v>
      </c>
      <c r="D22" t="s">
        <v>24</v>
      </c>
      <c r="E22">
        <v>1660</v>
      </c>
      <c r="F22">
        <v>289.25</v>
      </c>
      <c r="G22">
        <v>1369.1</v>
      </c>
      <c r="H22">
        <f t="shared" si="2"/>
        <v>1.0875584583583136</v>
      </c>
      <c r="I22">
        <f t="shared" si="3"/>
        <v>1488.976285338367</v>
      </c>
      <c r="J22">
        <f t="shared" si="4"/>
        <v>0.91949080282959283</v>
      </c>
      <c r="K22">
        <f t="shared" si="5"/>
        <v>1258.8748581539955</v>
      </c>
      <c r="L22">
        <f t="shared" si="6"/>
        <v>171.02371466163299</v>
      </c>
      <c r="M22">
        <f t="shared" si="7"/>
        <v>401.12514184600445</v>
      </c>
      <c r="N22" s="3">
        <v>2.1501369863013698E-2</v>
      </c>
      <c r="O22">
        <f t="shared" si="8"/>
        <v>0.47913511309372747</v>
      </c>
      <c r="P22">
        <f t="shared" si="9"/>
        <v>290.87025670482433</v>
      </c>
      <c r="Q22">
        <f t="shared" si="0"/>
        <v>289.25</v>
      </c>
      <c r="R22" s="2">
        <f t="shared" si="10"/>
        <v>1.6202567048243282</v>
      </c>
    </row>
    <row r="23" spans="1:18" x14ac:dyDescent="0.35">
      <c r="A23" t="s">
        <v>26</v>
      </c>
      <c r="B23" s="1">
        <v>43668</v>
      </c>
      <c r="C23" s="1">
        <v>43671</v>
      </c>
      <c r="D23" t="s">
        <v>24</v>
      </c>
      <c r="E23">
        <v>1660</v>
      </c>
      <c r="F23">
        <v>255</v>
      </c>
      <c r="G23">
        <v>1404.2</v>
      </c>
      <c r="H23">
        <f t="shared" si="2"/>
        <v>1.0875584583583136</v>
      </c>
      <c r="I23">
        <f t="shared" si="3"/>
        <v>1527.149587226744</v>
      </c>
      <c r="J23">
        <f t="shared" si="4"/>
        <v>0.91949080282959283</v>
      </c>
      <c r="K23">
        <f t="shared" si="5"/>
        <v>1291.1489853333144</v>
      </c>
      <c r="L23">
        <f t="shared" si="6"/>
        <v>132.85041277325604</v>
      </c>
      <c r="M23">
        <f t="shared" si="7"/>
        <v>368.85101466668561</v>
      </c>
      <c r="N23" s="3">
        <v>2.1501369863013698E-2</v>
      </c>
      <c r="O23">
        <f t="shared" si="8"/>
        <v>0.47913511309372747</v>
      </c>
      <c r="P23">
        <f t="shared" si="9"/>
        <v>255.77025670482416</v>
      </c>
      <c r="Q23">
        <f t="shared" si="0"/>
        <v>255</v>
      </c>
      <c r="R23" s="2">
        <f t="shared" si="10"/>
        <v>0.77025670482416331</v>
      </c>
    </row>
    <row r="24" spans="1:18" x14ac:dyDescent="0.35">
      <c r="A24" t="s">
        <v>26</v>
      </c>
      <c r="B24" s="1">
        <v>43669</v>
      </c>
      <c r="C24" s="1">
        <v>43671</v>
      </c>
      <c r="D24" t="s">
        <v>24</v>
      </c>
      <c r="E24">
        <v>1660</v>
      </c>
      <c r="F24">
        <v>230.1</v>
      </c>
      <c r="G24">
        <v>1429.35</v>
      </c>
      <c r="H24">
        <f t="shared" si="2"/>
        <v>1.0875584583583136</v>
      </c>
      <c r="I24">
        <f t="shared" si="3"/>
        <v>1554.5016824544555</v>
      </c>
      <c r="J24">
        <f t="shared" si="4"/>
        <v>0.91949080282959283</v>
      </c>
      <c r="K24">
        <f t="shared" si="5"/>
        <v>1314.2741790244784</v>
      </c>
      <c r="L24">
        <f t="shared" si="6"/>
        <v>105.49831754554452</v>
      </c>
      <c r="M24">
        <f t="shared" si="7"/>
        <v>345.72582097552163</v>
      </c>
      <c r="N24" s="3">
        <v>2.1501369863013698E-2</v>
      </c>
      <c r="O24">
        <f t="shared" si="8"/>
        <v>0.47913511309372747</v>
      </c>
      <c r="P24">
        <f t="shared" si="9"/>
        <v>230.62025670482436</v>
      </c>
      <c r="Q24">
        <f t="shared" si="0"/>
        <v>230.1</v>
      </c>
      <c r="R24" s="2">
        <f t="shared" si="10"/>
        <v>0.52025670482436226</v>
      </c>
    </row>
    <row r="25" spans="1:18" x14ac:dyDescent="0.35">
      <c r="A25" t="s">
        <v>26</v>
      </c>
      <c r="B25" s="1">
        <v>43670</v>
      </c>
      <c r="C25" s="1">
        <v>43671</v>
      </c>
      <c r="D25" t="s">
        <v>24</v>
      </c>
      <c r="E25">
        <v>1660</v>
      </c>
      <c r="F25">
        <v>176.35</v>
      </c>
      <c r="G25">
        <v>1483.4</v>
      </c>
      <c r="H25">
        <f t="shared" si="2"/>
        <v>1.0875584583583136</v>
      </c>
      <c r="I25">
        <f t="shared" si="3"/>
        <v>1613.2842171287225</v>
      </c>
      <c r="J25">
        <f t="shared" si="4"/>
        <v>0.91949080282959283</v>
      </c>
      <c r="K25">
        <f t="shared" si="5"/>
        <v>1363.9726569174181</v>
      </c>
      <c r="L25">
        <f t="shared" si="6"/>
        <v>46.715782871277497</v>
      </c>
      <c r="M25">
        <f t="shared" si="7"/>
        <v>296.02734308258187</v>
      </c>
      <c r="N25" s="3">
        <v>2.1501369863013698E-2</v>
      </c>
      <c r="O25">
        <f t="shared" si="8"/>
        <v>0.47913511309372747</v>
      </c>
      <c r="P25">
        <f t="shared" si="9"/>
        <v>176.57025670482412</v>
      </c>
      <c r="Q25">
        <f t="shared" si="0"/>
        <v>176.35</v>
      </c>
      <c r="R25" s="2">
        <f t="shared" si="10"/>
        <v>0.22025670482412352</v>
      </c>
    </row>
    <row r="26" spans="1:18" x14ac:dyDescent="0.35">
      <c r="A26" t="s">
        <v>26</v>
      </c>
      <c r="B26" s="1">
        <v>43671</v>
      </c>
      <c r="C26" s="1">
        <v>43671</v>
      </c>
      <c r="D26" t="s">
        <v>24</v>
      </c>
      <c r="E26">
        <v>1660</v>
      </c>
      <c r="F26">
        <v>0</v>
      </c>
      <c r="G26">
        <v>1495.85</v>
      </c>
      <c r="H26">
        <f t="shared" si="2"/>
        <v>1.0875584583583136</v>
      </c>
      <c r="I26">
        <f t="shared" si="3"/>
        <v>1626.8243199352833</v>
      </c>
      <c r="J26">
        <f t="shared" si="4"/>
        <v>0.91949080282959283</v>
      </c>
      <c r="K26">
        <f t="shared" si="5"/>
        <v>1375.4203174126465</v>
      </c>
      <c r="L26">
        <f t="shared" si="6"/>
        <v>33.175680064716744</v>
      </c>
      <c r="M26">
        <f t="shared" si="7"/>
        <v>284.57968258735355</v>
      </c>
      <c r="N26" s="3">
        <v>2.1501369863013698E-2</v>
      </c>
      <c r="O26">
        <f t="shared" si="8"/>
        <v>0.47913511309372747</v>
      </c>
      <c r="P26">
        <f t="shared" si="9"/>
        <v>164.1202567048243</v>
      </c>
      <c r="Q26">
        <f t="shared" si="0"/>
        <v>0</v>
      </c>
      <c r="R26" s="2">
        <f t="shared" si="10"/>
        <v>164.1202567048243</v>
      </c>
    </row>
    <row r="27" spans="1:18" x14ac:dyDescent="0.35">
      <c r="A27" t="s">
        <v>26</v>
      </c>
      <c r="B27" s="1">
        <v>43678</v>
      </c>
      <c r="C27" s="1">
        <v>43706</v>
      </c>
      <c r="D27" t="s">
        <v>24</v>
      </c>
      <c r="E27">
        <v>1660</v>
      </c>
      <c r="F27">
        <v>153.85</v>
      </c>
      <c r="G27">
        <v>1504.7</v>
      </c>
      <c r="H27">
        <f t="shared" si="2"/>
        <v>1.0875584583583136</v>
      </c>
      <c r="I27">
        <f t="shared" si="3"/>
        <v>1636.4492122917545</v>
      </c>
      <c r="J27">
        <f t="shared" si="4"/>
        <v>0.91949080282959283</v>
      </c>
      <c r="K27">
        <f t="shared" si="5"/>
        <v>1383.5578110176884</v>
      </c>
      <c r="L27">
        <f t="shared" si="6"/>
        <v>23.55078770824548</v>
      </c>
      <c r="M27">
        <f t="shared" si="7"/>
        <v>276.44218898231156</v>
      </c>
      <c r="N27" s="3">
        <v>2.1501369863013698E-2</v>
      </c>
      <c r="O27">
        <f t="shared" si="8"/>
        <v>0.47913511309372747</v>
      </c>
      <c r="P27">
        <f t="shared" si="9"/>
        <v>155.27025670482419</v>
      </c>
      <c r="Q27">
        <f t="shared" si="0"/>
        <v>153.85</v>
      </c>
      <c r="R27" s="2">
        <f t="shared" si="10"/>
        <v>1.4202567048241974</v>
      </c>
    </row>
    <row r="28" spans="1:18" x14ac:dyDescent="0.35">
      <c r="A28" t="s">
        <v>26</v>
      </c>
      <c r="B28" s="1">
        <v>43679</v>
      </c>
      <c r="C28" s="1">
        <v>43706</v>
      </c>
      <c r="D28" t="s">
        <v>24</v>
      </c>
      <c r="E28">
        <v>1660</v>
      </c>
      <c r="F28">
        <v>121.6</v>
      </c>
      <c r="G28">
        <v>1545.2</v>
      </c>
      <c r="H28">
        <f t="shared" si="2"/>
        <v>1.0875584583583136</v>
      </c>
      <c r="I28">
        <f t="shared" si="3"/>
        <v>1680.4953298552662</v>
      </c>
      <c r="J28">
        <f t="shared" si="4"/>
        <v>0.91949080282959283</v>
      </c>
      <c r="K28">
        <f t="shared" si="5"/>
        <v>1420.7971885322868</v>
      </c>
      <c r="L28">
        <f t="shared" si="6"/>
        <v>0</v>
      </c>
      <c r="M28">
        <f t="shared" si="7"/>
        <v>239.20281146771322</v>
      </c>
      <c r="N28" s="3">
        <v>2.1501369863013698E-2</v>
      </c>
      <c r="O28">
        <f t="shared" si="8"/>
        <v>0.47913511309372747</v>
      </c>
      <c r="P28">
        <f t="shared" si="9"/>
        <v>124.59011294104337</v>
      </c>
      <c r="Q28">
        <f t="shared" si="0"/>
        <v>121.6</v>
      </c>
      <c r="R28" s="2">
        <f t="shared" si="10"/>
        <v>2.9901129410433782</v>
      </c>
    </row>
    <row r="29" spans="1:18" x14ac:dyDescent="0.35">
      <c r="A29" t="s">
        <v>26</v>
      </c>
      <c r="B29" s="1">
        <v>43682</v>
      </c>
      <c r="C29" s="1">
        <v>43706</v>
      </c>
      <c r="D29" t="s">
        <v>24</v>
      </c>
      <c r="E29">
        <v>1660</v>
      </c>
      <c r="F29">
        <v>136.5</v>
      </c>
      <c r="G29">
        <v>1525.4</v>
      </c>
      <c r="H29">
        <f t="shared" si="2"/>
        <v>1.0875584583583136</v>
      </c>
      <c r="I29">
        <f t="shared" si="3"/>
        <v>1658.9616723797717</v>
      </c>
      <c r="J29">
        <f t="shared" si="4"/>
        <v>0.91949080282959283</v>
      </c>
      <c r="K29">
        <f t="shared" si="5"/>
        <v>1402.591270636261</v>
      </c>
      <c r="L29">
        <f t="shared" si="6"/>
        <v>1.0383276202283014</v>
      </c>
      <c r="M29">
        <f t="shared" si="7"/>
        <v>257.40872936373898</v>
      </c>
      <c r="N29" s="3">
        <v>2.1501369863013698E-2</v>
      </c>
      <c r="O29">
        <f t="shared" si="8"/>
        <v>0.47913511309372747</v>
      </c>
      <c r="P29">
        <f t="shared" si="9"/>
        <v>134.57025670482415</v>
      </c>
      <c r="Q29">
        <f t="shared" si="0"/>
        <v>136.5</v>
      </c>
      <c r="R29" s="2">
        <f t="shared" si="10"/>
        <v>1.9297432951758537</v>
      </c>
    </row>
    <row r="30" spans="1:18" x14ac:dyDescent="0.35">
      <c r="A30" t="s">
        <v>26</v>
      </c>
      <c r="B30" s="1">
        <v>43683</v>
      </c>
      <c r="C30" s="1">
        <v>43706</v>
      </c>
      <c r="D30" t="s">
        <v>24</v>
      </c>
      <c r="E30">
        <v>1660</v>
      </c>
      <c r="F30">
        <v>105.4</v>
      </c>
      <c r="G30">
        <v>1565.85</v>
      </c>
      <c r="H30">
        <f t="shared" si="2"/>
        <v>1.0875584583583136</v>
      </c>
      <c r="I30">
        <f t="shared" si="3"/>
        <v>1702.9534120203652</v>
      </c>
      <c r="J30">
        <f t="shared" si="4"/>
        <v>0.91949080282959283</v>
      </c>
      <c r="K30">
        <f t="shared" si="5"/>
        <v>1439.7846736107178</v>
      </c>
      <c r="L30">
        <f t="shared" si="6"/>
        <v>0</v>
      </c>
      <c r="M30">
        <f t="shared" si="7"/>
        <v>220.21532638928215</v>
      </c>
      <c r="N30" s="3">
        <v>2.1501369863013698E-2</v>
      </c>
      <c r="O30">
        <f t="shared" si="8"/>
        <v>0.47913511309372747</v>
      </c>
      <c r="P30">
        <f t="shared" si="9"/>
        <v>114.70037587703145</v>
      </c>
      <c r="Q30">
        <f t="shared" si="0"/>
        <v>105.4</v>
      </c>
      <c r="R30" s="2">
        <f t="shared" si="10"/>
        <v>9.300375877031442</v>
      </c>
    </row>
    <row r="31" spans="1:18" x14ac:dyDescent="0.35">
      <c r="A31" t="s">
        <v>26</v>
      </c>
      <c r="B31" s="1">
        <v>43684</v>
      </c>
      <c r="C31" s="1">
        <v>43706</v>
      </c>
      <c r="D31" t="s">
        <v>24</v>
      </c>
      <c r="E31">
        <v>1660</v>
      </c>
      <c r="F31">
        <v>108.85</v>
      </c>
      <c r="G31">
        <v>1559.2</v>
      </c>
      <c r="H31">
        <f t="shared" si="2"/>
        <v>1.0875584583583136</v>
      </c>
      <c r="I31">
        <f t="shared" si="3"/>
        <v>1695.7211482722826</v>
      </c>
      <c r="J31">
        <f t="shared" si="4"/>
        <v>0.91949080282959283</v>
      </c>
      <c r="K31">
        <f t="shared" si="5"/>
        <v>1433.6700597719012</v>
      </c>
      <c r="L31">
        <f t="shared" si="6"/>
        <v>0</v>
      </c>
      <c r="M31">
        <f t="shared" si="7"/>
        <v>226.32994022809885</v>
      </c>
      <c r="N31" s="3">
        <v>2.1501369863013698E-2</v>
      </c>
      <c r="O31">
        <f t="shared" si="8"/>
        <v>0.47913511309372747</v>
      </c>
      <c r="P31">
        <f t="shared" si="9"/>
        <v>117.88520645696744</v>
      </c>
      <c r="Q31">
        <f t="shared" si="0"/>
        <v>108.85</v>
      </c>
      <c r="R31" s="2">
        <f t="shared" si="10"/>
        <v>9.035206456967444</v>
      </c>
    </row>
    <row r="32" spans="1:18" x14ac:dyDescent="0.35">
      <c r="A32" t="s">
        <v>26</v>
      </c>
      <c r="B32" s="1">
        <v>43685</v>
      </c>
      <c r="C32" s="1">
        <v>43706</v>
      </c>
      <c r="D32" t="s">
        <v>24</v>
      </c>
      <c r="E32">
        <v>1660</v>
      </c>
      <c r="F32">
        <v>102.25</v>
      </c>
      <c r="G32">
        <v>1565.9</v>
      </c>
      <c r="H32">
        <f t="shared" si="2"/>
        <v>1.0875584583583136</v>
      </c>
      <c r="I32">
        <f t="shared" si="3"/>
        <v>1703.0077899432833</v>
      </c>
      <c r="J32">
        <f t="shared" si="4"/>
        <v>0.91949080282959283</v>
      </c>
      <c r="K32">
        <f t="shared" si="5"/>
        <v>1439.8306481508596</v>
      </c>
      <c r="L32">
        <f t="shared" si="6"/>
        <v>0</v>
      </c>
      <c r="M32">
        <f t="shared" si="7"/>
        <v>220.16935184914041</v>
      </c>
      <c r="N32" s="3">
        <v>2.1501369863013698E-2</v>
      </c>
      <c r="O32">
        <f t="shared" si="8"/>
        <v>0.47913511309372747</v>
      </c>
      <c r="P32">
        <f t="shared" si="9"/>
        <v>114.67642978244533</v>
      </c>
      <c r="Q32">
        <f t="shared" si="0"/>
        <v>102.25</v>
      </c>
      <c r="R32" s="2">
        <f t="shared" si="10"/>
        <v>12.426429782445325</v>
      </c>
    </row>
    <row r="33" spans="1:18" x14ac:dyDescent="0.35">
      <c r="A33" t="s">
        <v>26</v>
      </c>
      <c r="B33" s="1">
        <v>43686</v>
      </c>
      <c r="C33" s="1">
        <v>43706</v>
      </c>
      <c r="D33" t="s">
        <v>24</v>
      </c>
      <c r="E33">
        <v>1660</v>
      </c>
      <c r="F33">
        <v>93.5</v>
      </c>
      <c r="G33">
        <v>1575.5</v>
      </c>
      <c r="H33">
        <f t="shared" si="2"/>
        <v>1.0875584583583136</v>
      </c>
      <c r="I33">
        <f t="shared" si="3"/>
        <v>1713.448351143523</v>
      </c>
      <c r="J33">
        <f t="shared" si="4"/>
        <v>0.91949080282959283</v>
      </c>
      <c r="K33">
        <f t="shared" si="5"/>
        <v>1448.6577598580236</v>
      </c>
      <c r="L33">
        <f t="shared" si="6"/>
        <v>0</v>
      </c>
      <c r="M33">
        <f t="shared" si="7"/>
        <v>211.34224014197639</v>
      </c>
      <c r="N33" s="3">
        <v>2.1501369863013698E-2</v>
      </c>
      <c r="O33">
        <f t="shared" si="8"/>
        <v>0.47913511309372747</v>
      </c>
      <c r="P33">
        <f t="shared" si="9"/>
        <v>110.07877962193616</v>
      </c>
      <c r="Q33">
        <f t="shared" si="0"/>
        <v>93.5</v>
      </c>
      <c r="R33" s="2">
        <f t="shared" si="10"/>
        <v>16.578779621936164</v>
      </c>
    </row>
    <row r="34" spans="1:18" x14ac:dyDescent="0.35">
      <c r="A34" t="s">
        <v>26</v>
      </c>
      <c r="B34" s="1">
        <v>43690</v>
      </c>
      <c r="C34" s="1">
        <v>43706</v>
      </c>
      <c r="D34" t="s">
        <v>24</v>
      </c>
      <c r="E34">
        <v>1660</v>
      </c>
      <c r="F34">
        <v>92</v>
      </c>
      <c r="G34">
        <v>1573.35</v>
      </c>
      <c r="H34">
        <f t="shared" si="2"/>
        <v>1.0875584583583136</v>
      </c>
      <c r="I34">
        <f t="shared" si="3"/>
        <v>1711.1101004580526</v>
      </c>
      <c r="J34">
        <f t="shared" si="4"/>
        <v>0.91949080282959283</v>
      </c>
      <c r="K34">
        <f t="shared" si="5"/>
        <v>1446.6808546319398</v>
      </c>
      <c r="L34">
        <f t="shared" si="6"/>
        <v>0</v>
      </c>
      <c r="M34">
        <f t="shared" si="7"/>
        <v>213.31914536806016</v>
      </c>
      <c r="N34" s="3">
        <v>2.1501369863013698E-2</v>
      </c>
      <c r="O34">
        <f t="shared" si="8"/>
        <v>0.47913511309372747</v>
      </c>
      <c r="P34">
        <f t="shared" si="9"/>
        <v>111.10846168913362</v>
      </c>
      <c r="Q34">
        <f t="shared" si="0"/>
        <v>92</v>
      </c>
      <c r="R34" s="2">
        <f t="shared" si="10"/>
        <v>19.10846168913362</v>
      </c>
    </row>
    <row r="35" spans="1:18" x14ac:dyDescent="0.35">
      <c r="A35" t="s">
        <v>26</v>
      </c>
      <c r="B35" s="1">
        <v>43691</v>
      </c>
      <c r="C35" s="1">
        <v>43706</v>
      </c>
      <c r="D35" t="s">
        <v>24</v>
      </c>
      <c r="E35">
        <v>1660</v>
      </c>
      <c r="F35">
        <v>93.75</v>
      </c>
      <c r="G35">
        <v>1569.7</v>
      </c>
      <c r="H35">
        <f t="shared" si="2"/>
        <v>1.0875584583583136</v>
      </c>
      <c r="I35">
        <f t="shared" si="3"/>
        <v>1707.1405120850447</v>
      </c>
      <c r="J35">
        <f t="shared" si="4"/>
        <v>0.91949080282959283</v>
      </c>
      <c r="K35">
        <f t="shared" si="5"/>
        <v>1443.324713201612</v>
      </c>
      <c r="L35">
        <f t="shared" si="6"/>
        <v>0</v>
      </c>
      <c r="M35">
        <f t="shared" si="7"/>
        <v>216.67528679838802</v>
      </c>
      <c r="N35" s="3">
        <v>2.1501369863013698E-2</v>
      </c>
      <c r="O35">
        <f t="shared" si="8"/>
        <v>0.47913511309372747</v>
      </c>
      <c r="P35">
        <f t="shared" si="9"/>
        <v>112.85652659391046</v>
      </c>
      <c r="Q35">
        <f t="shared" si="0"/>
        <v>93.75</v>
      </c>
      <c r="R35" s="2">
        <f t="shared" si="10"/>
        <v>19.106526593910459</v>
      </c>
    </row>
    <row r="36" spans="1:18" x14ac:dyDescent="0.35">
      <c r="A36" t="s">
        <v>26</v>
      </c>
      <c r="B36" s="1">
        <v>43693</v>
      </c>
      <c r="C36" s="1">
        <v>43706</v>
      </c>
      <c r="D36" t="s">
        <v>24</v>
      </c>
      <c r="E36">
        <v>1660</v>
      </c>
      <c r="F36">
        <v>70.8</v>
      </c>
      <c r="G36">
        <v>1597.45</v>
      </c>
      <c r="H36">
        <f t="shared" si="2"/>
        <v>1.0875584583583136</v>
      </c>
      <c r="I36">
        <f t="shared" si="3"/>
        <v>1737.320259304488</v>
      </c>
      <c r="J36">
        <f t="shared" si="4"/>
        <v>0.91949080282959283</v>
      </c>
      <c r="K36">
        <f t="shared" si="5"/>
        <v>1468.8405829801331</v>
      </c>
      <c r="L36">
        <f t="shared" si="6"/>
        <v>0</v>
      </c>
      <c r="M36">
        <f t="shared" si="7"/>
        <v>191.15941701986685</v>
      </c>
      <c r="N36" s="3">
        <v>2.1501369863013698E-2</v>
      </c>
      <c r="O36">
        <f t="shared" si="8"/>
        <v>0.47913511309372747</v>
      </c>
      <c r="P36">
        <f t="shared" si="9"/>
        <v>99.566444098688621</v>
      </c>
      <c r="Q36">
        <f t="shared" si="0"/>
        <v>70.8</v>
      </c>
      <c r="R36" s="2">
        <f t="shared" si="10"/>
        <v>28.766444098688623</v>
      </c>
    </row>
    <row r="37" spans="1:18" x14ac:dyDescent="0.35">
      <c r="A37" t="s">
        <v>26</v>
      </c>
      <c r="B37" s="1">
        <v>43696</v>
      </c>
      <c r="C37" s="1">
        <v>43706</v>
      </c>
      <c r="D37" t="s">
        <v>24</v>
      </c>
      <c r="E37">
        <v>1660</v>
      </c>
      <c r="F37">
        <v>76.849999999999994</v>
      </c>
      <c r="G37">
        <v>1586.45</v>
      </c>
      <c r="H37">
        <f t="shared" si="2"/>
        <v>1.0875584583583136</v>
      </c>
      <c r="I37">
        <f t="shared" si="3"/>
        <v>1725.3571162625465</v>
      </c>
      <c r="J37">
        <f t="shared" si="4"/>
        <v>0.91949080282959283</v>
      </c>
      <c r="K37">
        <f t="shared" si="5"/>
        <v>1458.7261841490076</v>
      </c>
      <c r="L37">
        <f t="shared" si="6"/>
        <v>0</v>
      </c>
      <c r="M37">
        <f t="shared" si="7"/>
        <v>201.27381585099238</v>
      </c>
      <c r="N37" s="3">
        <v>2.1501369863013698E-2</v>
      </c>
      <c r="O37">
        <f t="shared" si="8"/>
        <v>0.47913511309372747</v>
      </c>
      <c r="P37">
        <f t="shared" si="9"/>
        <v>104.8345849076054</v>
      </c>
      <c r="Q37">
        <f t="shared" si="0"/>
        <v>76.849999999999994</v>
      </c>
      <c r="R37" s="2">
        <f t="shared" si="10"/>
        <v>27.984584907605409</v>
      </c>
    </row>
    <row r="38" spans="1:18" x14ac:dyDescent="0.35">
      <c r="A38" t="s">
        <v>26</v>
      </c>
      <c r="B38" s="1">
        <v>43697</v>
      </c>
      <c r="C38" s="1">
        <v>43706</v>
      </c>
      <c r="D38" t="s">
        <v>24</v>
      </c>
      <c r="E38">
        <v>1660</v>
      </c>
      <c r="F38">
        <v>68.55</v>
      </c>
      <c r="G38">
        <v>1595.15</v>
      </c>
      <c r="H38">
        <f t="shared" si="2"/>
        <v>1.0875584583583136</v>
      </c>
      <c r="I38">
        <f t="shared" si="3"/>
        <v>1734.8188748502639</v>
      </c>
      <c r="J38">
        <f t="shared" si="4"/>
        <v>0.91949080282959283</v>
      </c>
      <c r="K38">
        <f t="shared" si="5"/>
        <v>1466.7257541336251</v>
      </c>
      <c r="L38">
        <f t="shared" si="6"/>
        <v>0</v>
      </c>
      <c r="M38">
        <f t="shared" si="7"/>
        <v>193.27424586637494</v>
      </c>
      <c r="N38" s="3">
        <v>2.1501369863013698E-2</v>
      </c>
      <c r="O38">
        <f t="shared" si="8"/>
        <v>0.47913511309372747</v>
      </c>
      <c r="P38">
        <f t="shared" si="9"/>
        <v>100.66796444964395</v>
      </c>
      <c r="Q38">
        <f t="shared" si="0"/>
        <v>68.55</v>
      </c>
      <c r="R38" s="2">
        <f t="shared" si="10"/>
        <v>32.117964449643949</v>
      </c>
    </row>
    <row r="39" spans="1:18" x14ac:dyDescent="0.35">
      <c r="A39" t="s">
        <v>26</v>
      </c>
      <c r="B39" s="1">
        <v>43698</v>
      </c>
      <c r="C39" s="1">
        <v>43706</v>
      </c>
      <c r="D39" t="s">
        <v>24</v>
      </c>
      <c r="E39">
        <v>1660</v>
      </c>
      <c r="F39">
        <v>68.55</v>
      </c>
      <c r="G39">
        <v>1589.15</v>
      </c>
      <c r="H39">
        <f t="shared" si="2"/>
        <v>1.0875584583583136</v>
      </c>
      <c r="I39">
        <f t="shared" si="3"/>
        <v>1728.2935241001142</v>
      </c>
      <c r="J39">
        <f t="shared" si="4"/>
        <v>0.91949080282959283</v>
      </c>
      <c r="K39">
        <f t="shared" si="5"/>
        <v>1461.2088093166476</v>
      </c>
      <c r="L39">
        <f t="shared" si="6"/>
        <v>0</v>
      </c>
      <c r="M39">
        <f t="shared" si="7"/>
        <v>198.7911906833524</v>
      </c>
      <c r="N39" s="3">
        <v>2.1501369863013698E-2</v>
      </c>
      <c r="O39">
        <f t="shared" si="8"/>
        <v>0.47913511309372747</v>
      </c>
      <c r="P39">
        <f t="shared" si="9"/>
        <v>103.54149579996215</v>
      </c>
      <c r="Q39">
        <f t="shared" si="0"/>
        <v>68.55</v>
      </c>
      <c r="R39" s="2">
        <f t="shared" si="10"/>
        <v>34.991495799962152</v>
      </c>
    </row>
    <row r="40" spans="1:18" x14ac:dyDescent="0.35">
      <c r="A40" t="s">
        <v>26</v>
      </c>
      <c r="B40" s="1">
        <v>43699</v>
      </c>
      <c r="C40" s="1">
        <v>43706</v>
      </c>
      <c r="D40" t="s">
        <v>24</v>
      </c>
      <c r="E40">
        <v>1660</v>
      </c>
      <c r="F40">
        <v>89.35</v>
      </c>
      <c r="G40">
        <v>1570.2</v>
      </c>
      <c r="H40">
        <f t="shared" si="2"/>
        <v>1.0875584583583136</v>
      </c>
      <c r="I40">
        <f t="shared" si="3"/>
        <v>1707.6842913142241</v>
      </c>
      <c r="J40">
        <f t="shared" si="4"/>
        <v>0.91949080282959283</v>
      </c>
      <c r="K40">
        <f t="shared" si="5"/>
        <v>1443.7844586030267</v>
      </c>
      <c r="L40">
        <f t="shared" si="6"/>
        <v>0</v>
      </c>
      <c r="M40">
        <f t="shared" si="7"/>
        <v>216.21554139697332</v>
      </c>
      <c r="N40" s="3">
        <v>2.1501369863013698E-2</v>
      </c>
      <c r="O40">
        <f t="shared" si="8"/>
        <v>0.47913511309372747</v>
      </c>
      <c r="P40">
        <f t="shared" si="9"/>
        <v>112.61706564805067</v>
      </c>
      <c r="Q40">
        <f t="shared" si="0"/>
        <v>89.35</v>
      </c>
      <c r="R40" s="2">
        <f t="shared" si="10"/>
        <v>23.267065648050675</v>
      </c>
    </row>
    <row r="41" spans="1:18" x14ac:dyDescent="0.35">
      <c r="A41" t="s">
        <v>26</v>
      </c>
      <c r="B41" s="1">
        <v>43700</v>
      </c>
      <c r="C41" s="1">
        <v>43706</v>
      </c>
      <c r="D41" t="s">
        <v>24</v>
      </c>
      <c r="E41">
        <v>1660</v>
      </c>
      <c r="F41">
        <v>79.45</v>
      </c>
      <c r="G41">
        <v>1580.4</v>
      </c>
      <c r="H41">
        <f t="shared" si="2"/>
        <v>1.0875584583583136</v>
      </c>
      <c r="I41">
        <f t="shared" si="3"/>
        <v>1718.7773875894788</v>
      </c>
      <c r="J41">
        <f t="shared" si="4"/>
        <v>0.91949080282959283</v>
      </c>
      <c r="K41">
        <f t="shared" si="5"/>
        <v>1453.1632647918887</v>
      </c>
      <c r="L41">
        <f t="shared" si="6"/>
        <v>0</v>
      </c>
      <c r="M41">
        <f t="shared" si="7"/>
        <v>206.83673520811135</v>
      </c>
      <c r="N41" s="3">
        <v>2.1501369863013698E-2</v>
      </c>
      <c r="O41">
        <f t="shared" si="8"/>
        <v>0.47913511309372747</v>
      </c>
      <c r="P41">
        <f t="shared" si="9"/>
        <v>107.7320623525096</v>
      </c>
      <c r="Q41">
        <f t="shared" ref="Q41:Q63" si="11">F41</f>
        <v>79.45</v>
      </c>
      <c r="R41" s="2">
        <f t="shared" si="10"/>
        <v>28.282062352509598</v>
      </c>
    </row>
    <row r="42" spans="1:18" x14ac:dyDescent="0.35">
      <c r="A42" t="s">
        <v>26</v>
      </c>
      <c r="B42" s="1">
        <v>43703</v>
      </c>
      <c r="C42" s="1">
        <v>43706</v>
      </c>
      <c r="D42" t="s">
        <v>24</v>
      </c>
      <c r="E42">
        <v>1660</v>
      </c>
      <c r="F42">
        <v>62.3</v>
      </c>
      <c r="G42">
        <v>1597.55</v>
      </c>
      <c r="H42">
        <f t="shared" si="2"/>
        <v>1.0875584583583136</v>
      </c>
      <c r="I42">
        <f t="shared" si="3"/>
        <v>1737.4290151503237</v>
      </c>
      <c r="J42">
        <f t="shared" si="4"/>
        <v>0.91949080282959283</v>
      </c>
      <c r="K42">
        <f t="shared" si="5"/>
        <v>1468.932532060416</v>
      </c>
      <c r="L42">
        <f t="shared" si="6"/>
        <v>0</v>
      </c>
      <c r="M42">
        <f t="shared" si="7"/>
        <v>191.06746793958405</v>
      </c>
      <c r="N42" s="3">
        <v>2.1501369863013698E-2</v>
      </c>
      <c r="O42">
        <f t="shared" si="8"/>
        <v>0.47913511309372747</v>
      </c>
      <c r="P42">
        <f t="shared" si="9"/>
        <v>99.518551909516731</v>
      </c>
      <c r="Q42">
        <f t="shared" si="11"/>
        <v>62.3</v>
      </c>
      <c r="R42" s="2">
        <f t="shared" si="10"/>
        <v>37.218551909516734</v>
      </c>
    </row>
    <row r="43" spans="1:18" x14ac:dyDescent="0.35">
      <c r="A43" t="s">
        <v>26</v>
      </c>
      <c r="B43" s="1">
        <v>43704</v>
      </c>
      <c r="C43" s="1">
        <v>43706</v>
      </c>
      <c r="D43" t="s">
        <v>24</v>
      </c>
      <c r="E43">
        <v>1660</v>
      </c>
      <c r="F43">
        <v>60.2</v>
      </c>
      <c r="G43" t="s">
        <v>25</v>
      </c>
      <c r="H43">
        <f t="shared" si="2"/>
        <v>1.0875584583583136</v>
      </c>
      <c r="I43" t="e">
        <f t="shared" si="3"/>
        <v>#VALUE!</v>
      </c>
      <c r="J43">
        <f t="shared" si="4"/>
        <v>0.91949080282959283</v>
      </c>
      <c r="K43" t="e">
        <f t="shared" si="5"/>
        <v>#VALUE!</v>
      </c>
      <c r="L43" t="e">
        <f t="shared" si="6"/>
        <v>#VALUE!</v>
      </c>
      <c r="M43" t="e">
        <f t="shared" si="7"/>
        <v>#VALUE!</v>
      </c>
      <c r="N43" s="3">
        <v>2.1501369863013698E-2</v>
      </c>
      <c r="O43">
        <f t="shared" si="8"/>
        <v>0.47913511309372747</v>
      </c>
      <c r="P43" t="e">
        <f t="shared" si="9"/>
        <v>#VALUE!</v>
      </c>
      <c r="Q43">
        <f t="shared" si="11"/>
        <v>60.2</v>
      </c>
      <c r="R43" s="2" t="e">
        <f t="shared" si="10"/>
        <v>#VALUE!</v>
      </c>
    </row>
    <row r="44" spans="1:18" x14ac:dyDescent="0.35">
      <c r="A44" t="s">
        <v>26</v>
      </c>
      <c r="B44" s="1">
        <v>43705</v>
      </c>
      <c r="C44" s="1">
        <v>43706</v>
      </c>
      <c r="D44" t="s">
        <v>24</v>
      </c>
      <c r="E44">
        <v>1660</v>
      </c>
      <c r="F44">
        <v>56.55</v>
      </c>
      <c r="G44">
        <v>1603.15</v>
      </c>
      <c r="H44">
        <f t="shared" si="2"/>
        <v>1.0875584583583136</v>
      </c>
      <c r="I44">
        <f t="shared" si="3"/>
        <v>1743.5193425171306</v>
      </c>
      <c r="J44">
        <f t="shared" si="4"/>
        <v>0.91949080282959283</v>
      </c>
      <c r="K44">
        <f t="shared" si="5"/>
        <v>1474.0816805562617</v>
      </c>
      <c r="L44">
        <f t="shared" si="6"/>
        <v>0</v>
      </c>
      <c r="M44">
        <f t="shared" si="7"/>
        <v>185.91831944373826</v>
      </c>
      <c r="N44" s="3">
        <v>2.1501369863013698E-2</v>
      </c>
      <c r="O44">
        <f t="shared" si="8"/>
        <v>0.47913511309372747</v>
      </c>
      <c r="P44">
        <f t="shared" si="9"/>
        <v>96.836589315886329</v>
      </c>
      <c r="Q44">
        <f t="shared" si="11"/>
        <v>56.55</v>
      </c>
      <c r="R44" s="2">
        <f t="shared" si="10"/>
        <v>40.286589315886332</v>
      </c>
    </row>
    <row r="45" spans="1:18" x14ac:dyDescent="0.35">
      <c r="A45" t="s">
        <v>26</v>
      </c>
      <c r="B45" s="1">
        <v>43706</v>
      </c>
      <c r="C45" s="1">
        <v>43706</v>
      </c>
      <c r="D45" t="s">
        <v>24</v>
      </c>
      <c r="E45">
        <v>1660</v>
      </c>
      <c r="F45">
        <v>0</v>
      </c>
      <c r="G45">
        <v>1615.25</v>
      </c>
      <c r="H45">
        <f t="shared" si="2"/>
        <v>1.0875584583583136</v>
      </c>
      <c r="I45">
        <f t="shared" si="3"/>
        <v>1756.678799863266</v>
      </c>
      <c r="J45">
        <f t="shared" si="4"/>
        <v>0.91949080282959283</v>
      </c>
      <c r="K45">
        <f t="shared" si="5"/>
        <v>1485.2075192704999</v>
      </c>
      <c r="L45">
        <f t="shared" si="6"/>
        <v>0</v>
      </c>
      <c r="M45">
        <f t="shared" si="7"/>
        <v>174.79248072950008</v>
      </c>
      <c r="N45" s="3">
        <v>2.1501369863013698E-2</v>
      </c>
      <c r="O45">
        <f t="shared" si="8"/>
        <v>0.47913511309372747</v>
      </c>
      <c r="P45">
        <f t="shared" si="9"/>
        <v>91.04163442607782</v>
      </c>
      <c r="Q45">
        <f t="shared" si="11"/>
        <v>0</v>
      </c>
      <c r="R45" s="2">
        <f t="shared" si="10"/>
        <v>91.04163442607782</v>
      </c>
    </row>
    <row r="46" spans="1:18" x14ac:dyDescent="0.35">
      <c r="A46" t="s">
        <v>26</v>
      </c>
      <c r="B46" s="1">
        <v>43711</v>
      </c>
      <c r="C46" s="1">
        <v>43734</v>
      </c>
      <c r="D46" t="s">
        <v>24</v>
      </c>
      <c r="E46">
        <v>1660</v>
      </c>
      <c r="F46">
        <v>89.05</v>
      </c>
      <c r="G46">
        <v>1576.75</v>
      </c>
      <c r="H46">
        <f t="shared" si="2"/>
        <v>1.0875584583583136</v>
      </c>
      <c r="I46">
        <f t="shared" si="3"/>
        <v>1714.8077992164708</v>
      </c>
      <c r="J46">
        <f t="shared" si="4"/>
        <v>0.91949080282959283</v>
      </c>
      <c r="K46">
        <f t="shared" si="5"/>
        <v>1449.8071233615606</v>
      </c>
      <c r="L46">
        <f t="shared" si="6"/>
        <v>0</v>
      </c>
      <c r="M46">
        <f t="shared" si="7"/>
        <v>210.19287663843943</v>
      </c>
      <c r="N46" s="3">
        <v>2.1501369863013698E-2</v>
      </c>
      <c r="O46">
        <f t="shared" si="8"/>
        <v>0.47913511309372747</v>
      </c>
      <c r="P46">
        <f t="shared" si="9"/>
        <v>109.48012725728655</v>
      </c>
      <c r="Q46">
        <f t="shared" si="11"/>
        <v>89.05</v>
      </c>
      <c r="R46" s="2">
        <f t="shared" si="10"/>
        <v>20.430127257286557</v>
      </c>
    </row>
    <row r="47" spans="1:18" x14ac:dyDescent="0.35">
      <c r="A47" t="s">
        <v>26</v>
      </c>
      <c r="B47" s="1">
        <v>43712</v>
      </c>
      <c r="C47" s="1">
        <v>43734</v>
      </c>
      <c r="D47" t="s">
        <v>24</v>
      </c>
      <c r="E47">
        <v>1660</v>
      </c>
      <c r="F47">
        <v>125.5</v>
      </c>
      <c r="G47">
        <v>1535.15</v>
      </c>
      <c r="H47">
        <f t="shared" si="2"/>
        <v>1.0875584583583136</v>
      </c>
      <c r="I47">
        <f t="shared" si="3"/>
        <v>1669.5653673487652</v>
      </c>
      <c r="J47">
        <f t="shared" si="4"/>
        <v>0.91949080282959283</v>
      </c>
      <c r="K47">
        <f t="shared" si="5"/>
        <v>1411.5563059638496</v>
      </c>
      <c r="L47">
        <f t="shared" si="6"/>
        <v>0</v>
      </c>
      <c r="M47">
        <f t="shared" si="7"/>
        <v>248.44369403615042</v>
      </c>
      <c r="N47" s="3">
        <v>2.1501369863013698E-2</v>
      </c>
      <c r="O47">
        <f t="shared" si="8"/>
        <v>0.47913511309372747</v>
      </c>
      <c r="P47">
        <f t="shared" si="9"/>
        <v>129.40327795282633</v>
      </c>
      <c r="Q47">
        <f t="shared" si="11"/>
        <v>125.5</v>
      </c>
      <c r="R47" s="2">
        <f t="shared" si="10"/>
        <v>3.9032779528263291</v>
      </c>
    </row>
    <row r="48" spans="1:18" x14ac:dyDescent="0.35">
      <c r="A48" t="s">
        <v>26</v>
      </c>
      <c r="B48" s="1">
        <v>43713</v>
      </c>
      <c r="C48" s="1">
        <v>43734</v>
      </c>
      <c r="D48" t="s">
        <v>24</v>
      </c>
      <c r="E48">
        <v>1660</v>
      </c>
      <c r="F48">
        <v>135</v>
      </c>
      <c r="G48">
        <v>1519.75</v>
      </c>
      <c r="H48">
        <f t="shared" si="2"/>
        <v>1.0875584583583136</v>
      </c>
      <c r="I48">
        <f t="shared" si="3"/>
        <v>1652.816967090047</v>
      </c>
      <c r="J48">
        <f t="shared" si="4"/>
        <v>0.91949080282959283</v>
      </c>
      <c r="K48">
        <f t="shared" si="5"/>
        <v>1397.3961476002737</v>
      </c>
      <c r="L48">
        <f t="shared" si="6"/>
        <v>7.183032909952999</v>
      </c>
      <c r="M48">
        <f t="shared" si="7"/>
        <v>262.60385239972629</v>
      </c>
      <c r="N48" s="3">
        <v>2.1501369863013698E-2</v>
      </c>
      <c r="O48">
        <f t="shared" si="8"/>
        <v>0.47913511309372747</v>
      </c>
      <c r="P48">
        <f t="shared" si="9"/>
        <v>140.22025670482429</v>
      </c>
      <c r="Q48">
        <f t="shared" si="11"/>
        <v>135</v>
      </c>
      <c r="R48" s="2">
        <f t="shared" si="10"/>
        <v>5.220256704824294</v>
      </c>
    </row>
    <row r="49" spans="1:18" x14ac:dyDescent="0.35">
      <c r="A49" t="s">
        <v>26</v>
      </c>
      <c r="B49" s="1">
        <v>43714</v>
      </c>
      <c r="C49" s="1">
        <v>43734</v>
      </c>
      <c r="D49" t="s">
        <v>24</v>
      </c>
      <c r="E49">
        <v>1660</v>
      </c>
      <c r="F49">
        <v>126.85</v>
      </c>
      <c r="G49">
        <v>1532.4</v>
      </c>
      <c r="H49">
        <f t="shared" si="2"/>
        <v>1.0875584583583136</v>
      </c>
      <c r="I49">
        <f t="shared" si="3"/>
        <v>1666.5745815882799</v>
      </c>
      <c r="J49">
        <f t="shared" si="4"/>
        <v>0.91949080282959283</v>
      </c>
      <c r="K49">
        <f t="shared" si="5"/>
        <v>1409.0277062560681</v>
      </c>
      <c r="L49">
        <f t="shared" si="6"/>
        <v>0</v>
      </c>
      <c r="M49">
        <f t="shared" si="7"/>
        <v>250.97229374393191</v>
      </c>
      <c r="N49" s="3">
        <v>2.1501369863013698E-2</v>
      </c>
      <c r="O49">
        <f t="shared" si="8"/>
        <v>0.47913511309372747</v>
      </c>
      <c r="P49">
        <f t="shared" si="9"/>
        <v>130.72031315505558</v>
      </c>
      <c r="Q49">
        <f t="shared" si="11"/>
        <v>126.85</v>
      </c>
      <c r="R49" s="2">
        <f t="shared" si="10"/>
        <v>3.8703131550555838</v>
      </c>
    </row>
    <row r="50" spans="1:18" x14ac:dyDescent="0.35">
      <c r="A50" t="s">
        <v>26</v>
      </c>
      <c r="B50" s="1">
        <v>43717</v>
      </c>
      <c r="C50" s="1">
        <v>43734</v>
      </c>
      <c r="D50" t="s">
        <v>24</v>
      </c>
      <c r="E50">
        <v>1660</v>
      </c>
      <c r="F50">
        <v>118.5</v>
      </c>
      <c r="G50">
        <v>1540.6</v>
      </c>
      <c r="H50">
        <f t="shared" si="2"/>
        <v>1.0875584583583136</v>
      </c>
      <c r="I50">
        <f t="shared" si="3"/>
        <v>1675.4925609468178</v>
      </c>
      <c r="J50">
        <f t="shared" si="4"/>
        <v>0.91949080282959283</v>
      </c>
      <c r="K50">
        <f t="shared" si="5"/>
        <v>1416.5675308392706</v>
      </c>
      <c r="L50">
        <f t="shared" si="6"/>
        <v>0</v>
      </c>
      <c r="M50">
        <f t="shared" si="7"/>
        <v>243.4324691607294</v>
      </c>
      <c r="N50" s="3">
        <v>2.1501369863013698E-2</v>
      </c>
      <c r="O50">
        <f t="shared" si="8"/>
        <v>0.47913511309372747</v>
      </c>
      <c r="P50">
        <f t="shared" si="9"/>
        <v>126.79315364295405</v>
      </c>
      <c r="Q50">
        <f t="shared" si="11"/>
        <v>118.5</v>
      </c>
      <c r="R50" s="2">
        <f t="shared" si="10"/>
        <v>8.2931536429540529</v>
      </c>
    </row>
    <row r="51" spans="1:18" x14ac:dyDescent="0.35">
      <c r="A51" t="s">
        <v>26</v>
      </c>
      <c r="B51" s="1">
        <v>43719</v>
      </c>
      <c r="C51" s="1">
        <v>43734</v>
      </c>
      <c r="D51" t="s">
        <v>24</v>
      </c>
      <c r="E51">
        <v>1660</v>
      </c>
      <c r="F51">
        <v>99.5</v>
      </c>
      <c r="G51">
        <v>1561.45</v>
      </c>
      <c r="H51">
        <f t="shared" si="2"/>
        <v>1.0875584583583136</v>
      </c>
      <c r="I51">
        <f t="shared" si="3"/>
        <v>1698.1681548035888</v>
      </c>
      <c r="J51">
        <f t="shared" si="4"/>
        <v>0.91949080282959283</v>
      </c>
      <c r="K51">
        <f t="shared" si="5"/>
        <v>1435.7389140782677</v>
      </c>
      <c r="L51">
        <f t="shared" si="6"/>
        <v>0</v>
      </c>
      <c r="M51">
        <f t="shared" si="7"/>
        <v>224.26108592173227</v>
      </c>
      <c r="N51" s="3">
        <v>2.1501369863013698E-2</v>
      </c>
      <c r="O51">
        <f t="shared" si="8"/>
        <v>0.47913511309372747</v>
      </c>
      <c r="P51">
        <f t="shared" si="9"/>
        <v>116.80763220059812</v>
      </c>
      <c r="Q51">
        <f t="shared" si="11"/>
        <v>99.5</v>
      </c>
      <c r="R51" s="2">
        <f t="shared" si="10"/>
        <v>17.307632200598121</v>
      </c>
    </row>
    <row r="52" spans="1:18" x14ac:dyDescent="0.35">
      <c r="A52" t="s">
        <v>26</v>
      </c>
      <c r="B52" s="1">
        <v>43720</v>
      </c>
      <c r="C52" s="1">
        <v>43734</v>
      </c>
      <c r="D52" t="s">
        <v>24</v>
      </c>
      <c r="E52">
        <v>1660</v>
      </c>
      <c r="F52">
        <v>118.4</v>
      </c>
      <c r="G52">
        <v>1540.3</v>
      </c>
      <c r="H52">
        <f t="shared" si="2"/>
        <v>1.0875584583583136</v>
      </c>
      <c r="I52">
        <f t="shared" si="3"/>
        <v>1675.1662934093104</v>
      </c>
      <c r="J52">
        <f t="shared" si="4"/>
        <v>0.91949080282959283</v>
      </c>
      <c r="K52">
        <f t="shared" si="5"/>
        <v>1416.2916835984217</v>
      </c>
      <c r="L52">
        <f t="shared" si="6"/>
        <v>0</v>
      </c>
      <c r="M52">
        <f t="shared" si="7"/>
        <v>243.70831640157826</v>
      </c>
      <c r="N52" s="3">
        <v>2.1501369863013698E-2</v>
      </c>
      <c r="O52">
        <f t="shared" si="8"/>
        <v>0.47913511309372747</v>
      </c>
      <c r="P52">
        <f t="shared" si="9"/>
        <v>126.93683021046996</v>
      </c>
      <c r="Q52">
        <f t="shared" si="11"/>
        <v>118.4</v>
      </c>
      <c r="R52" s="2">
        <f t="shared" si="10"/>
        <v>8.536830210469958</v>
      </c>
    </row>
    <row r="53" spans="1:18" x14ac:dyDescent="0.35">
      <c r="A53" t="s">
        <v>26</v>
      </c>
      <c r="B53" s="1">
        <v>43721</v>
      </c>
      <c r="C53" s="1">
        <v>43734</v>
      </c>
      <c r="D53" t="s">
        <v>24</v>
      </c>
      <c r="E53">
        <v>1660</v>
      </c>
      <c r="F53">
        <v>110.65</v>
      </c>
      <c r="G53">
        <v>1548.2</v>
      </c>
      <c r="H53">
        <f t="shared" si="2"/>
        <v>1.0875584583583136</v>
      </c>
      <c r="I53">
        <f t="shared" si="3"/>
        <v>1683.758005230341</v>
      </c>
      <c r="J53">
        <f t="shared" si="4"/>
        <v>0.91949080282959283</v>
      </c>
      <c r="K53">
        <f t="shared" si="5"/>
        <v>1423.5556609407756</v>
      </c>
      <c r="L53">
        <f t="shared" si="6"/>
        <v>0</v>
      </c>
      <c r="M53">
        <f t="shared" si="7"/>
        <v>236.44433905922438</v>
      </c>
      <c r="N53" s="3">
        <v>2.1501369863013698E-2</v>
      </c>
      <c r="O53">
        <f t="shared" si="8"/>
        <v>0.47913511309372747</v>
      </c>
      <c r="P53">
        <f t="shared" si="9"/>
        <v>123.15334726588424</v>
      </c>
      <c r="Q53">
        <f t="shared" si="11"/>
        <v>110.65</v>
      </c>
      <c r="R53" s="2">
        <f t="shared" si="10"/>
        <v>12.50334726588423</v>
      </c>
    </row>
    <row r="54" spans="1:18" x14ac:dyDescent="0.35">
      <c r="A54" t="s">
        <v>26</v>
      </c>
      <c r="B54" s="1">
        <v>43724</v>
      </c>
      <c r="C54" s="1">
        <v>43734</v>
      </c>
      <c r="D54" t="s">
        <v>24</v>
      </c>
      <c r="E54">
        <v>1660</v>
      </c>
      <c r="F54">
        <v>136.5</v>
      </c>
      <c r="G54">
        <v>1521.3</v>
      </c>
      <c r="H54">
        <f t="shared" si="2"/>
        <v>1.0875584583583136</v>
      </c>
      <c r="I54">
        <f t="shared" si="3"/>
        <v>1654.5026827005024</v>
      </c>
      <c r="J54">
        <f t="shared" si="4"/>
        <v>0.91949080282959283</v>
      </c>
      <c r="K54">
        <f t="shared" si="5"/>
        <v>1398.8213583446595</v>
      </c>
      <c r="L54">
        <f t="shared" si="6"/>
        <v>5.4973172994975812</v>
      </c>
      <c r="M54">
        <f t="shared" si="7"/>
        <v>261.17864165534047</v>
      </c>
      <c r="N54" s="3">
        <v>2.1501369863013698E-2</v>
      </c>
      <c r="O54">
        <f t="shared" si="8"/>
        <v>0.47913511309372747</v>
      </c>
      <c r="P54">
        <f t="shared" si="9"/>
        <v>138.67025670482428</v>
      </c>
      <c r="Q54">
        <f t="shared" si="11"/>
        <v>136.5</v>
      </c>
      <c r="R54" s="2">
        <f t="shared" si="10"/>
        <v>2.1702567048242827</v>
      </c>
    </row>
    <row r="55" spans="1:18" x14ac:dyDescent="0.35">
      <c r="A55" t="s">
        <v>26</v>
      </c>
      <c r="B55" s="1">
        <v>43725</v>
      </c>
      <c r="C55" s="1">
        <v>43734</v>
      </c>
      <c r="D55" t="s">
        <v>24</v>
      </c>
      <c r="E55">
        <v>1660</v>
      </c>
      <c r="F55">
        <v>127.15</v>
      </c>
      <c r="G55">
        <v>1530.9</v>
      </c>
      <c r="H55">
        <f t="shared" si="2"/>
        <v>1.0875584583583136</v>
      </c>
      <c r="I55">
        <f t="shared" si="3"/>
        <v>1664.9432439007423</v>
      </c>
      <c r="J55">
        <f t="shared" si="4"/>
        <v>0.91949080282959283</v>
      </c>
      <c r="K55">
        <f t="shared" si="5"/>
        <v>1407.6484700518238</v>
      </c>
      <c r="L55">
        <f t="shared" si="6"/>
        <v>0</v>
      </c>
      <c r="M55">
        <f t="shared" si="7"/>
        <v>252.35152994817622</v>
      </c>
      <c r="N55" s="3">
        <v>2.1501369863013698E-2</v>
      </c>
      <c r="O55">
        <f t="shared" si="8"/>
        <v>0.47913511309372747</v>
      </c>
      <c r="P55">
        <f t="shared" si="9"/>
        <v>131.4386959926351</v>
      </c>
      <c r="Q55">
        <f t="shared" si="11"/>
        <v>127.15</v>
      </c>
      <c r="R55" s="2">
        <f t="shared" si="10"/>
        <v>4.2886959926350983</v>
      </c>
    </row>
    <row r="56" spans="1:18" x14ac:dyDescent="0.35">
      <c r="A56" t="s">
        <v>26</v>
      </c>
      <c r="B56" s="1">
        <v>43726</v>
      </c>
      <c r="C56" s="1">
        <v>43734</v>
      </c>
      <c r="D56" t="s">
        <v>24</v>
      </c>
      <c r="E56">
        <v>1660</v>
      </c>
      <c r="F56">
        <v>110.75</v>
      </c>
      <c r="G56">
        <v>1547.75</v>
      </c>
      <c r="H56">
        <f t="shared" si="2"/>
        <v>1.0875584583583136</v>
      </c>
      <c r="I56">
        <f t="shared" si="3"/>
        <v>1683.2686039240798</v>
      </c>
      <c r="J56">
        <f t="shared" si="4"/>
        <v>0.91949080282959283</v>
      </c>
      <c r="K56">
        <f t="shared" si="5"/>
        <v>1423.1418900795022</v>
      </c>
      <c r="L56">
        <f t="shared" si="6"/>
        <v>0</v>
      </c>
      <c r="M56">
        <f t="shared" si="7"/>
        <v>236.85810992049778</v>
      </c>
      <c r="N56" s="3">
        <v>2.1501369863013698E-2</v>
      </c>
      <c r="O56">
        <f t="shared" si="8"/>
        <v>0.47913511309372747</v>
      </c>
      <c r="P56">
        <f t="shared" si="9"/>
        <v>123.36886211715814</v>
      </c>
      <c r="Q56">
        <f t="shared" si="11"/>
        <v>110.75</v>
      </c>
      <c r="R56" s="2">
        <f t="shared" si="10"/>
        <v>12.618862117158145</v>
      </c>
    </row>
    <row r="57" spans="1:18" x14ac:dyDescent="0.35">
      <c r="A57" t="s">
        <v>26</v>
      </c>
      <c r="B57" s="1">
        <v>43727</v>
      </c>
      <c r="C57" s="1">
        <v>43734</v>
      </c>
      <c r="D57" t="s">
        <v>24</v>
      </c>
      <c r="E57">
        <v>1660</v>
      </c>
      <c r="F57">
        <v>104.7</v>
      </c>
      <c r="G57">
        <v>1553.9</v>
      </c>
      <c r="H57">
        <f t="shared" si="2"/>
        <v>1.0875584583583136</v>
      </c>
      <c r="I57">
        <f t="shared" si="3"/>
        <v>1689.9570884429836</v>
      </c>
      <c r="J57">
        <f t="shared" si="4"/>
        <v>0.91949080282959283</v>
      </c>
      <c r="K57">
        <f t="shared" si="5"/>
        <v>1428.7967585169044</v>
      </c>
      <c r="L57">
        <f t="shared" si="6"/>
        <v>0</v>
      </c>
      <c r="M57">
        <f t="shared" si="7"/>
        <v>231.20324148309555</v>
      </c>
      <c r="N57" s="3">
        <v>2.1501369863013698E-2</v>
      </c>
      <c r="O57">
        <f t="shared" si="8"/>
        <v>0.47913511309372747</v>
      </c>
      <c r="P57">
        <f t="shared" si="9"/>
        <v>120.42349248308183</v>
      </c>
      <c r="Q57">
        <f t="shared" si="11"/>
        <v>104.7</v>
      </c>
      <c r="R57" s="2">
        <f t="shared" si="10"/>
        <v>15.723492483081827</v>
      </c>
    </row>
    <row r="58" spans="1:18" x14ac:dyDescent="0.35">
      <c r="A58" t="s">
        <v>26</v>
      </c>
      <c r="B58" s="1">
        <v>43728</v>
      </c>
      <c r="C58" s="1">
        <v>43734</v>
      </c>
      <c r="D58" t="s">
        <v>24</v>
      </c>
      <c r="E58">
        <v>1660</v>
      </c>
      <c r="F58">
        <v>11.3</v>
      </c>
      <c r="G58">
        <v>1671</v>
      </c>
      <c r="H58">
        <f t="shared" si="2"/>
        <v>1.0875584583583136</v>
      </c>
      <c r="I58">
        <f t="shared" si="3"/>
        <v>1817.3101839167418</v>
      </c>
      <c r="J58">
        <f t="shared" si="4"/>
        <v>0.91949080282959283</v>
      </c>
      <c r="K58">
        <f t="shared" si="5"/>
        <v>1536.4691315282496</v>
      </c>
      <c r="L58">
        <f t="shared" si="6"/>
        <v>0</v>
      </c>
      <c r="M58">
        <f t="shared" si="7"/>
        <v>123.53086847175041</v>
      </c>
      <c r="N58" s="3">
        <v>2.1501369863013698E-2</v>
      </c>
      <c r="O58">
        <f t="shared" si="8"/>
        <v>0.47913511309372747</v>
      </c>
      <c r="P58">
        <f t="shared" si="9"/>
        <v>64.341738962704227</v>
      </c>
      <c r="Q58">
        <f t="shared" si="11"/>
        <v>11.3</v>
      </c>
      <c r="R58" s="2">
        <f t="shared" si="10"/>
        <v>53.04173896270423</v>
      </c>
    </row>
    <row r="59" spans="1:18" x14ac:dyDescent="0.35">
      <c r="A59" t="s">
        <v>26</v>
      </c>
      <c r="B59" s="1">
        <v>43731</v>
      </c>
      <c r="C59" s="1">
        <v>43734</v>
      </c>
      <c r="D59" t="s">
        <v>24</v>
      </c>
      <c r="E59">
        <v>1660</v>
      </c>
      <c r="F59">
        <v>3.9</v>
      </c>
      <c r="G59">
        <v>1802.75</v>
      </c>
      <c r="H59">
        <f t="shared" si="2"/>
        <v>1.0875584583583136</v>
      </c>
      <c r="I59">
        <f t="shared" si="3"/>
        <v>1960.5960108054499</v>
      </c>
      <c r="J59">
        <f t="shared" si="4"/>
        <v>0.91949080282959283</v>
      </c>
      <c r="K59">
        <f t="shared" si="5"/>
        <v>1657.6120448010486</v>
      </c>
      <c r="L59">
        <f t="shared" si="6"/>
        <v>0</v>
      </c>
      <c r="M59">
        <f t="shared" si="7"/>
        <v>2.3879551989514312</v>
      </c>
      <c r="N59" s="3">
        <v>2.1501369863013698E-2</v>
      </c>
      <c r="O59">
        <f t="shared" si="8"/>
        <v>0.47913511309372747</v>
      </c>
      <c r="P59">
        <f t="shared" si="9"/>
        <v>1.2437797286327805</v>
      </c>
      <c r="Q59">
        <f t="shared" si="11"/>
        <v>3.9</v>
      </c>
      <c r="R59" s="2">
        <f t="shared" si="10"/>
        <v>2.6562202713672196</v>
      </c>
    </row>
    <row r="60" spans="1:18" x14ac:dyDescent="0.35">
      <c r="A60" t="s">
        <v>26</v>
      </c>
      <c r="B60" s="1">
        <v>43732</v>
      </c>
      <c r="C60" s="1">
        <v>43734</v>
      </c>
      <c r="D60" t="s">
        <v>24</v>
      </c>
      <c r="E60">
        <v>1660</v>
      </c>
      <c r="F60">
        <v>1.05</v>
      </c>
      <c r="G60">
        <v>1765.9</v>
      </c>
      <c r="H60">
        <f t="shared" si="2"/>
        <v>1.0875584583583136</v>
      </c>
      <c r="I60">
        <f t="shared" si="3"/>
        <v>1920.519481614946</v>
      </c>
      <c r="J60">
        <f t="shared" si="4"/>
        <v>0.91949080282959283</v>
      </c>
      <c r="K60">
        <f t="shared" si="5"/>
        <v>1623.7288087167781</v>
      </c>
      <c r="L60">
        <f t="shared" si="6"/>
        <v>0</v>
      </c>
      <c r="M60">
        <f t="shared" si="7"/>
        <v>36.271191283221924</v>
      </c>
      <c r="N60" s="3">
        <v>2.1501369863013698E-2</v>
      </c>
      <c r="O60">
        <f t="shared" si="8"/>
        <v>0.47913511309372747</v>
      </c>
      <c r="P60">
        <f t="shared" si="9"/>
        <v>18.892051438503977</v>
      </c>
      <c r="Q60">
        <f t="shared" si="11"/>
        <v>1.05</v>
      </c>
      <c r="R60" s="2">
        <f t="shared" si="10"/>
        <v>17.842051438503976</v>
      </c>
    </row>
    <row r="61" spans="1:18" x14ac:dyDescent="0.35">
      <c r="A61" t="s">
        <v>26</v>
      </c>
      <c r="B61" s="1">
        <v>43733</v>
      </c>
      <c r="C61" s="1">
        <v>43734</v>
      </c>
      <c r="D61" t="s">
        <v>24</v>
      </c>
      <c r="E61">
        <v>1660</v>
      </c>
      <c r="F61">
        <v>0.5</v>
      </c>
      <c r="G61">
        <v>1751.8</v>
      </c>
      <c r="H61">
        <f t="shared" si="2"/>
        <v>1.0875584583583136</v>
      </c>
      <c r="I61">
        <f t="shared" si="3"/>
        <v>1905.1849073520937</v>
      </c>
      <c r="J61">
        <f t="shared" si="4"/>
        <v>0.91949080282959283</v>
      </c>
      <c r="K61">
        <f t="shared" si="5"/>
        <v>1610.7639883968807</v>
      </c>
      <c r="L61">
        <f t="shared" si="6"/>
        <v>0</v>
      </c>
      <c r="M61">
        <f t="shared" si="7"/>
        <v>49.236011603119323</v>
      </c>
      <c r="N61" s="3">
        <v>2.1501369863013698E-2</v>
      </c>
      <c r="O61">
        <f t="shared" si="8"/>
        <v>0.47913511309372747</v>
      </c>
      <c r="P61">
        <f t="shared" si="9"/>
        <v>25.644850111751918</v>
      </c>
      <c r="Q61">
        <f t="shared" si="11"/>
        <v>0.5</v>
      </c>
      <c r="R61" s="2">
        <f t="shared" si="10"/>
        <v>25.144850111751918</v>
      </c>
    </row>
    <row r="62" spans="1:18" x14ac:dyDescent="0.35">
      <c r="A62" t="s">
        <v>26</v>
      </c>
      <c r="B62" s="1">
        <v>43734</v>
      </c>
      <c r="C62" s="1">
        <v>43734</v>
      </c>
      <c r="D62" t="s">
        <v>24</v>
      </c>
      <c r="E62">
        <v>1660</v>
      </c>
      <c r="F62">
        <v>0</v>
      </c>
      <c r="G62">
        <v>1770.95</v>
      </c>
      <c r="H62">
        <f t="shared" si="2"/>
        <v>1.0875584583583136</v>
      </c>
      <c r="I62">
        <f t="shared" si="3"/>
        <v>1926.0116518296554</v>
      </c>
      <c r="J62">
        <f t="shared" si="4"/>
        <v>0.91949080282959283</v>
      </c>
      <c r="K62">
        <f t="shared" si="5"/>
        <v>1628.3722372710674</v>
      </c>
      <c r="L62">
        <f t="shared" si="6"/>
        <v>0</v>
      </c>
      <c r="M62">
        <f t="shared" si="7"/>
        <v>31.627762728932566</v>
      </c>
      <c r="N62" s="3">
        <v>2.1501369863013698E-2</v>
      </c>
      <c r="O62">
        <f t="shared" si="8"/>
        <v>0.47913511309372747</v>
      </c>
      <c r="P62">
        <f t="shared" si="9"/>
        <v>16.473495885319501</v>
      </c>
      <c r="Q62">
        <f t="shared" si="11"/>
        <v>0</v>
      </c>
      <c r="R62" s="2">
        <f t="shared" si="10"/>
        <v>16.473495885319501</v>
      </c>
    </row>
    <row r="63" spans="1:18" x14ac:dyDescent="0.35">
      <c r="A63" t="s">
        <v>22</v>
      </c>
      <c r="B63" s="1">
        <v>43734</v>
      </c>
      <c r="C63" s="1">
        <v>43734</v>
      </c>
      <c r="D63" t="s">
        <v>0</v>
      </c>
      <c r="E63">
        <v>135</v>
      </c>
      <c r="F63">
        <v>0</v>
      </c>
      <c r="G63">
        <v>184.4</v>
      </c>
      <c r="H63">
        <f t="shared" si="2"/>
        <v>1.0875584583583136</v>
      </c>
      <c r="I63">
        <f t="shared" si="3"/>
        <v>200.54577972127302</v>
      </c>
      <c r="J63">
        <f t="shared" si="4"/>
        <v>0.91949080282959283</v>
      </c>
      <c r="K63">
        <f t="shared" si="5"/>
        <v>169.55410404177692</v>
      </c>
      <c r="L63">
        <f t="shared" si="6"/>
        <v>0</v>
      </c>
      <c r="M63">
        <f t="shared" si="7"/>
        <v>0</v>
      </c>
      <c r="N63" s="3">
        <v>2.1501369863013698E-2</v>
      </c>
      <c r="O63">
        <f t="shared" si="8"/>
        <v>0.47913511309372747</v>
      </c>
      <c r="P63">
        <f t="shared" si="9"/>
        <v>0</v>
      </c>
      <c r="Q63">
        <f t="shared" si="11"/>
        <v>0</v>
      </c>
      <c r="R63" s="2">
        <f t="shared" si="10"/>
        <v>0</v>
      </c>
    </row>
    <row r="64" spans="1:18" x14ac:dyDescent="0.35">
      <c r="B64" s="1"/>
      <c r="C64" s="1"/>
      <c r="N64" s="3"/>
      <c r="R64" s="2"/>
    </row>
    <row r="65" spans="2:18" x14ac:dyDescent="0.35">
      <c r="B65" s="1"/>
      <c r="C65" s="1"/>
      <c r="N65" s="3"/>
      <c r="R65" s="2"/>
    </row>
    <row r="66" spans="2:18" x14ac:dyDescent="0.35">
      <c r="B66" s="1"/>
      <c r="C66" s="1"/>
      <c r="N66" s="3"/>
      <c r="R66" s="2"/>
    </row>
    <row r="67" spans="2:18" x14ac:dyDescent="0.35">
      <c r="B67" s="1"/>
      <c r="C67" s="1"/>
      <c r="N67" s="3"/>
      <c r="R67" s="2"/>
    </row>
    <row r="68" spans="2:18" x14ac:dyDescent="0.35">
      <c r="B68" s="1"/>
      <c r="C68" s="1"/>
      <c r="N68" s="3"/>
      <c r="R68" s="2"/>
    </row>
    <row r="69" spans="2:18" x14ac:dyDescent="0.35">
      <c r="B69" s="1"/>
      <c r="C69" s="1"/>
      <c r="N69" s="3"/>
      <c r="R69" s="2"/>
    </row>
    <row r="70" spans="2:18" x14ac:dyDescent="0.35">
      <c r="B70" s="1"/>
      <c r="C70" s="1"/>
      <c r="N70" s="3"/>
      <c r="R70" s="2"/>
    </row>
    <row r="71" spans="2:18" x14ac:dyDescent="0.35">
      <c r="B71" s="1"/>
      <c r="C71" s="1"/>
      <c r="N71" s="3"/>
      <c r="R71" s="2"/>
    </row>
    <row r="72" spans="2:18" x14ac:dyDescent="0.35">
      <c r="B72" s="1"/>
      <c r="C72" s="1"/>
      <c r="R72" s="2"/>
    </row>
    <row r="73" spans="2:18" x14ac:dyDescent="0.35">
      <c r="B73" s="1"/>
      <c r="C73" s="1"/>
      <c r="R73" s="2"/>
    </row>
    <row r="74" spans="2:18" x14ac:dyDescent="0.35">
      <c r="B74" s="1"/>
      <c r="C74" s="1"/>
      <c r="R74" s="2"/>
    </row>
    <row r="75" spans="2:18" x14ac:dyDescent="0.35">
      <c r="B75" s="1"/>
      <c r="C75" s="1"/>
      <c r="R75" s="2"/>
    </row>
    <row r="76" spans="2:18" x14ac:dyDescent="0.35">
      <c r="B76" s="1"/>
      <c r="C76" s="1"/>
      <c r="R76" s="2"/>
    </row>
    <row r="77" spans="2:18" x14ac:dyDescent="0.35">
      <c r="B77" s="1"/>
      <c r="C77" s="1"/>
      <c r="R77" s="2"/>
    </row>
    <row r="78" spans="2:18" x14ac:dyDescent="0.35">
      <c r="B78" s="1"/>
      <c r="C78" s="1"/>
      <c r="R78" s="2"/>
    </row>
    <row r="79" spans="2:18" x14ac:dyDescent="0.35">
      <c r="B79" s="1"/>
      <c r="C79" s="1"/>
      <c r="R79" s="2"/>
    </row>
    <row r="80" spans="2:18" x14ac:dyDescent="0.35">
      <c r="B80" s="1"/>
      <c r="C80" s="1"/>
      <c r="R80" s="2"/>
    </row>
    <row r="81" spans="2:18" x14ac:dyDescent="0.35">
      <c r="B81" s="1"/>
      <c r="C81" s="1"/>
      <c r="R81" s="2"/>
    </row>
    <row r="82" spans="2:18" x14ac:dyDescent="0.35">
      <c r="B82" s="1"/>
      <c r="C82" s="1"/>
      <c r="R82" s="2"/>
    </row>
    <row r="83" spans="2:18" x14ac:dyDescent="0.35">
      <c r="B83" s="1"/>
      <c r="C83" s="1"/>
      <c r="R83" s="2"/>
    </row>
    <row r="84" spans="2:18" x14ac:dyDescent="0.35">
      <c r="B84" s="1"/>
      <c r="C84" s="1"/>
      <c r="R84" s="2"/>
    </row>
    <row r="85" spans="2:18" x14ac:dyDescent="0.35">
      <c r="B85" s="1"/>
      <c r="C85" s="1"/>
      <c r="R85" s="2"/>
    </row>
    <row r="86" spans="2:18" x14ac:dyDescent="0.35">
      <c r="B86" s="1"/>
      <c r="C86" s="1"/>
      <c r="R86" s="2"/>
    </row>
    <row r="87" spans="2:18" x14ac:dyDescent="0.35">
      <c r="B87" s="1"/>
      <c r="C87" s="1"/>
      <c r="R87" s="2"/>
    </row>
    <row r="88" spans="2:18" x14ac:dyDescent="0.35">
      <c r="B88" s="1"/>
      <c r="C88" s="1"/>
      <c r="R88" s="2"/>
    </row>
    <row r="89" spans="2:18" x14ac:dyDescent="0.35">
      <c r="B89" s="1"/>
      <c r="C89" s="1"/>
      <c r="R89" s="2"/>
    </row>
    <row r="90" spans="2:18" x14ac:dyDescent="0.35">
      <c r="B90" s="1"/>
      <c r="C90" s="1"/>
      <c r="R90" s="2"/>
    </row>
    <row r="91" spans="2:18" x14ac:dyDescent="0.35">
      <c r="B91" s="1"/>
      <c r="C91" s="1"/>
      <c r="R91" s="2"/>
    </row>
    <row r="92" spans="2:18" x14ac:dyDescent="0.35">
      <c r="B92" s="1"/>
      <c r="C92" s="1"/>
      <c r="R92" s="2"/>
    </row>
    <row r="93" spans="2:18" x14ac:dyDescent="0.35">
      <c r="B93" s="1"/>
      <c r="C93" s="1"/>
      <c r="R93" s="2"/>
    </row>
    <row r="94" spans="2:18" x14ac:dyDescent="0.35">
      <c r="B94" s="1"/>
      <c r="C94" s="1"/>
      <c r="R94" s="2"/>
    </row>
    <row r="95" spans="2:18" x14ac:dyDescent="0.35">
      <c r="B95" s="1"/>
      <c r="C95" s="1"/>
      <c r="R95" s="2"/>
    </row>
    <row r="96" spans="2:18" x14ac:dyDescent="0.35">
      <c r="B96" s="1"/>
      <c r="C96" s="1"/>
      <c r="R96" s="2"/>
    </row>
    <row r="97" spans="2:18" x14ac:dyDescent="0.35">
      <c r="B97" s="1"/>
      <c r="C97" s="1"/>
      <c r="R97" s="2"/>
    </row>
    <row r="98" spans="2:18" x14ac:dyDescent="0.35">
      <c r="B98" s="1"/>
      <c r="C98" s="1"/>
      <c r="R98" s="2"/>
    </row>
    <row r="99" spans="2:18" x14ac:dyDescent="0.35">
      <c r="B99" s="1"/>
      <c r="C99" s="1"/>
      <c r="R99" s="2"/>
    </row>
    <row r="100" spans="2:18" x14ac:dyDescent="0.35">
      <c r="B100" s="1"/>
      <c r="C100" s="1"/>
      <c r="R100" s="2"/>
    </row>
    <row r="101" spans="2:18" x14ac:dyDescent="0.35">
      <c r="B101" s="1"/>
      <c r="C101" s="1"/>
      <c r="R101" s="2"/>
    </row>
    <row r="102" spans="2:18" x14ac:dyDescent="0.35">
      <c r="B102" s="1"/>
      <c r="C102" s="1"/>
      <c r="R102" s="2"/>
    </row>
    <row r="103" spans="2:18" x14ac:dyDescent="0.35">
      <c r="B103" s="1"/>
      <c r="C103" s="1"/>
      <c r="R103" s="2"/>
    </row>
    <row r="104" spans="2:18" x14ac:dyDescent="0.35">
      <c r="B104" s="1"/>
      <c r="C104" s="1"/>
      <c r="R104" s="2"/>
    </row>
    <row r="105" spans="2:18" x14ac:dyDescent="0.35">
      <c r="B105" s="1"/>
      <c r="C105" s="1"/>
      <c r="R105" s="2"/>
    </row>
    <row r="106" spans="2:18" x14ac:dyDescent="0.35">
      <c r="B106" s="1"/>
      <c r="C106" s="1"/>
      <c r="R106" s="2"/>
    </row>
    <row r="107" spans="2:18" x14ac:dyDescent="0.35">
      <c r="B107" s="1"/>
      <c r="C107" s="1"/>
      <c r="R107" s="2"/>
    </row>
    <row r="108" spans="2:18" x14ac:dyDescent="0.35">
      <c r="B108" s="1"/>
      <c r="C108" s="1"/>
      <c r="R108" s="2"/>
    </row>
    <row r="109" spans="2:18" x14ac:dyDescent="0.35">
      <c r="B109" s="1"/>
      <c r="C109" s="1"/>
      <c r="R109" s="2"/>
    </row>
    <row r="110" spans="2:18" x14ac:dyDescent="0.35">
      <c r="B110" s="1"/>
      <c r="C110" s="1"/>
      <c r="R110" s="2"/>
    </row>
    <row r="111" spans="2:18" x14ac:dyDescent="0.35">
      <c r="B111" s="1"/>
      <c r="C111" s="1"/>
      <c r="R111" s="2"/>
    </row>
    <row r="112" spans="2:18" x14ac:dyDescent="0.35">
      <c r="B112" s="1"/>
      <c r="C112" s="1"/>
      <c r="R112" s="2"/>
    </row>
    <row r="113" spans="2:19" x14ac:dyDescent="0.35">
      <c r="B113" s="1"/>
      <c r="C113" s="1"/>
      <c r="R113" s="2"/>
    </row>
    <row r="114" spans="2:19" x14ac:dyDescent="0.35">
      <c r="B114" s="1"/>
      <c r="C114" s="1"/>
      <c r="R114" s="2"/>
    </row>
    <row r="115" spans="2:19" x14ac:dyDescent="0.35">
      <c r="B115" s="1"/>
      <c r="C115" s="1"/>
      <c r="R115" s="2"/>
      <c r="S115" s="2">
        <f t="shared" ref="S115:S116" si="12">IF(R115-Q115&gt;0,R115-Q115,Q115-R115)</f>
        <v>0</v>
      </c>
    </row>
    <row r="116" spans="2:19" x14ac:dyDescent="0.35">
      <c r="B116" s="1"/>
      <c r="C116" s="1"/>
      <c r="R116" s="2"/>
      <c r="S116" s="2">
        <f t="shared" si="12"/>
        <v>0</v>
      </c>
    </row>
    <row r="117" spans="2:19" x14ac:dyDescent="0.35">
      <c r="B117" s="1"/>
      <c r="C117" s="1"/>
      <c r="R117" s="2"/>
    </row>
    <row r="118" spans="2:19" x14ac:dyDescent="0.35">
      <c r="B118" s="1"/>
      <c r="C118" s="1"/>
      <c r="R118" s="2"/>
    </row>
    <row r="119" spans="2:19" x14ac:dyDescent="0.35">
      <c r="B119" s="1"/>
      <c r="C119" s="1"/>
      <c r="R119" s="2"/>
    </row>
    <row r="120" spans="2:19" x14ac:dyDescent="0.35">
      <c r="B120" s="1"/>
      <c r="C120" s="1"/>
      <c r="R120" s="2"/>
    </row>
    <row r="121" spans="2:19" x14ac:dyDescent="0.35">
      <c r="B121" s="1"/>
      <c r="C121" s="1"/>
      <c r="R121" s="2"/>
    </row>
    <row r="122" spans="2:19" x14ac:dyDescent="0.35">
      <c r="B122" s="1"/>
      <c r="C122" s="1"/>
      <c r="R122" s="2"/>
    </row>
    <row r="123" spans="2:19" x14ac:dyDescent="0.35">
      <c r="B123" s="1"/>
      <c r="C123" s="1"/>
      <c r="R123" s="2"/>
    </row>
    <row r="124" spans="2:19" x14ac:dyDescent="0.35">
      <c r="B124" s="1"/>
      <c r="C124" s="1"/>
      <c r="R124" s="2"/>
    </row>
    <row r="125" spans="2:19" x14ac:dyDescent="0.35">
      <c r="B125" s="1"/>
      <c r="C125" s="1"/>
      <c r="R125" s="2"/>
    </row>
    <row r="126" spans="2:19" x14ac:dyDescent="0.35">
      <c r="B126" s="1"/>
      <c r="C126" s="1"/>
      <c r="R126" s="2"/>
    </row>
    <row r="127" spans="2:19" x14ac:dyDescent="0.35">
      <c r="R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 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2019-11-19T17:22:06Z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491431832313537</vt:r8>
  </property>
</Properties>
</file>